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3-24\01. National Publications\Q3\Final\"/>
    </mc:Choice>
  </mc:AlternateContent>
  <xr:revisionPtr revIDLastSave="0" documentId="13_ncr:1_{91CB4D99-97A5-472E-9C04-6DECF966AADC}" xr6:coauthVersionLast="47" xr6:coauthVersionMax="47" xr10:uidLastSave="{00000000-0000-0000-0000-000000000000}"/>
  <workbookProtection workbookAlgorithmName="SHA-512" workbookHashValue="VDpQ4ls0xg9hG7f68ZXPrXwLmMTw2OPkRih8S2iyBnJwOan13NqTc5S+VO3Ds0kmxaEscVmqADH9epbEnkE39w==" workbookSaltValue="DGLyQeMNTpMU7vnnzxAA3Q==" workbookSpinCount="100000" lockStructure="1"/>
  <bookViews>
    <workbookView xWindow="28680" yWindow="-120" windowWidth="29040" windowHeight="15840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Q339" i="16"/>
  <c r="P339" i="16"/>
  <c r="U339" i="16" s="1"/>
  <c r="L339" i="16"/>
  <c r="J339" i="16"/>
  <c r="H339" i="16"/>
  <c r="F339" i="16"/>
  <c r="G339" i="16" s="1"/>
  <c r="E339" i="16"/>
  <c r="M339" i="16" s="1"/>
  <c r="D339" i="16"/>
  <c r="S338" i="16"/>
  <c r="R338" i="16"/>
  <c r="T338" i="16" s="1"/>
  <c r="Q338" i="16"/>
  <c r="P338" i="16"/>
  <c r="L338" i="16"/>
  <c r="J338" i="16"/>
  <c r="K338" i="16" s="1"/>
  <c r="H338" i="16"/>
  <c r="I338" i="16" s="1"/>
  <c r="G338" i="16"/>
  <c r="F338" i="16"/>
  <c r="E338" i="16"/>
  <c r="M338" i="16" s="1"/>
  <c r="D338" i="16"/>
  <c r="S337" i="16"/>
  <c r="R337" i="16"/>
  <c r="T337" i="16" s="1"/>
  <c r="Q337" i="16"/>
  <c r="P337" i="16"/>
  <c r="U337" i="16" s="1"/>
  <c r="L337" i="16"/>
  <c r="K337" i="16"/>
  <c r="J337" i="16"/>
  <c r="H337" i="16"/>
  <c r="F337" i="16"/>
  <c r="E337" i="16"/>
  <c r="O337" i="16" s="1"/>
  <c r="D337" i="16"/>
  <c r="G337" i="16" s="1"/>
  <c r="U336" i="16"/>
  <c r="T336" i="16"/>
  <c r="O336" i="16"/>
  <c r="N336" i="16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O334" i="16"/>
  <c r="N334" i="16"/>
  <c r="M334" i="16"/>
  <c r="K334" i="16"/>
  <c r="I334" i="16"/>
  <c r="G334" i="16"/>
  <c r="U333" i="16"/>
  <c r="T333" i="16"/>
  <c r="O333" i="16"/>
  <c r="N333" i="16"/>
  <c r="M333" i="16"/>
  <c r="K333" i="16"/>
  <c r="I333" i="16"/>
  <c r="G333" i="16"/>
  <c r="T332" i="16"/>
  <c r="S332" i="16"/>
  <c r="R332" i="16"/>
  <c r="Q332" i="16"/>
  <c r="P332" i="16"/>
  <c r="U332" i="16" s="1"/>
  <c r="M332" i="16"/>
  <c r="L332" i="16"/>
  <c r="J332" i="16"/>
  <c r="H332" i="16"/>
  <c r="F332" i="16"/>
  <c r="E332" i="16"/>
  <c r="D332" i="16"/>
  <c r="U331" i="16"/>
  <c r="T331" i="16"/>
  <c r="O331" i="16"/>
  <c r="N331" i="16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O326" i="16"/>
  <c r="N326" i="16"/>
  <c r="M326" i="16"/>
  <c r="K326" i="16"/>
  <c r="I326" i="16"/>
  <c r="G326" i="16"/>
  <c r="U325" i="16"/>
  <c r="T325" i="16"/>
  <c r="O325" i="16"/>
  <c r="N325" i="16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S323" i="16"/>
  <c r="R323" i="16"/>
  <c r="T323" i="16" s="1"/>
  <c r="Q323" i="16"/>
  <c r="P323" i="16"/>
  <c r="U323" i="16" s="1"/>
  <c r="L323" i="16"/>
  <c r="J323" i="16"/>
  <c r="H323" i="16"/>
  <c r="F323" i="16"/>
  <c r="N323" i="16" s="1"/>
  <c r="O323" i="16" s="1"/>
  <c r="E323" i="16"/>
  <c r="K323" i="16" s="1"/>
  <c r="D323" i="16"/>
  <c r="I323" i="16" s="1"/>
  <c r="U322" i="16"/>
  <c r="T322" i="16"/>
  <c r="O322" i="16"/>
  <c r="N322" i="16"/>
  <c r="M322" i="16"/>
  <c r="K322" i="16"/>
  <c r="I322" i="16"/>
  <c r="G322" i="16"/>
  <c r="U321" i="16"/>
  <c r="T321" i="16"/>
  <c r="N321" i="16"/>
  <c r="O321" i="16" s="1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O319" i="16"/>
  <c r="N319" i="16"/>
  <c r="M319" i="16"/>
  <c r="K319" i="16"/>
  <c r="I319" i="16"/>
  <c r="G319" i="16"/>
  <c r="U318" i="16"/>
  <c r="T318" i="16"/>
  <c r="O318" i="16"/>
  <c r="N318" i="16"/>
  <c r="M318" i="16"/>
  <c r="K318" i="16"/>
  <c r="I318" i="16"/>
  <c r="G318" i="16"/>
  <c r="S317" i="16"/>
  <c r="R317" i="16"/>
  <c r="T317" i="16" s="1"/>
  <c r="Q317" i="16"/>
  <c r="P317" i="16"/>
  <c r="L317" i="16"/>
  <c r="K317" i="16"/>
  <c r="J317" i="16"/>
  <c r="H317" i="16"/>
  <c r="F317" i="16"/>
  <c r="E317" i="16"/>
  <c r="D317" i="16"/>
  <c r="U316" i="16"/>
  <c r="T316" i="16"/>
  <c r="O316" i="16"/>
  <c r="N316" i="16"/>
  <c r="M316" i="16"/>
  <c r="K316" i="16"/>
  <c r="I316" i="16"/>
  <c r="G316" i="16"/>
  <c r="U315" i="16"/>
  <c r="T315" i="16"/>
  <c r="N315" i="16"/>
  <c r="O315" i="16" s="1"/>
  <c r="M315" i="16"/>
  <c r="K315" i="16"/>
  <c r="I315" i="16"/>
  <c r="G315" i="16"/>
  <c r="U314" i="16"/>
  <c r="T314" i="16"/>
  <c r="O314" i="16"/>
  <c r="N314" i="16"/>
  <c r="M314" i="16"/>
  <c r="K314" i="16"/>
  <c r="I314" i="16"/>
  <c r="G314" i="16"/>
  <c r="U313" i="16"/>
  <c r="T313" i="16"/>
  <c r="O313" i="16"/>
  <c r="N313" i="16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N311" i="16"/>
  <c r="O311" i="16" s="1"/>
  <c r="M311" i="16"/>
  <c r="K311" i="16"/>
  <c r="I311" i="16"/>
  <c r="G311" i="16"/>
  <c r="S310" i="16"/>
  <c r="R310" i="16"/>
  <c r="Q310" i="16"/>
  <c r="P310" i="16"/>
  <c r="L310" i="16"/>
  <c r="J310" i="16"/>
  <c r="H310" i="16"/>
  <c r="I310" i="16" s="1"/>
  <c r="F310" i="16"/>
  <c r="E310" i="16"/>
  <c r="D310" i="16"/>
  <c r="U309" i="16"/>
  <c r="T309" i="16"/>
  <c r="O309" i="16"/>
  <c r="N309" i="16"/>
  <c r="M309" i="16"/>
  <c r="K309" i="16"/>
  <c r="I309" i="16"/>
  <c r="G309" i="16"/>
  <c r="U308" i="16"/>
  <c r="T308" i="16"/>
  <c r="N308" i="16"/>
  <c r="O308" i="16" s="1"/>
  <c r="M308" i="16"/>
  <c r="K308" i="16"/>
  <c r="I308" i="16"/>
  <c r="G308" i="16"/>
  <c r="U307" i="16"/>
  <c r="T307" i="16"/>
  <c r="O307" i="16"/>
  <c r="N307" i="16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O304" i="16"/>
  <c r="N304" i="16"/>
  <c r="M304" i="16"/>
  <c r="K304" i="16"/>
  <c r="I304" i="16"/>
  <c r="G304" i="16"/>
  <c r="U303" i="16"/>
  <c r="S303" i="16"/>
  <c r="R303" i="16"/>
  <c r="Q303" i="16"/>
  <c r="P303" i="16"/>
  <c r="L303" i="16"/>
  <c r="K303" i="16"/>
  <c r="J303" i="16"/>
  <c r="H303" i="16"/>
  <c r="F303" i="16"/>
  <c r="E303" i="16"/>
  <c r="D303" i="16"/>
  <c r="U302" i="16"/>
  <c r="T302" i="16"/>
  <c r="N302" i="16"/>
  <c r="O302" i="16" s="1"/>
  <c r="M302" i="16"/>
  <c r="K302" i="16"/>
  <c r="I302" i="16"/>
  <c r="G302" i="16"/>
  <c r="T299" i="16"/>
  <c r="S299" i="16"/>
  <c r="R299" i="16"/>
  <c r="Q299" i="16"/>
  <c r="P299" i="16"/>
  <c r="U299" i="16" s="1"/>
  <c r="L299" i="16"/>
  <c r="J299" i="16"/>
  <c r="H299" i="16"/>
  <c r="I299" i="16" s="1"/>
  <c r="F299" i="16"/>
  <c r="E299" i="16"/>
  <c r="K299" i="16" s="1"/>
  <c r="D299" i="16"/>
  <c r="S298" i="16"/>
  <c r="R298" i="16"/>
  <c r="Q298" i="16"/>
  <c r="P298" i="16"/>
  <c r="U298" i="16" s="1"/>
  <c r="O298" i="16"/>
  <c r="L298" i="16"/>
  <c r="J298" i="16"/>
  <c r="I298" i="16"/>
  <c r="H298" i="16"/>
  <c r="F298" i="16"/>
  <c r="N298" i="16" s="1"/>
  <c r="E298" i="16"/>
  <c r="D298" i="16"/>
  <c r="G298" i="16" s="1"/>
  <c r="U297" i="16"/>
  <c r="T297" i="16"/>
  <c r="O297" i="16"/>
  <c r="N297" i="16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O293" i="16"/>
  <c r="N293" i="16"/>
  <c r="M293" i="16"/>
  <c r="K293" i="16"/>
  <c r="I293" i="16"/>
  <c r="G293" i="16"/>
  <c r="U292" i="16"/>
  <c r="S292" i="16"/>
  <c r="R292" i="16"/>
  <c r="T292" i="16" s="1"/>
  <c r="Q292" i="16"/>
  <c r="P292" i="16"/>
  <c r="L292" i="16"/>
  <c r="J292" i="16"/>
  <c r="K292" i="16" s="1"/>
  <c r="I292" i="16"/>
  <c r="H292" i="16"/>
  <c r="F292" i="16"/>
  <c r="E292" i="16"/>
  <c r="D292" i="16"/>
  <c r="G292" i="16" s="1"/>
  <c r="U291" i="16"/>
  <c r="T291" i="16"/>
  <c r="O291" i="16"/>
  <c r="N291" i="16"/>
  <c r="M291" i="16"/>
  <c r="K291" i="16"/>
  <c r="I291" i="16"/>
  <c r="G291" i="16"/>
  <c r="U290" i="16"/>
  <c r="T290" i="16"/>
  <c r="O290" i="16"/>
  <c r="N290" i="16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O286" i="16"/>
  <c r="N286" i="16"/>
  <c r="M286" i="16"/>
  <c r="K286" i="16"/>
  <c r="I286" i="16"/>
  <c r="G286" i="16"/>
  <c r="S285" i="16"/>
  <c r="R285" i="16"/>
  <c r="Q285" i="16"/>
  <c r="P285" i="16"/>
  <c r="U285" i="16" s="1"/>
  <c r="L285" i="16"/>
  <c r="J285" i="16"/>
  <c r="H285" i="16"/>
  <c r="F285" i="16"/>
  <c r="N285" i="16" s="1"/>
  <c r="E285" i="16"/>
  <c r="M285" i="16" s="1"/>
  <c r="D285" i="16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N282" i="16"/>
  <c r="O282" i="16" s="1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N279" i="16"/>
  <c r="O279" i="16" s="1"/>
  <c r="M279" i="16"/>
  <c r="K279" i="16"/>
  <c r="I279" i="16"/>
  <c r="G279" i="16"/>
  <c r="U278" i="16"/>
  <c r="T278" i="16"/>
  <c r="O278" i="16"/>
  <c r="N278" i="16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U275" i="16"/>
  <c r="T275" i="16"/>
  <c r="S275" i="16"/>
  <c r="R275" i="16"/>
  <c r="Q275" i="16"/>
  <c r="P275" i="16"/>
  <c r="L275" i="16"/>
  <c r="J275" i="16"/>
  <c r="H275" i="16"/>
  <c r="F275" i="16"/>
  <c r="E275" i="16"/>
  <c r="D275" i="16"/>
  <c r="I275" i="16" s="1"/>
  <c r="U274" i="16"/>
  <c r="T274" i="16"/>
  <c r="O274" i="16"/>
  <c r="N274" i="16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O271" i="16"/>
  <c r="N271" i="16"/>
  <c r="M271" i="16"/>
  <c r="K271" i="16"/>
  <c r="I271" i="16"/>
  <c r="G271" i="16"/>
  <c r="U270" i="16"/>
  <c r="T270" i="16"/>
  <c r="O270" i="16"/>
  <c r="N270" i="16"/>
  <c r="M270" i="16"/>
  <c r="K270" i="16"/>
  <c r="I270" i="16"/>
  <c r="G270" i="16"/>
  <c r="U269" i="16"/>
  <c r="T269" i="16"/>
  <c r="N269" i="16"/>
  <c r="O269" i="16" s="1"/>
  <c r="M269" i="16"/>
  <c r="K269" i="16"/>
  <c r="I269" i="16"/>
  <c r="G269" i="16"/>
  <c r="U268" i="16"/>
  <c r="T268" i="16"/>
  <c r="N268" i="16"/>
  <c r="O268" i="16" s="1"/>
  <c r="M268" i="16"/>
  <c r="K268" i="16"/>
  <c r="I268" i="16"/>
  <c r="G268" i="16"/>
  <c r="S267" i="16"/>
  <c r="R267" i="16"/>
  <c r="T267" i="16" s="1"/>
  <c r="Q267" i="16"/>
  <c r="P267" i="16"/>
  <c r="U267" i="16" s="1"/>
  <c r="L267" i="16"/>
  <c r="J267" i="16"/>
  <c r="H267" i="16"/>
  <c r="F267" i="16"/>
  <c r="N267" i="16" s="1"/>
  <c r="E267" i="16"/>
  <c r="M267" i="16" s="1"/>
  <c r="D267" i="16"/>
  <c r="I267" i="16" s="1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O264" i="16"/>
  <c r="N264" i="16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S260" i="16"/>
  <c r="R260" i="16"/>
  <c r="Q260" i="16"/>
  <c r="P260" i="16"/>
  <c r="L260" i="16"/>
  <c r="J260" i="16"/>
  <c r="U260" i="16" s="1"/>
  <c r="I260" i="16"/>
  <c r="H260" i="16"/>
  <c r="F260" i="16"/>
  <c r="E260" i="16"/>
  <c r="D260" i="16"/>
  <c r="S259" i="16"/>
  <c r="R259" i="16"/>
  <c r="Q259" i="16"/>
  <c r="P259" i="16"/>
  <c r="U259" i="16" s="1"/>
  <c r="L259" i="16"/>
  <c r="J259" i="16"/>
  <c r="H259" i="16"/>
  <c r="F259" i="16"/>
  <c r="E259" i="16"/>
  <c r="M259" i="16" s="1"/>
  <c r="D259" i="16"/>
  <c r="U258" i="16"/>
  <c r="T258" i="16"/>
  <c r="O258" i="16"/>
  <c r="N258" i="16"/>
  <c r="M258" i="16"/>
  <c r="K258" i="16"/>
  <c r="I258" i="16"/>
  <c r="G258" i="16"/>
  <c r="U257" i="16"/>
  <c r="T257" i="16"/>
  <c r="N257" i="16"/>
  <c r="O257" i="16" s="1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N255" i="16"/>
  <c r="O255" i="16" s="1"/>
  <c r="M255" i="16"/>
  <c r="K255" i="16"/>
  <c r="I255" i="16"/>
  <c r="G255" i="16"/>
  <c r="T254" i="16"/>
  <c r="S254" i="16"/>
  <c r="R254" i="16"/>
  <c r="Q254" i="16"/>
  <c r="P254" i="16"/>
  <c r="U254" i="16" s="1"/>
  <c r="L254" i="16"/>
  <c r="J254" i="16"/>
  <c r="I254" i="16"/>
  <c r="H254" i="16"/>
  <c r="G254" i="16"/>
  <c r="F254" i="16"/>
  <c r="N254" i="16" s="1"/>
  <c r="E254" i="16"/>
  <c r="K254" i="16" s="1"/>
  <c r="D254" i="16"/>
  <c r="U253" i="16"/>
  <c r="T253" i="16"/>
  <c r="O253" i="16"/>
  <c r="N253" i="16"/>
  <c r="M253" i="16"/>
  <c r="K253" i="16"/>
  <c r="I253" i="16"/>
  <c r="G253" i="16"/>
  <c r="U252" i="16"/>
  <c r="T252" i="16"/>
  <c r="O252" i="16"/>
  <c r="N252" i="16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O250" i="16"/>
  <c r="N250" i="16"/>
  <c r="M250" i="16"/>
  <c r="K250" i="16"/>
  <c r="I250" i="16"/>
  <c r="G250" i="16"/>
  <c r="U249" i="16"/>
  <c r="T249" i="16"/>
  <c r="O249" i="16"/>
  <c r="N249" i="16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S247" i="16"/>
  <c r="R247" i="16"/>
  <c r="T247" i="16" s="1"/>
  <c r="Q247" i="16"/>
  <c r="P247" i="16"/>
  <c r="L247" i="16"/>
  <c r="J247" i="16"/>
  <c r="H247" i="16"/>
  <c r="F247" i="16"/>
  <c r="E247" i="16"/>
  <c r="M247" i="16" s="1"/>
  <c r="D247" i="16"/>
  <c r="I247" i="16" s="1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O244" i="16"/>
  <c r="N244" i="16"/>
  <c r="M244" i="16"/>
  <c r="K244" i="16"/>
  <c r="I244" i="16"/>
  <c r="G244" i="16"/>
  <c r="U243" i="16"/>
  <c r="T243" i="16"/>
  <c r="O243" i="16"/>
  <c r="N243" i="16"/>
  <c r="M243" i="16"/>
  <c r="K243" i="16"/>
  <c r="I243" i="16"/>
  <c r="G243" i="16"/>
  <c r="U242" i="16"/>
  <c r="T242" i="16"/>
  <c r="N242" i="16"/>
  <c r="O242" i="16" s="1"/>
  <c r="M242" i="16"/>
  <c r="K242" i="16"/>
  <c r="I242" i="16"/>
  <c r="G242" i="16"/>
  <c r="U241" i="16"/>
  <c r="T241" i="16"/>
  <c r="O241" i="16"/>
  <c r="N241" i="16"/>
  <c r="M241" i="16"/>
  <c r="K241" i="16"/>
  <c r="I241" i="16"/>
  <c r="G241" i="16"/>
  <c r="S240" i="16"/>
  <c r="R240" i="16"/>
  <c r="Q240" i="16"/>
  <c r="P240" i="16"/>
  <c r="L240" i="16"/>
  <c r="K240" i="16"/>
  <c r="J240" i="16"/>
  <c r="U240" i="16" s="1"/>
  <c r="I240" i="16"/>
  <c r="H240" i="16"/>
  <c r="F240" i="16"/>
  <c r="N240" i="16" s="1"/>
  <c r="E240" i="16"/>
  <c r="D240" i="16"/>
  <c r="U239" i="16"/>
  <c r="T239" i="16"/>
  <c r="O239" i="16"/>
  <c r="N239" i="16"/>
  <c r="M239" i="16"/>
  <c r="K239" i="16"/>
  <c r="I239" i="16"/>
  <c r="G239" i="16"/>
  <c r="U238" i="16"/>
  <c r="T238" i="16"/>
  <c r="O238" i="16"/>
  <c r="N238" i="16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O236" i="16"/>
  <c r="N236" i="16"/>
  <c r="M236" i="16"/>
  <c r="K236" i="16"/>
  <c r="I236" i="16"/>
  <c r="G236" i="16"/>
  <c r="U235" i="16"/>
  <c r="T235" i="16"/>
  <c r="O235" i="16"/>
  <c r="N235" i="16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T231" i="16"/>
  <c r="S231" i="16"/>
  <c r="R231" i="16"/>
  <c r="Q231" i="16"/>
  <c r="P231" i="16"/>
  <c r="U231" i="16" s="1"/>
  <c r="L231" i="16"/>
  <c r="J231" i="16"/>
  <c r="H231" i="16"/>
  <c r="F231" i="16"/>
  <c r="N231" i="16" s="1"/>
  <c r="E231" i="16"/>
  <c r="D231" i="16"/>
  <c r="T230" i="16"/>
  <c r="S230" i="16"/>
  <c r="R230" i="16"/>
  <c r="Q230" i="16"/>
  <c r="P230" i="16"/>
  <c r="U230" i="16" s="1"/>
  <c r="L230" i="16"/>
  <c r="J230" i="16"/>
  <c r="H230" i="16"/>
  <c r="F230" i="16"/>
  <c r="E230" i="16"/>
  <c r="D230" i="16"/>
  <c r="I230" i="16" s="1"/>
  <c r="U229" i="16"/>
  <c r="T229" i="16"/>
  <c r="O229" i="16"/>
  <c r="N229" i="16"/>
  <c r="M229" i="16"/>
  <c r="K229" i="16"/>
  <c r="I229" i="16"/>
  <c r="G229" i="16"/>
  <c r="U228" i="16"/>
  <c r="T228" i="16"/>
  <c r="O228" i="16"/>
  <c r="N228" i="16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O226" i="16"/>
  <c r="N226" i="16"/>
  <c r="M226" i="16"/>
  <c r="K226" i="16"/>
  <c r="I226" i="16"/>
  <c r="G226" i="16"/>
  <c r="U225" i="16"/>
  <c r="T225" i="16"/>
  <c r="O225" i="16"/>
  <c r="N225" i="16"/>
  <c r="M225" i="16"/>
  <c r="K225" i="16"/>
  <c r="I225" i="16"/>
  <c r="G225" i="16"/>
  <c r="S224" i="16"/>
  <c r="R224" i="16"/>
  <c r="Q224" i="16"/>
  <c r="P224" i="16"/>
  <c r="L224" i="16"/>
  <c r="J224" i="16"/>
  <c r="I224" i="16"/>
  <c r="H224" i="16"/>
  <c r="G224" i="16"/>
  <c r="F224" i="16"/>
  <c r="E224" i="16"/>
  <c r="D224" i="16"/>
  <c r="U223" i="16"/>
  <c r="T223" i="16"/>
  <c r="O223" i="16"/>
  <c r="N223" i="16"/>
  <c r="M223" i="16"/>
  <c r="K223" i="16"/>
  <c r="I223" i="16"/>
  <c r="G223" i="16"/>
  <c r="U222" i="16"/>
  <c r="T222" i="16"/>
  <c r="O222" i="16"/>
  <c r="N222" i="16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O219" i="16"/>
  <c r="N219" i="16"/>
  <c r="M219" i="16"/>
  <c r="K219" i="16"/>
  <c r="I219" i="16"/>
  <c r="G219" i="16"/>
  <c r="U218" i="16"/>
  <c r="T218" i="16"/>
  <c r="O218" i="16"/>
  <c r="N218" i="16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S216" i="16"/>
  <c r="R216" i="16"/>
  <c r="Q216" i="16"/>
  <c r="P216" i="16"/>
  <c r="L216" i="16"/>
  <c r="J216" i="16"/>
  <c r="I216" i="16"/>
  <c r="H216" i="16"/>
  <c r="F216" i="16"/>
  <c r="E216" i="16"/>
  <c r="D216" i="16"/>
  <c r="G216" i="16" s="1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N210" i="16"/>
  <c r="O210" i="16" s="1"/>
  <c r="M210" i="16"/>
  <c r="K210" i="16"/>
  <c r="I210" i="16"/>
  <c r="G210" i="16"/>
  <c r="U209" i="16"/>
  <c r="T209" i="16"/>
  <c r="N209" i="16"/>
  <c r="O209" i="16" s="1"/>
  <c r="M209" i="16"/>
  <c r="K209" i="16"/>
  <c r="I209" i="16"/>
  <c r="G209" i="16"/>
  <c r="U208" i="16"/>
  <c r="T208" i="16"/>
  <c r="N208" i="16"/>
  <c r="O208" i="16" s="1"/>
  <c r="M208" i="16"/>
  <c r="K208" i="16"/>
  <c r="I208" i="16"/>
  <c r="G208" i="16"/>
  <c r="U205" i="16"/>
  <c r="S205" i="16"/>
  <c r="T205" i="16" s="1"/>
  <c r="R205" i="16"/>
  <c r="Q205" i="16"/>
  <c r="P205" i="16"/>
  <c r="L205" i="16"/>
  <c r="J205" i="16"/>
  <c r="H205" i="16"/>
  <c r="F205" i="16"/>
  <c r="E205" i="16"/>
  <c r="M205" i="16" s="1"/>
  <c r="D205" i="16"/>
  <c r="U204" i="16"/>
  <c r="S204" i="16"/>
  <c r="R204" i="16"/>
  <c r="T204" i="16" s="1"/>
  <c r="Q204" i="16"/>
  <c r="P204" i="16"/>
  <c r="L204" i="16"/>
  <c r="J204" i="16"/>
  <c r="H204" i="16"/>
  <c r="F204" i="16"/>
  <c r="N204" i="16" s="1"/>
  <c r="O204" i="16" s="1"/>
  <c r="E204" i="16"/>
  <c r="M204" i="16" s="1"/>
  <c r="D204" i="16"/>
  <c r="I204" i="16" s="1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N199" i="16"/>
  <c r="O199" i="16" s="1"/>
  <c r="M199" i="16"/>
  <c r="K199" i="16"/>
  <c r="I199" i="16"/>
  <c r="G199" i="16"/>
  <c r="S198" i="16"/>
  <c r="R198" i="16"/>
  <c r="T198" i="16" s="1"/>
  <c r="Q198" i="16"/>
  <c r="P198" i="16"/>
  <c r="L198" i="16"/>
  <c r="K198" i="16"/>
  <c r="J198" i="16"/>
  <c r="H198" i="16"/>
  <c r="G198" i="16"/>
  <c r="F198" i="16"/>
  <c r="E198" i="16"/>
  <c r="D198" i="16"/>
  <c r="U197" i="16"/>
  <c r="T197" i="16"/>
  <c r="N197" i="16"/>
  <c r="O197" i="16" s="1"/>
  <c r="M197" i="16"/>
  <c r="K197" i="16"/>
  <c r="I197" i="16"/>
  <c r="G197" i="16"/>
  <c r="U196" i="16"/>
  <c r="T196" i="16"/>
  <c r="O196" i="16"/>
  <c r="N196" i="16"/>
  <c r="M196" i="16"/>
  <c r="K196" i="16"/>
  <c r="I196" i="16"/>
  <c r="G196" i="16"/>
  <c r="U195" i="16"/>
  <c r="T195" i="16"/>
  <c r="O195" i="16"/>
  <c r="N195" i="16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N193" i="16"/>
  <c r="O193" i="16" s="1"/>
  <c r="M193" i="16"/>
  <c r="K193" i="16"/>
  <c r="I193" i="16"/>
  <c r="G193" i="16"/>
  <c r="U192" i="16"/>
  <c r="T192" i="16"/>
  <c r="O192" i="16"/>
  <c r="N192" i="16"/>
  <c r="M192" i="16"/>
  <c r="K192" i="16"/>
  <c r="I192" i="16"/>
  <c r="G192" i="16"/>
  <c r="S191" i="16"/>
  <c r="R191" i="16"/>
  <c r="T191" i="16" s="1"/>
  <c r="Q191" i="16"/>
  <c r="P191" i="16"/>
  <c r="U191" i="16" s="1"/>
  <c r="L191" i="16"/>
  <c r="K191" i="16"/>
  <c r="J191" i="16"/>
  <c r="H191" i="16"/>
  <c r="F191" i="16"/>
  <c r="E191" i="16"/>
  <c r="O191" i="16" s="1"/>
  <c r="D191" i="16"/>
  <c r="G191" i="16" s="1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T185" i="16"/>
  <c r="S185" i="16"/>
  <c r="R185" i="16"/>
  <c r="Q185" i="16"/>
  <c r="P185" i="16"/>
  <c r="U185" i="16" s="1"/>
  <c r="M185" i="16"/>
  <c r="L185" i="16"/>
  <c r="J185" i="16"/>
  <c r="H185" i="16"/>
  <c r="F185" i="16"/>
  <c r="E185" i="16"/>
  <c r="D185" i="16"/>
  <c r="U184" i="16"/>
  <c r="T184" i="16"/>
  <c r="N184" i="16"/>
  <c r="O184" i="16" s="1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N180" i="16"/>
  <c r="O180" i="16" s="1"/>
  <c r="M180" i="16"/>
  <c r="K180" i="16"/>
  <c r="I180" i="16"/>
  <c r="G180" i="16"/>
  <c r="U179" i="16"/>
  <c r="S179" i="16"/>
  <c r="R179" i="16"/>
  <c r="T179" i="16" s="1"/>
  <c r="Q179" i="16"/>
  <c r="P179" i="16"/>
  <c r="M179" i="16"/>
  <c r="L179" i="16"/>
  <c r="J179" i="16"/>
  <c r="H179" i="16"/>
  <c r="F179" i="16"/>
  <c r="E179" i="16"/>
  <c r="K179" i="16" s="1"/>
  <c r="D179" i="16"/>
  <c r="U178" i="16"/>
  <c r="T178" i="16"/>
  <c r="O178" i="16"/>
  <c r="N178" i="16"/>
  <c r="M178" i="16"/>
  <c r="K178" i="16"/>
  <c r="I178" i="16"/>
  <c r="G178" i="16"/>
  <c r="U177" i="16"/>
  <c r="T177" i="16"/>
  <c r="O177" i="16"/>
  <c r="N177" i="16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S170" i="16"/>
  <c r="R170" i="16"/>
  <c r="Q170" i="16"/>
  <c r="P170" i="16"/>
  <c r="U170" i="16" s="1"/>
  <c r="L170" i="16"/>
  <c r="J170" i="16"/>
  <c r="H170" i="16"/>
  <c r="I170" i="16" s="1"/>
  <c r="F170" i="16"/>
  <c r="E170" i="16"/>
  <c r="M170" i="16" s="1"/>
  <c r="D170" i="16"/>
  <c r="G170" i="16" s="1"/>
  <c r="S169" i="16"/>
  <c r="R169" i="16"/>
  <c r="Q169" i="16"/>
  <c r="P169" i="16"/>
  <c r="L169" i="16"/>
  <c r="J169" i="16"/>
  <c r="H169" i="16"/>
  <c r="F169" i="16"/>
  <c r="E169" i="16"/>
  <c r="D169" i="16"/>
  <c r="G169" i="16" s="1"/>
  <c r="U168" i="16"/>
  <c r="T168" i="16"/>
  <c r="O168" i="16"/>
  <c r="N168" i="16"/>
  <c r="M168" i="16"/>
  <c r="K168" i="16"/>
  <c r="I168" i="16"/>
  <c r="G168" i="16"/>
  <c r="U167" i="16"/>
  <c r="T167" i="16"/>
  <c r="O167" i="16"/>
  <c r="N167" i="16"/>
  <c r="M167" i="16"/>
  <c r="K167" i="16"/>
  <c r="I167" i="16"/>
  <c r="G167" i="16"/>
  <c r="U166" i="16"/>
  <c r="T166" i="16"/>
  <c r="O166" i="16"/>
  <c r="N166" i="16"/>
  <c r="M166" i="16"/>
  <c r="K166" i="16"/>
  <c r="I166" i="16"/>
  <c r="G166" i="16"/>
  <c r="U165" i="16"/>
  <c r="T165" i="16"/>
  <c r="O165" i="16"/>
  <c r="N165" i="16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U163" i="16"/>
  <c r="T163" i="16"/>
  <c r="S163" i="16"/>
  <c r="R163" i="16"/>
  <c r="Q163" i="16"/>
  <c r="P163" i="16"/>
  <c r="L163" i="16"/>
  <c r="J163" i="16"/>
  <c r="H163" i="16"/>
  <c r="F163" i="16"/>
  <c r="E163" i="16"/>
  <c r="M163" i="16" s="1"/>
  <c r="D163" i="16"/>
  <c r="I163" i="16" s="1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O158" i="16"/>
  <c r="N158" i="16"/>
  <c r="M158" i="16"/>
  <c r="K158" i="16"/>
  <c r="I158" i="16"/>
  <c r="G158" i="16"/>
  <c r="U157" i="16"/>
  <c r="S157" i="16"/>
  <c r="R157" i="16"/>
  <c r="T157" i="16" s="1"/>
  <c r="Q157" i="16"/>
  <c r="P157" i="16"/>
  <c r="L157" i="16"/>
  <c r="J157" i="16"/>
  <c r="H157" i="16"/>
  <c r="F157" i="16"/>
  <c r="E157" i="16"/>
  <c r="K157" i="16" s="1"/>
  <c r="D157" i="16"/>
  <c r="I157" i="16" s="1"/>
  <c r="U156" i="16"/>
  <c r="T156" i="16"/>
  <c r="O156" i="16"/>
  <c r="N156" i="16"/>
  <c r="M156" i="16"/>
  <c r="K156" i="16"/>
  <c r="I156" i="16"/>
  <c r="G156" i="16"/>
  <c r="U155" i="16"/>
  <c r="T155" i="16"/>
  <c r="N155" i="16"/>
  <c r="O155" i="16" s="1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O153" i="16"/>
  <c r="N153" i="16"/>
  <c r="M153" i="16"/>
  <c r="K153" i="16"/>
  <c r="I153" i="16"/>
  <c r="G153" i="16"/>
  <c r="U152" i="16"/>
  <c r="T152" i="16"/>
  <c r="N152" i="16"/>
  <c r="O152" i="16" s="1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S150" i="16"/>
  <c r="R150" i="16"/>
  <c r="Q150" i="16"/>
  <c r="P150" i="16"/>
  <c r="U150" i="16" s="1"/>
  <c r="L150" i="16"/>
  <c r="J150" i="16"/>
  <c r="K150" i="16" s="1"/>
  <c r="I150" i="16"/>
  <c r="H150" i="16"/>
  <c r="F150" i="16"/>
  <c r="E150" i="16"/>
  <c r="M150" i="16" s="1"/>
  <c r="D150" i="16"/>
  <c r="U149" i="16"/>
  <c r="T149" i="16"/>
  <c r="O149" i="16"/>
  <c r="N149" i="16"/>
  <c r="M149" i="16"/>
  <c r="K149" i="16"/>
  <c r="I149" i="16"/>
  <c r="G149" i="16"/>
  <c r="U148" i="16"/>
  <c r="T148" i="16"/>
  <c r="O148" i="16"/>
  <c r="N148" i="16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O146" i="16"/>
  <c r="N146" i="16"/>
  <c r="M146" i="16"/>
  <c r="K146" i="16"/>
  <c r="I146" i="16"/>
  <c r="G146" i="16"/>
  <c r="U145" i="16"/>
  <c r="T145" i="16"/>
  <c r="O145" i="16"/>
  <c r="N145" i="16"/>
  <c r="M145" i="16"/>
  <c r="K145" i="16"/>
  <c r="I145" i="16"/>
  <c r="G145" i="16"/>
  <c r="S144" i="16"/>
  <c r="R144" i="16"/>
  <c r="T144" i="16" s="1"/>
  <c r="Q144" i="16"/>
  <c r="P144" i="16"/>
  <c r="L144" i="16"/>
  <c r="K144" i="16"/>
  <c r="J144" i="16"/>
  <c r="H144" i="16"/>
  <c r="G144" i="16"/>
  <c r="F144" i="16"/>
  <c r="E144" i="16"/>
  <c r="D144" i="16"/>
  <c r="I144" i="16" s="1"/>
  <c r="U143" i="16"/>
  <c r="T143" i="16"/>
  <c r="N143" i="16"/>
  <c r="O143" i="16" s="1"/>
  <c r="M143" i="16"/>
  <c r="K143" i="16"/>
  <c r="I143" i="16"/>
  <c r="G143" i="16"/>
  <c r="U142" i="16"/>
  <c r="T142" i="16"/>
  <c r="O142" i="16"/>
  <c r="N142" i="16"/>
  <c r="M142" i="16"/>
  <c r="K142" i="16"/>
  <c r="I142" i="16"/>
  <c r="G142" i="16"/>
  <c r="U141" i="16"/>
  <c r="T141" i="16"/>
  <c r="N141" i="16"/>
  <c r="O141" i="16" s="1"/>
  <c r="M141" i="16"/>
  <c r="K141" i="16"/>
  <c r="I141" i="16"/>
  <c r="G141" i="16"/>
  <c r="U140" i="16"/>
  <c r="T140" i="16"/>
  <c r="N140" i="16"/>
  <c r="O140" i="16" s="1"/>
  <c r="M140" i="16"/>
  <c r="K140" i="16"/>
  <c r="I140" i="16"/>
  <c r="G140" i="16"/>
  <c r="U139" i="16"/>
  <c r="T139" i="16"/>
  <c r="N139" i="16"/>
  <c r="O139" i="16" s="1"/>
  <c r="M139" i="16"/>
  <c r="K139" i="16"/>
  <c r="I139" i="16"/>
  <c r="G139" i="16"/>
  <c r="U138" i="16"/>
  <c r="T138" i="16"/>
  <c r="N138" i="16"/>
  <c r="O138" i="16" s="1"/>
  <c r="M138" i="16"/>
  <c r="K138" i="16"/>
  <c r="I138" i="16"/>
  <c r="G138" i="16"/>
  <c r="S137" i="16"/>
  <c r="R137" i="16"/>
  <c r="T137" i="16" s="1"/>
  <c r="Q137" i="16"/>
  <c r="P137" i="16"/>
  <c r="L137" i="16"/>
  <c r="M137" i="16" s="1"/>
  <c r="J137" i="16"/>
  <c r="U137" i="16" s="1"/>
  <c r="H137" i="16"/>
  <c r="F137" i="16"/>
  <c r="E137" i="16"/>
  <c r="D137" i="16"/>
  <c r="I137" i="16" s="1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N134" i="16"/>
  <c r="O134" i="16" s="1"/>
  <c r="M134" i="16"/>
  <c r="K134" i="16"/>
  <c r="I134" i="16"/>
  <c r="G134" i="16"/>
  <c r="U133" i="16"/>
  <c r="T133" i="16"/>
  <c r="N133" i="16"/>
  <c r="O133" i="16" s="1"/>
  <c r="M133" i="16"/>
  <c r="K133" i="16"/>
  <c r="I133" i="16"/>
  <c r="G133" i="16"/>
  <c r="U132" i="16"/>
  <c r="S132" i="16"/>
  <c r="R132" i="16"/>
  <c r="T132" i="16" s="1"/>
  <c r="Q132" i="16"/>
  <c r="P132" i="16"/>
  <c r="M132" i="16"/>
  <c r="L132" i="16"/>
  <c r="J132" i="16"/>
  <c r="H132" i="16"/>
  <c r="N132" i="16" s="1"/>
  <c r="F132" i="16"/>
  <c r="E132" i="16"/>
  <c r="D132" i="16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O129" i="16"/>
  <c r="N129" i="16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N127" i="16"/>
  <c r="O127" i="16" s="1"/>
  <c r="M127" i="16"/>
  <c r="K127" i="16"/>
  <c r="I127" i="16"/>
  <c r="G127" i="16"/>
  <c r="S126" i="16"/>
  <c r="R126" i="16"/>
  <c r="Q126" i="16"/>
  <c r="P126" i="16"/>
  <c r="U126" i="16" s="1"/>
  <c r="L126" i="16"/>
  <c r="J126" i="16"/>
  <c r="I126" i="16"/>
  <c r="H126" i="16"/>
  <c r="G126" i="16"/>
  <c r="F126" i="16"/>
  <c r="E126" i="16"/>
  <c r="D126" i="16"/>
  <c r="U125" i="16"/>
  <c r="T125" i="16"/>
  <c r="O125" i="16"/>
  <c r="N125" i="16"/>
  <c r="M125" i="16"/>
  <c r="K125" i="16"/>
  <c r="I125" i="16"/>
  <c r="G125" i="16"/>
  <c r="U124" i="16"/>
  <c r="T124" i="16"/>
  <c r="O124" i="16"/>
  <c r="N124" i="16"/>
  <c r="M124" i="16"/>
  <c r="K124" i="16"/>
  <c r="I124" i="16"/>
  <c r="G124" i="16"/>
  <c r="U123" i="16"/>
  <c r="T123" i="16"/>
  <c r="O123" i="16"/>
  <c r="N123" i="16"/>
  <c r="M123" i="16"/>
  <c r="K123" i="16"/>
  <c r="I123" i="16"/>
  <c r="G123" i="16"/>
  <c r="U122" i="16"/>
  <c r="T122" i="16"/>
  <c r="O122" i="16"/>
  <c r="N122" i="16"/>
  <c r="M122" i="16"/>
  <c r="K122" i="16"/>
  <c r="I122" i="16"/>
  <c r="G122" i="16"/>
  <c r="S121" i="16"/>
  <c r="R121" i="16"/>
  <c r="Q121" i="16"/>
  <c r="P121" i="16"/>
  <c r="L121" i="16"/>
  <c r="J121" i="16"/>
  <c r="H121" i="16"/>
  <c r="F121" i="16"/>
  <c r="E121" i="16"/>
  <c r="D121" i="16"/>
  <c r="I121" i="16" s="1"/>
  <c r="U120" i="16"/>
  <c r="T120" i="16"/>
  <c r="O120" i="16"/>
  <c r="N120" i="16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N118" i="16"/>
  <c r="O118" i="16" s="1"/>
  <c r="M118" i="16"/>
  <c r="K118" i="16"/>
  <c r="I118" i="16"/>
  <c r="G118" i="16"/>
  <c r="U117" i="16"/>
  <c r="T117" i="16"/>
  <c r="N117" i="16"/>
  <c r="O117" i="16" s="1"/>
  <c r="M117" i="16"/>
  <c r="K117" i="16"/>
  <c r="I117" i="16"/>
  <c r="G117" i="16"/>
  <c r="U116" i="16"/>
  <c r="T116" i="16"/>
  <c r="O116" i="16"/>
  <c r="N116" i="16"/>
  <c r="M116" i="16"/>
  <c r="K116" i="16"/>
  <c r="I116" i="16"/>
  <c r="G116" i="16"/>
  <c r="U115" i="16"/>
  <c r="T115" i="16"/>
  <c r="N115" i="16"/>
  <c r="O115" i="16" s="1"/>
  <c r="M115" i="16"/>
  <c r="K115" i="16"/>
  <c r="I115" i="16"/>
  <c r="G115" i="16"/>
  <c r="U114" i="16"/>
  <c r="T114" i="16"/>
  <c r="N114" i="16"/>
  <c r="O114" i="16" s="1"/>
  <c r="M114" i="16"/>
  <c r="K114" i="16"/>
  <c r="I114" i="16"/>
  <c r="G114" i="16"/>
  <c r="U113" i="16"/>
  <c r="T113" i="16"/>
  <c r="O113" i="16"/>
  <c r="N113" i="16"/>
  <c r="M113" i="16"/>
  <c r="K113" i="16"/>
  <c r="I113" i="16"/>
  <c r="G113" i="16"/>
  <c r="S112" i="16"/>
  <c r="T112" i="16" s="1"/>
  <c r="R112" i="16"/>
  <c r="Q112" i="16"/>
  <c r="P112" i="16"/>
  <c r="L112" i="16"/>
  <c r="J112" i="16"/>
  <c r="U112" i="16" s="1"/>
  <c r="H112" i="16"/>
  <c r="G112" i="16"/>
  <c r="F112" i="16"/>
  <c r="E112" i="16"/>
  <c r="D112" i="16"/>
  <c r="U111" i="16"/>
  <c r="T111" i="16"/>
  <c r="O111" i="16"/>
  <c r="N111" i="16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O108" i="16"/>
  <c r="N108" i="16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R106" i="16"/>
  <c r="T106" i="16" s="1"/>
  <c r="Q106" i="16"/>
  <c r="P106" i="16"/>
  <c r="L106" i="16"/>
  <c r="J106" i="16"/>
  <c r="H106" i="16"/>
  <c r="F106" i="16"/>
  <c r="E106" i="16"/>
  <c r="M106" i="16" s="1"/>
  <c r="D106" i="16"/>
  <c r="I106" i="16" s="1"/>
  <c r="U105" i="16"/>
  <c r="T105" i="16"/>
  <c r="N105" i="16"/>
  <c r="O105" i="16" s="1"/>
  <c r="M105" i="16"/>
  <c r="K105" i="16"/>
  <c r="I105" i="16"/>
  <c r="G105" i="16"/>
  <c r="S102" i="16"/>
  <c r="R102" i="16"/>
  <c r="Q102" i="16"/>
  <c r="P102" i="16"/>
  <c r="L102" i="16"/>
  <c r="K102" i="16"/>
  <c r="J102" i="16"/>
  <c r="H102" i="16"/>
  <c r="G102" i="16"/>
  <c r="F102" i="16"/>
  <c r="E102" i="16"/>
  <c r="D102" i="16"/>
  <c r="S101" i="16"/>
  <c r="R101" i="16"/>
  <c r="Q101" i="16"/>
  <c r="P101" i="16"/>
  <c r="M101" i="16"/>
  <c r="L101" i="16"/>
  <c r="J101" i="16"/>
  <c r="U101" i="16" s="1"/>
  <c r="H101" i="16"/>
  <c r="F101" i="16"/>
  <c r="E101" i="16"/>
  <c r="K101" i="16" s="1"/>
  <c r="D101" i="16"/>
  <c r="I101" i="16" s="1"/>
  <c r="U100" i="16"/>
  <c r="T100" i="16"/>
  <c r="O100" i="16"/>
  <c r="N100" i="16"/>
  <c r="M100" i="16"/>
  <c r="K100" i="16"/>
  <c r="I100" i="16"/>
  <c r="G100" i="16"/>
  <c r="U99" i="16"/>
  <c r="T99" i="16"/>
  <c r="N99" i="16"/>
  <c r="O99" i="16" s="1"/>
  <c r="M99" i="16"/>
  <c r="K99" i="16"/>
  <c r="I99" i="16"/>
  <c r="G99" i="16"/>
  <c r="U98" i="16"/>
  <c r="T98" i="16"/>
  <c r="O98" i="16"/>
  <c r="N98" i="16"/>
  <c r="M98" i="16"/>
  <c r="K98" i="16"/>
  <c r="I98" i="16"/>
  <c r="G98" i="16"/>
  <c r="U97" i="16"/>
  <c r="T97" i="16"/>
  <c r="O97" i="16"/>
  <c r="N97" i="16"/>
  <c r="M97" i="16"/>
  <c r="K97" i="16"/>
  <c r="I97" i="16"/>
  <c r="G97" i="16"/>
  <c r="S96" i="16"/>
  <c r="R96" i="16"/>
  <c r="T96" i="16" s="1"/>
  <c r="Q96" i="16"/>
  <c r="P96" i="16"/>
  <c r="U96" i="16" s="1"/>
  <c r="L96" i="16"/>
  <c r="J96" i="16"/>
  <c r="H96" i="16"/>
  <c r="F96" i="16"/>
  <c r="N96" i="16" s="1"/>
  <c r="E96" i="16"/>
  <c r="D96" i="16"/>
  <c r="I96" i="16" s="1"/>
  <c r="U95" i="16"/>
  <c r="T95" i="16"/>
  <c r="N95" i="16"/>
  <c r="O95" i="16" s="1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O92" i="16"/>
  <c r="N92" i="16"/>
  <c r="M92" i="16"/>
  <c r="K92" i="16"/>
  <c r="I92" i="16"/>
  <c r="G92" i="16"/>
  <c r="S91" i="16"/>
  <c r="R91" i="16"/>
  <c r="Q91" i="16"/>
  <c r="P91" i="16"/>
  <c r="L91" i="16"/>
  <c r="J91" i="16"/>
  <c r="U91" i="16" s="1"/>
  <c r="I91" i="16"/>
  <c r="H91" i="16"/>
  <c r="F91" i="16"/>
  <c r="E91" i="16"/>
  <c r="D91" i="16"/>
  <c r="U90" i="16"/>
  <c r="T90" i="16"/>
  <c r="O90" i="16"/>
  <c r="N90" i="16"/>
  <c r="M90" i="16"/>
  <c r="K90" i="16"/>
  <c r="I90" i="16"/>
  <c r="G90" i="16"/>
  <c r="U89" i="16"/>
  <c r="T89" i="16"/>
  <c r="O89" i="16"/>
  <c r="N89" i="16"/>
  <c r="M89" i="16"/>
  <c r="K89" i="16"/>
  <c r="I89" i="16"/>
  <c r="G89" i="16"/>
  <c r="U88" i="16"/>
  <c r="T88" i="16"/>
  <c r="O88" i="16"/>
  <c r="N88" i="16"/>
  <c r="M88" i="16"/>
  <c r="K88" i="16"/>
  <c r="I88" i="16"/>
  <c r="G88" i="16"/>
  <c r="S85" i="16"/>
  <c r="R85" i="16"/>
  <c r="Q85" i="16"/>
  <c r="P85" i="16"/>
  <c r="U85" i="16" s="1"/>
  <c r="L85" i="16"/>
  <c r="K85" i="16"/>
  <c r="J85" i="16"/>
  <c r="H85" i="16"/>
  <c r="F85" i="16"/>
  <c r="E85" i="16"/>
  <c r="M85" i="16" s="1"/>
  <c r="D85" i="16"/>
  <c r="S84" i="16"/>
  <c r="R84" i="16"/>
  <c r="T84" i="16" s="1"/>
  <c r="Q84" i="16"/>
  <c r="P84" i="16"/>
  <c r="U84" i="16" s="1"/>
  <c r="L84" i="16"/>
  <c r="J84" i="16"/>
  <c r="I84" i="16"/>
  <c r="H84" i="16"/>
  <c r="G84" i="16"/>
  <c r="F84" i="16"/>
  <c r="E84" i="16"/>
  <c r="O84" i="16" s="1"/>
  <c r="D84" i="16"/>
  <c r="U83" i="16"/>
  <c r="T83" i="16"/>
  <c r="O83" i="16"/>
  <c r="N83" i="16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O81" i="16"/>
  <c r="N81" i="16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O79" i="16"/>
  <c r="N79" i="16"/>
  <c r="M79" i="16"/>
  <c r="K79" i="16"/>
  <c r="I79" i="16"/>
  <c r="G79" i="16"/>
  <c r="T78" i="16"/>
  <c r="S78" i="16"/>
  <c r="R78" i="16"/>
  <c r="Q78" i="16"/>
  <c r="P78" i="16"/>
  <c r="U78" i="16" s="1"/>
  <c r="L78" i="16"/>
  <c r="J78" i="16"/>
  <c r="H78" i="16"/>
  <c r="G78" i="16"/>
  <c r="F78" i="16"/>
  <c r="E78" i="16"/>
  <c r="D78" i="16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O74" i="16"/>
  <c r="N74" i="16"/>
  <c r="M74" i="16"/>
  <c r="K74" i="16"/>
  <c r="I74" i="16"/>
  <c r="G74" i="16"/>
  <c r="U73" i="16"/>
  <c r="T73" i="16"/>
  <c r="O73" i="16"/>
  <c r="N73" i="16"/>
  <c r="M73" i="16"/>
  <c r="K73" i="16"/>
  <c r="I73" i="16"/>
  <c r="G73" i="16"/>
  <c r="U72" i="16"/>
  <c r="T72" i="16"/>
  <c r="N72" i="16"/>
  <c r="O72" i="16" s="1"/>
  <c r="M72" i="16"/>
  <c r="K72" i="16"/>
  <c r="I72" i="16"/>
  <c r="G72" i="16"/>
  <c r="U71" i="16"/>
  <c r="T71" i="16"/>
  <c r="O71" i="16"/>
  <c r="N71" i="16"/>
  <c r="M71" i="16"/>
  <c r="K71" i="16"/>
  <c r="I71" i="16"/>
  <c r="G71" i="16"/>
  <c r="S70" i="16"/>
  <c r="R70" i="16"/>
  <c r="T70" i="16" s="1"/>
  <c r="Q70" i="16"/>
  <c r="P70" i="16"/>
  <c r="U70" i="16" s="1"/>
  <c r="L70" i="16"/>
  <c r="J70" i="16"/>
  <c r="H70" i="16"/>
  <c r="F70" i="16"/>
  <c r="E70" i="16"/>
  <c r="K70" i="16" s="1"/>
  <c r="D70" i="16"/>
  <c r="I70" i="16" s="1"/>
  <c r="U69" i="16"/>
  <c r="T69" i="16"/>
  <c r="O69" i="16"/>
  <c r="N69" i="16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N67" i="16"/>
  <c r="O67" i="16" s="1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T63" i="16"/>
  <c r="S63" i="16"/>
  <c r="R63" i="16"/>
  <c r="Q63" i="16"/>
  <c r="P63" i="16"/>
  <c r="U63" i="16" s="1"/>
  <c r="L63" i="16"/>
  <c r="J63" i="16"/>
  <c r="I63" i="16"/>
  <c r="H63" i="16"/>
  <c r="F63" i="16"/>
  <c r="E63" i="16"/>
  <c r="D63" i="16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O60" i="16"/>
  <c r="N60" i="16"/>
  <c r="M60" i="16"/>
  <c r="K60" i="16"/>
  <c r="I60" i="16"/>
  <c r="G60" i="16"/>
  <c r="U59" i="16"/>
  <c r="T59" i="16"/>
  <c r="O59" i="16"/>
  <c r="N59" i="16"/>
  <c r="M59" i="16"/>
  <c r="K59" i="16"/>
  <c r="I59" i="16"/>
  <c r="G59" i="16"/>
  <c r="S58" i="16"/>
  <c r="R58" i="16"/>
  <c r="T58" i="16" s="1"/>
  <c r="Q58" i="16"/>
  <c r="P58" i="16"/>
  <c r="L58" i="16"/>
  <c r="J58" i="16"/>
  <c r="N58" i="16" s="1"/>
  <c r="H58" i="16"/>
  <c r="F58" i="16"/>
  <c r="E58" i="16"/>
  <c r="O58" i="16" s="1"/>
  <c r="D58" i="16"/>
  <c r="I58" i="16" s="1"/>
  <c r="U57" i="16"/>
  <c r="T57" i="16"/>
  <c r="N57" i="16"/>
  <c r="O57" i="16" s="1"/>
  <c r="M57" i="16"/>
  <c r="K57" i="16"/>
  <c r="I57" i="16"/>
  <c r="G57" i="16"/>
  <c r="S54" i="16"/>
  <c r="R54" i="16"/>
  <c r="Q54" i="16"/>
  <c r="P54" i="16"/>
  <c r="U54" i="16" s="1"/>
  <c r="L54" i="16"/>
  <c r="J54" i="16"/>
  <c r="H54" i="16"/>
  <c r="I54" i="16" s="1"/>
  <c r="G54" i="16"/>
  <c r="F54" i="16"/>
  <c r="N54" i="16" s="1"/>
  <c r="O54" i="16" s="1"/>
  <c r="E54" i="16"/>
  <c r="M54" i="16" s="1"/>
  <c r="D54" i="16"/>
  <c r="S53" i="16"/>
  <c r="R53" i="16"/>
  <c r="T53" i="16" s="1"/>
  <c r="Q53" i="16"/>
  <c r="P53" i="16"/>
  <c r="U53" i="16" s="1"/>
  <c r="O53" i="16"/>
  <c r="L53" i="16"/>
  <c r="K53" i="16"/>
  <c r="J53" i="16"/>
  <c r="I53" i="16"/>
  <c r="H53" i="16"/>
  <c r="F53" i="16"/>
  <c r="E53" i="16"/>
  <c r="M53" i="16" s="1"/>
  <c r="D53" i="16"/>
  <c r="G53" i="16" s="1"/>
  <c r="U52" i="16"/>
  <c r="T52" i="16"/>
  <c r="O52" i="16"/>
  <c r="N52" i="16"/>
  <c r="M52" i="16"/>
  <c r="K52" i="16"/>
  <c r="I52" i="16"/>
  <c r="G52" i="16"/>
  <c r="U51" i="16"/>
  <c r="T51" i="16"/>
  <c r="O51" i="16"/>
  <c r="N51" i="16"/>
  <c r="M51" i="16"/>
  <c r="K51" i="16"/>
  <c r="I51" i="16"/>
  <c r="G51" i="16"/>
  <c r="U50" i="16"/>
  <c r="T50" i="16"/>
  <c r="O50" i="16"/>
  <c r="N50" i="16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S47" i="16"/>
  <c r="T47" i="16" s="1"/>
  <c r="R47" i="16"/>
  <c r="Q47" i="16"/>
  <c r="P47" i="16"/>
  <c r="L47" i="16"/>
  <c r="J47" i="16"/>
  <c r="H47" i="16"/>
  <c r="F47" i="16"/>
  <c r="E47" i="16"/>
  <c r="K47" i="16" s="1"/>
  <c r="D47" i="16"/>
  <c r="U46" i="16"/>
  <c r="T46" i="16"/>
  <c r="N46" i="16"/>
  <c r="O46" i="16" s="1"/>
  <c r="M46" i="16"/>
  <c r="K46" i="16"/>
  <c r="I46" i="16"/>
  <c r="G46" i="16"/>
  <c r="U45" i="16"/>
  <c r="T45" i="16"/>
  <c r="N45" i="16"/>
  <c r="O45" i="16" s="1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O43" i="16"/>
  <c r="N43" i="16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S40" i="16"/>
  <c r="T40" i="16" s="1"/>
  <c r="R40" i="16"/>
  <c r="Q40" i="16"/>
  <c r="P40" i="16"/>
  <c r="L40" i="16"/>
  <c r="J40" i="16"/>
  <c r="U40" i="16" s="1"/>
  <c r="H40" i="16"/>
  <c r="F40" i="16"/>
  <c r="E40" i="16"/>
  <c r="K40" i="16" s="1"/>
  <c r="D40" i="16"/>
  <c r="U39" i="16"/>
  <c r="T39" i="16"/>
  <c r="O39" i="16"/>
  <c r="N39" i="16"/>
  <c r="M39" i="16"/>
  <c r="K39" i="16"/>
  <c r="I39" i="16"/>
  <c r="G39" i="16"/>
  <c r="U38" i="16"/>
  <c r="T38" i="16"/>
  <c r="O38" i="16"/>
  <c r="N38" i="16"/>
  <c r="M38" i="16"/>
  <c r="K38" i="16"/>
  <c r="I38" i="16"/>
  <c r="G38" i="16"/>
  <c r="U37" i="16"/>
  <c r="T37" i="16"/>
  <c r="N37" i="16"/>
  <c r="O37" i="16" s="1"/>
  <c r="M37" i="16"/>
  <c r="K37" i="16"/>
  <c r="I37" i="16"/>
  <c r="G37" i="16"/>
  <c r="U36" i="16"/>
  <c r="T36" i="16"/>
  <c r="O36" i="16"/>
  <c r="N36" i="16"/>
  <c r="M36" i="16"/>
  <c r="K36" i="16"/>
  <c r="I36" i="16"/>
  <c r="G36" i="16"/>
  <c r="S35" i="16"/>
  <c r="R35" i="16"/>
  <c r="Q35" i="16"/>
  <c r="P35" i="16"/>
  <c r="U35" i="16" s="1"/>
  <c r="L35" i="16"/>
  <c r="J35" i="16"/>
  <c r="H35" i="16"/>
  <c r="G35" i="16"/>
  <c r="F35" i="16"/>
  <c r="E35" i="16"/>
  <c r="D35" i="16"/>
  <c r="U34" i="16"/>
  <c r="T34" i="16"/>
  <c r="O34" i="16"/>
  <c r="N34" i="16"/>
  <c r="M34" i="16"/>
  <c r="K34" i="16"/>
  <c r="I34" i="16"/>
  <c r="G34" i="16"/>
  <c r="U33" i="16"/>
  <c r="T33" i="16"/>
  <c r="O33" i="16"/>
  <c r="N33" i="16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N31" i="16"/>
  <c r="O31" i="16" s="1"/>
  <c r="M31" i="16"/>
  <c r="K31" i="16"/>
  <c r="I31" i="16"/>
  <c r="G31" i="16"/>
  <c r="U30" i="16"/>
  <c r="T30" i="16"/>
  <c r="N30" i="16"/>
  <c r="O30" i="16" s="1"/>
  <c r="M30" i="16"/>
  <c r="K30" i="16"/>
  <c r="I30" i="16"/>
  <c r="G30" i="16"/>
  <c r="U29" i="16"/>
  <c r="T29" i="16"/>
  <c r="O29" i="16"/>
  <c r="N29" i="16"/>
  <c r="M29" i="16"/>
  <c r="K29" i="16"/>
  <c r="I29" i="16"/>
  <c r="G29" i="16"/>
  <c r="U28" i="16"/>
  <c r="T28" i="16"/>
  <c r="O28" i="16"/>
  <c r="N28" i="16"/>
  <c r="M28" i="16"/>
  <c r="K28" i="16"/>
  <c r="I28" i="16"/>
  <c r="G28" i="16"/>
  <c r="S27" i="16"/>
  <c r="R27" i="16"/>
  <c r="T27" i="16" s="1"/>
  <c r="Q27" i="16"/>
  <c r="P27" i="16"/>
  <c r="U27" i="16" s="1"/>
  <c r="L27" i="16"/>
  <c r="K27" i="16"/>
  <c r="J27" i="16"/>
  <c r="H27" i="16"/>
  <c r="F27" i="16"/>
  <c r="N27" i="16" s="1"/>
  <c r="E27" i="16"/>
  <c r="M27" i="16" s="1"/>
  <c r="D27" i="16"/>
  <c r="G27" i="16" s="1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O24" i="16"/>
  <c r="N24" i="16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S19" i="16"/>
  <c r="R19" i="16"/>
  <c r="Q19" i="16"/>
  <c r="P19" i="16"/>
  <c r="L19" i="16"/>
  <c r="K19" i="16"/>
  <c r="J19" i="16"/>
  <c r="U19" i="16" s="1"/>
  <c r="H19" i="16"/>
  <c r="F19" i="16"/>
  <c r="E19" i="16"/>
  <c r="D19" i="16"/>
  <c r="U18" i="16"/>
  <c r="T18" i="16"/>
  <c r="O18" i="16"/>
  <c r="N18" i="16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O16" i="16"/>
  <c r="N16" i="16"/>
  <c r="M16" i="16"/>
  <c r="K16" i="16"/>
  <c r="I16" i="16"/>
  <c r="G16" i="16"/>
  <c r="U15" i="16"/>
  <c r="T15" i="16"/>
  <c r="N15" i="16"/>
  <c r="O15" i="16" s="1"/>
  <c r="M15" i="16"/>
  <c r="K15" i="16"/>
  <c r="I15" i="16"/>
  <c r="G15" i="16"/>
  <c r="U14" i="16"/>
  <c r="T14" i="16"/>
  <c r="N14" i="16"/>
  <c r="O14" i="16" s="1"/>
  <c r="M14" i="16"/>
  <c r="K14" i="16"/>
  <c r="I14" i="16"/>
  <c r="G14" i="16"/>
  <c r="U13" i="16"/>
  <c r="T13" i="16"/>
  <c r="O13" i="16"/>
  <c r="N13" i="16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N11" i="16"/>
  <c r="O11" i="16" s="1"/>
  <c r="M11" i="16"/>
  <c r="K11" i="16"/>
  <c r="I11" i="16"/>
  <c r="G11" i="16"/>
  <c r="T10" i="16"/>
  <c r="S10" i="16"/>
  <c r="R10" i="16"/>
  <c r="Q10" i="16"/>
  <c r="P10" i="16"/>
  <c r="U10" i="16" s="1"/>
  <c r="L10" i="16"/>
  <c r="J10" i="16"/>
  <c r="H10" i="16"/>
  <c r="F10" i="16"/>
  <c r="N10" i="16" s="1"/>
  <c r="E10" i="16"/>
  <c r="D10" i="16"/>
  <c r="U9" i="16"/>
  <c r="T9" i="16"/>
  <c r="N9" i="16"/>
  <c r="O9" i="16" s="1"/>
  <c r="M9" i="16"/>
  <c r="K9" i="16"/>
  <c r="I9" i="16"/>
  <c r="G9" i="16"/>
  <c r="U8" i="16"/>
  <c r="T8" i="16"/>
  <c r="N8" i="16"/>
  <c r="O8" i="16" s="1"/>
  <c r="M8" i="16"/>
  <c r="K8" i="16"/>
  <c r="I8" i="16"/>
  <c r="G8" i="16"/>
  <c r="S339" i="15"/>
  <c r="R339" i="15"/>
  <c r="T339" i="15" s="1"/>
  <c r="Q339" i="15"/>
  <c r="P339" i="15"/>
  <c r="U339" i="15" s="1"/>
  <c r="L339" i="15"/>
  <c r="J339" i="15"/>
  <c r="H339" i="15"/>
  <c r="F339" i="15"/>
  <c r="E339" i="15"/>
  <c r="D339" i="15"/>
  <c r="S338" i="15"/>
  <c r="R338" i="15"/>
  <c r="Q338" i="15"/>
  <c r="P338" i="15"/>
  <c r="U338" i="15" s="1"/>
  <c r="L338" i="15"/>
  <c r="J338" i="15"/>
  <c r="H338" i="15"/>
  <c r="G338" i="15"/>
  <c r="F338" i="15"/>
  <c r="E338" i="15"/>
  <c r="M338" i="15" s="1"/>
  <c r="D338" i="15"/>
  <c r="S337" i="15"/>
  <c r="R337" i="15"/>
  <c r="T337" i="15" s="1"/>
  <c r="Q337" i="15"/>
  <c r="P337" i="15"/>
  <c r="U337" i="15" s="1"/>
  <c r="L337" i="15"/>
  <c r="J337" i="15"/>
  <c r="H337" i="15"/>
  <c r="F337" i="15"/>
  <c r="N337" i="15" s="1"/>
  <c r="E337" i="15"/>
  <c r="D337" i="15"/>
  <c r="I337" i="15" s="1"/>
  <c r="U336" i="15"/>
  <c r="T336" i="15"/>
  <c r="O336" i="15"/>
  <c r="N336" i="15"/>
  <c r="M336" i="15"/>
  <c r="K336" i="15"/>
  <c r="I336" i="15"/>
  <c r="G336" i="15"/>
  <c r="U335" i="15"/>
  <c r="T335" i="15"/>
  <c r="N335" i="15"/>
  <c r="O335" i="15" s="1"/>
  <c r="M335" i="15"/>
  <c r="K335" i="15"/>
  <c r="I335" i="15"/>
  <c r="G335" i="15"/>
  <c r="U334" i="15"/>
  <c r="T334" i="15"/>
  <c r="N334" i="15"/>
  <c r="O334" i="15" s="1"/>
  <c r="M334" i="15"/>
  <c r="K334" i="15"/>
  <c r="I334" i="15"/>
  <c r="G334" i="15"/>
  <c r="U333" i="15"/>
  <c r="T333" i="15"/>
  <c r="N333" i="15"/>
  <c r="O333" i="15" s="1"/>
  <c r="M333" i="15"/>
  <c r="K333" i="15"/>
  <c r="I333" i="15"/>
  <c r="G333" i="15"/>
  <c r="S332" i="15"/>
  <c r="R332" i="15"/>
  <c r="T332" i="15" s="1"/>
  <c r="Q332" i="15"/>
  <c r="P332" i="15"/>
  <c r="L332" i="15"/>
  <c r="J332" i="15"/>
  <c r="U332" i="15" s="1"/>
  <c r="I332" i="15"/>
  <c r="H332" i="15"/>
  <c r="F332" i="15"/>
  <c r="E332" i="15"/>
  <c r="D332" i="15"/>
  <c r="U331" i="15"/>
  <c r="T331" i="15"/>
  <c r="O331" i="15"/>
  <c r="N331" i="15"/>
  <c r="M331" i="15"/>
  <c r="K331" i="15"/>
  <c r="I331" i="15"/>
  <c r="G331" i="15"/>
  <c r="U330" i="15"/>
  <c r="T330" i="15"/>
  <c r="O330" i="15"/>
  <c r="N330" i="15"/>
  <c r="M330" i="15"/>
  <c r="K330" i="15"/>
  <c r="I330" i="15"/>
  <c r="G330" i="15"/>
  <c r="U329" i="15"/>
  <c r="T329" i="15"/>
  <c r="O329" i="15"/>
  <c r="N329" i="15"/>
  <c r="M329" i="15"/>
  <c r="K329" i="15"/>
  <c r="I329" i="15"/>
  <c r="G329" i="15"/>
  <c r="U328" i="15"/>
  <c r="T328" i="15"/>
  <c r="O328" i="15"/>
  <c r="N328" i="15"/>
  <c r="M328" i="15"/>
  <c r="K328" i="15"/>
  <c r="I328" i="15"/>
  <c r="G328" i="15"/>
  <c r="U327" i="15"/>
  <c r="T327" i="15"/>
  <c r="O327" i="15"/>
  <c r="N327" i="15"/>
  <c r="M327" i="15"/>
  <c r="K327" i="15"/>
  <c r="I327" i="15"/>
  <c r="G327" i="15"/>
  <c r="U326" i="15"/>
  <c r="T326" i="15"/>
  <c r="O326" i="15"/>
  <c r="N326" i="15"/>
  <c r="M326" i="15"/>
  <c r="K326" i="15"/>
  <c r="I326" i="15"/>
  <c r="G326" i="15"/>
  <c r="U325" i="15"/>
  <c r="T325" i="15"/>
  <c r="O325" i="15"/>
  <c r="N325" i="15"/>
  <c r="M325" i="15"/>
  <c r="K325" i="15"/>
  <c r="I325" i="15"/>
  <c r="G325" i="15"/>
  <c r="U324" i="15"/>
  <c r="T324" i="15"/>
  <c r="O324" i="15"/>
  <c r="N324" i="15"/>
  <c r="M324" i="15"/>
  <c r="K324" i="15"/>
  <c r="I324" i="15"/>
  <c r="G324" i="15"/>
  <c r="S323" i="15"/>
  <c r="R323" i="15"/>
  <c r="Q323" i="15"/>
  <c r="P323" i="15"/>
  <c r="U323" i="15" s="1"/>
  <c r="L323" i="15"/>
  <c r="J323" i="15"/>
  <c r="H323" i="15"/>
  <c r="F323" i="15"/>
  <c r="E323" i="15"/>
  <c r="D323" i="15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S317" i="15"/>
  <c r="R317" i="15"/>
  <c r="Q317" i="15"/>
  <c r="P317" i="15"/>
  <c r="U317" i="15" s="1"/>
  <c r="M317" i="15"/>
  <c r="L317" i="15"/>
  <c r="J317" i="15"/>
  <c r="H317" i="15"/>
  <c r="G317" i="15"/>
  <c r="F317" i="15"/>
  <c r="E317" i="15"/>
  <c r="D317" i="15"/>
  <c r="U316" i="15"/>
  <c r="T316" i="15"/>
  <c r="O316" i="15"/>
  <c r="N316" i="15"/>
  <c r="M316" i="15"/>
  <c r="K316" i="15"/>
  <c r="I316" i="15"/>
  <c r="G316" i="15"/>
  <c r="U315" i="15"/>
  <c r="T315" i="15"/>
  <c r="N315" i="15"/>
  <c r="O315" i="15" s="1"/>
  <c r="M315" i="15"/>
  <c r="K315" i="15"/>
  <c r="I315" i="15"/>
  <c r="G315" i="15"/>
  <c r="U314" i="15"/>
  <c r="T314" i="15"/>
  <c r="N314" i="15"/>
  <c r="O314" i="15" s="1"/>
  <c r="M314" i="15"/>
  <c r="K314" i="15"/>
  <c r="I314" i="15"/>
  <c r="G314" i="15"/>
  <c r="U313" i="15"/>
  <c r="T313" i="15"/>
  <c r="N313" i="15"/>
  <c r="O313" i="15" s="1"/>
  <c r="M313" i="15"/>
  <c r="K313" i="15"/>
  <c r="I313" i="15"/>
  <c r="G313" i="15"/>
  <c r="U312" i="15"/>
  <c r="T312" i="15"/>
  <c r="N312" i="15"/>
  <c r="O312" i="15" s="1"/>
  <c r="M312" i="15"/>
  <c r="K312" i="15"/>
  <c r="I312" i="15"/>
  <c r="G312" i="15"/>
  <c r="U311" i="15"/>
  <c r="T311" i="15"/>
  <c r="N311" i="15"/>
  <c r="O311" i="15" s="1"/>
  <c r="M311" i="15"/>
  <c r="K311" i="15"/>
  <c r="I311" i="15"/>
  <c r="G311" i="15"/>
  <c r="S310" i="15"/>
  <c r="R310" i="15"/>
  <c r="T310" i="15" s="1"/>
  <c r="Q310" i="15"/>
  <c r="P310" i="15"/>
  <c r="L310" i="15"/>
  <c r="J310" i="15"/>
  <c r="K310" i="15" s="1"/>
  <c r="H310" i="15"/>
  <c r="F310" i="15"/>
  <c r="E310" i="15"/>
  <c r="D310" i="15"/>
  <c r="U309" i="15"/>
  <c r="T309" i="15"/>
  <c r="N309" i="15"/>
  <c r="O309" i="15" s="1"/>
  <c r="M309" i="15"/>
  <c r="K309" i="15"/>
  <c r="I309" i="15"/>
  <c r="G309" i="15"/>
  <c r="U308" i="15"/>
  <c r="T308" i="15"/>
  <c r="N308" i="15"/>
  <c r="O308" i="15" s="1"/>
  <c r="M308" i="15"/>
  <c r="K308" i="15"/>
  <c r="I308" i="15"/>
  <c r="G308" i="15"/>
  <c r="U307" i="15"/>
  <c r="T307" i="15"/>
  <c r="N307" i="15"/>
  <c r="O307" i="15" s="1"/>
  <c r="M307" i="15"/>
  <c r="K307" i="15"/>
  <c r="I307" i="15"/>
  <c r="G307" i="15"/>
  <c r="U306" i="15"/>
  <c r="T306" i="15"/>
  <c r="N306" i="15"/>
  <c r="O306" i="15" s="1"/>
  <c r="M306" i="15"/>
  <c r="K306" i="15"/>
  <c r="I306" i="15"/>
  <c r="G306" i="15"/>
  <c r="U305" i="15"/>
  <c r="T305" i="15"/>
  <c r="N305" i="15"/>
  <c r="O305" i="15" s="1"/>
  <c r="M305" i="15"/>
  <c r="K305" i="15"/>
  <c r="I305" i="15"/>
  <c r="G305" i="15"/>
  <c r="U304" i="15"/>
  <c r="T304" i="15"/>
  <c r="N304" i="15"/>
  <c r="O304" i="15" s="1"/>
  <c r="M304" i="15"/>
  <c r="K304" i="15"/>
  <c r="I304" i="15"/>
  <c r="G304" i="15"/>
  <c r="S303" i="15"/>
  <c r="R303" i="15"/>
  <c r="Q303" i="15"/>
  <c r="P303" i="15"/>
  <c r="L303" i="15"/>
  <c r="J303" i="15"/>
  <c r="H303" i="15"/>
  <c r="F303" i="15"/>
  <c r="N303" i="15" s="1"/>
  <c r="E303" i="15"/>
  <c r="D303" i="15"/>
  <c r="G303" i="15" s="1"/>
  <c r="U302" i="15"/>
  <c r="T302" i="15"/>
  <c r="N302" i="15"/>
  <c r="O302" i="15" s="1"/>
  <c r="M302" i="15"/>
  <c r="K302" i="15"/>
  <c r="I302" i="15"/>
  <c r="G302" i="15"/>
  <c r="S299" i="15"/>
  <c r="R299" i="15"/>
  <c r="Q299" i="15"/>
  <c r="P299" i="15"/>
  <c r="U299" i="15" s="1"/>
  <c r="L299" i="15"/>
  <c r="J299" i="15"/>
  <c r="H299" i="15"/>
  <c r="F299" i="15"/>
  <c r="E299" i="15"/>
  <c r="D299" i="15"/>
  <c r="S298" i="15"/>
  <c r="R298" i="15"/>
  <c r="T298" i="15" s="1"/>
  <c r="Q298" i="15"/>
  <c r="P298" i="15"/>
  <c r="N298" i="15"/>
  <c r="L298" i="15"/>
  <c r="J298" i="15"/>
  <c r="U298" i="15" s="1"/>
  <c r="H298" i="15"/>
  <c r="F298" i="15"/>
  <c r="G298" i="15" s="1"/>
  <c r="E298" i="15"/>
  <c r="D298" i="15"/>
  <c r="U297" i="15"/>
  <c r="T297" i="15"/>
  <c r="O297" i="15"/>
  <c r="N297" i="15"/>
  <c r="M297" i="15"/>
  <c r="K297" i="15"/>
  <c r="I297" i="15"/>
  <c r="G297" i="15"/>
  <c r="U296" i="15"/>
  <c r="T296" i="15"/>
  <c r="N296" i="15"/>
  <c r="O296" i="15" s="1"/>
  <c r="M296" i="15"/>
  <c r="K296" i="15"/>
  <c r="I296" i="15"/>
  <c r="G296" i="15"/>
  <c r="U295" i="15"/>
  <c r="T295" i="15"/>
  <c r="N295" i="15"/>
  <c r="O295" i="15" s="1"/>
  <c r="M295" i="15"/>
  <c r="K295" i="15"/>
  <c r="I295" i="15"/>
  <c r="G295" i="15"/>
  <c r="U294" i="15"/>
  <c r="T294" i="15"/>
  <c r="N294" i="15"/>
  <c r="O294" i="15" s="1"/>
  <c r="M294" i="15"/>
  <c r="K294" i="15"/>
  <c r="I294" i="15"/>
  <c r="G294" i="15"/>
  <c r="U293" i="15"/>
  <c r="T293" i="15"/>
  <c r="N293" i="15"/>
  <c r="O293" i="15" s="1"/>
  <c r="M293" i="15"/>
  <c r="K293" i="15"/>
  <c r="I293" i="15"/>
  <c r="G293" i="15"/>
  <c r="S292" i="15"/>
  <c r="R292" i="15"/>
  <c r="T292" i="15" s="1"/>
  <c r="Q292" i="15"/>
  <c r="P292" i="15"/>
  <c r="L292" i="15"/>
  <c r="J292" i="15"/>
  <c r="H292" i="15"/>
  <c r="F292" i="15"/>
  <c r="N292" i="15" s="1"/>
  <c r="E292" i="15"/>
  <c r="D292" i="15"/>
  <c r="I292" i="15" s="1"/>
  <c r="U291" i="15"/>
  <c r="T291" i="15"/>
  <c r="O291" i="15"/>
  <c r="N291" i="15"/>
  <c r="M291" i="15"/>
  <c r="K291" i="15"/>
  <c r="I291" i="15"/>
  <c r="G291" i="15"/>
  <c r="U290" i="15"/>
  <c r="T290" i="15"/>
  <c r="N290" i="15"/>
  <c r="O290" i="15" s="1"/>
  <c r="M290" i="15"/>
  <c r="K290" i="15"/>
  <c r="I290" i="15"/>
  <c r="G290" i="15"/>
  <c r="U289" i="15"/>
  <c r="T289" i="15"/>
  <c r="N289" i="15"/>
  <c r="O289" i="15" s="1"/>
  <c r="M289" i="15"/>
  <c r="K289" i="15"/>
  <c r="I289" i="15"/>
  <c r="G289" i="15"/>
  <c r="U288" i="15"/>
  <c r="T288" i="15"/>
  <c r="N288" i="15"/>
  <c r="O288" i="15" s="1"/>
  <c r="M288" i="15"/>
  <c r="K288" i="15"/>
  <c r="I288" i="15"/>
  <c r="G288" i="15"/>
  <c r="U287" i="15"/>
  <c r="T287" i="15"/>
  <c r="N287" i="15"/>
  <c r="O287" i="15" s="1"/>
  <c r="M287" i="15"/>
  <c r="K287" i="15"/>
  <c r="I287" i="15"/>
  <c r="G287" i="15"/>
  <c r="U286" i="15"/>
  <c r="T286" i="15"/>
  <c r="N286" i="15"/>
  <c r="O286" i="15" s="1"/>
  <c r="M286" i="15"/>
  <c r="K286" i="15"/>
  <c r="I286" i="15"/>
  <c r="G286" i="15"/>
  <c r="S285" i="15"/>
  <c r="R285" i="15"/>
  <c r="Q285" i="15"/>
  <c r="P285" i="15"/>
  <c r="L285" i="15"/>
  <c r="J285" i="15"/>
  <c r="H285" i="15"/>
  <c r="F285" i="15"/>
  <c r="E285" i="15"/>
  <c r="D285" i="15"/>
  <c r="G285" i="15" s="1"/>
  <c r="U284" i="15"/>
  <c r="T284" i="15"/>
  <c r="O284" i="15"/>
  <c r="N284" i="15"/>
  <c r="M284" i="15"/>
  <c r="K284" i="15"/>
  <c r="I284" i="15"/>
  <c r="G284" i="15"/>
  <c r="U283" i="15"/>
  <c r="T283" i="15"/>
  <c r="O283" i="15"/>
  <c r="N283" i="15"/>
  <c r="M283" i="15"/>
  <c r="K283" i="15"/>
  <c r="I283" i="15"/>
  <c r="G283" i="15"/>
  <c r="U282" i="15"/>
  <c r="T282" i="15"/>
  <c r="O282" i="15"/>
  <c r="N282" i="15"/>
  <c r="M282" i="15"/>
  <c r="K282" i="15"/>
  <c r="I282" i="15"/>
  <c r="G282" i="15"/>
  <c r="U281" i="15"/>
  <c r="T281" i="15"/>
  <c r="O281" i="15"/>
  <c r="N281" i="15"/>
  <c r="M281" i="15"/>
  <c r="K281" i="15"/>
  <c r="I281" i="15"/>
  <c r="G281" i="15"/>
  <c r="U280" i="15"/>
  <c r="T280" i="15"/>
  <c r="O280" i="15"/>
  <c r="N280" i="15"/>
  <c r="M280" i="15"/>
  <c r="K280" i="15"/>
  <c r="I280" i="15"/>
  <c r="G280" i="15"/>
  <c r="U279" i="15"/>
  <c r="T279" i="15"/>
  <c r="O279" i="15"/>
  <c r="N279" i="15"/>
  <c r="M279" i="15"/>
  <c r="K279" i="15"/>
  <c r="I279" i="15"/>
  <c r="G279" i="15"/>
  <c r="U278" i="15"/>
  <c r="T278" i="15"/>
  <c r="O278" i="15"/>
  <c r="N278" i="15"/>
  <c r="M278" i="15"/>
  <c r="K278" i="15"/>
  <c r="I278" i="15"/>
  <c r="G278" i="15"/>
  <c r="U277" i="15"/>
  <c r="T277" i="15"/>
  <c r="O277" i="15"/>
  <c r="N277" i="15"/>
  <c r="M277" i="15"/>
  <c r="K277" i="15"/>
  <c r="I277" i="15"/>
  <c r="G277" i="15"/>
  <c r="U276" i="15"/>
  <c r="T276" i="15"/>
  <c r="O276" i="15"/>
  <c r="N276" i="15"/>
  <c r="M276" i="15"/>
  <c r="K276" i="15"/>
  <c r="I276" i="15"/>
  <c r="G276" i="15"/>
  <c r="U275" i="15"/>
  <c r="S275" i="15"/>
  <c r="T275" i="15" s="1"/>
  <c r="R275" i="15"/>
  <c r="Q275" i="15"/>
  <c r="P275" i="15"/>
  <c r="L275" i="15"/>
  <c r="J275" i="15"/>
  <c r="H275" i="15"/>
  <c r="N275" i="15" s="1"/>
  <c r="F275" i="15"/>
  <c r="E275" i="15"/>
  <c r="M275" i="15" s="1"/>
  <c r="D275" i="15"/>
  <c r="U274" i="15"/>
  <c r="T274" i="15"/>
  <c r="O274" i="15"/>
  <c r="N274" i="15"/>
  <c r="M274" i="15"/>
  <c r="K274" i="15"/>
  <c r="I274" i="15"/>
  <c r="G274" i="15"/>
  <c r="U273" i="15"/>
  <c r="T273" i="15"/>
  <c r="N273" i="15"/>
  <c r="O273" i="15" s="1"/>
  <c r="M273" i="15"/>
  <c r="K273" i="15"/>
  <c r="I273" i="15"/>
  <c r="G273" i="15"/>
  <c r="U272" i="15"/>
  <c r="T272" i="15"/>
  <c r="N272" i="15"/>
  <c r="O272" i="15" s="1"/>
  <c r="M272" i="15"/>
  <c r="K272" i="15"/>
  <c r="I272" i="15"/>
  <c r="G272" i="15"/>
  <c r="U271" i="15"/>
  <c r="T271" i="15"/>
  <c r="N271" i="15"/>
  <c r="O271" i="15" s="1"/>
  <c r="M271" i="15"/>
  <c r="K271" i="15"/>
  <c r="I271" i="15"/>
  <c r="G271" i="15"/>
  <c r="U270" i="15"/>
  <c r="T270" i="15"/>
  <c r="N270" i="15"/>
  <c r="O270" i="15" s="1"/>
  <c r="M270" i="15"/>
  <c r="K270" i="15"/>
  <c r="I270" i="15"/>
  <c r="G270" i="15"/>
  <c r="U269" i="15"/>
  <c r="T269" i="15"/>
  <c r="N269" i="15"/>
  <c r="O269" i="15" s="1"/>
  <c r="M269" i="15"/>
  <c r="K269" i="15"/>
  <c r="I269" i="15"/>
  <c r="G269" i="15"/>
  <c r="U268" i="15"/>
  <c r="T268" i="15"/>
  <c r="N268" i="15"/>
  <c r="O268" i="15" s="1"/>
  <c r="M268" i="15"/>
  <c r="K268" i="15"/>
  <c r="I268" i="15"/>
  <c r="G268" i="15"/>
  <c r="S267" i="15"/>
  <c r="R267" i="15"/>
  <c r="T267" i="15" s="1"/>
  <c r="Q267" i="15"/>
  <c r="P267" i="15"/>
  <c r="U267" i="15" s="1"/>
  <c r="L267" i="15"/>
  <c r="J267" i="15"/>
  <c r="H267" i="15"/>
  <c r="I267" i="15" s="1"/>
  <c r="F267" i="15"/>
  <c r="E267" i="15"/>
  <c r="K267" i="15" s="1"/>
  <c r="D267" i="15"/>
  <c r="G267" i="15" s="1"/>
  <c r="U266" i="15"/>
  <c r="T266" i="15"/>
  <c r="O266" i="15"/>
  <c r="N266" i="15"/>
  <c r="M266" i="15"/>
  <c r="K266" i="15"/>
  <c r="I266" i="15"/>
  <c r="G266" i="15"/>
  <c r="U265" i="15"/>
  <c r="T265" i="15"/>
  <c r="N265" i="15"/>
  <c r="O265" i="15" s="1"/>
  <c r="M265" i="15"/>
  <c r="K265" i="15"/>
  <c r="I265" i="15"/>
  <c r="G265" i="15"/>
  <c r="U264" i="15"/>
  <c r="T264" i="15"/>
  <c r="N264" i="15"/>
  <c r="O264" i="15" s="1"/>
  <c r="M264" i="15"/>
  <c r="K264" i="15"/>
  <c r="I264" i="15"/>
  <c r="G264" i="15"/>
  <c r="U263" i="15"/>
  <c r="T263" i="15"/>
  <c r="N263" i="15"/>
  <c r="O263" i="15" s="1"/>
  <c r="M263" i="15"/>
  <c r="K263" i="15"/>
  <c r="I263" i="15"/>
  <c r="G263" i="15"/>
  <c r="S260" i="15"/>
  <c r="R260" i="15"/>
  <c r="T260" i="15" s="1"/>
  <c r="Q260" i="15"/>
  <c r="P260" i="15"/>
  <c r="L260" i="15"/>
  <c r="J260" i="15"/>
  <c r="H260" i="15"/>
  <c r="F260" i="15"/>
  <c r="E260" i="15"/>
  <c r="D260" i="15"/>
  <c r="G260" i="15" s="1"/>
  <c r="T259" i="15"/>
  <c r="S259" i="15"/>
  <c r="R259" i="15"/>
  <c r="Q259" i="15"/>
  <c r="P259" i="15"/>
  <c r="L259" i="15"/>
  <c r="J259" i="15"/>
  <c r="U259" i="15" s="1"/>
  <c r="H259" i="15"/>
  <c r="F259" i="15"/>
  <c r="N259" i="15" s="1"/>
  <c r="E259" i="15"/>
  <c r="D259" i="15"/>
  <c r="U258" i="15"/>
  <c r="T258" i="15"/>
  <c r="O258" i="15"/>
  <c r="N258" i="15"/>
  <c r="M258" i="15"/>
  <c r="K258" i="15"/>
  <c r="I258" i="15"/>
  <c r="G258" i="15"/>
  <c r="U257" i="15"/>
  <c r="T257" i="15"/>
  <c r="N257" i="15"/>
  <c r="O257" i="15" s="1"/>
  <c r="M257" i="15"/>
  <c r="K257" i="15"/>
  <c r="I257" i="15"/>
  <c r="G257" i="15"/>
  <c r="U256" i="15"/>
  <c r="T256" i="15"/>
  <c r="N256" i="15"/>
  <c r="O256" i="15" s="1"/>
  <c r="M256" i="15"/>
  <c r="K256" i="15"/>
  <c r="I256" i="15"/>
  <c r="G256" i="15"/>
  <c r="U255" i="15"/>
  <c r="T255" i="15"/>
  <c r="N255" i="15"/>
  <c r="O255" i="15" s="1"/>
  <c r="M255" i="15"/>
  <c r="K255" i="15"/>
  <c r="I255" i="15"/>
  <c r="G255" i="15"/>
  <c r="T254" i="15"/>
  <c r="S254" i="15"/>
  <c r="R254" i="15"/>
  <c r="Q254" i="15"/>
  <c r="P254" i="15"/>
  <c r="U254" i="15" s="1"/>
  <c r="N254" i="15"/>
  <c r="L254" i="15"/>
  <c r="J254" i="15"/>
  <c r="H254" i="15"/>
  <c r="F254" i="15"/>
  <c r="E254" i="15"/>
  <c r="M254" i="15" s="1"/>
  <c r="D254" i="15"/>
  <c r="U253" i="15"/>
  <c r="T253" i="15"/>
  <c r="O253" i="15"/>
  <c r="N253" i="15"/>
  <c r="M253" i="15"/>
  <c r="K253" i="15"/>
  <c r="I253" i="15"/>
  <c r="G253" i="15"/>
  <c r="U252" i="15"/>
  <c r="T252" i="15"/>
  <c r="N252" i="15"/>
  <c r="O252" i="15" s="1"/>
  <c r="M252" i="15"/>
  <c r="K252" i="15"/>
  <c r="I252" i="15"/>
  <c r="G252" i="15"/>
  <c r="U251" i="15"/>
  <c r="T251" i="15"/>
  <c r="N251" i="15"/>
  <c r="O251" i="15" s="1"/>
  <c r="M251" i="15"/>
  <c r="K251" i="15"/>
  <c r="I251" i="15"/>
  <c r="G251" i="15"/>
  <c r="U250" i="15"/>
  <c r="T250" i="15"/>
  <c r="N250" i="15"/>
  <c r="O250" i="15" s="1"/>
  <c r="M250" i="15"/>
  <c r="K250" i="15"/>
  <c r="I250" i="15"/>
  <c r="G250" i="15"/>
  <c r="U249" i="15"/>
  <c r="T249" i="15"/>
  <c r="N249" i="15"/>
  <c r="O249" i="15" s="1"/>
  <c r="M249" i="15"/>
  <c r="K249" i="15"/>
  <c r="I249" i="15"/>
  <c r="G249" i="15"/>
  <c r="U248" i="15"/>
  <c r="T248" i="15"/>
  <c r="N248" i="15"/>
  <c r="O248" i="15" s="1"/>
  <c r="M248" i="15"/>
  <c r="K248" i="15"/>
  <c r="I248" i="15"/>
  <c r="G248" i="15"/>
  <c r="S247" i="15"/>
  <c r="R247" i="15"/>
  <c r="T247" i="15" s="1"/>
  <c r="Q247" i="15"/>
  <c r="P247" i="15"/>
  <c r="L247" i="15"/>
  <c r="J247" i="15"/>
  <c r="H247" i="15"/>
  <c r="F247" i="15"/>
  <c r="E247" i="15"/>
  <c r="D247" i="15"/>
  <c r="G247" i="15" s="1"/>
  <c r="U246" i="15"/>
  <c r="T246" i="15"/>
  <c r="O246" i="15"/>
  <c r="N246" i="15"/>
  <c r="M246" i="15"/>
  <c r="K246" i="15"/>
  <c r="I246" i="15"/>
  <c r="G246" i="15"/>
  <c r="U245" i="15"/>
  <c r="T245" i="15"/>
  <c r="N245" i="15"/>
  <c r="O245" i="15" s="1"/>
  <c r="M245" i="15"/>
  <c r="K245" i="15"/>
  <c r="I245" i="15"/>
  <c r="G245" i="15"/>
  <c r="U244" i="15"/>
  <c r="T244" i="15"/>
  <c r="N244" i="15"/>
  <c r="O244" i="15" s="1"/>
  <c r="M244" i="15"/>
  <c r="K244" i="15"/>
  <c r="I244" i="15"/>
  <c r="G244" i="15"/>
  <c r="U243" i="15"/>
  <c r="T243" i="15"/>
  <c r="N243" i="15"/>
  <c r="O243" i="15" s="1"/>
  <c r="M243" i="15"/>
  <c r="K243" i="15"/>
  <c r="I243" i="15"/>
  <c r="G243" i="15"/>
  <c r="U242" i="15"/>
  <c r="T242" i="15"/>
  <c r="N242" i="15"/>
  <c r="O242" i="15" s="1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S240" i="15"/>
  <c r="R240" i="15"/>
  <c r="T240" i="15" s="1"/>
  <c r="Q240" i="15"/>
  <c r="P240" i="15"/>
  <c r="L240" i="15"/>
  <c r="J240" i="15"/>
  <c r="K240" i="15" s="1"/>
  <c r="H240" i="15"/>
  <c r="F240" i="15"/>
  <c r="E240" i="15"/>
  <c r="M240" i="15" s="1"/>
  <c r="D240" i="15"/>
  <c r="U239" i="15"/>
  <c r="T239" i="15"/>
  <c r="O239" i="15"/>
  <c r="N239" i="15"/>
  <c r="M239" i="15"/>
  <c r="K239" i="15"/>
  <c r="I239" i="15"/>
  <c r="G239" i="15"/>
  <c r="U238" i="15"/>
  <c r="T238" i="15"/>
  <c r="O238" i="15"/>
  <c r="N238" i="15"/>
  <c r="M238" i="15"/>
  <c r="K238" i="15"/>
  <c r="I238" i="15"/>
  <c r="G238" i="15"/>
  <c r="U237" i="15"/>
  <c r="T237" i="15"/>
  <c r="O237" i="15"/>
  <c r="N237" i="15"/>
  <c r="M237" i="15"/>
  <c r="K237" i="15"/>
  <c r="I237" i="15"/>
  <c r="G237" i="15"/>
  <c r="U236" i="15"/>
  <c r="T236" i="15"/>
  <c r="O236" i="15"/>
  <c r="N236" i="15"/>
  <c r="M236" i="15"/>
  <c r="K236" i="15"/>
  <c r="I236" i="15"/>
  <c r="G236" i="15"/>
  <c r="U235" i="15"/>
  <c r="T235" i="15"/>
  <c r="O235" i="15"/>
  <c r="N235" i="15"/>
  <c r="M235" i="15"/>
  <c r="K235" i="15"/>
  <c r="I235" i="15"/>
  <c r="G235" i="15"/>
  <c r="U234" i="15"/>
  <c r="T234" i="15"/>
  <c r="O234" i="15"/>
  <c r="N234" i="15"/>
  <c r="M234" i="15"/>
  <c r="K234" i="15"/>
  <c r="I234" i="15"/>
  <c r="G234" i="15"/>
  <c r="S231" i="15"/>
  <c r="R231" i="15"/>
  <c r="Q231" i="15"/>
  <c r="P231" i="15"/>
  <c r="L231" i="15"/>
  <c r="J231" i="15"/>
  <c r="H231" i="15"/>
  <c r="I231" i="15" s="1"/>
  <c r="F231" i="15"/>
  <c r="E231" i="15"/>
  <c r="D231" i="15"/>
  <c r="S230" i="15"/>
  <c r="R230" i="15"/>
  <c r="T230" i="15" s="1"/>
  <c r="Q230" i="15"/>
  <c r="P230" i="15"/>
  <c r="L230" i="15"/>
  <c r="J230" i="15"/>
  <c r="U230" i="15" s="1"/>
  <c r="H230" i="15"/>
  <c r="N230" i="15" s="1"/>
  <c r="F230" i="15"/>
  <c r="E230" i="15"/>
  <c r="K230" i="15" s="1"/>
  <c r="D230" i="15"/>
  <c r="U229" i="15"/>
  <c r="T229" i="15"/>
  <c r="O229" i="15"/>
  <c r="N229" i="15"/>
  <c r="M229" i="15"/>
  <c r="K229" i="15"/>
  <c r="I229" i="15"/>
  <c r="G229" i="15"/>
  <c r="U228" i="15"/>
  <c r="T228" i="15"/>
  <c r="N228" i="15"/>
  <c r="O228" i="15" s="1"/>
  <c r="M228" i="15"/>
  <c r="K228" i="15"/>
  <c r="I228" i="15"/>
  <c r="G228" i="15"/>
  <c r="U227" i="15"/>
  <c r="T227" i="15"/>
  <c r="N227" i="15"/>
  <c r="O227" i="15" s="1"/>
  <c r="M227" i="15"/>
  <c r="K227" i="15"/>
  <c r="I227" i="15"/>
  <c r="G227" i="15"/>
  <c r="U226" i="15"/>
  <c r="T226" i="15"/>
  <c r="N226" i="15"/>
  <c r="O226" i="15" s="1"/>
  <c r="M226" i="15"/>
  <c r="K226" i="15"/>
  <c r="I226" i="15"/>
  <c r="G226" i="15"/>
  <c r="U225" i="15"/>
  <c r="T225" i="15"/>
  <c r="N225" i="15"/>
  <c r="O225" i="15" s="1"/>
  <c r="M225" i="15"/>
  <c r="K225" i="15"/>
  <c r="I225" i="15"/>
  <c r="G225" i="15"/>
  <c r="S224" i="15"/>
  <c r="R224" i="15"/>
  <c r="Q224" i="15"/>
  <c r="P224" i="15"/>
  <c r="L224" i="15"/>
  <c r="J224" i="15"/>
  <c r="U224" i="15" s="1"/>
  <c r="H224" i="15"/>
  <c r="F224" i="15"/>
  <c r="E224" i="15"/>
  <c r="D224" i="15"/>
  <c r="U223" i="15"/>
  <c r="T223" i="15"/>
  <c r="O223" i="15"/>
  <c r="N223" i="15"/>
  <c r="M223" i="15"/>
  <c r="K223" i="15"/>
  <c r="I223" i="15"/>
  <c r="G223" i="15"/>
  <c r="U222" i="15"/>
  <c r="T222" i="15"/>
  <c r="N222" i="15"/>
  <c r="O222" i="15" s="1"/>
  <c r="M222" i="15"/>
  <c r="K222" i="15"/>
  <c r="I222" i="15"/>
  <c r="G222" i="15"/>
  <c r="U221" i="15"/>
  <c r="T221" i="15"/>
  <c r="N221" i="15"/>
  <c r="O221" i="15" s="1"/>
  <c r="M221" i="15"/>
  <c r="K221" i="15"/>
  <c r="I221" i="15"/>
  <c r="G221" i="15"/>
  <c r="U220" i="15"/>
  <c r="T220" i="15"/>
  <c r="N220" i="15"/>
  <c r="O220" i="15" s="1"/>
  <c r="M220" i="15"/>
  <c r="K220" i="15"/>
  <c r="I220" i="15"/>
  <c r="G220" i="15"/>
  <c r="U219" i="15"/>
  <c r="T219" i="15"/>
  <c r="N219" i="15"/>
  <c r="O219" i="15" s="1"/>
  <c r="M219" i="15"/>
  <c r="K219" i="15"/>
  <c r="I219" i="15"/>
  <c r="G219" i="15"/>
  <c r="U218" i="15"/>
  <c r="T218" i="15"/>
  <c r="N218" i="15"/>
  <c r="O218" i="15" s="1"/>
  <c r="M218" i="15"/>
  <c r="K218" i="15"/>
  <c r="I218" i="15"/>
  <c r="G218" i="15"/>
  <c r="U217" i="15"/>
  <c r="T217" i="15"/>
  <c r="N217" i="15"/>
  <c r="O217" i="15" s="1"/>
  <c r="M217" i="15"/>
  <c r="K217" i="15"/>
  <c r="I217" i="15"/>
  <c r="G217" i="15"/>
  <c r="S216" i="15"/>
  <c r="R216" i="15"/>
  <c r="T216" i="15" s="1"/>
  <c r="Q216" i="15"/>
  <c r="P216" i="15"/>
  <c r="U216" i="15" s="1"/>
  <c r="L216" i="15"/>
  <c r="J216" i="15"/>
  <c r="H216" i="15"/>
  <c r="F216" i="15"/>
  <c r="E216" i="15"/>
  <c r="D216" i="15"/>
  <c r="U215" i="15"/>
  <c r="T215" i="15"/>
  <c r="O215" i="15"/>
  <c r="N215" i="15"/>
  <c r="M215" i="15"/>
  <c r="K215" i="15"/>
  <c r="I215" i="15"/>
  <c r="G215" i="15"/>
  <c r="U214" i="15"/>
  <c r="T214" i="15"/>
  <c r="N214" i="15"/>
  <c r="O214" i="15" s="1"/>
  <c r="M214" i="15"/>
  <c r="K214" i="15"/>
  <c r="I214" i="15"/>
  <c r="G214" i="15"/>
  <c r="U213" i="15"/>
  <c r="T213" i="15"/>
  <c r="N213" i="15"/>
  <c r="O213" i="15" s="1"/>
  <c r="M213" i="15"/>
  <c r="K213" i="15"/>
  <c r="I213" i="15"/>
  <c r="G213" i="15"/>
  <c r="U212" i="15"/>
  <c r="T212" i="15"/>
  <c r="N212" i="15"/>
  <c r="O212" i="15" s="1"/>
  <c r="M212" i="15"/>
  <c r="K212" i="15"/>
  <c r="I212" i="15"/>
  <c r="G212" i="15"/>
  <c r="U211" i="15"/>
  <c r="T211" i="15"/>
  <c r="N211" i="15"/>
  <c r="O211" i="15" s="1"/>
  <c r="M211" i="15"/>
  <c r="K211" i="15"/>
  <c r="I211" i="15"/>
  <c r="G211" i="15"/>
  <c r="U210" i="15"/>
  <c r="T210" i="15"/>
  <c r="N210" i="15"/>
  <c r="O210" i="15" s="1"/>
  <c r="M210" i="15"/>
  <c r="K210" i="15"/>
  <c r="I210" i="15"/>
  <c r="G210" i="15"/>
  <c r="U209" i="15"/>
  <c r="T209" i="15"/>
  <c r="N209" i="15"/>
  <c r="O209" i="15" s="1"/>
  <c r="M209" i="15"/>
  <c r="K209" i="15"/>
  <c r="I209" i="15"/>
  <c r="G209" i="15"/>
  <c r="U208" i="15"/>
  <c r="T208" i="15"/>
  <c r="N208" i="15"/>
  <c r="O208" i="15" s="1"/>
  <c r="M208" i="15"/>
  <c r="K208" i="15"/>
  <c r="I208" i="15"/>
  <c r="G208" i="15"/>
  <c r="S205" i="15"/>
  <c r="R205" i="15"/>
  <c r="Q205" i="15"/>
  <c r="P205" i="15"/>
  <c r="L205" i="15"/>
  <c r="J205" i="15"/>
  <c r="H205" i="15"/>
  <c r="I205" i="15" s="1"/>
  <c r="F205" i="15"/>
  <c r="E205" i="15"/>
  <c r="D205" i="15"/>
  <c r="S204" i="15"/>
  <c r="T204" i="15" s="1"/>
  <c r="R204" i="15"/>
  <c r="Q204" i="15"/>
  <c r="P204" i="15"/>
  <c r="L204" i="15"/>
  <c r="J204" i="15"/>
  <c r="H204" i="15"/>
  <c r="F204" i="15"/>
  <c r="N204" i="15" s="1"/>
  <c r="E204" i="15"/>
  <c r="D204" i="15"/>
  <c r="U203" i="15"/>
  <c r="T203" i="15"/>
  <c r="O203" i="15"/>
  <c r="N203" i="15"/>
  <c r="M203" i="15"/>
  <c r="K203" i="15"/>
  <c r="I203" i="15"/>
  <c r="G203" i="15"/>
  <c r="U202" i="15"/>
  <c r="T202" i="15"/>
  <c r="N202" i="15"/>
  <c r="O202" i="15" s="1"/>
  <c r="M202" i="15"/>
  <c r="K202" i="15"/>
  <c r="I202" i="15"/>
  <c r="G202" i="15"/>
  <c r="U201" i="15"/>
  <c r="T201" i="15"/>
  <c r="O201" i="15"/>
  <c r="N201" i="15"/>
  <c r="M201" i="15"/>
  <c r="K201" i="15"/>
  <c r="I201" i="15"/>
  <c r="G201" i="15"/>
  <c r="U200" i="15"/>
  <c r="T200" i="15"/>
  <c r="N200" i="15"/>
  <c r="O200" i="15" s="1"/>
  <c r="M200" i="15"/>
  <c r="K200" i="15"/>
  <c r="I200" i="15"/>
  <c r="G200" i="15"/>
  <c r="U199" i="15"/>
  <c r="T199" i="15"/>
  <c r="N199" i="15"/>
  <c r="O199" i="15" s="1"/>
  <c r="M199" i="15"/>
  <c r="K199" i="15"/>
  <c r="I199" i="15"/>
  <c r="G199" i="15"/>
  <c r="S198" i="15"/>
  <c r="R198" i="15"/>
  <c r="Q198" i="15"/>
  <c r="P198" i="15"/>
  <c r="L198" i="15"/>
  <c r="J198" i="15"/>
  <c r="H198" i="15"/>
  <c r="F198" i="15"/>
  <c r="E198" i="15"/>
  <c r="D198" i="15"/>
  <c r="U197" i="15"/>
  <c r="T197" i="15"/>
  <c r="O197" i="15"/>
  <c r="N197" i="15"/>
  <c r="M197" i="15"/>
  <c r="K197" i="15"/>
  <c r="I197" i="15"/>
  <c r="G197" i="15"/>
  <c r="U196" i="15"/>
  <c r="T196" i="15"/>
  <c r="N196" i="15"/>
  <c r="O196" i="15" s="1"/>
  <c r="M196" i="15"/>
  <c r="K196" i="15"/>
  <c r="I196" i="15"/>
  <c r="G196" i="15"/>
  <c r="U195" i="15"/>
  <c r="T195" i="15"/>
  <c r="N195" i="15"/>
  <c r="O195" i="15" s="1"/>
  <c r="M195" i="15"/>
  <c r="K195" i="15"/>
  <c r="I195" i="15"/>
  <c r="G195" i="15"/>
  <c r="U194" i="15"/>
  <c r="T194" i="15"/>
  <c r="N194" i="15"/>
  <c r="O194" i="15" s="1"/>
  <c r="M194" i="15"/>
  <c r="K194" i="15"/>
  <c r="I194" i="15"/>
  <c r="G194" i="15"/>
  <c r="U193" i="15"/>
  <c r="T193" i="15"/>
  <c r="N193" i="15"/>
  <c r="O193" i="15" s="1"/>
  <c r="M193" i="15"/>
  <c r="K193" i="15"/>
  <c r="I193" i="15"/>
  <c r="G193" i="15"/>
  <c r="U192" i="15"/>
  <c r="T192" i="15"/>
  <c r="N192" i="15"/>
  <c r="O192" i="15" s="1"/>
  <c r="M192" i="15"/>
  <c r="K192" i="15"/>
  <c r="I192" i="15"/>
  <c r="G192" i="15"/>
  <c r="S191" i="15"/>
  <c r="R191" i="15"/>
  <c r="Q191" i="15"/>
  <c r="P191" i="15"/>
  <c r="U191" i="15" s="1"/>
  <c r="L191" i="15"/>
  <c r="J191" i="15"/>
  <c r="K191" i="15" s="1"/>
  <c r="H191" i="15"/>
  <c r="F191" i="15"/>
  <c r="E191" i="15"/>
  <c r="D191" i="15"/>
  <c r="U190" i="15"/>
  <c r="T190" i="15"/>
  <c r="O190" i="15"/>
  <c r="N190" i="15"/>
  <c r="M190" i="15"/>
  <c r="K190" i="15"/>
  <c r="I190" i="15"/>
  <c r="G190" i="15"/>
  <c r="U189" i="15"/>
  <c r="T189" i="15"/>
  <c r="N189" i="15"/>
  <c r="O189" i="15" s="1"/>
  <c r="M189" i="15"/>
  <c r="K189" i="15"/>
  <c r="I189" i="15"/>
  <c r="G189" i="15"/>
  <c r="U188" i="15"/>
  <c r="T188" i="15"/>
  <c r="N188" i="15"/>
  <c r="O188" i="15" s="1"/>
  <c r="M188" i="15"/>
  <c r="K188" i="15"/>
  <c r="I188" i="15"/>
  <c r="G188" i="15"/>
  <c r="U187" i="15"/>
  <c r="T187" i="15"/>
  <c r="N187" i="15"/>
  <c r="O187" i="15" s="1"/>
  <c r="M187" i="15"/>
  <c r="K187" i="15"/>
  <c r="I187" i="15"/>
  <c r="G187" i="15"/>
  <c r="U186" i="15"/>
  <c r="T186" i="15"/>
  <c r="N186" i="15"/>
  <c r="O186" i="15" s="1"/>
  <c r="M186" i="15"/>
  <c r="K186" i="15"/>
  <c r="I186" i="15"/>
  <c r="G186" i="15"/>
  <c r="S185" i="15"/>
  <c r="R185" i="15"/>
  <c r="Q185" i="15"/>
  <c r="P185" i="15"/>
  <c r="L185" i="15"/>
  <c r="J185" i="15"/>
  <c r="H185" i="15"/>
  <c r="N185" i="15" s="1"/>
  <c r="F185" i="15"/>
  <c r="E185" i="15"/>
  <c r="D185" i="15"/>
  <c r="G185" i="15" s="1"/>
  <c r="U184" i="15"/>
  <c r="T184" i="15"/>
  <c r="O184" i="15"/>
  <c r="N184" i="15"/>
  <c r="M184" i="15"/>
  <c r="K184" i="15"/>
  <c r="I184" i="15"/>
  <c r="G184" i="15"/>
  <c r="U183" i="15"/>
  <c r="T183" i="15"/>
  <c r="O183" i="15"/>
  <c r="N183" i="15"/>
  <c r="M183" i="15"/>
  <c r="K183" i="15"/>
  <c r="I183" i="15"/>
  <c r="G183" i="15"/>
  <c r="U182" i="15"/>
  <c r="T182" i="15"/>
  <c r="O182" i="15"/>
  <c r="N182" i="15"/>
  <c r="M182" i="15"/>
  <c r="K182" i="15"/>
  <c r="I182" i="15"/>
  <c r="G182" i="15"/>
  <c r="U181" i="15"/>
  <c r="T181" i="15"/>
  <c r="O181" i="15"/>
  <c r="N181" i="15"/>
  <c r="M181" i="15"/>
  <c r="K181" i="15"/>
  <c r="I181" i="15"/>
  <c r="G181" i="15"/>
  <c r="U180" i="15"/>
  <c r="T180" i="15"/>
  <c r="O180" i="15"/>
  <c r="N180" i="15"/>
  <c r="M180" i="15"/>
  <c r="K180" i="15"/>
  <c r="I180" i="15"/>
  <c r="G180" i="15"/>
  <c r="S179" i="15"/>
  <c r="T179" i="15" s="1"/>
  <c r="R179" i="15"/>
  <c r="Q179" i="15"/>
  <c r="P179" i="15"/>
  <c r="U179" i="15" s="1"/>
  <c r="L179" i="15"/>
  <c r="M179" i="15" s="1"/>
  <c r="J179" i="15"/>
  <c r="K179" i="15" s="1"/>
  <c r="H179" i="15"/>
  <c r="F179" i="15"/>
  <c r="E179" i="15"/>
  <c r="D179" i="15"/>
  <c r="U178" i="15"/>
  <c r="T178" i="15"/>
  <c r="O178" i="15"/>
  <c r="N178" i="15"/>
  <c r="M178" i="15"/>
  <c r="K178" i="15"/>
  <c r="I178" i="15"/>
  <c r="G178" i="15"/>
  <c r="U177" i="15"/>
  <c r="T177" i="15"/>
  <c r="N177" i="15"/>
  <c r="O177" i="15" s="1"/>
  <c r="M177" i="15"/>
  <c r="K177" i="15"/>
  <c r="I177" i="15"/>
  <c r="G177" i="15"/>
  <c r="U176" i="15"/>
  <c r="T176" i="15"/>
  <c r="N176" i="15"/>
  <c r="O176" i="15" s="1"/>
  <c r="M176" i="15"/>
  <c r="K176" i="15"/>
  <c r="I176" i="15"/>
  <c r="G176" i="15"/>
  <c r="U175" i="15"/>
  <c r="T175" i="15"/>
  <c r="N175" i="15"/>
  <c r="O175" i="15" s="1"/>
  <c r="M175" i="15"/>
  <c r="K175" i="15"/>
  <c r="I175" i="15"/>
  <c r="G175" i="15"/>
  <c r="U174" i="15"/>
  <c r="T174" i="15"/>
  <c r="N174" i="15"/>
  <c r="O174" i="15" s="1"/>
  <c r="M174" i="15"/>
  <c r="K174" i="15"/>
  <c r="I174" i="15"/>
  <c r="G174" i="15"/>
  <c r="U173" i="15"/>
  <c r="T173" i="15"/>
  <c r="N173" i="15"/>
  <c r="O173" i="15" s="1"/>
  <c r="M173" i="15"/>
  <c r="K173" i="15"/>
  <c r="I173" i="15"/>
  <c r="G173" i="15"/>
  <c r="S170" i="15"/>
  <c r="R170" i="15"/>
  <c r="T170" i="15" s="1"/>
  <c r="Q170" i="15"/>
  <c r="P170" i="15"/>
  <c r="L170" i="15"/>
  <c r="J170" i="15"/>
  <c r="U170" i="15" s="1"/>
  <c r="H170" i="15"/>
  <c r="F170" i="15"/>
  <c r="E170" i="15"/>
  <c r="D170" i="15"/>
  <c r="I170" i="15" s="1"/>
  <c r="S169" i="15"/>
  <c r="R169" i="15"/>
  <c r="T169" i="15" s="1"/>
  <c r="Q169" i="15"/>
  <c r="P169" i="15"/>
  <c r="L169" i="15"/>
  <c r="J169" i="15"/>
  <c r="H169" i="15"/>
  <c r="I169" i="15" s="1"/>
  <c r="F169" i="15"/>
  <c r="E169" i="15"/>
  <c r="M169" i="15" s="1"/>
  <c r="D169" i="15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N166" i="15"/>
  <c r="O166" i="15" s="1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N164" i="15"/>
  <c r="O164" i="15" s="1"/>
  <c r="M164" i="15"/>
  <c r="K164" i="15"/>
  <c r="I164" i="15"/>
  <c r="G164" i="15"/>
  <c r="S163" i="15"/>
  <c r="R163" i="15"/>
  <c r="Q163" i="15"/>
  <c r="P163" i="15"/>
  <c r="L163" i="15"/>
  <c r="J163" i="15"/>
  <c r="H163" i="15"/>
  <c r="F163" i="15"/>
  <c r="E163" i="15"/>
  <c r="D163" i="15"/>
  <c r="U162" i="15"/>
  <c r="T162" i="15"/>
  <c r="O162" i="15"/>
  <c r="N162" i="15"/>
  <c r="M162" i="15"/>
  <c r="K162" i="15"/>
  <c r="I162" i="15"/>
  <c r="G162" i="15"/>
  <c r="U161" i="15"/>
  <c r="T161" i="15"/>
  <c r="O161" i="15"/>
  <c r="N161" i="15"/>
  <c r="M161" i="15"/>
  <c r="K161" i="15"/>
  <c r="I161" i="15"/>
  <c r="G161" i="15"/>
  <c r="U160" i="15"/>
  <c r="T160" i="15"/>
  <c r="N160" i="15"/>
  <c r="O160" i="15" s="1"/>
  <c r="M160" i="15"/>
  <c r="K160" i="15"/>
  <c r="I160" i="15"/>
  <c r="G160" i="15"/>
  <c r="U159" i="15"/>
  <c r="T159" i="15"/>
  <c r="N159" i="15"/>
  <c r="O159" i="15" s="1"/>
  <c r="M159" i="15"/>
  <c r="K159" i="15"/>
  <c r="I159" i="15"/>
  <c r="G159" i="15"/>
  <c r="U158" i="15"/>
  <c r="T158" i="15"/>
  <c r="N158" i="15"/>
  <c r="O158" i="15" s="1"/>
  <c r="M158" i="15"/>
  <c r="K158" i="15"/>
  <c r="I158" i="15"/>
  <c r="G158" i="15"/>
  <c r="S157" i="15"/>
  <c r="R157" i="15"/>
  <c r="Q157" i="15"/>
  <c r="P157" i="15"/>
  <c r="M157" i="15"/>
  <c r="L157" i="15"/>
  <c r="K157" i="15"/>
  <c r="J157" i="15"/>
  <c r="H157" i="15"/>
  <c r="F157" i="15"/>
  <c r="E157" i="15"/>
  <c r="D157" i="15"/>
  <c r="U156" i="15"/>
  <c r="T156" i="15"/>
  <c r="N156" i="15"/>
  <c r="O156" i="15" s="1"/>
  <c r="M156" i="15"/>
  <c r="K156" i="15"/>
  <c r="I156" i="15"/>
  <c r="G156" i="15"/>
  <c r="U155" i="15"/>
  <c r="T155" i="15"/>
  <c r="N155" i="15"/>
  <c r="O155" i="15" s="1"/>
  <c r="M155" i="15"/>
  <c r="K155" i="15"/>
  <c r="I155" i="15"/>
  <c r="G155" i="15"/>
  <c r="U154" i="15"/>
  <c r="T154" i="15"/>
  <c r="N154" i="15"/>
  <c r="O154" i="15" s="1"/>
  <c r="M154" i="15"/>
  <c r="K154" i="15"/>
  <c r="I154" i="15"/>
  <c r="G154" i="15"/>
  <c r="U153" i="15"/>
  <c r="T153" i="15"/>
  <c r="N153" i="15"/>
  <c r="O153" i="15" s="1"/>
  <c r="M153" i="15"/>
  <c r="K153" i="15"/>
  <c r="I153" i="15"/>
  <c r="G153" i="15"/>
  <c r="U152" i="15"/>
  <c r="T152" i="15"/>
  <c r="N152" i="15"/>
  <c r="O152" i="15" s="1"/>
  <c r="M152" i="15"/>
  <c r="K152" i="15"/>
  <c r="I152" i="15"/>
  <c r="G152" i="15"/>
  <c r="U151" i="15"/>
  <c r="T151" i="15"/>
  <c r="N151" i="15"/>
  <c r="O151" i="15" s="1"/>
  <c r="M151" i="15"/>
  <c r="K151" i="15"/>
  <c r="I151" i="15"/>
  <c r="G151" i="15"/>
  <c r="S150" i="15"/>
  <c r="R150" i="15"/>
  <c r="Q150" i="15"/>
  <c r="P150" i="15"/>
  <c r="L150" i="15"/>
  <c r="J150" i="15"/>
  <c r="H150" i="15"/>
  <c r="G150" i="15"/>
  <c r="F150" i="15"/>
  <c r="N150" i="15" s="1"/>
  <c r="E150" i="15"/>
  <c r="D150" i="15"/>
  <c r="I150" i="15" s="1"/>
  <c r="U149" i="15"/>
  <c r="T149" i="15"/>
  <c r="O149" i="15"/>
  <c r="N149" i="15"/>
  <c r="M149" i="15"/>
  <c r="K149" i="15"/>
  <c r="I149" i="15"/>
  <c r="G149" i="15"/>
  <c r="U148" i="15"/>
  <c r="T148" i="15"/>
  <c r="O148" i="15"/>
  <c r="N148" i="15"/>
  <c r="M148" i="15"/>
  <c r="K148" i="15"/>
  <c r="I148" i="15"/>
  <c r="G148" i="15"/>
  <c r="U147" i="15"/>
  <c r="T147" i="15"/>
  <c r="O147" i="15"/>
  <c r="N147" i="15"/>
  <c r="M147" i="15"/>
  <c r="K147" i="15"/>
  <c r="I147" i="15"/>
  <c r="G147" i="15"/>
  <c r="U146" i="15"/>
  <c r="T146" i="15"/>
  <c r="O146" i="15"/>
  <c r="N146" i="15"/>
  <c r="M146" i="15"/>
  <c r="K146" i="15"/>
  <c r="I146" i="15"/>
  <c r="G146" i="15"/>
  <c r="U145" i="15"/>
  <c r="T145" i="15"/>
  <c r="O145" i="15"/>
  <c r="N145" i="15"/>
  <c r="M145" i="15"/>
  <c r="K145" i="15"/>
  <c r="I145" i="15"/>
  <c r="G145" i="15"/>
  <c r="S144" i="15"/>
  <c r="R144" i="15"/>
  <c r="T144" i="15" s="1"/>
  <c r="Q144" i="15"/>
  <c r="P144" i="15"/>
  <c r="L144" i="15"/>
  <c r="J144" i="15"/>
  <c r="K144" i="15" s="1"/>
  <c r="H144" i="15"/>
  <c r="F144" i="15"/>
  <c r="E144" i="15"/>
  <c r="D144" i="15"/>
  <c r="U143" i="15"/>
  <c r="T143" i="15"/>
  <c r="O143" i="15"/>
  <c r="N143" i="15"/>
  <c r="M143" i="15"/>
  <c r="K143" i="15"/>
  <c r="I143" i="15"/>
  <c r="G143" i="15"/>
  <c r="U142" i="15"/>
  <c r="T142" i="15"/>
  <c r="N142" i="15"/>
  <c r="O142" i="15" s="1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N140" i="15"/>
  <c r="O140" i="15" s="1"/>
  <c r="M140" i="15"/>
  <c r="K140" i="15"/>
  <c r="I140" i="15"/>
  <c r="G140" i="15"/>
  <c r="U139" i="15"/>
  <c r="T139" i="15"/>
  <c r="N139" i="15"/>
  <c r="O139" i="15" s="1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S137" i="15"/>
  <c r="R137" i="15"/>
  <c r="Q137" i="15"/>
  <c r="P137" i="15"/>
  <c r="L137" i="15"/>
  <c r="J137" i="15"/>
  <c r="U137" i="15" s="1"/>
  <c r="H137" i="15"/>
  <c r="F137" i="15"/>
  <c r="E137" i="15"/>
  <c r="D137" i="15"/>
  <c r="G137" i="15" s="1"/>
  <c r="U136" i="15"/>
  <c r="T136" i="15"/>
  <c r="O136" i="15"/>
  <c r="N136" i="15"/>
  <c r="M136" i="15"/>
  <c r="K136" i="15"/>
  <c r="I136" i="15"/>
  <c r="G136" i="15"/>
  <c r="U135" i="15"/>
  <c r="T135" i="15"/>
  <c r="N135" i="15"/>
  <c r="O135" i="15" s="1"/>
  <c r="M135" i="15"/>
  <c r="K135" i="15"/>
  <c r="I135" i="15"/>
  <c r="G135" i="15"/>
  <c r="U134" i="15"/>
  <c r="T134" i="15"/>
  <c r="N134" i="15"/>
  <c r="O134" i="15" s="1"/>
  <c r="M134" i="15"/>
  <c r="K134" i="15"/>
  <c r="I134" i="15"/>
  <c r="G134" i="15"/>
  <c r="U133" i="15"/>
  <c r="T133" i="15"/>
  <c r="N133" i="15"/>
  <c r="O133" i="15" s="1"/>
  <c r="M133" i="15"/>
  <c r="K133" i="15"/>
  <c r="I133" i="15"/>
  <c r="G133" i="15"/>
  <c r="S132" i="15"/>
  <c r="R132" i="15"/>
  <c r="T132" i="15" s="1"/>
  <c r="Q132" i="15"/>
  <c r="P132" i="15"/>
  <c r="U132" i="15" s="1"/>
  <c r="L132" i="15"/>
  <c r="J132" i="15"/>
  <c r="H132" i="15"/>
  <c r="F132" i="15"/>
  <c r="E132" i="15"/>
  <c r="D132" i="15"/>
  <c r="I132" i="15" s="1"/>
  <c r="U131" i="15"/>
  <c r="T131" i="15"/>
  <c r="O131" i="15"/>
  <c r="N131" i="15"/>
  <c r="M131" i="15"/>
  <c r="K131" i="15"/>
  <c r="I131" i="15"/>
  <c r="G131" i="15"/>
  <c r="U130" i="15"/>
  <c r="T130" i="15"/>
  <c r="N130" i="15"/>
  <c r="O130" i="15" s="1"/>
  <c r="M130" i="15"/>
  <c r="K130" i="15"/>
  <c r="I130" i="15"/>
  <c r="G130" i="15"/>
  <c r="U129" i="15"/>
  <c r="T129" i="15"/>
  <c r="N129" i="15"/>
  <c r="O129" i="15" s="1"/>
  <c r="M129" i="15"/>
  <c r="K129" i="15"/>
  <c r="I129" i="15"/>
  <c r="G129" i="15"/>
  <c r="U128" i="15"/>
  <c r="T128" i="15"/>
  <c r="N128" i="15"/>
  <c r="O128" i="15" s="1"/>
  <c r="M128" i="15"/>
  <c r="K128" i="15"/>
  <c r="I128" i="15"/>
  <c r="G128" i="15"/>
  <c r="U127" i="15"/>
  <c r="T127" i="15"/>
  <c r="N127" i="15"/>
  <c r="O127" i="15" s="1"/>
  <c r="M127" i="15"/>
  <c r="K127" i="15"/>
  <c r="I127" i="15"/>
  <c r="G127" i="15"/>
  <c r="S126" i="15"/>
  <c r="R126" i="15"/>
  <c r="T126" i="15" s="1"/>
  <c r="Q126" i="15"/>
  <c r="P126" i="15"/>
  <c r="U126" i="15" s="1"/>
  <c r="L126" i="15"/>
  <c r="J126" i="15"/>
  <c r="H126" i="15"/>
  <c r="F126" i="15"/>
  <c r="E126" i="15"/>
  <c r="D126" i="15"/>
  <c r="G126" i="15" s="1"/>
  <c r="U125" i="15"/>
  <c r="T125" i="15"/>
  <c r="O125" i="15"/>
  <c r="N125" i="15"/>
  <c r="M125" i="15"/>
  <c r="K125" i="15"/>
  <c r="I125" i="15"/>
  <c r="G125" i="15"/>
  <c r="U124" i="15"/>
  <c r="T124" i="15"/>
  <c r="O124" i="15"/>
  <c r="N124" i="15"/>
  <c r="M124" i="15"/>
  <c r="K124" i="15"/>
  <c r="I124" i="15"/>
  <c r="G124" i="15"/>
  <c r="U123" i="15"/>
  <c r="T123" i="15"/>
  <c r="O123" i="15"/>
  <c r="N123" i="15"/>
  <c r="M123" i="15"/>
  <c r="K123" i="15"/>
  <c r="I123" i="15"/>
  <c r="G123" i="15"/>
  <c r="U122" i="15"/>
  <c r="T122" i="15"/>
  <c r="O122" i="15"/>
  <c r="N122" i="15"/>
  <c r="M122" i="15"/>
  <c r="K122" i="15"/>
  <c r="I122" i="15"/>
  <c r="G122" i="15"/>
  <c r="S121" i="15"/>
  <c r="R121" i="15"/>
  <c r="Q121" i="15"/>
  <c r="P121" i="15"/>
  <c r="L121" i="15"/>
  <c r="J121" i="15"/>
  <c r="H121" i="15"/>
  <c r="N121" i="15" s="1"/>
  <c r="O121" i="15" s="1"/>
  <c r="F121" i="15"/>
  <c r="E121" i="15"/>
  <c r="K121" i="15" s="1"/>
  <c r="D121" i="15"/>
  <c r="U120" i="15"/>
  <c r="T120" i="15"/>
  <c r="O120" i="15"/>
  <c r="N120" i="15"/>
  <c r="M120" i="15"/>
  <c r="K120" i="15"/>
  <c r="I120" i="15"/>
  <c r="G120" i="15"/>
  <c r="U119" i="15"/>
  <c r="T119" i="15"/>
  <c r="N119" i="15"/>
  <c r="O119" i="15" s="1"/>
  <c r="M119" i="15"/>
  <c r="K119" i="15"/>
  <c r="I119" i="15"/>
  <c r="G119" i="15"/>
  <c r="U118" i="15"/>
  <c r="T118" i="15"/>
  <c r="N118" i="15"/>
  <c r="O118" i="15" s="1"/>
  <c r="M118" i="15"/>
  <c r="K118" i="15"/>
  <c r="I118" i="15"/>
  <c r="G118" i="15"/>
  <c r="U117" i="15"/>
  <c r="T117" i="15"/>
  <c r="N117" i="15"/>
  <c r="O117" i="15" s="1"/>
  <c r="M117" i="15"/>
  <c r="K117" i="15"/>
  <c r="I117" i="15"/>
  <c r="G117" i="15"/>
  <c r="U116" i="15"/>
  <c r="T116" i="15"/>
  <c r="N116" i="15"/>
  <c r="O116" i="15" s="1"/>
  <c r="M116" i="15"/>
  <c r="K116" i="15"/>
  <c r="I116" i="15"/>
  <c r="G116" i="15"/>
  <c r="U115" i="15"/>
  <c r="T115" i="15"/>
  <c r="N115" i="15"/>
  <c r="O115" i="15" s="1"/>
  <c r="M115" i="15"/>
  <c r="K115" i="15"/>
  <c r="I115" i="15"/>
  <c r="G115" i="15"/>
  <c r="U114" i="15"/>
  <c r="T114" i="15"/>
  <c r="N114" i="15"/>
  <c r="O114" i="15" s="1"/>
  <c r="M114" i="15"/>
  <c r="K114" i="15"/>
  <c r="I114" i="15"/>
  <c r="G114" i="15"/>
  <c r="U113" i="15"/>
  <c r="T113" i="15"/>
  <c r="O113" i="15"/>
  <c r="N113" i="15"/>
  <c r="M113" i="15"/>
  <c r="K113" i="15"/>
  <c r="I113" i="15"/>
  <c r="G113" i="15"/>
  <c r="S112" i="15"/>
  <c r="R112" i="15"/>
  <c r="Q112" i="15"/>
  <c r="P112" i="15"/>
  <c r="L112" i="15"/>
  <c r="J112" i="15"/>
  <c r="N112" i="15" s="1"/>
  <c r="H112" i="15"/>
  <c r="F112" i="15"/>
  <c r="E112" i="15"/>
  <c r="M112" i="15" s="1"/>
  <c r="D112" i="15"/>
  <c r="G112" i="15" s="1"/>
  <c r="U111" i="15"/>
  <c r="T111" i="15"/>
  <c r="O111" i="15"/>
  <c r="N111" i="15"/>
  <c r="M111" i="15"/>
  <c r="K111" i="15"/>
  <c r="I111" i="15"/>
  <c r="G111" i="15"/>
  <c r="U110" i="15"/>
  <c r="T110" i="15"/>
  <c r="N110" i="15"/>
  <c r="O110" i="15" s="1"/>
  <c r="M110" i="15"/>
  <c r="K110" i="15"/>
  <c r="I110" i="15"/>
  <c r="G110" i="15"/>
  <c r="U109" i="15"/>
  <c r="T109" i="15"/>
  <c r="N109" i="15"/>
  <c r="O109" i="15" s="1"/>
  <c r="M109" i="15"/>
  <c r="K109" i="15"/>
  <c r="I109" i="15"/>
  <c r="G109" i="15"/>
  <c r="U108" i="15"/>
  <c r="T108" i="15"/>
  <c r="O108" i="15"/>
  <c r="N108" i="15"/>
  <c r="M108" i="15"/>
  <c r="K108" i="15"/>
  <c r="I108" i="15"/>
  <c r="G108" i="15"/>
  <c r="U107" i="15"/>
  <c r="T107" i="15"/>
  <c r="N107" i="15"/>
  <c r="O107" i="15" s="1"/>
  <c r="M107" i="15"/>
  <c r="K107" i="15"/>
  <c r="I107" i="15"/>
  <c r="G107" i="15"/>
  <c r="S106" i="15"/>
  <c r="R106" i="15"/>
  <c r="Q106" i="15"/>
  <c r="P106" i="15"/>
  <c r="U106" i="15" s="1"/>
  <c r="L106" i="15"/>
  <c r="J106" i="15"/>
  <c r="K106" i="15" s="1"/>
  <c r="H106" i="15"/>
  <c r="F106" i="15"/>
  <c r="E106" i="15"/>
  <c r="D106" i="15"/>
  <c r="U105" i="15"/>
  <c r="T105" i="15"/>
  <c r="N105" i="15"/>
  <c r="O105" i="15" s="1"/>
  <c r="M105" i="15"/>
  <c r="K105" i="15"/>
  <c r="I105" i="15"/>
  <c r="G105" i="15"/>
  <c r="S102" i="15"/>
  <c r="R102" i="15"/>
  <c r="T102" i="15" s="1"/>
  <c r="Q102" i="15"/>
  <c r="P102" i="15"/>
  <c r="U102" i="15" s="1"/>
  <c r="L102" i="15"/>
  <c r="M102" i="15" s="1"/>
  <c r="J102" i="15"/>
  <c r="H102" i="15"/>
  <c r="F102" i="15"/>
  <c r="E102" i="15"/>
  <c r="D102" i="15"/>
  <c r="S101" i="15"/>
  <c r="R101" i="15"/>
  <c r="T101" i="15" s="1"/>
  <c r="Q101" i="15"/>
  <c r="P101" i="15"/>
  <c r="L101" i="15"/>
  <c r="J101" i="15"/>
  <c r="H101" i="15"/>
  <c r="F101" i="15"/>
  <c r="N101" i="15" s="1"/>
  <c r="E101" i="15"/>
  <c r="D101" i="15"/>
  <c r="G101" i="15" s="1"/>
  <c r="U100" i="15"/>
  <c r="T100" i="15"/>
  <c r="O100" i="15"/>
  <c r="N100" i="15"/>
  <c r="M100" i="15"/>
  <c r="K100" i="15"/>
  <c r="I100" i="15"/>
  <c r="G100" i="15"/>
  <c r="U99" i="15"/>
  <c r="T99" i="15"/>
  <c r="N99" i="15"/>
  <c r="O99" i="15" s="1"/>
  <c r="M99" i="15"/>
  <c r="K99" i="15"/>
  <c r="I99" i="15"/>
  <c r="G99" i="15"/>
  <c r="U98" i="15"/>
  <c r="T98" i="15"/>
  <c r="N98" i="15"/>
  <c r="O98" i="15" s="1"/>
  <c r="M98" i="15"/>
  <c r="K98" i="15"/>
  <c r="I98" i="15"/>
  <c r="G98" i="15"/>
  <c r="U97" i="15"/>
  <c r="T97" i="15"/>
  <c r="N97" i="15"/>
  <c r="O97" i="15" s="1"/>
  <c r="M97" i="15"/>
  <c r="K97" i="15"/>
  <c r="I97" i="15"/>
  <c r="G97" i="15"/>
  <c r="S96" i="15"/>
  <c r="R96" i="15"/>
  <c r="T96" i="15" s="1"/>
  <c r="Q96" i="15"/>
  <c r="P96" i="15"/>
  <c r="U96" i="15" s="1"/>
  <c r="L96" i="15"/>
  <c r="J96" i="15"/>
  <c r="H96" i="15"/>
  <c r="F96" i="15"/>
  <c r="E96" i="15"/>
  <c r="M96" i="15" s="1"/>
  <c r="D96" i="15"/>
  <c r="G96" i="15" s="1"/>
  <c r="U95" i="15"/>
  <c r="T95" i="15"/>
  <c r="O95" i="15"/>
  <c r="N95" i="15"/>
  <c r="M95" i="15"/>
  <c r="K95" i="15"/>
  <c r="I95" i="15"/>
  <c r="G95" i="15"/>
  <c r="U94" i="15"/>
  <c r="T94" i="15"/>
  <c r="N94" i="15"/>
  <c r="O94" i="15" s="1"/>
  <c r="M94" i="15"/>
  <c r="K94" i="15"/>
  <c r="I94" i="15"/>
  <c r="G94" i="15"/>
  <c r="U93" i="15"/>
  <c r="T93" i="15"/>
  <c r="N93" i="15"/>
  <c r="O93" i="15" s="1"/>
  <c r="M93" i="15"/>
  <c r="K93" i="15"/>
  <c r="I93" i="15"/>
  <c r="G93" i="15"/>
  <c r="U92" i="15"/>
  <c r="T92" i="15"/>
  <c r="N92" i="15"/>
  <c r="O92" i="15" s="1"/>
  <c r="M92" i="15"/>
  <c r="K92" i="15"/>
  <c r="I92" i="15"/>
  <c r="G92" i="15"/>
  <c r="S91" i="15"/>
  <c r="R91" i="15"/>
  <c r="T91" i="15" s="1"/>
  <c r="Q91" i="15"/>
  <c r="P91" i="15"/>
  <c r="N91" i="15"/>
  <c r="O91" i="15" s="1"/>
  <c r="L91" i="15"/>
  <c r="K91" i="15"/>
  <c r="J91" i="15"/>
  <c r="H91" i="15"/>
  <c r="F91" i="15"/>
  <c r="E91" i="15"/>
  <c r="D91" i="15"/>
  <c r="U90" i="15"/>
  <c r="T90" i="15"/>
  <c r="N90" i="15"/>
  <c r="O90" i="15" s="1"/>
  <c r="M90" i="15"/>
  <c r="K90" i="15"/>
  <c r="I90" i="15"/>
  <c r="G90" i="15"/>
  <c r="U89" i="15"/>
  <c r="T89" i="15"/>
  <c r="N89" i="15"/>
  <c r="O89" i="15" s="1"/>
  <c r="M89" i="15"/>
  <c r="K89" i="15"/>
  <c r="I89" i="15"/>
  <c r="G89" i="15"/>
  <c r="U88" i="15"/>
  <c r="T88" i="15"/>
  <c r="N88" i="15"/>
  <c r="O88" i="15" s="1"/>
  <c r="M88" i="15"/>
  <c r="K88" i="15"/>
  <c r="I88" i="15"/>
  <c r="G88" i="15"/>
  <c r="S85" i="15"/>
  <c r="R85" i="15"/>
  <c r="Q85" i="15"/>
  <c r="P85" i="15"/>
  <c r="L85" i="15"/>
  <c r="J85" i="15"/>
  <c r="H85" i="15"/>
  <c r="N85" i="15" s="1"/>
  <c r="F85" i="15"/>
  <c r="E85" i="15"/>
  <c r="D85" i="15"/>
  <c r="S84" i="15"/>
  <c r="R84" i="15"/>
  <c r="Q84" i="15"/>
  <c r="P84" i="15"/>
  <c r="U84" i="15" s="1"/>
  <c r="L84" i="15"/>
  <c r="J84" i="15"/>
  <c r="H84" i="15"/>
  <c r="F84" i="15"/>
  <c r="N84" i="15" s="1"/>
  <c r="O84" i="15" s="1"/>
  <c r="E84" i="15"/>
  <c r="D84" i="15"/>
  <c r="G84" i="15" s="1"/>
  <c r="U83" i="15"/>
  <c r="T83" i="15"/>
  <c r="O83" i="15"/>
  <c r="N83" i="15"/>
  <c r="M83" i="15"/>
  <c r="K83" i="15"/>
  <c r="I83" i="15"/>
  <c r="G83" i="15"/>
  <c r="U82" i="15"/>
  <c r="T82" i="15"/>
  <c r="O82" i="15"/>
  <c r="N82" i="15"/>
  <c r="M82" i="15"/>
  <c r="K82" i="15"/>
  <c r="I82" i="15"/>
  <c r="G82" i="15"/>
  <c r="U81" i="15"/>
  <c r="T81" i="15"/>
  <c r="N81" i="15"/>
  <c r="O81" i="15" s="1"/>
  <c r="M81" i="15"/>
  <c r="K81" i="15"/>
  <c r="I81" i="15"/>
  <c r="G81" i="15"/>
  <c r="U80" i="15"/>
  <c r="T80" i="15"/>
  <c r="N80" i="15"/>
  <c r="O80" i="15" s="1"/>
  <c r="M80" i="15"/>
  <c r="K80" i="15"/>
  <c r="I80" i="15"/>
  <c r="G80" i="15"/>
  <c r="U79" i="15"/>
  <c r="T79" i="15"/>
  <c r="N79" i="15"/>
  <c r="O79" i="15" s="1"/>
  <c r="M79" i="15"/>
  <c r="K79" i="15"/>
  <c r="I79" i="15"/>
  <c r="G79" i="15"/>
  <c r="S78" i="15"/>
  <c r="R78" i="15"/>
  <c r="T78" i="15" s="1"/>
  <c r="Q78" i="15"/>
  <c r="P78" i="15"/>
  <c r="L78" i="15"/>
  <c r="J78" i="15"/>
  <c r="U78" i="15" s="1"/>
  <c r="H78" i="15"/>
  <c r="F78" i="15"/>
  <c r="E78" i="15"/>
  <c r="M78" i="15" s="1"/>
  <c r="D78" i="15"/>
  <c r="U77" i="15"/>
  <c r="T77" i="15"/>
  <c r="O77" i="15"/>
  <c r="N77" i="15"/>
  <c r="M77" i="15"/>
  <c r="K77" i="15"/>
  <c r="I77" i="15"/>
  <c r="G77" i="15"/>
  <c r="U76" i="15"/>
  <c r="T76" i="15"/>
  <c r="N76" i="15"/>
  <c r="O76" i="15" s="1"/>
  <c r="M76" i="15"/>
  <c r="K76" i="15"/>
  <c r="I76" i="15"/>
  <c r="G76" i="15"/>
  <c r="U75" i="15"/>
  <c r="T75" i="15"/>
  <c r="N75" i="15"/>
  <c r="O75" i="15" s="1"/>
  <c r="M75" i="15"/>
  <c r="K75" i="15"/>
  <c r="I75" i="15"/>
  <c r="G75" i="15"/>
  <c r="U74" i="15"/>
  <c r="T74" i="15"/>
  <c r="N74" i="15"/>
  <c r="O74" i="15" s="1"/>
  <c r="M74" i="15"/>
  <c r="K74" i="15"/>
  <c r="I74" i="15"/>
  <c r="G74" i="15"/>
  <c r="U73" i="15"/>
  <c r="T73" i="15"/>
  <c r="N73" i="15"/>
  <c r="O73" i="15" s="1"/>
  <c r="M73" i="15"/>
  <c r="K73" i="15"/>
  <c r="I73" i="15"/>
  <c r="G73" i="15"/>
  <c r="U72" i="15"/>
  <c r="T72" i="15"/>
  <c r="N72" i="15"/>
  <c r="O72" i="15" s="1"/>
  <c r="M72" i="15"/>
  <c r="K72" i="15"/>
  <c r="I72" i="15"/>
  <c r="G72" i="15"/>
  <c r="U71" i="15"/>
  <c r="T71" i="15"/>
  <c r="N71" i="15"/>
  <c r="O71" i="15" s="1"/>
  <c r="M71" i="15"/>
  <c r="K71" i="15"/>
  <c r="I71" i="15"/>
  <c r="G71" i="15"/>
  <c r="T70" i="15"/>
  <c r="S70" i="15"/>
  <c r="R70" i="15"/>
  <c r="Q70" i="15"/>
  <c r="P70" i="15"/>
  <c r="U70" i="15" s="1"/>
  <c r="L70" i="15"/>
  <c r="K70" i="15"/>
  <c r="J70" i="15"/>
  <c r="H70" i="15"/>
  <c r="F70" i="15"/>
  <c r="E70" i="15"/>
  <c r="D70" i="15"/>
  <c r="I70" i="15" s="1"/>
  <c r="U69" i="15"/>
  <c r="T69" i="15"/>
  <c r="O69" i="15"/>
  <c r="N69" i="15"/>
  <c r="M69" i="15"/>
  <c r="K69" i="15"/>
  <c r="I69" i="15"/>
  <c r="G69" i="15"/>
  <c r="U68" i="15"/>
  <c r="T68" i="15"/>
  <c r="N68" i="15"/>
  <c r="O68" i="15" s="1"/>
  <c r="M68" i="15"/>
  <c r="K68" i="15"/>
  <c r="I68" i="15"/>
  <c r="G68" i="15"/>
  <c r="U67" i="15"/>
  <c r="T67" i="15"/>
  <c r="N67" i="15"/>
  <c r="O67" i="15" s="1"/>
  <c r="M67" i="15"/>
  <c r="K67" i="15"/>
  <c r="I67" i="15"/>
  <c r="G67" i="15"/>
  <c r="U66" i="15"/>
  <c r="T66" i="15"/>
  <c r="N66" i="15"/>
  <c r="O66" i="15" s="1"/>
  <c r="M66" i="15"/>
  <c r="K66" i="15"/>
  <c r="I66" i="15"/>
  <c r="G66" i="15"/>
  <c r="U65" i="15"/>
  <c r="T65" i="15"/>
  <c r="N65" i="15"/>
  <c r="O65" i="15" s="1"/>
  <c r="M65" i="15"/>
  <c r="K65" i="15"/>
  <c r="I65" i="15"/>
  <c r="G65" i="15"/>
  <c r="U64" i="15"/>
  <c r="T64" i="15"/>
  <c r="N64" i="15"/>
  <c r="O64" i="15" s="1"/>
  <c r="M64" i="15"/>
  <c r="K64" i="15"/>
  <c r="I64" i="15"/>
  <c r="G64" i="15"/>
  <c r="S63" i="15"/>
  <c r="T63" i="15" s="1"/>
  <c r="R63" i="15"/>
  <c r="Q63" i="15"/>
  <c r="P63" i="15"/>
  <c r="U63" i="15" s="1"/>
  <c r="N63" i="15"/>
  <c r="L63" i="15"/>
  <c r="M63" i="15" s="1"/>
  <c r="J63" i="15"/>
  <c r="H63" i="15"/>
  <c r="F63" i="15"/>
  <c r="E63" i="15"/>
  <c r="D63" i="15"/>
  <c r="G63" i="15" s="1"/>
  <c r="U62" i="15"/>
  <c r="T62" i="15"/>
  <c r="O62" i="15"/>
  <c r="N62" i="15"/>
  <c r="M62" i="15"/>
  <c r="K62" i="15"/>
  <c r="I62" i="15"/>
  <c r="G62" i="15"/>
  <c r="U61" i="15"/>
  <c r="T61" i="15"/>
  <c r="N61" i="15"/>
  <c r="O61" i="15" s="1"/>
  <c r="M61" i="15"/>
  <c r="K61" i="15"/>
  <c r="I61" i="15"/>
  <c r="G61" i="15"/>
  <c r="U60" i="15"/>
  <c r="T60" i="15"/>
  <c r="N60" i="15"/>
  <c r="O60" i="15" s="1"/>
  <c r="M60" i="15"/>
  <c r="K60" i="15"/>
  <c r="I60" i="15"/>
  <c r="G60" i="15"/>
  <c r="U59" i="15"/>
  <c r="T59" i="15"/>
  <c r="N59" i="15"/>
  <c r="O59" i="15" s="1"/>
  <c r="M59" i="15"/>
  <c r="K59" i="15"/>
  <c r="I59" i="15"/>
  <c r="G59" i="15"/>
  <c r="S58" i="15"/>
  <c r="R58" i="15"/>
  <c r="T58" i="15" s="1"/>
  <c r="Q58" i="15"/>
  <c r="P58" i="15"/>
  <c r="L58" i="15"/>
  <c r="J58" i="15"/>
  <c r="H58" i="15"/>
  <c r="G58" i="15"/>
  <c r="F58" i="15"/>
  <c r="N58" i="15" s="1"/>
  <c r="O58" i="15" s="1"/>
  <c r="E58" i="15"/>
  <c r="K58" i="15" s="1"/>
  <c r="D58" i="15"/>
  <c r="I58" i="15" s="1"/>
  <c r="U57" i="15"/>
  <c r="T57" i="15"/>
  <c r="N57" i="15"/>
  <c r="O57" i="15" s="1"/>
  <c r="M57" i="15"/>
  <c r="K57" i="15"/>
  <c r="I57" i="15"/>
  <c r="G57" i="15"/>
  <c r="S54" i="15"/>
  <c r="R54" i="15"/>
  <c r="T54" i="15" s="1"/>
  <c r="Q54" i="15"/>
  <c r="P54" i="15"/>
  <c r="L54" i="15"/>
  <c r="J54" i="15"/>
  <c r="I54" i="15"/>
  <c r="H54" i="15"/>
  <c r="F54" i="15"/>
  <c r="N54" i="15" s="1"/>
  <c r="E54" i="15"/>
  <c r="D54" i="15"/>
  <c r="S53" i="15"/>
  <c r="R53" i="15"/>
  <c r="T53" i="15" s="1"/>
  <c r="Q53" i="15"/>
  <c r="P53" i="15"/>
  <c r="L53" i="15"/>
  <c r="J53" i="15"/>
  <c r="K53" i="15" s="1"/>
  <c r="H53" i="15"/>
  <c r="F53" i="15"/>
  <c r="E53" i="15"/>
  <c r="D53" i="15"/>
  <c r="U52" i="15"/>
  <c r="T52" i="15"/>
  <c r="O52" i="15"/>
  <c r="N52" i="15"/>
  <c r="M52" i="15"/>
  <c r="K52" i="15"/>
  <c r="I52" i="15"/>
  <c r="G52" i="15"/>
  <c r="U51" i="15"/>
  <c r="T51" i="15"/>
  <c r="N51" i="15"/>
  <c r="O51" i="15" s="1"/>
  <c r="M51" i="15"/>
  <c r="K51" i="15"/>
  <c r="I51" i="15"/>
  <c r="G51" i="15"/>
  <c r="U50" i="15"/>
  <c r="T50" i="15"/>
  <c r="N50" i="15"/>
  <c r="O50" i="15" s="1"/>
  <c r="M50" i="15"/>
  <c r="K50" i="15"/>
  <c r="I50" i="15"/>
  <c r="G50" i="15"/>
  <c r="U49" i="15"/>
  <c r="T49" i="15"/>
  <c r="N49" i="15"/>
  <c r="O49" i="15" s="1"/>
  <c r="M49" i="15"/>
  <c r="K49" i="15"/>
  <c r="I49" i="15"/>
  <c r="G49" i="15"/>
  <c r="U48" i="15"/>
  <c r="T48" i="15"/>
  <c r="N48" i="15"/>
  <c r="O48" i="15" s="1"/>
  <c r="M48" i="15"/>
  <c r="K48" i="15"/>
  <c r="I48" i="15"/>
  <c r="G48" i="15"/>
  <c r="S47" i="15"/>
  <c r="R47" i="15"/>
  <c r="T47" i="15" s="1"/>
  <c r="Q47" i="15"/>
  <c r="P47" i="15"/>
  <c r="U47" i="15" s="1"/>
  <c r="L47" i="15"/>
  <c r="J47" i="15"/>
  <c r="N47" i="15" s="1"/>
  <c r="H47" i="15"/>
  <c r="F47" i="15"/>
  <c r="E47" i="15"/>
  <c r="D47" i="15"/>
  <c r="G47" i="15" s="1"/>
  <c r="U46" i="15"/>
  <c r="T46" i="15"/>
  <c r="O46" i="15"/>
  <c r="N46" i="15"/>
  <c r="M46" i="15"/>
  <c r="K46" i="15"/>
  <c r="I46" i="15"/>
  <c r="G46" i="15"/>
  <c r="U45" i="15"/>
  <c r="T45" i="15"/>
  <c r="O45" i="15"/>
  <c r="N45" i="15"/>
  <c r="M45" i="15"/>
  <c r="K45" i="15"/>
  <c r="I45" i="15"/>
  <c r="G45" i="15"/>
  <c r="U44" i="15"/>
  <c r="T44" i="15"/>
  <c r="O44" i="15"/>
  <c r="N44" i="15"/>
  <c r="M44" i="15"/>
  <c r="K44" i="15"/>
  <c r="I44" i="15"/>
  <c r="G44" i="15"/>
  <c r="U43" i="15"/>
  <c r="T43" i="15"/>
  <c r="O43" i="15"/>
  <c r="N43" i="15"/>
  <c r="M43" i="15"/>
  <c r="K43" i="15"/>
  <c r="I43" i="15"/>
  <c r="G43" i="15"/>
  <c r="U42" i="15"/>
  <c r="T42" i="15"/>
  <c r="O42" i="15"/>
  <c r="N42" i="15"/>
  <c r="M42" i="15"/>
  <c r="K42" i="15"/>
  <c r="I42" i="15"/>
  <c r="G42" i="15"/>
  <c r="U41" i="15"/>
  <c r="T41" i="15"/>
  <c r="O41" i="15"/>
  <c r="N41" i="15"/>
  <c r="M41" i="15"/>
  <c r="K41" i="15"/>
  <c r="I41" i="15"/>
  <c r="G41" i="15"/>
  <c r="S40" i="15"/>
  <c r="R40" i="15"/>
  <c r="Q40" i="15"/>
  <c r="P40" i="15"/>
  <c r="L40" i="15"/>
  <c r="K40" i="15"/>
  <c r="J40" i="15"/>
  <c r="I40" i="15"/>
  <c r="H40" i="15"/>
  <c r="F40" i="15"/>
  <c r="N40" i="15" s="1"/>
  <c r="O40" i="15" s="1"/>
  <c r="E40" i="15"/>
  <c r="M40" i="15" s="1"/>
  <c r="D40" i="15"/>
  <c r="U39" i="15"/>
  <c r="T39" i="15"/>
  <c r="O39" i="15"/>
  <c r="N39" i="15"/>
  <c r="M39" i="15"/>
  <c r="K39" i="15"/>
  <c r="I39" i="15"/>
  <c r="G39" i="15"/>
  <c r="U38" i="15"/>
  <c r="T38" i="15"/>
  <c r="O38" i="15"/>
  <c r="N38" i="15"/>
  <c r="M38" i="15"/>
  <c r="K38" i="15"/>
  <c r="I38" i="15"/>
  <c r="G38" i="15"/>
  <c r="U37" i="15"/>
  <c r="T37" i="15"/>
  <c r="O37" i="15"/>
  <c r="N37" i="15"/>
  <c r="M37" i="15"/>
  <c r="K37" i="15"/>
  <c r="I37" i="15"/>
  <c r="G37" i="15"/>
  <c r="U36" i="15"/>
  <c r="T36" i="15"/>
  <c r="O36" i="15"/>
  <c r="N36" i="15"/>
  <c r="M36" i="15"/>
  <c r="K36" i="15"/>
  <c r="I36" i="15"/>
  <c r="G36" i="15"/>
  <c r="S35" i="15"/>
  <c r="R35" i="15"/>
  <c r="Q35" i="15"/>
  <c r="P35" i="15"/>
  <c r="U35" i="15" s="1"/>
  <c r="L35" i="15"/>
  <c r="J35" i="15"/>
  <c r="H35" i="15"/>
  <c r="F35" i="15"/>
  <c r="N35" i="15" s="1"/>
  <c r="E35" i="15"/>
  <c r="D35" i="15"/>
  <c r="G35" i="15" s="1"/>
  <c r="U34" i="15"/>
  <c r="T34" i="15"/>
  <c r="O34" i="15"/>
  <c r="N34" i="15"/>
  <c r="M34" i="15"/>
  <c r="K34" i="15"/>
  <c r="I34" i="15"/>
  <c r="G34" i="15"/>
  <c r="U33" i="15"/>
  <c r="T33" i="15"/>
  <c r="O33" i="15"/>
  <c r="N33" i="15"/>
  <c r="M33" i="15"/>
  <c r="K33" i="15"/>
  <c r="I33" i="15"/>
  <c r="G33" i="15"/>
  <c r="U32" i="15"/>
  <c r="T32" i="15"/>
  <c r="O32" i="15"/>
  <c r="N32" i="15"/>
  <c r="M32" i="15"/>
  <c r="K32" i="15"/>
  <c r="I32" i="15"/>
  <c r="G32" i="15"/>
  <c r="U31" i="15"/>
  <c r="T31" i="15"/>
  <c r="O31" i="15"/>
  <c r="N31" i="15"/>
  <c r="M31" i="15"/>
  <c r="K31" i="15"/>
  <c r="I31" i="15"/>
  <c r="G31" i="15"/>
  <c r="U30" i="15"/>
  <c r="T30" i="15"/>
  <c r="O30" i="15"/>
  <c r="N30" i="15"/>
  <c r="M30" i="15"/>
  <c r="K30" i="15"/>
  <c r="I30" i="15"/>
  <c r="G30" i="15"/>
  <c r="U29" i="15"/>
  <c r="T29" i="15"/>
  <c r="O29" i="15"/>
  <c r="N29" i="15"/>
  <c r="M29" i="15"/>
  <c r="K29" i="15"/>
  <c r="I29" i="15"/>
  <c r="G29" i="15"/>
  <c r="U28" i="15"/>
  <c r="T28" i="15"/>
  <c r="O28" i="15"/>
  <c r="N28" i="15"/>
  <c r="M28" i="15"/>
  <c r="K28" i="15"/>
  <c r="I28" i="15"/>
  <c r="G28" i="15"/>
  <c r="S27" i="15"/>
  <c r="T27" i="15" s="1"/>
  <c r="R27" i="15"/>
  <c r="Q27" i="15"/>
  <c r="P27" i="15"/>
  <c r="L27" i="15"/>
  <c r="J27" i="15"/>
  <c r="H27" i="15"/>
  <c r="I27" i="15" s="1"/>
  <c r="G27" i="15"/>
  <c r="F27" i="15"/>
  <c r="E27" i="15"/>
  <c r="D27" i="15"/>
  <c r="U26" i="15"/>
  <c r="T26" i="15"/>
  <c r="O26" i="15"/>
  <c r="N26" i="15"/>
  <c r="M26" i="15"/>
  <c r="K26" i="15"/>
  <c r="I26" i="15"/>
  <c r="G26" i="15"/>
  <c r="U25" i="15"/>
  <c r="T25" i="15"/>
  <c r="N25" i="15"/>
  <c r="O25" i="15" s="1"/>
  <c r="M25" i="15"/>
  <c r="K25" i="15"/>
  <c r="I25" i="15"/>
  <c r="G25" i="15"/>
  <c r="U24" i="15"/>
  <c r="T24" i="15"/>
  <c r="N24" i="15"/>
  <c r="O24" i="15" s="1"/>
  <c r="M24" i="15"/>
  <c r="K24" i="15"/>
  <c r="I24" i="15"/>
  <c r="G24" i="15"/>
  <c r="U23" i="15"/>
  <c r="T23" i="15"/>
  <c r="N23" i="15"/>
  <c r="O23" i="15" s="1"/>
  <c r="M23" i="15"/>
  <c r="K23" i="15"/>
  <c r="I23" i="15"/>
  <c r="G23" i="15"/>
  <c r="U22" i="15"/>
  <c r="T22" i="15"/>
  <c r="N22" i="15"/>
  <c r="O22" i="15" s="1"/>
  <c r="M22" i="15"/>
  <c r="K22" i="15"/>
  <c r="I22" i="15"/>
  <c r="G22" i="15"/>
  <c r="U21" i="15"/>
  <c r="T21" i="15"/>
  <c r="O21" i="15"/>
  <c r="N21" i="15"/>
  <c r="M21" i="15"/>
  <c r="K21" i="15"/>
  <c r="I21" i="15"/>
  <c r="G21" i="15"/>
  <c r="U20" i="15"/>
  <c r="T20" i="15"/>
  <c r="N20" i="15"/>
  <c r="O20" i="15" s="1"/>
  <c r="M20" i="15"/>
  <c r="K20" i="15"/>
  <c r="I20" i="15"/>
  <c r="G20" i="15"/>
  <c r="U19" i="15"/>
  <c r="S19" i="15"/>
  <c r="R19" i="15"/>
  <c r="Q19" i="15"/>
  <c r="P19" i="15"/>
  <c r="L19" i="15"/>
  <c r="J19" i="15"/>
  <c r="I19" i="15"/>
  <c r="H19" i="15"/>
  <c r="G19" i="15"/>
  <c r="F19" i="15"/>
  <c r="E19" i="15"/>
  <c r="K19" i="15" s="1"/>
  <c r="D19" i="15"/>
  <c r="U18" i="15"/>
  <c r="T18" i="15"/>
  <c r="O18" i="15"/>
  <c r="N18" i="15"/>
  <c r="M18" i="15"/>
  <c r="K18" i="15"/>
  <c r="I18" i="15"/>
  <c r="G18" i="15"/>
  <c r="U17" i="15"/>
  <c r="T17" i="15"/>
  <c r="O17" i="15"/>
  <c r="N17" i="15"/>
  <c r="M17" i="15"/>
  <c r="K17" i="15"/>
  <c r="I17" i="15"/>
  <c r="G17" i="15"/>
  <c r="U16" i="15"/>
  <c r="T16" i="15"/>
  <c r="O16" i="15"/>
  <c r="N16" i="15"/>
  <c r="M16" i="15"/>
  <c r="K16" i="15"/>
  <c r="I16" i="15"/>
  <c r="G16" i="15"/>
  <c r="U15" i="15"/>
  <c r="T15" i="15"/>
  <c r="O15" i="15"/>
  <c r="N15" i="15"/>
  <c r="M15" i="15"/>
  <c r="K15" i="15"/>
  <c r="I15" i="15"/>
  <c r="G15" i="15"/>
  <c r="U14" i="15"/>
  <c r="T14" i="15"/>
  <c r="O14" i="15"/>
  <c r="N14" i="15"/>
  <c r="M14" i="15"/>
  <c r="K14" i="15"/>
  <c r="I14" i="15"/>
  <c r="G14" i="15"/>
  <c r="U13" i="15"/>
  <c r="T13" i="15"/>
  <c r="O13" i="15"/>
  <c r="N13" i="15"/>
  <c r="M13" i="15"/>
  <c r="K13" i="15"/>
  <c r="I13" i="15"/>
  <c r="G13" i="15"/>
  <c r="U12" i="15"/>
  <c r="T12" i="15"/>
  <c r="O12" i="15"/>
  <c r="N12" i="15"/>
  <c r="M12" i="15"/>
  <c r="K12" i="15"/>
  <c r="I12" i="15"/>
  <c r="G12" i="15"/>
  <c r="U11" i="15"/>
  <c r="T11" i="15"/>
  <c r="O11" i="15"/>
  <c r="N11" i="15"/>
  <c r="M11" i="15"/>
  <c r="K11" i="15"/>
  <c r="I11" i="15"/>
  <c r="G11" i="15"/>
  <c r="S10" i="15"/>
  <c r="R10" i="15"/>
  <c r="T10" i="15" s="1"/>
  <c r="Q10" i="15"/>
  <c r="P10" i="15"/>
  <c r="L10" i="15"/>
  <c r="J10" i="15"/>
  <c r="U10" i="15" s="1"/>
  <c r="H10" i="15"/>
  <c r="F10" i="15"/>
  <c r="E10" i="15"/>
  <c r="M10" i="15" s="1"/>
  <c r="D10" i="15"/>
  <c r="I10" i="15" s="1"/>
  <c r="U9" i="15"/>
  <c r="T9" i="15"/>
  <c r="O9" i="15"/>
  <c r="N9" i="15"/>
  <c r="M9" i="15"/>
  <c r="K9" i="15"/>
  <c r="I9" i="15"/>
  <c r="G9" i="15"/>
  <c r="U8" i="15"/>
  <c r="T8" i="15"/>
  <c r="O8" i="15"/>
  <c r="N8" i="15"/>
  <c r="M8" i="15"/>
  <c r="K8" i="15"/>
  <c r="I8" i="15"/>
  <c r="G8" i="15"/>
  <c r="S339" i="14"/>
  <c r="R339" i="14"/>
  <c r="Q339" i="14"/>
  <c r="P339" i="14"/>
  <c r="L339" i="14"/>
  <c r="J339" i="14"/>
  <c r="H339" i="14"/>
  <c r="F339" i="14"/>
  <c r="E339" i="14"/>
  <c r="M339" i="14" s="1"/>
  <c r="D339" i="14"/>
  <c r="T338" i="14"/>
  <c r="S338" i="14"/>
  <c r="R338" i="14"/>
  <c r="Q338" i="14"/>
  <c r="P338" i="14"/>
  <c r="U338" i="14" s="1"/>
  <c r="L338" i="14"/>
  <c r="J338" i="14"/>
  <c r="H338" i="14"/>
  <c r="F338" i="14"/>
  <c r="N338" i="14" s="1"/>
  <c r="E338" i="14"/>
  <c r="D338" i="14"/>
  <c r="S337" i="14"/>
  <c r="R337" i="14"/>
  <c r="T337" i="14" s="1"/>
  <c r="Q337" i="14"/>
  <c r="P337" i="14"/>
  <c r="L337" i="14"/>
  <c r="J337" i="14"/>
  <c r="K337" i="14" s="1"/>
  <c r="H337" i="14"/>
  <c r="F337" i="14"/>
  <c r="E337" i="14"/>
  <c r="D337" i="14"/>
  <c r="U336" i="14"/>
  <c r="T336" i="14"/>
  <c r="O336" i="14"/>
  <c r="N336" i="14"/>
  <c r="M336" i="14"/>
  <c r="K336" i="14"/>
  <c r="I336" i="14"/>
  <c r="G336" i="14"/>
  <c r="U335" i="14"/>
  <c r="T335" i="14"/>
  <c r="N335" i="14"/>
  <c r="O335" i="14" s="1"/>
  <c r="M335" i="14"/>
  <c r="K335" i="14"/>
  <c r="I335" i="14"/>
  <c r="G335" i="14"/>
  <c r="U334" i="14"/>
  <c r="T334" i="14"/>
  <c r="N334" i="14"/>
  <c r="O334" i="14" s="1"/>
  <c r="M334" i="14"/>
  <c r="K334" i="14"/>
  <c r="I334" i="14"/>
  <c r="G334" i="14"/>
  <c r="U333" i="14"/>
  <c r="T333" i="14"/>
  <c r="N333" i="14"/>
  <c r="O333" i="14" s="1"/>
  <c r="M333" i="14"/>
  <c r="K333" i="14"/>
  <c r="I333" i="14"/>
  <c r="G333" i="14"/>
  <c r="S332" i="14"/>
  <c r="R332" i="14"/>
  <c r="T332" i="14" s="1"/>
  <c r="Q332" i="14"/>
  <c r="P332" i="14"/>
  <c r="U332" i="14" s="1"/>
  <c r="M332" i="14"/>
  <c r="L332" i="14"/>
  <c r="J332" i="14"/>
  <c r="H332" i="14"/>
  <c r="F332" i="14"/>
  <c r="N332" i="14" s="1"/>
  <c r="E332" i="14"/>
  <c r="D332" i="14"/>
  <c r="U331" i="14"/>
  <c r="T331" i="14"/>
  <c r="O331" i="14"/>
  <c r="N331" i="14"/>
  <c r="M331" i="14"/>
  <c r="K331" i="14"/>
  <c r="I331" i="14"/>
  <c r="G331" i="14"/>
  <c r="U330" i="14"/>
  <c r="T330" i="14"/>
  <c r="N330" i="14"/>
  <c r="O330" i="14" s="1"/>
  <c r="M330" i="14"/>
  <c r="K330" i="14"/>
  <c r="I330" i="14"/>
  <c r="G330" i="14"/>
  <c r="U329" i="14"/>
  <c r="T329" i="14"/>
  <c r="N329" i="14"/>
  <c r="O329" i="14" s="1"/>
  <c r="M329" i="14"/>
  <c r="K329" i="14"/>
  <c r="I329" i="14"/>
  <c r="G329" i="14"/>
  <c r="U328" i="14"/>
  <c r="T328" i="14"/>
  <c r="N328" i="14"/>
  <c r="O328" i="14" s="1"/>
  <c r="M328" i="14"/>
  <c r="K328" i="14"/>
  <c r="I328" i="14"/>
  <c r="G328" i="14"/>
  <c r="U327" i="14"/>
  <c r="T327" i="14"/>
  <c r="N327" i="14"/>
  <c r="O327" i="14" s="1"/>
  <c r="M327" i="14"/>
  <c r="K327" i="14"/>
  <c r="I327" i="14"/>
  <c r="G327" i="14"/>
  <c r="U326" i="14"/>
  <c r="T326" i="14"/>
  <c r="N326" i="14"/>
  <c r="O326" i="14" s="1"/>
  <c r="M326" i="14"/>
  <c r="K326" i="14"/>
  <c r="I326" i="14"/>
  <c r="G326" i="14"/>
  <c r="U325" i="14"/>
  <c r="T325" i="14"/>
  <c r="N325" i="14"/>
  <c r="O325" i="14" s="1"/>
  <c r="M325" i="14"/>
  <c r="K325" i="14"/>
  <c r="I325" i="14"/>
  <c r="G325" i="14"/>
  <c r="U324" i="14"/>
  <c r="T324" i="14"/>
  <c r="N324" i="14"/>
  <c r="O324" i="14" s="1"/>
  <c r="M324" i="14"/>
  <c r="K324" i="14"/>
  <c r="I324" i="14"/>
  <c r="G324" i="14"/>
  <c r="S323" i="14"/>
  <c r="R323" i="14"/>
  <c r="Q323" i="14"/>
  <c r="P323" i="14"/>
  <c r="L323" i="14"/>
  <c r="J323" i="14"/>
  <c r="H323" i="14"/>
  <c r="F323" i="14"/>
  <c r="E323" i="14"/>
  <c r="M323" i="14" s="1"/>
  <c r="D323" i="14"/>
  <c r="U322" i="14"/>
  <c r="T322" i="14"/>
  <c r="O322" i="14"/>
  <c r="N322" i="14"/>
  <c r="M322" i="14"/>
  <c r="K322" i="14"/>
  <c r="I322" i="14"/>
  <c r="G322" i="14"/>
  <c r="U321" i="14"/>
  <c r="T321" i="14"/>
  <c r="O321" i="14"/>
  <c r="N321" i="14"/>
  <c r="M321" i="14"/>
  <c r="K321" i="14"/>
  <c r="I321" i="14"/>
  <c r="G321" i="14"/>
  <c r="U320" i="14"/>
  <c r="T320" i="14"/>
  <c r="O320" i="14"/>
  <c r="N320" i="14"/>
  <c r="M320" i="14"/>
  <c r="K320" i="14"/>
  <c r="I320" i="14"/>
  <c r="G320" i="14"/>
  <c r="U319" i="14"/>
  <c r="T319" i="14"/>
  <c r="O319" i="14"/>
  <c r="N319" i="14"/>
  <c r="M319" i="14"/>
  <c r="K319" i="14"/>
  <c r="I319" i="14"/>
  <c r="G319" i="14"/>
  <c r="U318" i="14"/>
  <c r="T318" i="14"/>
  <c r="O318" i="14"/>
  <c r="N318" i="14"/>
  <c r="M318" i="14"/>
  <c r="K318" i="14"/>
  <c r="I318" i="14"/>
  <c r="G318" i="14"/>
  <c r="S317" i="14"/>
  <c r="R317" i="14"/>
  <c r="T317" i="14" s="1"/>
  <c r="Q317" i="14"/>
  <c r="P317" i="14"/>
  <c r="L317" i="14"/>
  <c r="J317" i="14"/>
  <c r="H317" i="14"/>
  <c r="F317" i="14"/>
  <c r="E317" i="14"/>
  <c r="D317" i="14"/>
  <c r="G317" i="14" s="1"/>
  <c r="U316" i="14"/>
  <c r="T316" i="14"/>
  <c r="O316" i="14"/>
  <c r="N316" i="14"/>
  <c r="M316" i="14"/>
  <c r="K316" i="14"/>
  <c r="I316" i="14"/>
  <c r="G316" i="14"/>
  <c r="U315" i="14"/>
  <c r="T315" i="14"/>
  <c r="N315" i="14"/>
  <c r="O315" i="14" s="1"/>
  <c r="M315" i="14"/>
  <c r="K315" i="14"/>
  <c r="I315" i="14"/>
  <c r="G315" i="14"/>
  <c r="U314" i="14"/>
  <c r="T314" i="14"/>
  <c r="N314" i="14"/>
  <c r="O314" i="14" s="1"/>
  <c r="M314" i="14"/>
  <c r="K314" i="14"/>
  <c r="I314" i="14"/>
  <c r="G314" i="14"/>
  <c r="U313" i="14"/>
  <c r="T313" i="14"/>
  <c r="N313" i="14"/>
  <c r="O313" i="14" s="1"/>
  <c r="M313" i="14"/>
  <c r="K313" i="14"/>
  <c r="I313" i="14"/>
  <c r="G313" i="14"/>
  <c r="U312" i="14"/>
  <c r="T312" i="14"/>
  <c r="N312" i="14"/>
  <c r="O312" i="14" s="1"/>
  <c r="M312" i="14"/>
  <c r="K312" i="14"/>
  <c r="I312" i="14"/>
  <c r="G312" i="14"/>
  <c r="U311" i="14"/>
  <c r="T311" i="14"/>
  <c r="N311" i="14"/>
  <c r="O311" i="14" s="1"/>
  <c r="M311" i="14"/>
  <c r="K311" i="14"/>
  <c r="I311" i="14"/>
  <c r="G311" i="14"/>
  <c r="S310" i="14"/>
  <c r="R310" i="14"/>
  <c r="Q310" i="14"/>
  <c r="P310" i="14"/>
  <c r="L310" i="14"/>
  <c r="J310" i="14"/>
  <c r="H310" i="14"/>
  <c r="I310" i="14" s="1"/>
  <c r="F310" i="14"/>
  <c r="G310" i="14" s="1"/>
  <c r="E310" i="14"/>
  <c r="M310" i="14" s="1"/>
  <c r="D310" i="14"/>
  <c r="U309" i="14"/>
  <c r="T309" i="14"/>
  <c r="O309" i="14"/>
  <c r="N309" i="14"/>
  <c r="M309" i="14"/>
  <c r="K309" i="14"/>
  <c r="I309" i="14"/>
  <c r="G309" i="14"/>
  <c r="U308" i="14"/>
  <c r="T308" i="14"/>
  <c r="N308" i="14"/>
  <c r="O308" i="14" s="1"/>
  <c r="M308" i="14"/>
  <c r="K308" i="14"/>
  <c r="I308" i="14"/>
  <c r="G308" i="14"/>
  <c r="U307" i="14"/>
  <c r="T307" i="14"/>
  <c r="N307" i="14"/>
  <c r="O307" i="14" s="1"/>
  <c r="M307" i="14"/>
  <c r="K307" i="14"/>
  <c r="I307" i="14"/>
  <c r="G307" i="14"/>
  <c r="U306" i="14"/>
  <c r="T306" i="14"/>
  <c r="N306" i="14"/>
  <c r="O306" i="14" s="1"/>
  <c r="M306" i="14"/>
  <c r="K306" i="14"/>
  <c r="I306" i="14"/>
  <c r="G306" i="14"/>
  <c r="U305" i="14"/>
  <c r="T305" i="14"/>
  <c r="N305" i="14"/>
  <c r="O305" i="14" s="1"/>
  <c r="M305" i="14"/>
  <c r="K305" i="14"/>
  <c r="I305" i="14"/>
  <c r="G305" i="14"/>
  <c r="U304" i="14"/>
  <c r="T304" i="14"/>
  <c r="N304" i="14"/>
  <c r="O304" i="14" s="1"/>
  <c r="M304" i="14"/>
  <c r="K304" i="14"/>
  <c r="I304" i="14"/>
  <c r="G304" i="14"/>
  <c r="S303" i="14"/>
  <c r="R303" i="14"/>
  <c r="T303" i="14" s="1"/>
  <c r="Q303" i="14"/>
  <c r="P303" i="14"/>
  <c r="L303" i="14"/>
  <c r="J303" i="14"/>
  <c r="U303" i="14" s="1"/>
  <c r="H303" i="14"/>
  <c r="F303" i="14"/>
  <c r="E303" i="14"/>
  <c r="M303" i="14" s="1"/>
  <c r="D303" i="14"/>
  <c r="U302" i="14"/>
  <c r="T302" i="14"/>
  <c r="N302" i="14"/>
  <c r="O302" i="14" s="1"/>
  <c r="M302" i="14"/>
  <c r="K302" i="14"/>
  <c r="I302" i="14"/>
  <c r="G302" i="14"/>
  <c r="S299" i="14"/>
  <c r="R299" i="14"/>
  <c r="T299" i="14" s="1"/>
  <c r="Q299" i="14"/>
  <c r="P299" i="14"/>
  <c r="L299" i="14"/>
  <c r="J299" i="14"/>
  <c r="H299" i="14"/>
  <c r="F299" i="14"/>
  <c r="G299" i="14" s="1"/>
  <c r="E299" i="14"/>
  <c r="D299" i="14"/>
  <c r="S298" i="14"/>
  <c r="R298" i="14"/>
  <c r="T298" i="14" s="1"/>
  <c r="Q298" i="14"/>
  <c r="P298" i="14"/>
  <c r="U298" i="14" s="1"/>
  <c r="L298" i="14"/>
  <c r="J298" i="14"/>
  <c r="H298" i="14"/>
  <c r="F298" i="14"/>
  <c r="N298" i="14" s="1"/>
  <c r="E298" i="14"/>
  <c r="K298" i="14" s="1"/>
  <c r="D298" i="14"/>
  <c r="U297" i="14"/>
  <c r="T297" i="14"/>
  <c r="O297" i="14"/>
  <c r="N297" i="14"/>
  <c r="M297" i="14"/>
  <c r="K297" i="14"/>
  <c r="I297" i="14"/>
  <c r="G297" i="14"/>
  <c r="U296" i="14"/>
  <c r="T296" i="14"/>
  <c r="N296" i="14"/>
  <c r="O296" i="14" s="1"/>
  <c r="M296" i="14"/>
  <c r="K296" i="14"/>
  <c r="I296" i="14"/>
  <c r="G296" i="14"/>
  <c r="U295" i="14"/>
  <c r="T295" i="14"/>
  <c r="N295" i="14"/>
  <c r="O295" i="14" s="1"/>
  <c r="M295" i="14"/>
  <c r="K295" i="14"/>
  <c r="I295" i="14"/>
  <c r="G295" i="14"/>
  <c r="U294" i="14"/>
  <c r="T294" i="14"/>
  <c r="N294" i="14"/>
  <c r="O294" i="14" s="1"/>
  <c r="M294" i="14"/>
  <c r="K294" i="14"/>
  <c r="I294" i="14"/>
  <c r="G294" i="14"/>
  <c r="U293" i="14"/>
  <c r="T293" i="14"/>
  <c r="N293" i="14"/>
  <c r="O293" i="14" s="1"/>
  <c r="M293" i="14"/>
  <c r="K293" i="14"/>
  <c r="I293" i="14"/>
  <c r="G293" i="14"/>
  <c r="S292" i="14"/>
  <c r="R292" i="14"/>
  <c r="T292" i="14" s="1"/>
  <c r="Q292" i="14"/>
  <c r="P292" i="14"/>
  <c r="L292" i="14"/>
  <c r="J292" i="14"/>
  <c r="K292" i="14" s="1"/>
  <c r="H292" i="14"/>
  <c r="F292" i="14"/>
  <c r="E292" i="14"/>
  <c r="D292" i="14"/>
  <c r="U291" i="14"/>
  <c r="T291" i="14"/>
  <c r="O291" i="14"/>
  <c r="N291" i="14"/>
  <c r="M291" i="14"/>
  <c r="K291" i="14"/>
  <c r="I291" i="14"/>
  <c r="G291" i="14"/>
  <c r="U290" i="14"/>
  <c r="T290" i="14"/>
  <c r="N290" i="14"/>
  <c r="O290" i="14" s="1"/>
  <c r="M290" i="14"/>
  <c r="K290" i="14"/>
  <c r="I290" i="14"/>
  <c r="G290" i="14"/>
  <c r="U289" i="14"/>
  <c r="T289" i="14"/>
  <c r="N289" i="14"/>
  <c r="O289" i="14" s="1"/>
  <c r="M289" i="14"/>
  <c r="K289" i="14"/>
  <c r="I289" i="14"/>
  <c r="G289" i="14"/>
  <c r="U288" i="14"/>
  <c r="T288" i="14"/>
  <c r="N288" i="14"/>
  <c r="O288" i="14" s="1"/>
  <c r="M288" i="14"/>
  <c r="K288" i="14"/>
  <c r="I288" i="14"/>
  <c r="G288" i="14"/>
  <c r="U287" i="14"/>
  <c r="T287" i="14"/>
  <c r="N287" i="14"/>
  <c r="O287" i="14" s="1"/>
  <c r="M287" i="14"/>
  <c r="K287" i="14"/>
  <c r="I287" i="14"/>
  <c r="G287" i="14"/>
  <c r="U286" i="14"/>
  <c r="T286" i="14"/>
  <c r="N286" i="14"/>
  <c r="O286" i="14" s="1"/>
  <c r="M286" i="14"/>
  <c r="K286" i="14"/>
  <c r="I286" i="14"/>
  <c r="G286" i="14"/>
  <c r="S285" i="14"/>
  <c r="T285" i="14" s="1"/>
  <c r="R285" i="14"/>
  <c r="Q285" i="14"/>
  <c r="P285" i="14"/>
  <c r="M285" i="14"/>
  <c r="L285" i="14"/>
  <c r="J285" i="14"/>
  <c r="U285" i="14" s="1"/>
  <c r="H285" i="14"/>
  <c r="F285" i="14"/>
  <c r="E285" i="14"/>
  <c r="D285" i="14"/>
  <c r="U284" i="14"/>
  <c r="T284" i="14"/>
  <c r="O284" i="14"/>
  <c r="N284" i="14"/>
  <c r="M284" i="14"/>
  <c r="K284" i="14"/>
  <c r="I284" i="14"/>
  <c r="G284" i="14"/>
  <c r="U283" i="14"/>
  <c r="T283" i="14"/>
  <c r="N283" i="14"/>
  <c r="O283" i="14" s="1"/>
  <c r="M283" i="14"/>
  <c r="K283" i="14"/>
  <c r="I283" i="14"/>
  <c r="G283" i="14"/>
  <c r="U282" i="14"/>
  <c r="T282" i="14"/>
  <c r="N282" i="14"/>
  <c r="O282" i="14" s="1"/>
  <c r="M282" i="14"/>
  <c r="K282" i="14"/>
  <c r="I282" i="14"/>
  <c r="G282" i="14"/>
  <c r="U281" i="14"/>
  <c r="T281" i="14"/>
  <c r="N281" i="14"/>
  <c r="O281" i="14" s="1"/>
  <c r="M281" i="14"/>
  <c r="K281" i="14"/>
  <c r="I281" i="14"/>
  <c r="G281" i="14"/>
  <c r="U280" i="14"/>
  <c r="T280" i="14"/>
  <c r="N280" i="14"/>
  <c r="O280" i="14" s="1"/>
  <c r="M280" i="14"/>
  <c r="K280" i="14"/>
  <c r="I280" i="14"/>
  <c r="G280" i="14"/>
  <c r="U279" i="14"/>
  <c r="T279" i="14"/>
  <c r="N279" i="14"/>
  <c r="O279" i="14" s="1"/>
  <c r="M279" i="14"/>
  <c r="K279" i="14"/>
  <c r="I279" i="14"/>
  <c r="G279" i="14"/>
  <c r="U278" i="14"/>
  <c r="T278" i="14"/>
  <c r="N278" i="14"/>
  <c r="O278" i="14" s="1"/>
  <c r="M278" i="14"/>
  <c r="K278" i="14"/>
  <c r="I278" i="14"/>
  <c r="G278" i="14"/>
  <c r="U277" i="14"/>
  <c r="T277" i="14"/>
  <c r="N277" i="14"/>
  <c r="O277" i="14" s="1"/>
  <c r="M277" i="14"/>
  <c r="K277" i="14"/>
  <c r="I277" i="14"/>
  <c r="G277" i="14"/>
  <c r="U276" i="14"/>
  <c r="T276" i="14"/>
  <c r="N276" i="14"/>
  <c r="O276" i="14" s="1"/>
  <c r="M276" i="14"/>
  <c r="K276" i="14"/>
  <c r="I276" i="14"/>
  <c r="G276" i="14"/>
  <c r="S275" i="14"/>
  <c r="R275" i="14"/>
  <c r="T275" i="14" s="1"/>
  <c r="Q275" i="14"/>
  <c r="P275" i="14"/>
  <c r="L275" i="14"/>
  <c r="J275" i="14"/>
  <c r="H275" i="14"/>
  <c r="G275" i="14"/>
  <c r="F275" i="14"/>
  <c r="E275" i="14"/>
  <c r="M275" i="14" s="1"/>
  <c r="D275" i="14"/>
  <c r="I275" i="14" s="1"/>
  <c r="U274" i="14"/>
  <c r="T274" i="14"/>
  <c r="O274" i="14"/>
  <c r="N274" i="14"/>
  <c r="M274" i="14"/>
  <c r="K274" i="14"/>
  <c r="I274" i="14"/>
  <c r="G274" i="14"/>
  <c r="U273" i="14"/>
  <c r="T273" i="14"/>
  <c r="O273" i="14"/>
  <c r="N273" i="14"/>
  <c r="M273" i="14"/>
  <c r="K273" i="14"/>
  <c r="I273" i="14"/>
  <c r="G273" i="14"/>
  <c r="U272" i="14"/>
  <c r="T272" i="14"/>
  <c r="O272" i="14"/>
  <c r="N272" i="14"/>
  <c r="M272" i="14"/>
  <c r="K272" i="14"/>
  <c r="I272" i="14"/>
  <c r="G272" i="14"/>
  <c r="U271" i="14"/>
  <c r="T271" i="14"/>
  <c r="O271" i="14"/>
  <c r="N271" i="14"/>
  <c r="M271" i="14"/>
  <c r="K271" i="14"/>
  <c r="I271" i="14"/>
  <c r="G271" i="14"/>
  <c r="U270" i="14"/>
  <c r="T270" i="14"/>
  <c r="O270" i="14"/>
  <c r="N270" i="14"/>
  <c r="M270" i="14"/>
  <c r="K270" i="14"/>
  <c r="I270" i="14"/>
  <c r="G270" i="14"/>
  <c r="U269" i="14"/>
  <c r="T269" i="14"/>
  <c r="O269" i="14"/>
  <c r="N269" i="14"/>
  <c r="M269" i="14"/>
  <c r="K269" i="14"/>
  <c r="I269" i="14"/>
  <c r="G269" i="14"/>
  <c r="U268" i="14"/>
  <c r="T268" i="14"/>
  <c r="O268" i="14"/>
  <c r="N268" i="14"/>
  <c r="M268" i="14"/>
  <c r="K268" i="14"/>
  <c r="I268" i="14"/>
  <c r="G268" i="14"/>
  <c r="T267" i="14"/>
  <c r="S267" i="14"/>
  <c r="R267" i="14"/>
  <c r="Q267" i="14"/>
  <c r="P267" i="14"/>
  <c r="U267" i="14" s="1"/>
  <c r="L267" i="14"/>
  <c r="J267" i="14"/>
  <c r="H267" i="14"/>
  <c r="F267" i="14"/>
  <c r="E267" i="14"/>
  <c r="D267" i="14"/>
  <c r="U266" i="14"/>
  <c r="T266" i="14"/>
  <c r="O266" i="14"/>
  <c r="N266" i="14"/>
  <c r="M266" i="14"/>
  <c r="K266" i="14"/>
  <c r="I266" i="14"/>
  <c r="G266" i="14"/>
  <c r="U265" i="14"/>
  <c r="T265" i="14"/>
  <c r="N265" i="14"/>
  <c r="O265" i="14" s="1"/>
  <c r="M265" i="14"/>
  <c r="K265" i="14"/>
  <c r="I265" i="14"/>
  <c r="G265" i="14"/>
  <c r="U264" i="14"/>
  <c r="T264" i="14"/>
  <c r="N264" i="14"/>
  <c r="O264" i="14" s="1"/>
  <c r="M264" i="14"/>
  <c r="K264" i="14"/>
  <c r="I264" i="14"/>
  <c r="G264" i="14"/>
  <c r="U263" i="14"/>
  <c r="T263" i="14"/>
  <c r="N263" i="14"/>
  <c r="O263" i="14" s="1"/>
  <c r="M263" i="14"/>
  <c r="K263" i="14"/>
  <c r="I263" i="14"/>
  <c r="G263" i="14"/>
  <c r="S260" i="14"/>
  <c r="R260" i="14"/>
  <c r="Q260" i="14"/>
  <c r="P260" i="14"/>
  <c r="L260" i="14"/>
  <c r="J260" i="14"/>
  <c r="H260" i="14"/>
  <c r="F260" i="14"/>
  <c r="G260" i="14" s="1"/>
  <c r="E260" i="14"/>
  <c r="D260" i="14"/>
  <c r="T259" i="14"/>
  <c r="S259" i="14"/>
  <c r="R259" i="14"/>
  <c r="Q259" i="14"/>
  <c r="P259" i="14"/>
  <c r="U259" i="14" s="1"/>
  <c r="L259" i="14"/>
  <c r="M259" i="14" s="1"/>
  <c r="J259" i="14"/>
  <c r="H259" i="14"/>
  <c r="F259" i="14"/>
  <c r="E259" i="14"/>
  <c r="D259" i="14"/>
  <c r="U258" i="14"/>
  <c r="T258" i="14"/>
  <c r="O258" i="14"/>
  <c r="N258" i="14"/>
  <c r="M258" i="14"/>
  <c r="K258" i="14"/>
  <c r="I258" i="14"/>
  <c r="G258" i="14"/>
  <c r="U257" i="14"/>
  <c r="T257" i="14"/>
  <c r="N257" i="14"/>
  <c r="O257" i="14" s="1"/>
  <c r="M257" i="14"/>
  <c r="K257" i="14"/>
  <c r="I257" i="14"/>
  <c r="G257" i="14"/>
  <c r="U256" i="14"/>
  <c r="T256" i="14"/>
  <c r="N256" i="14"/>
  <c r="O256" i="14" s="1"/>
  <c r="M256" i="14"/>
  <c r="K256" i="14"/>
  <c r="I256" i="14"/>
  <c r="G256" i="14"/>
  <c r="U255" i="14"/>
  <c r="T255" i="14"/>
  <c r="N255" i="14"/>
  <c r="O255" i="14" s="1"/>
  <c r="M255" i="14"/>
  <c r="K255" i="14"/>
  <c r="I255" i="14"/>
  <c r="G255" i="14"/>
  <c r="S254" i="14"/>
  <c r="R254" i="14"/>
  <c r="T254" i="14" s="1"/>
  <c r="Q254" i="14"/>
  <c r="P254" i="14"/>
  <c r="L254" i="14"/>
  <c r="J254" i="14"/>
  <c r="H254" i="14"/>
  <c r="F254" i="14"/>
  <c r="N254" i="14" s="1"/>
  <c r="O254" i="14" s="1"/>
  <c r="E254" i="14"/>
  <c r="D254" i="14"/>
  <c r="U253" i="14"/>
  <c r="T253" i="14"/>
  <c r="O253" i="14"/>
  <c r="N253" i="14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N251" i="14"/>
  <c r="O251" i="14" s="1"/>
  <c r="M251" i="14"/>
  <c r="K251" i="14"/>
  <c r="I251" i="14"/>
  <c r="G251" i="14"/>
  <c r="U250" i="14"/>
  <c r="T250" i="14"/>
  <c r="N250" i="14"/>
  <c r="O250" i="14" s="1"/>
  <c r="M250" i="14"/>
  <c r="K250" i="14"/>
  <c r="I250" i="14"/>
  <c r="G250" i="14"/>
  <c r="U249" i="14"/>
  <c r="T249" i="14"/>
  <c r="N249" i="14"/>
  <c r="O249" i="14" s="1"/>
  <c r="M249" i="14"/>
  <c r="K249" i="14"/>
  <c r="I249" i="14"/>
  <c r="G249" i="14"/>
  <c r="U248" i="14"/>
  <c r="T248" i="14"/>
  <c r="N248" i="14"/>
  <c r="O248" i="14" s="1"/>
  <c r="M248" i="14"/>
  <c r="K248" i="14"/>
  <c r="I248" i="14"/>
  <c r="G248" i="14"/>
  <c r="S247" i="14"/>
  <c r="R247" i="14"/>
  <c r="T247" i="14" s="1"/>
  <c r="Q247" i="14"/>
  <c r="P247" i="14"/>
  <c r="U247" i="14" s="1"/>
  <c r="L247" i="14"/>
  <c r="J247" i="14"/>
  <c r="H247" i="14"/>
  <c r="F247" i="14"/>
  <c r="E247" i="14"/>
  <c r="K247" i="14" s="1"/>
  <c r="D247" i="14"/>
  <c r="G247" i="14" s="1"/>
  <c r="U246" i="14"/>
  <c r="T246" i="14"/>
  <c r="O246" i="14"/>
  <c r="N246" i="14"/>
  <c r="M246" i="14"/>
  <c r="K246" i="14"/>
  <c r="I246" i="14"/>
  <c r="G246" i="14"/>
  <c r="U245" i="14"/>
  <c r="T245" i="14"/>
  <c r="N245" i="14"/>
  <c r="O245" i="14" s="1"/>
  <c r="M245" i="14"/>
  <c r="K245" i="14"/>
  <c r="I245" i="14"/>
  <c r="G245" i="14"/>
  <c r="U244" i="14"/>
  <c r="T244" i="14"/>
  <c r="N244" i="14"/>
  <c r="O244" i="14" s="1"/>
  <c r="M244" i="14"/>
  <c r="K244" i="14"/>
  <c r="I244" i="14"/>
  <c r="G244" i="14"/>
  <c r="U243" i="14"/>
  <c r="T243" i="14"/>
  <c r="N243" i="14"/>
  <c r="O243" i="14" s="1"/>
  <c r="M243" i="14"/>
  <c r="K243" i="14"/>
  <c r="I243" i="14"/>
  <c r="G243" i="14"/>
  <c r="U242" i="14"/>
  <c r="T242" i="14"/>
  <c r="N242" i="14"/>
  <c r="O242" i="14" s="1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S240" i="14"/>
  <c r="R240" i="14"/>
  <c r="Q240" i="14"/>
  <c r="P240" i="14"/>
  <c r="L240" i="14"/>
  <c r="J240" i="14"/>
  <c r="K240" i="14" s="1"/>
  <c r="H240" i="14"/>
  <c r="I240" i="14" s="1"/>
  <c r="F240" i="14"/>
  <c r="G240" i="14" s="1"/>
  <c r="E240" i="14"/>
  <c r="D240" i="14"/>
  <c r="U239" i="14"/>
  <c r="T239" i="14"/>
  <c r="O239" i="14"/>
  <c r="N239" i="14"/>
  <c r="M239" i="14"/>
  <c r="K239" i="14"/>
  <c r="I239" i="14"/>
  <c r="G239" i="14"/>
  <c r="U238" i="14"/>
  <c r="T238" i="14"/>
  <c r="N238" i="14"/>
  <c r="O238" i="14" s="1"/>
  <c r="M238" i="14"/>
  <c r="K238" i="14"/>
  <c r="I238" i="14"/>
  <c r="G238" i="14"/>
  <c r="U237" i="14"/>
  <c r="T237" i="14"/>
  <c r="N237" i="14"/>
  <c r="O237" i="14" s="1"/>
  <c r="M237" i="14"/>
  <c r="K237" i="14"/>
  <c r="I237" i="14"/>
  <c r="G237" i="14"/>
  <c r="U236" i="14"/>
  <c r="T236" i="14"/>
  <c r="N236" i="14"/>
  <c r="O236" i="14" s="1"/>
  <c r="M236" i="14"/>
  <c r="K236" i="14"/>
  <c r="I236" i="14"/>
  <c r="G236" i="14"/>
  <c r="U235" i="14"/>
  <c r="T235" i="14"/>
  <c r="N235" i="14"/>
  <c r="O235" i="14" s="1"/>
  <c r="M235" i="14"/>
  <c r="K235" i="14"/>
  <c r="I235" i="14"/>
  <c r="G235" i="14"/>
  <c r="U234" i="14"/>
  <c r="T234" i="14"/>
  <c r="O234" i="14"/>
  <c r="N234" i="14"/>
  <c r="M234" i="14"/>
  <c r="K234" i="14"/>
  <c r="I234" i="14"/>
  <c r="G234" i="14"/>
  <c r="T231" i="14"/>
  <c r="S231" i="14"/>
  <c r="R231" i="14"/>
  <c r="Q231" i="14"/>
  <c r="P231" i="14"/>
  <c r="U231" i="14" s="1"/>
  <c r="L231" i="14"/>
  <c r="J231" i="14"/>
  <c r="H231" i="14"/>
  <c r="F231" i="14"/>
  <c r="E231" i="14"/>
  <c r="D231" i="14"/>
  <c r="S230" i="14"/>
  <c r="R230" i="14"/>
  <c r="T230" i="14" s="1"/>
  <c r="Q230" i="14"/>
  <c r="P230" i="14"/>
  <c r="L230" i="14"/>
  <c r="J230" i="14"/>
  <c r="N230" i="14" s="1"/>
  <c r="O230" i="14" s="1"/>
  <c r="H230" i="14"/>
  <c r="F230" i="14"/>
  <c r="E230" i="14"/>
  <c r="M230" i="14" s="1"/>
  <c r="D230" i="14"/>
  <c r="I230" i="14" s="1"/>
  <c r="U229" i="14"/>
  <c r="T229" i="14"/>
  <c r="O229" i="14"/>
  <c r="N229" i="14"/>
  <c r="M229" i="14"/>
  <c r="K229" i="14"/>
  <c r="I229" i="14"/>
  <c r="G229" i="14"/>
  <c r="U228" i="14"/>
  <c r="T228" i="14"/>
  <c r="O228" i="14"/>
  <c r="N228" i="14"/>
  <c r="M228" i="14"/>
  <c r="K228" i="14"/>
  <c r="I228" i="14"/>
  <c r="G228" i="14"/>
  <c r="U227" i="14"/>
  <c r="T227" i="14"/>
  <c r="O227" i="14"/>
  <c r="N227" i="14"/>
  <c r="M227" i="14"/>
  <c r="K227" i="14"/>
  <c r="I227" i="14"/>
  <c r="G227" i="14"/>
  <c r="U226" i="14"/>
  <c r="T226" i="14"/>
  <c r="O226" i="14"/>
  <c r="N226" i="14"/>
  <c r="M226" i="14"/>
  <c r="K226" i="14"/>
  <c r="I226" i="14"/>
  <c r="G226" i="14"/>
  <c r="U225" i="14"/>
  <c r="T225" i="14"/>
  <c r="O225" i="14"/>
  <c r="N225" i="14"/>
  <c r="M225" i="14"/>
  <c r="K225" i="14"/>
  <c r="I225" i="14"/>
  <c r="G225" i="14"/>
  <c r="S224" i="14"/>
  <c r="R224" i="14"/>
  <c r="T224" i="14" s="1"/>
  <c r="Q224" i="14"/>
  <c r="P224" i="14"/>
  <c r="L224" i="14"/>
  <c r="J224" i="14"/>
  <c r="H224" i="14"/>
  <c r="F224" i="14"/>
  <c r="E224" i="14"/>
  <c r="D224" i="14"/>
  <c r="G224" i="14" s="1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S216" i="14"/>
  <c r="R216" i="14"/>
  <c r="T216" i="14" s="1"/>
  <c r="Q216" i="14"/>
  <c r="P216" i="14"/>
  <c r="L216" i="14"/>
  <c r="J216" i="14"/>
  <c r="K216" i="14" s="1"/>
  <c r="H216" i="14"/>
  <c r="F216" i="14"/>
  <c r="E216" i="14"/>
  <c r="D216" i="14"/>
  <c r="U215" i="14"/>
  <c r="T215" i="14"/>
  <c r="O215" i="14"/>
  <c r="N215" i="14"/>
  <c r="M215" i="14"/>
  <c r="K215" i="14"/>
  <c r="I215" i="14"/>
  <c r="G215" i="14"/>
  <c r="U214" i="14"/>
  <c r="T214" i="14"/>
  <c r="N214" i="14"/>
  <c r="O214" i="14" s="1"/>
  <c r="M214" i="14"/>
  <c r="K214" i="14"/>
  <c r="I214" i="14"/>
  <c r="G214" i="14"/>
  <c r="U213" i="14"/>
  <c r="T213" i="14"/>
  <c r="N213" i="14"/>
  <c r="O213" i="14" s="1"/>
  <c r="M213" i="14"/>
  <c r="K213" i="14"/>
  <c r="I213" i="14"/>
  <c r="G213" i="14"/>
  <c r="U212" i="14"/>
  <c r="T212" i="14"/>
  <c r="N212" i="14"/>
  <c r="O212" i="14" s="1"/>
  <c r="M212" i="14"/>
  <c r="K212" i="14"/>
  <c r="I212" i="14"/>
  <c r="G212" i="14"/>
  <c r="U211" i="14"/>
  <c r="T211" i="14"/>
  <c r="N211" i="14"/>
  <c r="O211" i="14" s="1"/>
  <c r="M211" i="14"/>
  <c r="K211" i="14"/>
  <c r="I211" i="14"/>
  <c r="G211" i="14"/>
  <c r="U210" i="14"/>
  <c r="T210" i="14"/>
  <c r="N210" i="14"/>
  <c r="O210" i="14" s="1"/>
  <c r="M210" i="14"/>
  <c r="K210" i="14"/>
  <c r="I210" i="14"/>
  <c r="G210" i="14"/>
  <c r="U209" i="14"/>
  <c r="T209" i="14"/>
  <c r="N209" i="14"/>
  <c r="O209" i="14" s="1"/>
  <c r="M209" i="14"/>
  <c r="K209" i="14"/>
  <c r="I209" i="14"/>
  <c r="G209" i="14"/>
  <c r="U208" i="14"/>
  <c r="T208" i="14"/>
  <c r="N208" i="14"/>
  <c r="O208" i="14" s="1"/>
  <c r="M208" i="14"/>
  <c r="K208" i="14"/>
  <c r="I208" i="14"/>
  <c r="G208" i="14"/>
  <c r="S205" i="14"/>
  <c r="R205" i="14"/>
  <c r="T205" i="14" s="1"/>
  <c r="Q205" i="14"/>
  <c r="P205" i="14"/>
  <c r="L205" i="14"/>
  <c r="J205" i="14"/>
  <c r="U205" i="14" s="1"/>
  <c r="H205" i="14"/>
  <c r="F205" i="14"/>
  <c r="E205" i="14"/>
  <c r="M205" i="14" s="1"/>
  <c r="D205" i="14"/>
  <c r="S204" i="14"/>
  <c r="R204" i="14"/>
  <c r="T204" i="14" s="1"/>
  <c r="Q204" i="14"/>
  <c r="P204" i="14"/>
  <c r="U204" i="14" s="1"/>
  <c r="L204" i="14"/>
  <c r="J204" i="14"/>
  <c r="H204" i="14"/>
  <c r="F204" i="14"/>
  <c r="N204" i="14" s="1"/>
  <c r="E204" i="14"/>
  <c r="M204" i="14" s="1"/>
  <c r="D204" i="14"/>
  <c r="I204" i="14" s="1"/>
  <c r="U203" i="14"/>
  <c r="T203" i="14"/>
  <c r="O203" i="14"/>
  <c r="N203" i="14"/>
  <c r="M203" i="14"/>
  <c r="K203" i="14"/>
  <c r="I203" i="14"/>
  <c r="G203" i="14"/>
  <c r="U202" i="14"/>
  <c r="T202" i="14"/>
  <c r="O202" i="14"/>
  <c r="N202" i="14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S198" i="14"/>
  <c r="T198" i="14" s="1"/>
  <c r="R198" i="14"/>
  <c r="Q198" i="14"/>
  <c r="P198" i="14"/>
  <c r="L198" i="14"/>
  <c r="J198" i="14"/>
  <c r="H198" i="14"/>
  <c r="F198" i="14"/>
  <c r="E198" i="14"/>
  <c r="D198" i="14"/>
  <c r="U197" i="14"/>
  <c r="T197" i="14"/>
  <c r="O197" i="14"/>
  <c r="N197" i="14"/>
  <c r="M197" i="14"/>
  <c r="K197" i="14"/>
  <c r="I197" i="14"/>
  <c r="G197" i="14"/>
  <c r="U196" i="14"/>
  <c r="T196" i="14"/>
  <c r="O196" i="14"/>
  <c r="N196" i="14"/>
  <c r="M196" i="14"/>
  <c r="K196" i="14"/>
  <c r="I196" i="14"/>
  <c r="G196" i="14"/>
  <c r="U195" i="14"/>
  <c r="T195" i="14"/>
  <c r="O195" i="14"/>
  <c r="N195" i="14"/>
  <c r="M195" i="14"/>
  <c r="K195" i="14"/>
  <c r="I195" i="14"/>
  <c r="G195" i="14"/>
  <c r="U194" i="14"/>
  <c r="T194" i="14"/>
  <c r="O194" i="14"/>
  <c r="N194" i="14"/>
  <c r="M194" i="14"/>
  <c r="K194" i="14"/>
  <c r="I194" i="14"/>
  <c r="G194" i="14"/>
  <c r="U193" i="14"/>
  <c r="T193" i="14"/>
  <c r="O193" i="14"/>
  <c r="N193" i="14"/>
  <c r="M193" i="14"/>
  <c r="K193" i="14"/>
  <c r="I193" i="14"/>
  <c r="G193" i="14"/>
  <c r="U192" i="14"/>
  <c r="T192" i="14"/>
  <c r="O192" i="14"/>
  <c r="N192" i="14"/>
  <c r="M192" i="14"/>
  <c r="K192" i="14"/>
  <c r="I192" i="14"/>
  <c r="G192" i="14"/>
  <c r="S191" i="14"/>
  <c r="R191" i="14"/>
  <c r="Q191" i="14"/>
  <c r="P191" i="14"/>
  <c r="L191" i="14"/>
  <c r="J191" i="14"/>
  <c r="H191" i="14"/>
  <c r="I191" i="14" s="1"/>
  <c r="F191" i="14"/>
  <c r="E191" i="14"/>
  <c r="D191" i="14"/>
  <c r="G191" i="14" s="1"/>
  <c r="U190" i="14"/>
  <c r="T190" i="14"/>
  <c r="N190" i="14"/>
  <c r="O190" i="14" s="1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N188" i="14"/>
  <c r="O188" i="14" s="1"/>
  <c r="M188" i="14"/>
  <c r="K188" i="14"/>
  <c r="I188" i="14"/>
  <c r="G188" i="14"/>
  <c r="U187" i="14"/>
  <c r="T187" i="14"/>
  <c r="N187" i="14"/>
  <c r="O187" i="14" s="1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S185" i="14"/>
  <c r="R185" i="14"/>
  <c r="Q185" i="14"/>
  <c r="P185" i="14"/>
  <c r="U185" i="14" s="1"/>
  <c r="L185" i="14"/>
  <c r="J185" i="14"/>
  <c r="H185" i="14"/>
  <c r="F185" i="14"/>
  <c r="E185" i="14"/>
  <c r="D185" i="14"/>
  <c r="U184" i="14"/>
  <c r="T184" i="14"/>
  <c r="N184" i="14"/>
  <c r="O184" i="14" s="1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O180" i="14"/>
  <c r="N180" i="14"/>
  <c r="M180" i="14"/>
  <c r="K180" i="14"/>
  <c r="I180" i="14"/>
  <c r="G180" i="14"/>
  <c r="S179" i="14"/>
  <c r="R179" i="14"/>
  <c r="T179" i="14" s="1"/>
  <c r="Q179" i="14"/>
  <c r="P179" i="14"/>
  <c r="L179" i="14"/>
  <c r="J179" i="14"/>
  <c r="U179" i="14" s="1"/>
  <c r="H179" i="14"/>
  <c r="F179" i="14"/>
  <c r="E179" i="14"/>
  <c r="D179" i="14"/>
  <c r="I179" i="14" s="1"/>
  <c r="U178" i="14"/>
  <c r="T178" i="14"/>
  <c r="N178" i="14"/>
  <c r="O178" i="14" s="1"/>
  <c r="M178" i="14"/>
  <c r="K178" i="14"/>
  <c r="I178" i="14"/>
  <c r="G178" i="14"/>
  <c r="U177" i="14"/>
  <c r="T177" i="14"/>
  <c r="O177" i="14"/>
  <c r="N177" i="14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O175" i="14"/>
  <c r="N175" i="14"/>
  <c r="M175" i="14"/>
  <c r="K175" i="14"/>
  <c r="I175" i="14"/>
  <c r="G175" i="14"/>
  <c r="U174" i="14"/>
  <c r="T174" i="14"/>
  <c r="O174" i="14"/>
  <c r="N174" i="14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S170" i="14"/>
  <c r="T170" i="14" s="1"/>
  <c r="R170" i="14"/>
  <c r="Q170" i="14"/>
  <c r="P170" i="14"/>
  <c r="L170" i="14"/>
  <c r="J170" i="14"/>
  <c r="H170" i="14"/>
  <c r="F170" i="14"/>
  <c r="E170" i="14"/>
  <c r="D170" i="14"/>
  <c r="S169" i="14"/>
  <c r="R169" i="14"/>
  <c r="Q169" i="14"/>
  <c r="P169" i="14"/>
  <c r="U169" i="14" s="1"/>
  <c r="L169" i="14"/>
  <c r="K169" i="14"/>
  <c r="J169" i="14"/>
  <c r="H169" i="14"/>
  <c r="F169" i="14"/>
  <c r="E169" i="14"/>
  <c r="M169" i="14" s="1"/>
  <c r="D169" i="14"/>
  <c r="U168" i="14"/>
  <c r="T168" i="14"/>
  <c r="N168" i="14"/>
  <c r="O168" i="14" s="1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S163" i="14"/>
  <c r="R163" i="14"/>
  <c r="T163" i="14" s="1"/>
  <c r="Q163" i="14"/>
  <c r="P163" i="14"/>
  <c r="L163" i="14"/>
  <c r="J163" i="14"/>
  <c r="U163" i="14" s="1"/>
  <c r="H163" i="14"/>
  <c r="I163" i="14" s="1"/>
  <c r="F163" i="14"/>
  <c r="E163" i="14"/>
  <c r="D163" i="14"/>
  <c r="U162" i="14"/>
  <c r="T162" i="14"/>
  <c r="N162" i="14"/>
  <c r="O162" i="14" s="1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O158" i="14"/>
  <c r="N158" i="14"/>
  <c r="M158" i="14"/>
  <c r="K158" i="14"/>
  <c r="I158" i="14"/>
  <c r="G158" i="14"/>
  <c r="S157" i="14"/>
  <c r="R157" i="14"/>
  <c r="T157" i="14" s="1"/>
  <c r="Q157" i="14"/>
  <c r="P157" i="14"/>
  <c r="N157" i="14"/>
  <c r="O157" i="14" s="1"/>
  <c r="L157" i="14"/>
  <c r="J157" i="14"/>
  <c r="I157" i="14"/>
  <c r="H157" i="14"/>
  <c r="G157" i="14"/>
  <c r="F157" i="14"/>
  <c r="E157" i="14"/>
  <c r="D157" i="14"/>
  <c r="U156" i="14"/>
  <c r="T156" i="14"/>
  <c r="O156" i="14"/>
  <c r="N156" i="14"/>
  <c r="M156" i="14"/>
  <c r="K156" i="14"/>
  <c r="I156" i="14"/>
  <c r="G156" i="14"/>
  <c r="U155" i="14"/>
  <c r="T155" i="14"/>
  <c r="O155" i="14"/>
  <c r="N155" i="14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O153" i="14"/>
  <c r="N153" i="14"/>
  <c r="M153" i="14"/>
  <c r="K153" i="14"/>
  <c r="I153" i="14"/>
  <c r="G153" i="14"/>
  <c r="U152" i="14"/>
  <c r="T152" i="14"/>
  <c r="O152" i="14"/>
  <c r="N152" i="14"/>
  <c r="M152" i="14"/>
  <c r="K152" i="14"/>
  <c r="I152" i="14"/>
  <c r="G152" i="14"/>
  <c r="U151" i="14"/>
  <c r="T151" i="14"/>
  <c r="O151" i="14"/>
  <c r="N151" i="14"/>
  <c r="M151" i="14"/>
  <c r="K151" i="14"/>
  <c r="I151" i="14"/>
  <c r="G151" i="14"/>
  <c r="S150" i="14"/>
  <c r="R150" i="14"/>
  <c r="Q150" i="14"/>
  <c r="P150" i="14"/>
  <c r="U150" i="14" s="1"/>
  <c r="N150" i="14"/>
  <c r="L150" i="14"/>
  <c r="J150" i="14"/>
  <c r="H150" i="14"/>
  <c r="F150" i="14"/>
  <c r="E150" i="14"/>
  <c r="O150" i="14" s="1"/>
  <c r="D150" i="14"/>
  <c r="U149" i="14"/>
  <c r="T149" i="14"/>
  <c r="O149" i="14"/>
  <c r="N149" i="14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O147" i="14"/>
  <c r="N147" i="14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U144" i="14"/>
  <c r="S144" i="14"/>
  <c r="R144" i="14"/>
  <c r="T144" i="14" s="1"/>
  <c r="Q144" i="14"/>
  <c r="P144" i="14"/>
  <c r="L144" i="14"/>
  <c r="J144" i="14"/>
  <c r="H144" i="14"/>
  <c r="I144" i="14" s="1"/>
  <c r="F144" i="14"/>
  <c r="E144" i="14"/>
  <c r="D144" i="14"/>
  <c r="U143" i="14"/>
  <c r="T143" i="14"/>
  <c r="N143" i="14"/>
  <c r="O143" i="14" s="1"/>
  <c r="M143" i="14"/>
  <c r="K143" i="14"/>
  <c r="I143" i="14"/>
  <c r="G143" i="14"/>
  <c r="U142" i="14"/>
  <c r="T142" i="14"/>
  <c r="O142" i="14"/>
  <c r="N142" i="14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N140" i="14"/>
  <c r="O140" i="14" s="1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S137" i="14"/>
  <c r="R137" i="14"/>
  <c r="T137" i="14" s="1"/>
  <c r="Q137" i="14"/>
  <c r="P137" i="14"/>
  <c r="U137" i="14" s="1"/>
  <c r="L137" i="14"/>
  <c r="J137" i="14"/>
  <c r="H137" i="14"/>
  <c r="F137" i="14"/>
  <c r="E137" i="14"/>
  <c r="D137" i="14"/>
  <c r="I137" i="14" s="1"/>
  <c r="U136" i="14"/>
  <c r="T136" i="14"/>
  <c r="N136" i="14"/>
  <c r="O136" i="14" s="1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N133" i="14"/>
  <c r="O133" i="14" s="1"/>
  <c r="M133" i="14"/>
  <c r="K133" i="14"/>
  <c r="I133" i="14"/>
  <c r="G133" i="14"/>
  <c r="S132" i="14"/>
  <c r="T132" i="14" s="1"/>
  <c r="R132" i="14"/>
  <c r="Q132" i="14"/>
  <c r="P132" i="14"/>
  <c r="N132" i="14"/>
  <c r="L132" i="14"/>
  <c r="J132" i="14"/>
  <c r="U132" i="14" s="1"/>
  <c r="I132" i="14"/>
  <c r="H132" i="14"/>
  <c r="F132" i="14"/>
  <c r="E132" i="14"/>
  <c r="M132" i="14" s="1"/>
  <c r="D132" i="14"/>
  <c r="G132" i="14" s="1"/>
  <c r="U131" i="14"/>
  <c r="T131" i="14"/>
  <c r="O131" i="14"/>
  <c r="N131" i="14"/>
  <c r="M131" i="14"/>
  <c r="K131" i="14"/>
  <c r="I131" i="14"/>
  <c r="G131" i="14"/>
  <c r="U130" i="14"/>
  <c r="T130" i="14"/>
  <c r="O130" i="14"/>
  <c r="N130" i="14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O128" i="14"/>
  <c r="N128" i="14"/>
  <c r="M128" i="14"/>
  <c r="K128" i="14"/>
  <c r="I128" i="14"/>
  <c r="G128" i="14"/>
  <c r="U127" i="14"/>
  <c r="T127" i="14"/>
  <c r="O127" i="14"/>
  <c r="N127" i="14"/>
  <c r="M127" i="14"/>
  <c r="K127" i="14"/>
  <c r="I127" i="14"/>
  <c r="G127" i="14"/>
  <c r="U126" i="14"/>
  <c r="T126" i="14"/>
  <c r="S126" i="14"/>
  <c r="R126" i="14"/>
  <c r="Q126" i="14"/>
  <c r="P126" i="14"/>
  <c r="L126" i="14"/>
  <c r="J126" i="14"/>
  <c r="I126" i="14"/>
  <c r="H126" i="14"/>
  <c r="G126" i="14"/>
  <c r="F126" i="14"/>
  <c r="E126" i="14"/>
  <c r="O126" i="14" s="1"/>
  <c r="D126" i="14"/>
  <c r="U125" i="14"/>
  <c r="T125" i="14"/>
  <c r="O125" i="14"/>
  <c r="N125" i="14"/>
  <c r="M125" i="14"/>
  <c r="K125" i="14"/>
  <c r="I125" i="14"/>
  <c r="G125" i="14"/>
  <c r="U124" i="14"/>
  <c r="T124" i="14"/>
  <c r="O124" i="14"/>
  <c r="N124" i="14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S121" i="14"/>
  <c r="R121" i="14"/>
  <c r="Q121" i="14"/>
  <c r="P121" i="14"/>
  <c r="U121" i="14" s="1"/>
  <c r="L121" i="14"/>
  <c r="J121" i="14"/>
  <c r="H121" i="14"/>
  <c r="F121" i="14"/>
  <c r="E121" i="14"/>
  <c r="M121" i="14" s="1"/>
  <c r="D121" i="14"/>
  <c r="U120" i="14"/>
  <c r="T120" i="14"/>
  <c r="N120" i="14"/>
  <c r="O120" i="14" s="1"/>
  <c r="M120" i="14"/>
  <c r="K120" i="14"/>
  <c r="I120" i="14"/>
  <c r="G120" i="14"/>
  <c r="U119" i="14"/>
  <c r="T119" i="14"/>
  <c r="O119" i="14"/>
  <c r="N119" i="14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N117" i="14"/>
  <c r="O117" i="14" s="1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N114" i="14"/>
  <c r="O114" i="14" s="1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S112" i="14"/>
  <c r="R112" i="14"/>
  <c r="Q112" i="14"/>
  <c r="P112" i="14"/>
  <c r="U112" i="14" s="1"/>
  <c r="L112" i="14"/>
  <c r="J112" i="14"/>
  <c r="H112" i="14"/>
  <c r="F112" i="14"/>
  <c r="E112" i="14"/>
  <c r="K112" i="14" s="1"/>
  <c r="D112" i="14"/>
  <c r="I112" i="14" s="1"/>
  <c r="U111" i="14"/>
  <c r="T111" i="14"/>
  <c r="N111" i="14"/>
  <c r="O111" i="14" s="1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S106" i="14"/>
  <c r="T106" i="14" s="1"/>
  <c r="R106" i="14"/>
  <c r="Q106" i="14"/>
  <c r="P106" i="14"/>
  <c r="L106" i="14"/>
  <c r="J106" i="14"/>
  <c r="K106" i="14" s="1"/>
  <c r="H106" i="14"/>
  <c r="F106" i="14"/>
  <c r="E106" i="14"/>
  <c r="D106" i="14"/>
  <c r="G106" i="14" s="1"/>
  <c r="U105" i="14"/>
  <c r="T105" i="14"/>
  <c r="N105" i="14"/>
  <c r="O105" i="14" s="1"/>
  <c r="M105" i="14"/>
  <c r="K105" i="14"/>
  <c r="I105" i="14"/>
  <c r="G105" i="14"/>
  <c r="U102" i="14"/>
  <c r="S102" i="14"/>
  <c r="T102" i="14" s="1"/>
  <c r="R102" i="14"/>
  <c r="Q102" i="14"/>
  <c r="P102" i="14"/>
  <c r="L102" i="14"/>
  <c r="J102" i="14"/>
  <c r="I102" i="14"/>
  <c r="H102" i="14"/>
  <c r="G102" i="14"/>
  <c r="F102" i="14"/>
  <c r="E102" i="14"/>
  <c r="D102" i="14"/>
  <c r="S101" i="14"/>
  <c r="R101" i="14"/>
  <c r="Q101" i="14"/>
  <c r="P101" i="14"/>
  <c r="U101" i="14" s="1"/>
  <c r="L101" i="14"/>
  <c r="J101" i="14"/>
  <c r="H101" i="14"/>
  <c r="F101" i="14"/>
  <c r="E101" i="14"/>
  <c r="M101" i="14" s="1"/>
  <c r="D101" i="14"/>
  <c r="I101" i="14" s="1"/>
  <c r="U100" i="14"/>
  <c r="T100" i="14"/>
  <c r="O100" i="14"/>
  <c r="N100" i="14"/>
  <c r="M100" i="14"/>
  <c r="K100" i="14"/>
  <c r="I100" i="14"/>
  <c r="G100" i="14"/>
  <c r="U99" i="14"/>
  <c r="T99" i="14"/>
  <c r="N99" i="14"/>
  <c r="O99" i="14" s="1"/>
  <c r="M99" i="14"/>
  <c r="K99" i="14"/>
  <c r="I99" i="14"/>
  <c r="G99" i="14"/>
  <c r="U98" i="14"/>
  <c r="T98" i="14"/>
  <c r="N98" i="14"/>
  <c r="O98" i="14" s="1"/>
  <c r="M98" i="14"/>
  <c r="K98" i="14"/>
  <c r="I98" i="14"/>
  <c r="G98" i="14"/>
  <c r="U97" i="14"/>
  <c r="T97" i="14"/>
  <c r="N97" i="14"/>
  <c r="O97" i="14" s="1"/>
  <c r="M97" i="14"/>
  <c r="K97" i="14"/>
  <c r="I97" i="14"/>
  <c r="G97" i="14"/>
  <c r="S96" i="14"/>
  <c r="R96" i="14"/>
  <c r="Q96" i="14"/>
  <c r="P96" i="14"/>
  <c r="L96" i="14"/>
  <c r="J96" i="14"/>
  <c r="K96" i="14" s="1"/>
  <c r="H96" i="14"/>
  <c r="F96" i="14"/>
  <c r="E96" i="14"/>
  <c r="D96" i="14"/>
  <c r="G96" i="14" s="1"/>
  <c r="U95" i="14"/>
  <c r="T95" i="14"/>
  <c r="O95" i="14"/>
  <c r="N95" i="14"/>
  <c r="M95" i="14"/>
  <c r="K95" i="14"/>
  <c r="I95" i="14"/>
  <c r="G95" i="14"/>
  <c r="U94" i="14"/>
  <c r="T94" i="14"/>
  <c r="N94" i="14"/>
  <c r="O94" i="14" s="1"/>
  <c r="M94" i="14"/>
  <c r="K94" i="14"/>
  <c r="I94" i="14"/>
  <c r="G94" i="14"/>
  <c r="U93" i="14"/>
  <c r="T93" i="14"/>
  <c r="N93" i="14"/>
  <c r="O93" i="14" s="1"/>
  <c r="M93" i="14"/>
  <c r="K93" i="14"/>
  <c r="I93" i="14"/>
  <c r="G93" i="14"/>
  <c r="U92" i="14"/>
  <c r="T92" i="14"/>
  <c r="N92" i="14"/>
  <c r="O92" i="14" s="1"/>
  <c r="M92" i="14"/>
  <c r="K92" i="14"/>
  <c r="I92" i="14"/>
  <c r="G92" i="14"/>
  <c r="S91" i="14"/>
  <c r="T91" i="14" s="1"/>
  <c r="R91" i="14"/>
  <c r="Q91" i="14"/>
  <c r="P91" i="14"/>
  <c r="L91" i="14"/>
  <c r="J91" i="14"/>
  <c r="U91" i="14" s="1"/>
  <c r="H91" i="14"/>
  <c r="I91" i="14" s="1"/>
  <c r="F91" i="14"/>
  <c r="E91" i="14"/>
  <c r="K91" i="14" s="1"/>
  <c r="D91" i="14"/>
  <c r="U90" i="14"/>
  <c r="T90" i="14"/>
  <c r="N90" i="14"/>
  <c r="O90" i="14" s="1"/>
  <c r="M90" i="14"/>
  <c r="K90" i="14"/>
  <c r="I90" i="14"/>
  <c r="G90" i="14"/>
  <c r="U89" i="14"/>
  <c r="T89" i="14"/>
  <c r="N89" i="14"/>
  <c r="O89" i="14" s="1"/>
  <c r="M89" i="14"/>
  <c r="K89" i="14"/>
  <c r="I89" i="14"/>
  <c r="G89" i="14"/>
  <c r="U88" i="14"/>
  <c r="T88" i="14"/>
  <c r="N88" i="14"/>
  <c r="O88" i="14" s="1"/>
  <c r="M88" i="14"/>
  <c r="K88" i="14"/>
  <c r="I88" i="14"/>
  <c r="G88" i="14"/>
  <c r="S85" i="14"/>
  <c r="T85" i="14" s="1"/>
  <c r="R85" i="14"/>
  <c r="Q85" i="14"/>
  <c r="P85" i="14"/>
  <c r="U85" i="14" s="1"/>
  <c r="L85" i="14"/>
  <c r="J85" i="14"/>
  <c r="H85" i="14"/>
  <c r="G85" i="14"/>
  <c r="F85" i="14"/>
  <c r="N85" i="14" s="1"/>
  <c r="E85" i="14"/>
  <c r="D85" i="14"/>
  <c r="I85" i="14" s="1"/>
  <c r="U84" i="14"/>
  <c r="S84" i="14"/>
  <c r="T84" i="14" s="1"/>
  <c r="R84" i="14"/>
  <c r="Q84" i="14"/>
  <c r="P84" i="14"/>
  <c r="L84" i="14"/>
  <c r="J84" i="14"/>
  <c r="H84" i="14"/>
  <c r="F84" i="14"/>
  <c r="E84" i="14"/>
  <c r="D84" i="14"/>
  <c r="G84" i="14" s="1"/>
  <c r="U83" i="14"/>
  <c r="T83" i="14"/>
  <c r="O83" i="14"/>
  <c r="N83" i="14"/>
  <c r="M83" i="14"/>
  <c r="K83" i="14"/>
  <c r="I83" i="14"/>
  <c r="G83" i="14"/>
  <c r="U82" i="14"/>
  <c r="T82" i="14"/>
  <c r="N82" i="14"/>
  <c r="O82" i="14" s="1"/>
  <c r="M82" i="14"/>
  <c r="K82" i="14"/>
  <c r="I82" i="14"/>
  <c r="G82" i="14"/>
  <c r="U81" i="14"/>
  <c r="T81" i="14"/>
  <c r="N81" i="14"/>
  <c r="O81" i="14" s="1"/>
  <c r="M81" i="14"/>
  <c r="K81" i="14"/>
  <c r="I81" i="14"/>
  <c r="G81" i="14"/>
  <c r="U80" i="14"/>
  <c r="T80" i="14"/>
  <c r="N80" i="14"/>
  <c r="O80" i="14" s="1"/>
  <c r="M80" i="14"/>
  <c r="K80" i="14"/>
  <c r="I80" i="14"/>
  <c r="G80" i="14"/>
  <c r="U79" i="14"/>
  <c r="T79" i="14"/>
  <c r="N79" i="14"/>
  <c r="O79" i="14" s="1"/>
  <c r="M79" i="14"/>
  <c r="K79" i="14"/>
  <c r="I79" i="14"/>
  <c r="G79" i="14"/>
  <c r="S78" i="14"/>
  <c r="R78" i="14"/>
  <c r="Q78" i="14"/>
  <c r="P78" i="14"/>
  <c r="L78" i="14"/>
  <c r="J78" i="14"/>
  <c r="U78" i="14" s="1"/>
  <c r="H78" i="14"/>
  <c r="I78" i="14" s="1"/>
  <c r="F78" i="14"/>
  <c r="E78" i="14"/>
  <c r="M78" i="14" s="1"/>
  <c r="D78" i="14"/>
  <c r="U77" i="14"/>
  <c r="T77" i="14"/>
  <c r="O77" i="14"/>
  <c r="N77" i="14"/>
  <c r="M77" i="14"/>
  <c r="K77" i="14"/>
  <c r="I77" i="14"/>
  <c r="G77" i="14"/>
  <c r="U76" i="14"/>
  <c r="T76" i="14"/>
  <c r="N76" i="14"/>
  <c r="O76" i="14" s="1"/>
  <c r="M76" i="14"/>
  <c r="K76" i="14"/>
  <c r="I76" i="14"/>
  <c r="G76" i="14"/>
  <c r="U75" i="14"/>
  <c r="T75" i="14"/>
  <c r="N75" i="14"/>
  <c r="O75" i="14" s="1"/>
  <c r="M75" i="14"/>
  <c r="K75" i="14"/>
  <c r="I75" i="14"/>
  <c r="G75" i="14"/>
  <c r="U74" i="14"/>
  <c r="T74" i="14"/>
  <c r="N74" i="14"/>
  <c r="O74" i="14" s="1"/>
  <c r="M74" i="14"/>
  <c r="K74" i="14"/>
  <c r="I74" i="14"/>
  <c r="G74" i="14"/>
  <c r="U73" i="14"/>
  <c r="T73" i="14"/>
  <c r="N73" i="14"/>
  <c r="O73" i="14" s="1"/>
  <c r="M73" i="14"/>
  <c r="K73" i="14"/>
  <c r="I73" i="14"/>
  <c r="G73" i="14"/>
  <c r="U72" i="14"/>
  <c r="T72" i="14"/>
  <c r="N72" i="14"/>
  <c r="O72" i="14" s="1"/>
  <c r="M72" i="14"/>
  <c r="K72" i="14"/>
  <c r="I72" i="14"/>
  <c r="G72" i="14"/>
  <c r="U71" i="14"/>
  <c r="T71" i="14"/>
  <c r="N71" i="14"/>
  <c r="O71" i="14" s="1"/>
  <c r="M71" i="14"/>
  <c r="K71" i="14"/>
  <c r="I71" i="14"/>
  <c r="G71" i="14"/>
  <c r="S70" i="14"/>
  <c r="T70" i="14" s="1"/>
  <c r="R70" i="14"/>
  <c r="Q70" i="14"/>
  <c r="P70" i="14"/>
  <c r="U70" i="14" s="1"/>
  <c r="L70" i="14"/>
  <c r="J70" i="14"/>
  <c r="H70" i="14"/>
  <c r="F70" i="14"/>
  <c r="E70" i="14"/>
  <c r="D70" i="14"/>
  <c r="U69" i="14"/>
  <c r="T69" i="14"/>
  <c r="O69" i="14"/>
  <c r="N69" i="14"/>
  <c r="M69" i="14"/>
  <c r="K69" i="14"/>
  <c r="I69" i="14"/>
  <c r="G69" i="14"/>
  <c r="U68" i="14"/>
  <c r="T68" i="14"/>
  <c r="N68" i="14"/>
  <c r="O68" i="14" s="1"/>
  <c r="M68" i="14"/>
  <c r="K68" i="14"/>
  <c r="I68" i="14"/>
  <c r="G68" i="14"/>
  <c r="U67" i="14"/>
  <c r="T67" i="14"/>
  <c r="N67" i="14"/>
  <c r="O67" i="14" s="1"/>
  <c r="M67" i="14"/>
  <c r="K67" i="14"/>
  <c r="I67" i="14"/>
  <c r="G67" i="14"/>
  <c r="U66" i="14"/>
  <c r="T66" i="14"/>
  <c r="N66" i="14"/>
  <c r="O66" i="14" s="1"/>
  <c r="M66" i="14"/>
  <c r="K66" i="14"/>
  <c r="I66" i="14"/>
  <c r="G66" i="14"/>
  <c r="U65" i="14"/>
  <c r="T65" i="14"/>
  <c r="N65" i="14"/>
  <c r="O65" i="14" s="1"/>
  <c r="M65" i="14"/>
  <c r="K65" i="14"/>
  <c r="I65" i="14"/>
  <c r="G65" i="14"/>
  <c r="U64" i="14"/>
  <c r="T64" i="14"/>
  <c r="N64" i="14"/>
  <c r="O64" i="14" s="1"/>
  <c r="M64" i="14"/>
  <c r="K64" i="14"/>
  <c r="I64" i="14"/>
  <c r="G64" i="14"/>
  <c r="S63" i="14"/>
  <c r="T63" i="14" s="1"/>
  <c r="R63" i="14"/>
  <c r="Q63" i="14"/>
  <c r="P63" i="14"/>
  <c r="U63" i="14" s="1"/>
  <c r="L63" i="14"/>
  <c r="J63" i="14"/>
  <c r="I63" i="14"/>
  <c r="H63" i="14"/>
  <c r="F63" i="14"/>
  <c r="E63" i="14"/>
  <c r="D63" i="14"/>
  <c r="G63" i="14" s="1"/>
  <c r="U62" i="14"/>
  <c r="T62" i="14"/>
  <c r="O62" i="14"/>
  <c r="N62" i="14"/>
  <c r="M62" i="14"/>
  <c r="K62" i="14"/>
  <c r="I62" i="14"/>
  <c r="G62" i="14"/>
  <c r="U61" i="14"/>
  <c r="T61" i="14"/>
  <c r="O61" i="14"/>
  <c r="N61" i="14"/>
  <c r="M61" i="14"/>
  <c r="K61" i="14"/>
  <c r="I61" i="14"/>
  <c r="G61" i="14"/>
  <c r="U60" i="14"/>
  <c r="T60" i="14"/>
  <c r="O60" i="14"/>
  <c r="N60" i="14"/>
  <c r="M60" i="14"/>
  <c r="K60" i="14"/>
  <c r="I60" i="14"/>
  <c r="G60" i="14"/>
  <c r="U59" i="14"/>
  <c r="T59" i="14"/>
  <c r="O59" i="14"/>
  <c r="N59" i="14"/>
  <c r="M59" i="14"/>
  <c r="K59" i="14"/>
  <c r="I59" i="14"/>
  <c r="G59" i="14"/>
  <c r="S58" i="14"/>
  <c r="R58" i="14"/>
  <c r="Q58" i="14"/>
  <c r="P58" i="14"/>
  <c r="L58" i="14"/>
  <c r="J58" i="14"/>
  <c r="U58" i="14" s="1"/>
  <c r="H58" i="14"/>
  <c r="I58" i="14" s="1"/>
  <c r="F58" i="14"/>
  <c r="E58" i="14"/>
  <c r="M58" i="14" s="1"/>
  <c r="D58" i="14"/>
  <c r="U57" i="14"/>
  <c r="T57" i="14"/>
  <c r="N57" i="14"/>
  <c r="O57" i="14" s="1"/>
  <c r="M57" i="14"/>
  <c r="K57" i="14"/>
  <c r="I57" i="14"/>
  <c r="G57" i="14"/>
  <c r="S54" i="14"/>
  <c r="R54" i="14"/>
  <c r="Q54" i="14"/>
  <c r="P54" i="14"/>
  <c r="U54" i="14" s="1"/>
  <c r="L54" i="14"/>
  <c r="J54" i="14"/>
  <c r="H54" i="14"/>
  <c r="F54" i="14"/>
  <c r="E54" i="14"/>
  <c r="D54" i="14"/>
  <c r="S53" i="14"/>
  <c r="T53" i="14" s="1"/>
  <c r="R53" i="14"/>
  <c r="Q53" i="14"/>
  <c r="P53" i="14"/>
  <c r="L53" i="14"/>
  <c r="J53" i="14"/>
  <c r="H53" i="14"/>
  <c r="F53" i="14"/>
  <c r="E53" i="14"/>
  <c r="D53" i="14"/>
  <c r="I53" i="14" s="1"/>
  <c r="U52" i="14"/>
  <c r="T52" i="14"/>
  <c r="N52" i="14"/>
  <c r="O52" i="14" s="1"/>
  <c r="M52" i="14"/>
  <c r="K52" i="14"/>
  <c r="I52" i="14"/>
  <c r="G52" i="14"/>
  <c r="U51" i="14"/>
  <c r="T51" i="14"/>
  <c r="O51" i="14"/>
  <c r="N51" i="14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T47" i="14"/>
  <c r="S47" i="14"/>
  <c r="R47" i="14"/>
  <c r="Q47" i="14"/>
  <c r="P47" i="14"/>
  <c r="U47" i="14" s="1"/>
  <c r="L47" i="14"/>
  <c r="J47" i="14"/>
  <c r="H47" i="14"/>
  <c r="F47" i="14"/>
  <c r="E47" i="14"/>
  <c r="O47" i="14" s="1"/>
  <c r="D47" i="14"/>
  <c r="U46" i="14"/>
  <c r="T46" i="14"/>
  <c r="O46" i="14"/>
  <c r="N46" i="14"/>
  <c r="M46" i="14"/>
  <c r="K46" i="14"/>
  <c r="I46" i="14"/>
  <c r="G46" i="14"/>
  <c r="U45" i="14"/>
  <c r="T45" i="14"/>
  <c r="O45" i="14"/>
  <c r="N45" i="14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U40" i="14"/>
  <c r="S40" i="14"/>
  <c r="T40" i="14" s="1"/>
  <c r="R40" i="14"/>
  <c r="Q40" i="14"/>
  <c r="P40" i="14"/>
  <c r="L40" i="14"/>
  <c r="J40" i="14"/>
  <c r="I40" i="14"/>
  <c r="H40" i="14"/>
  <c r="G40" i="14"/>
  <c r="F40" i="14"/>
  <c r="E40" i="14"/>
  <c r="M40" i="14" s="1"/>
  <c r="D40" i="14"/>
  <c r="U39" i="14"/>
  <c r="T39" i="14"/>
  <c r="O39" i="14"/>
  <c r="N39" i="14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O37" i="14"/>
  <c r="N37" i="14"/>
  <c r="M37" i="14"/>
  <c r="K37" i="14"/>
  <c r="I37" i="14"/>
  <c r="G37" i="14"/>
  <c r="U36" i="14"/>
  <c r="T36" i="14"/>
  <c r="O36" i="14"/>
  <c r="N36" i="14"/>
  <c r="M36" i="14"/>
  <c r="K36" i="14"/>
  <c r="I36" i="14"/>
  <c r="G36" i="14"/>
  <c r="S35" i="14"/>
  <c r="R35" i="14"/>
  <c r="T35" i="14" s="1"/>
  <c r="Q35" i="14"/>
  <c r="P35" i="14"/>
  <c r="U35" i="14" s="1"/>
  <c r="L35" i="14"/>
  <c r="K35" i="14"/>
  <c r="J35" i="14"/>
  <c r="H35" i="14"/>
  <c r="G35" i="14"/>
  <c r="F35" i="14"/>
  <c r="N35" i="14" s="1"/>
  <c r="E35" i="14"/>
  <c r="M35" i="14" s="1"/>
  <c r="D35" i="14"/>
  <c r="I35" i="14" s="1"/>
  <c r="U34" i="14"/>
  <c r="T34" i="14"/>
  <c r="O34" i="14"/>
  <c r="N34" i="14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O32" i="14"/>
  <c r="N32" i="14"/>
  <c r="M32" i="14"/>
  <c r="K32" i="14"/>
  <c r="I32" i="14"/>
  <c r="G32" i="14"/>
  <c r="U31" i="14"/>
  <c r="T31" i="14"/>
  <c r="O31" i="14"/>
  <c r="N31" i="14"/>
  <c r="M31" i="14"/>
  <c r="K31" i="14"/>
  <c r="I31" i="14"/>
  <c r="G31" i="14"/>
  <c r="U30" i="14"/>
  <c r="T30" i="14"/>
  <c r="O30" i="14"/>
  <c r="N30" i="14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U27" i="14"/>
  <c r="S27" i="14"/>
  <c r="R27" i="14"/>
  <c r="Q27" i="14"/>
  <c r="P27" i="14"/>
  <c r="L27" i="14"/>
  <c r="J27" i="14"/>
  <c r="I27" i="14"/>
  <c r="H27" i="14"/>
  <c r="F27" i="14"/>
  <c r="E27" i="14"/>
  <c r="D27" i="14"/>
  <c r="G27" i="14" s="1"/>
  <c r="U26" i="14"/>
  <c r="T26" i="14"/>
  <c r="O26" i="14"/>
  <c r="N26" i="14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O24" i="14"/>
  <c r="N24" i="14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O22" i="14"/>
  <c r="N22" i="14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S19" i="14"/>
  <c r="R19" i="14"/>
  <c r="Q19" i="14"/>
  <c r="P19" i="14"/>
  <c r="L19" i="14"/>
  <c r="J19" i="14"/>
  <c r="U19" i="14" s="1"/>
  <c r="H19" i="14"/>
  <c r="I19" i="14" s="1"/>
  <c r="F19" i="14"/>
  <c r="E19" i="14"/>
  <c r="M19" i="14" s="1"/>
  <c r="D19" i="14"/>
  <c r="U18" i="14"/>
  <c r="T18" i="14"/>
  <c r="O18" i="14"/>
  <c r="N18" i="14"/>
  <c r="M18" i="14"/>
  <c r="K18" i="14"/>
  <c r="I18" i="14"/>
  <c r="G18" i="14"/>
  <c r="U17" i="14"/>
  <c r="T17" i="14"/>
  <c r="N17" i="14"/>
  <c r="O17" i="14" s="1"/>
  <c r="M17" i="14"/>
  <c r="K17" i="14"/>
  <c r="I17" i="14"/>
  <c r="G17" i="14"/>
  <c r="U16" i="14"/>
  <c r="T16" i="14"/>
  <c r="N16" i="14"/>
  <c r="O16" i="14" s="1"/>
  <c r="M16" i="14"/>
  <c r="K16" i="14"/>
  <c r="I16" i="14"/>
  <c r="G16" i="14"/>
  <c r="U15" i="14"/>
  <c r="T15" i="14"/>
  <c r="N15" i="14"/>
  <c r="O15" i="14" s="1"/>
  <c r="M15" i="14"/>
  <c r="K15" i="14"/>
  <c r="I15" i="14"/>
  <c r="G15" i="14"/>
  <c r="U14" i="14"/>
  <c r="T14" i="14"/>
  <c r="N14" i="14"/>
  <c r="O14" i="14" s="1"/>
  <c r="M14" i="14"/>
  <c r="K14" i="14"/>
  <c r="I14" i="14"/>
  <c r="G14" i="14"/>
  <c r="U13" i="14"/>
  <c r="T13" i="14"/>
  <c r="N13" i="14"/>
  <c r="O13" i="14" s="1"/>
  <c r="M13" i="14"/>
  <c r="K13" i="14"/>
  <c r="I13" i="14"/>
  <c r="G13" i="14"/>
  <c r="U12" i="14"/>
  <c r="T12" i="14"/>
  <c r="N12" i="14"/>
  <c r="O12" i="14" s="1"/>
  <c r="M12" i="14"/>
  <c r="K12" i="14"/>
  <c r="I12" i="14"/>
  <c r="G12" i="14"/>
  <c r="U11" i="14"/>
  <c r="T11" i="14"/>
  <c r="N11" i="14"/>
  <c r="O11" i="14" s="1"/>
  <c r="M11" i="14"/>
  <c r="K11" i="14"/>
  <c r="I11" i="14"/>
  <c r="G11" i="14"/>
  <c r="S10" i="14"/>
  <c r="T10" i="14" s="1"/>
  <c r="R10" i="14"/>
  <c r="Q10" i="14"/>
  <c r="P10" i="14"/>
  <c r="U10" i="14" s="1"/>
  <c r="L10" i="14"/>
  <c r="J10" i="14"/>
  <c r="H10" i="14"/>
  <c r="G10" i="14"/>
  <c r="F10" i="14"/>
  <c r="N10" i="14" s="1"/>
  <c r="E10" i="14"/>
  <c r="D10" i="14"/>
  <c r="I10" i="14" s="1"/>
  <c r="U9" i="14"/>
  <c r="T9" i="14"/>
  <c r="O9" i="14"/>
  <c r="N9" i="14"/>
  <c r="M9" i="14"/>
  <c r="K9" i="14"/>
  <c r="I9" i="14"/>
  <c r="G9" i="14"/>
  <c r="U8" i="14"/>
  <c r="T8" i="14"/>
  <c r="O8" i="14"/>
  <c r="N8" i="14"/>
  <c r="M8" i="14"/>
  <c r="K8" i="14"/>
  <c r="I8" i="14"/>
  <c r="G8" i="14"/>
  <c r="S339" i="13"/>
  <c r="R339" i="13"/>
  <c r="Q339" i="13"/>
  <c r="P339" i="13"/>
  <c r="L339" i="13"/>
  <c r="J339" i="13"/>
  <c r="H339" i="13"/>
  <c r="I339" i="13" s="1"/>
  <c r="F339" i="13"/>
  <c r="E339" i="13"/>
  <c r="D339" i="13"/>
  <c r="G339" i="13" s="1"/>
  <c r="S338" i="13"/>
  <c r="R338" i="13"/>
  <c r="T338" i="13" s="1"/>
  <c r="Q338" i="13"/>
  <c r="P338" i="13"/>
  <c r="L338" i="13"/>
  <c r="J338" i="13"/>
  <c r="K338" i="13" s="1"/>
  <c r="H338" i="13"/>
  <c r="F338" i="13"/>
  <c r="E338" i="13"/>
  <c r="D338" i="13"/>
  <c r="G338" i="13" s="1"/>
  <c r="S337" i="13"/>
  <c r="R337" i="13"/>
  <c r="T337" i="13" s="1"/>
  <c r="Q337" i="13"/>
  <c r="P337" i="13"/>
  <c r="L337" i="13"/>
  <c r="J337" i="13"/>
  <c r="U337" i="13" s="1"/>
  <c r="H337" i="13"/>
  <c r="F337" i="13"/>
  <c r="E337" i="13"/>
  <c r="D337" i="13"/>
  <c r="U336" i="13"/>
  <c r="T336" i="13"/>
  <c r="O336" i="13"/>
  <c r="N336" i="13"/>
  <c r="M336" i="13"/>
  <c r="K336" i="13"/>
  <c r="I336" i="13"/>
  <c r="G336" i="13"/>
  <c r="U335" i="13"/>
  <c r="T335" i="13"/>
  <c r="O335" i="13"/>
  <c r="N335" i="13"/>
  <c r="M335" i="13"/>
  <c r="K335" i="13"/>
  <c r="I335" i="13"/>
  <c r="G335" i="13"/>
  <c r="U334" i="13"/>
  <c r="T334" i="13"/>
  <c r="O334" i="13"/>
  <c r="N334" i="13"/>
  <c r="M334" i="13"/>
  <c r="K334" i="13"/>
  <c r="I334" i="13"/>
  <c r="G334" i="13"/>
  <c r="U333" i="13"/>
  <c r="T333" i="13"/>
  <c r="O333" i="13"/>
  <c r="N333" i="13"/>
  <c r="M333" i="13"/>
  <c r="K333" i="13"/>
  <c r="I333" i="13"/>
  <c r="G333" i="13"/>
  <c r="S332" i="13"/>
  <c r="R332" i="13"/>
  <c r="Q332" i="13"/>
  <c r="P332" i="13"/>
  <c r="U332" i="13" s="1"/>
  <c r="M332" i="13"/>
  <c r="L332" i="13"/>
  <c r="J332" i="13"/>
  <c r="H332" i="13"/>
  <c r="N332" i="13" s="1"/>
  <c r="F332" i="13"/>
  <c r="E332" i="13"/>
  <c r="K332" i="13" s="1"/>
  <c r="D332" i="13"/>
  <c r="U331" i="13"/>
  <c r="T331" i="13"/>
  <c r="O331" i="13"/>
  <c r="N331" i="13"/>
  <c r="M331" i="13"/>
  <c r="K331" i="13"/>
  <c r="I331" i="13"/>
  <c r="G331" i="13"/>
  <c r="U330" i="13"/>
  <c r="T330" i="13"/>
  <c r="N330" i="13"/>
  <c r="O330" i="13" s="1"/>
  <c r="M330" i="13"/>
  <c r="K330" i="13"/>
  <c r="I330" i="13"/>
  <c r="G330" i="13"/>
  <c r="U329" i="13"/>
  <c r="T329" i="13"/>
  <c r="N329" i="13"/>
  <c r="O329" i="13" s="1"/>
  <c r="M329" i="13"/>
  <c r="K329" i="13"/>
  <c r="I329" i="13"/>
  <c r="G329" i="13"/>
  <c r="U328" i="13"/>
  <c r="T328" i="13"/>
  <c r="N328" i="13"/>
  <c r="O328" i="13" s="1"/>
  <c r="M328" i="13"/>
  <c r="K328" i="13"/>
  <c r="I328" i="13"/>
  <c r="G328" i="13"/>
  <c r="U327" i="13"/>
  <c r="T327" i="13"/>
  <c r="N327" i="13"/>
  <c r="O327" i="13" s="1"/>
  <c r="M327" i="13"/>
  <c r="K327" i="13"/>
  <c r="I327" i="13"/>
  <c r="G327" i="13"/>
  <c r="U326" i="13"/>
  <c r="T326" i="13"/>
  <c r="N326" i="13"/>
  <c r="O326" i="13" s="1"/>
  <c r="M326" i="13"/>
  <c r="K326" i="13"/>
  <c r="I326" i="13"/>
  <c r="G326" i="13"/>
  <c r="U325" i="13"/>
  <c r="T325" i="13"/>
  <c r="N325" i="13"/>
  <c r="O325" i="13" s="1"/>
  <c r="M325" i="13"/>
  <c r="K325" i="13"/>
  <c r="I325" i="13"/>
  <c r="G325" i="13"/>
  <c r="U324" i="13"/>
  <c r="T324" i="13"/>
  <c r="N324" i="13"/>
  <c r="O324" i="13" s="1"/>
  <c r="M324" i="13"/>
  <c r="K324" i="13"/>
  <c r="I324" i="13"/>
  <c r="G324" i="13"/>
  <c r="S323" i="13"/>
  <c r="R323" i="13"/>
  <c r="T323" i="13" s="1"/>
  <c r="Q323" i="13"/>
  <c r="P323" i="13"/>
  <c r="U323" i="13" s="1"/>
  <c r="L323" i="13"/>
  <c r="J323" i="13"/>
  <c r="I323" i="13"/>
  <c r="H323" i="13"/>
  <c r="F323" i="13"/>
  <c r="E323" i="13"/>
  <c r="M323" i="13" s="1"/>
  <c r="D323" i="13"/>
  <c r="G323" i="13" s="1"/>
  <c r="U322" i="13"/>
  <c r="T322" i="13"/>
  <c r="O322" i="13"/>
  <c r="N322" i="13"/>
  <c r="M322" i="13"/>
  <c r="K322" i="13"/>
  <c r="I322" i="13"/>
  <c r="G322" i="13"/>
  <c r="U321" i="13"/>
  <c r="T321" i="13"/>
  <c r="O321" i="13"/>
  <c r="N321" i="13"/>
  <c r="M321" i="13"/>
  <c r="K321" i="13"/>
  <c r="I321" i="13"/>
  <c r="G321" i="13"/>
  <c r="U320" i="13"/>
  <c r="T320" i="13"/>
  <c r="O320" i="13"/>
  <c r="N320" i="13"/>
  <c r="M320" i="13"/>
  <c r="K320" i="13"/>
  <c r="I320" i="13"/>
  <c r="G320" i="13"/>
  <c r="U319" i="13"/>
  <c r="T319" i="13"/>
  <c r="O319" i="13"/>
  <c r="N319" i="13"/>
  <c r="M319" i="13"/>
  <c r="K319" i="13"/>
  <c r="I319" i="13"/>
  <c r="G319" i="13"/>
  <c r="U318" i="13"/>
  <c r="T318" i="13"/>
  <c r="O318" i="13"/>
  <c r="N318" i="13"/>
  <c r="M318" i="13"/>
  <c r="K318" i="13"/>
  <c r="I318" i="13"/>
  <c r="G318" i="13"/>
  <c r="S317" i="13"/>
  <c r="R317" i="13"/>
  <c r="Q317" i="13"/>
  <c r="P317" i="13"/>
  <c r="L317" i="13"/>
  <c r="J317" i="13"/>
  <c r="I317" i="13"/>
  <c r="H317" i="13"/>
  <c r="F317" i="13"/>
  <c r="N317" i="13" s="1"/>
  <c r="E317" i="13"/>
  <c r="D317" i="13"/>
  <c r="G317" i="13" s="1"/>
  <c r="U316" i="13"/>
  <c r="T316" i="13"/>
  <c r="O316" i="13"/>
  <c r="N316" i="13"/>
  <c r="M316" i="13"/>
  <c r="K316" i="13"/>
  <c r="I316" i="13"/>
  <c r="G316" i="13"/>
  <c r="U315" i="13"/>
  <c r="T315" i="13"/>
  <c r="N315" i="13"/>
  <c r="O315" i="13" s="1"/>
  <c r="M315" i="13"/>
  <c r="K315" i="13"/>
  <c r="I315" i="13"/>
  <c r="G315" i="13"/>
  <c r="U314" i="13"/>
  <c r="T314" i="13"/>
  <c r="N314" i="13"/>
  <c r="O314" i="13" s="1"/>
  <c r="M314" i="13"/>
  <c r="K314" i="13"/>
  <c r="I314" i="13"/>
  <c r="G314" i="13"/>
  <c r="U313" i="13"/>
  <c r="T313" i="13"/>
  <c r="N313" i="13"/>
  <c r="O313" i="13" s="1"/>
  <c r="M313" i="13"/>
  <c r="K313" i="13"/>
  <c r="I313" i="13"/>
  <c r="G313" i="13"/>
  <c r="U312" i="13"/>
  <c r="T312" i="13"/>
  <c r="N312" i="13"/>
  <c r="O312" i="13" s="1"/>
  <c r="M312" i="13"/>
  <c r="K312" i="13"/>
  <c r="I312" i="13"/>
  <c r="G312" i="13"/>
  <c r="U311" i="13"/>
  <c r="T311" i="13"/>
  <c r="N311" i="13"/>
  <c r="O311" i="13" s="1"/>
  <c r="M311" i="13"/>
  <c r="K311" i="13"/>
  <c r="I311" i="13"/>
  <c r="G311" i="13"/>
  <c r="S310" i="13"/>
  <c r="R310" i="13"/>
  <c r="Q310" i="13"/>
  <c r="P310" i="13"/>
  <c r="M310" i="13"/>
  <c r="L310" i="13"/>
  <c r="J310" i="13"/>
  <c r="H310" i="13"/>
  <c r="F310" i="13"/>
  <c r="E310" i="13"/>
  <c r="D310" i="13"/>
  <c r="U309" i="13"/>
  <c r="T309" i="13"/>
  <c r="N309" i="13"/>
  <c r="O309" i="13" s="1"/>
  <c r="M309" i="13"/>
  <c r="K309" i="13"/>
  <c r="I309" i="13"/>
  <c r="G309" i="13"/>
  <c r="U308" i="13"/>
  <c r="T308" i="13"/>
  <c r="N308" i="13"/>
  <c r="O308" i="13" s="1"/>
  <c r="M308" i="13"/>
  <c r="K308" i="13"/>
  <c r="I308" i="13"/>
  <c r="G308" i="13"/>
  <c r="U307" i="13"/>
  <c r="T307" i="13"/>
  <c r="N307" i="13"/>
  <c r="O307" i="13" s="1"/>
  <c r="M307" i="13"/>
  <c r="K307" i="13"/>
  <c r="I307" i="13"/>
  <c r="G307" i="13"/>
  <c r="U306" i="13"/>
  <c r="T306" i="13"/>
  <c r="N306" i="13"/>
  <c r="O306" i="13" s="1"/>
  <c r="M306" i="13"/>
  <c r="K306" i="13"/>
  <c r="I306" i="13"/>
  <c r="G306" i="13"/>
  <c r="U305" i="13"/>
  <c r="T305" i="13"/>
  <c r="N305" i="13"/>
  <c r="O305" i="13" s="1"/>
  <c r="M305" i="13"/>
  <c r="K305" i="13"/>
  <c r="I305" i="13"/>
  <c r="G305" i="13"/>
  <c r="U304" i="13"/>
  <c r="T304" i="13"/>
  <c r="N304" i="13"/>
  <c r="O304" i="13" s="1"/>
  <c r="M304" i="13"/>
  <c r="K304" i="13"/>
  <c r="I304" i="13"/>
  <c r="G304" i="13"/>
  <c r="S303" i="13"/>
  <c r="R303" i="13"/>
  <c r="T303" i="13" s="1"/>
  <c r="Q303" i="13"/>
  <c r="P303" i="13"/>
  <c r="M303" i="13"/>
  <c r="L303" i="13"/>
  <c r="J303" i="13"/>
  <c r="U303" i="13" s="1"/>
  <c r="H303" i="13"/>
  <c r="I303" i="13" s="1"/>
  <c r="G303" i="13"/>
  <c r="F303" i="13"/>
  <c r="N303" i="13" s="1"/>
  <c r="E303" i="13"/>
  <c r="D303" i="13"/>
  <c r="U302" i="13"/>
  <c r="T302" i="13"/>
  <c r="N302" i="13"/>
  <c r="O302" i="13" s="1"/>
  <c r="M302" i="13"/>
  <c r="K302" i="13"/>
  <c r="I302" i="13"/>
  <c r="G302" i="13"/>
  <c r="S299" i="13"/>
  <c r="R299" i="13"/>
  <c r="T299" i="13" s="1"/>
  <c r="Q299" i="13"/>
  <c r="P299" i="13"/>
  <c r="L299" i="13"/>
  <c r="J299" i="13"/>
  <c r="H299" i="13"/>
  <c r="I299" i="13" s="1"/>
  <c r="F299" i="13"/>
  <c r="E299" i="13"/>
  <c r="M299" i="13" s="1"/>
  <c r="D299" i="13"/>
  <c r="G299" i="13" s="1"/>
  <c r="S298" i="13"/>
  <c r="R298" i="13"/>
  <c r="Q298" i="13"/>
  <c r="P298" i="13"/>
  <c r="L298" i="13"/>
  <c r="J298" i="13"/>
  <c r="H298" i="13"/>
  <c r="F298" i="13"/>
  <c r="E298" i="13"/>
  <c r="D298" i="13"/>
  <c r="G298" i="13" s="1"/>
  <c r="U297" i="13"/>
  <c r="T297" i="13"/>
  <c r="O297" i="13"/>
  <c r="N297" i="13"/>
  <c r="M297" i="13"/>
  <c r="K297" i="13"/>
  <c r="I297" i="13"/>
  <c r="G297" i="13"/>
  <c r="U296" i="13"/>
  <c r="T296" i="13"/>
  <c r="N296" i="13"/>
  <c r="O296" i="13" s="1"/>
  <c r="M296" i="13"/>
  <c r="K296" i="13"/>
  <c r="I296" i="13"/>
  <c r="G296" i="13"/>
  <c r="U295" i="13"/>
  <c r="T295" i="13"/>
  <c r="N295" i="13"/>
  <c r="O295" i="13" s="1"/>
  <c r="M295" i="13"/>
  <c r="K295" i="13"/>
  <c r="I295" i="13"/>
  <c r="G295" i="13"/>
  <c r="U294" i="13"/>
  <c r="T294" i="13"/>
  <c r="N294" i="13"/>
  <c r="O294" i="13" s="1"/>
  <c r="M294" i="13"/>
  <c r="K294" i="13"/>
  <c r="I294" i="13"/>
  <c r="G294" i="13"/>
  <c r="U293" i="13"/>
  <c r="T293" i="13"/>
  <c r="N293" i="13"/>
  <c r="O293" i="13" s="1"/>
  <c r="M293" i="13"/>
  <c r="K293" i="13"/>
  <c r="I293" i="13"/>
  <c r="G293" i="13"/>
  <c r="S292" i="13"/>
  <c r="R292" i="13"/>
  <c r="Q292" i="13"/>
  <c r="P292" i="13"/>
  <c r="U292" i="13" s="1"/>
  <c r="L292" i="13"/>
  <c r="J292" i="13"/>
  <c r="H292" i="13"/>
  <c r="F292" i="13"/>
  <c r="E292" i="13"/>
  <c r="D292" i="13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N288" i="13"/>
  <c r="O288" i="13" s="1"/>
  <c r="M288" i="13"/>
  <c r="K288" i="13"/>
  <c r="I288" i="13"/>
  <c r="G288" i="13"/>
  <c r="U287" i="13"/>
  <c r="T287" i="13"/>
  <c r="N287" i="13"/>
  <c r="O287" i="13" s="1"/>
  <c r="M287" i="13"/>
  <c r="K287" i="13"/>
  <c r="I287" i="13"/>
  <c r="G287" i="13"/>
  <c r="U286" i="13"/>
  <c r="T286" i="13"/>
  <c r="N286" i="13"/>
  <c r="O286" i="13" s="1"/>
  <c r="M286" i="13"/>
  <c r="K286" i="13"/>
  <c r="I286" i="13"/>
  <c r="G286" i="13"/>
  <c r="S285" i="13"/>
  <c r="T285" i="13" s="1"/>
  <c r="R285" i="13"/>
  <c r="Q285" i="13"/>
  <c r="P285" i="13"/>
  <c r="U285" i="13" s="1"/>
  <c r="L285" i="13"/>
  <c r="J285" i="13"/>
  <c r="H285" i="13"/>
  <c r="F285" i="13"/>
  <c r="E285" i="13"/>
  <c r="K285" i="13" s="1"/>
  <c r="D285" i="13"/>
  <c r="U284" i="13"/>
  <c r="T284" i="13"/>
  <c r="O284" i="13"/>
  <c r="N284" i="13"/>
  <c r="M284" i="13"/>
  <c r="K284" i="13"/>
  <c r="I284" i="13"/>
  <c r="G284" i="13"/>
  <c r="U283" i="13"/>
  <c r="T283" i="13"/>
  <c r="N283" i="13"/>
  <c r="O283" i="13" s="1"/>
  <c r="M283" i="13"/>
  <c r="K283" i="13"/>
  <c r="I283" i="13"/>
  <c r="G283" i="13"/>
  <c r="U282" i="13"/>
  <c r="T282" i="13"/>
  <c r="N282" i="13"/>
  <c r="O282" i="13" s="1"/>
  <c r="M282" i="13"/>
  <c r="K282" i="13"/>
  <c r="I282" i="13"/>
  <c r="G282" i="13"/>
  <c r="U281" i="13"/>
  <c r="T281" i="13"/>
  <c r="N281" i="13"/>
  <c r="O281" i="13" s="1"/>
  <c r="M281" i="13"/>
  <c r="K281" i="13"/>
  <c r="I281" i="13"/>
  <c r="G281" i="13"/>
  <c r="U280" i="13"/>
  <c r="T280" i="13"/>
  <c r="N280" i="13"/>
  <c r="O280" i="13" s="1"/>
  <c r="M280" i="13"/>
  <c r="K280" i="13"/>
  <c r="I280" i="13"/>
  <c r="G280" i="13"/>
  <c r="U279" i="13"/>
  <c r="T279" i="13"/>
  <c r="N279" i="13"/>
  <c r="O279" i="13" s="1"/>
  <c r="M279" i="13"/>
  <c r="K279" i="13"/>
  <c r="I279" i="13"/>
  <c r="G279" i="13"/>
  <c r="U278" i="13"/>
  <c r="T278" i="13"/>
  <c r="N278" i="13"/>
  <c r="O278" i="13" s="1"/>
  <c r="M278" i="13"/>
  <c r="K278" i="13"/>
  <c r="I278" i="13"/>
  <c r="G278" i="13"/>
  <c r="U277" i="13"/>
  <c r="T277" i="13"/>
  <c r="N277" i="13"/>
  <c r="O277" i="13" s="1"/>
  <c r="M277" i="13"/>
  <c r="K277" i="13"/>
  <c r="I277" i="13"/>
  <c r="G277" i="13"/>
  <c r="U276" i="13"/>
  <c r="T276" i="13"/>
  <c r="N276" i="13"/>
  <c r="O276" i="13" s="1"/>
  <c r="M276" i="13"/>
  <c r="K276" i="13"/>
  <c r="I276" i="13"/>
  <c r="G276" i="13"/>
  <c r="S275" i="13"/>
  <c r="R275" i="13"/>
  <c r="Q275" i="13"/>
  <c r="P275" i="13"/>
  <c r="L275" i="13"/>
  <c r="J275" i="13"/>
  <c r="H275" i="13"/>
  <c r="I275" i="13" s="1"/>
  <c r="G275" i="13"/>
  <c r="F275" i="13"/>
  <c r="E275" i="13"/>
  <c r="D275" i="13"/>
  <c r="U274" i="13"/>
  <c r="T274" i="13"/>
  <c r="O274" i="13"/>
  <c r="N274" i="13"/>
  <c r="M274" i="13"/>
  <c r="K274" i="13"/>
  <c r="I274" i="13"/>
  <c r="G274" i="13"/>
  <c r="U273" i="13"/>
  <c r="T273" i="13"/>
  <c r="N273" i="13"/>
  <c r="O273" i="13" s="1"/>
  <c r="M273" i="13"/>
  <c r="K273" i="13"/>
  <c r="I273" i="13"/>
  <c r="G273" i="13"/>
  <c r="U272" i="13"/>
  <c r="T272" i="13"/>
  <c r="N272" i="13"/>
  <c r="O272" i="13" s="1"/>
  <c r="M272" i="13"/>
  <c r="K272" i="13"/>
  <c r="I272" i="13"/>
  <c r="G272" i="13"/>
  <c r="U271" i="13"/>
  <c r="T271" i="13"/>
  <c r="N271" i="13"/>
  <c r="O271" i="13" s="1"/>
  <c r="M271" i="13"/>
  <c r="K271" i="13"/>
  <c r="I271" i="13"/>
  <c r="G271" i="13"/>
  <c r="U270" i="13"/>
  <c r="T270" i="13"/>
  <c r="N270" i="13"/>
  <c r="O270" i="13" s="1"/>
  <c r="M270" i="13"/>
  <c r="K270" i="13"/>
  <c r="I270" i="13"/>
  <c r="G270" i="13"/>
  <c r="U269" i="13"/>
  <c r="T269" i="13"/>
  <c r="N269" i="13"/>
  <c r="O269" i="13" s="1"/>
  <c r="M269" i="13"/>
  <c r="K269" i="13"/>
  <c r="I269" i="13"/>
  <c r="G269" i="13"/>
  <c r="U268" i="13"/>
  <c r="T268" i="13"/>
  <c r="N268" i="13"/>
  <c r="O268" i="13" s="1"/>
  <c r="M268" i="13"/>
  <c r="K268" i="13"/>
  <c r="I268" i="13"/>
  <c r="G268" i="13"/>
  <c r="S267" i="13"/>
  <c r="R267" i="13"/>
  <c r="Q267" i="13"/>
  <c r="P267" i="13"/>
  <c r="L267" i="13"/>
  <c r="J267" i="13"/>
  <c r="H267" i="13"/>
  <c r="F267" i="13"/>
  <c r="E267" i="13"/>
  <c r="D267" i="13"/>
  <c r="G267" i="13" s="1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N264" i="13"/>
  <c r="O264" i="13" s="1"/>
  <c r="M264" i="13"/>
  <c r="K264" i="13"/>
  <c r="I264" i="13"/>
  <c r="G264" i="13"/>
  <c r="U263" i="13"/>
  <c r="T263" i="13"/>
  <c r="N263" i="13"/>
  <c r="O263" i="13" s="1"/>
  <c r="M263" i="13"/>
  <c r="K263" i="13"/>
  <c r="I263" i="13"/>
  <c r="G263" i="13"/>
  <c r="U260" i="13"/>
  <c r="S260" i="13"/>
  <c r="T260" i="13" s="1"/>
  <c r="R260" i="13"/>
  <c r="Q260" i="13"/>
  <c r="P260" i="13"/>
  <c r="M260" i="13"/>
  <c r="L260" i="13"/>
  <c r="J260" i="13"/>
  <c r="K260" i="13" s="1"/>
  <c r="H260" i="13"/>
  <c r="F260" i="13"/>
  <c r="E260" i="13"/>
  <c r="D260" i="13"/>
  <c r="U259" i="13"/>
  <c r="S259" i="13"/>
  <c r="R259" i="13"/>
  <c r="Q259" i="13"/>
  <c r="P259" i="13"/>
  <c r="L259" i="13"/>
  <c r="J259" i="13"/>
  <c r="H259" i="13"/>
  <c r="F259" i="13"/>
  <c r="N259" i="13" s="1"/>
  <c r="E259" i="13"/>
  <c r="D259" i="13"/>
  <c r="U258" i="13"/>
  <c r="T258" i="13"/>
  <c r="O258" i="13"/>
  <c r="N258" i="13"/>
  <c r="M258" i="13"/>
  <c r="K258" i="13"/>
  <c r="I258" i="13"/>
  <c r="G258" i="13"/>
  <c r="U257" i="13"/>
  <c r="T257" i="13"/>
  <c r="N257" i="13"/>
  <c r="O257" i="13" s="1"/>
  <c r="M257" i="13"/>
  <c r="K257" i="13"/>
  <c r="I257" i="13"/>
  <c r="G257" i="13"/>
  <c r="U256" i="13"/>
  <c r="T256" i="13"/>
  <c r="N256" i="13"/>
  <c r="O256" i="13" s="1"/>
  <c r="M256" i="13"/>
  <c r="K256" i="13"/>
  <c r="I256" i="13"/>
  <c r="G256" i="13"/>
  <c r="U255" i="13"/>
  <c r="T255" i="13"/>
  <c r="N255" i="13"/>
  <c r="O255" i="13" s="1"/>
  <c r="M255" i="13"/>
  <c r="K255" i="13"/>
  <c r="I255" i="13"/>
  <c r="G255" i="13"/>
  <c r="S254" i="13"/>
  <c r="R254" i="13"/>
  <c r="Q254" i="13"/>
  <c r="P254" i="13"/>
  <c r="U254" i="13" s="1"/>
  <c r="L254" i="13"/>
  <c r="J254" i="13"/>
  <c r="H254" i="13"/>
  <c r="F254" i="13"/>
  <c r="E254" i="13"/>
  <c r="D254" i="13"/>
  <c r="G254" i="13" s="1"/>
  <c r="U253" i="13"/>
  <c r="T253" i="13"/>
  <c r="N253" i="13"/>
  <c r="O253" i="13" s="1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N251" i="13"/>
  <c r="O251" i="13" s="1"/>
  <c r="M251" i="13"/>
  <c r="K251" i="13"/>
  <c r="I251" i="13"/>
  <c r="G251" i="13"/>
  <c r="U250" i="13"/>
  <c r="T250" i="13"/>
  <c r="N250" i="13"/>
  <c r="O250" i="13" s="1"/>
  <c r="M250" i="13"/>
  <c r="K250" i="13"/>
  <c r="I250" i="13"/>
  <c r="G250" i="13"/>
  <c r="U249" i="13"/>
  <c r="T249" i="13"/>
  <c r="N249" i="13"/>
  <c r="O249" i="13" s="1"/>
  <c r="M249" i="13"/>
  <c r="K249" i="13"/>
  <c r="I249" i="13"/>
  <c r="G249" i="13"/>
  <c r="U248" i="13"/>
  <c r="T248" i="13"/>
  <c r="N248" i="13"/>
  <c r="O248" i="13" s="1"/>
  <c r="M248" i="13"/>
  <c r="K248" i="13"/>
  <c r="I248" i="13"/>
  <c r="G248" i="13"/>
  <c r="S247" i="13"/>
  <c r="R247" i="13"/>
  <c r="Q247" i="13"/>
  <c r="P247" i="13"/>
  <c r="L247" i="13"/>
  <c r="K247" i="13"/>
  <c r="J247" i="13"/>
  <c r="U247" i="13" s="1"/>
  <c r="H247" i="13"/>
  <c r="F247" i="13"/>
  <c r="E247" i="13"/>
  <c r="D247" i="13"/>
  <c r="G247" i="13" s="1"/>
  <c r="U246" i="13"/>
  <c r="T246" i="13"/>
  <c r="O246" i="13"/>
  <c r="N246" i="13"/>
  <c r="M246" i="13"/>
  <c r="K246" i="13"/>
  <c r="I246" i="13"/>
  <c r="G246" i="13"/>
  <c r="U245" i="13"/>
  <c r="T245" i="13"/>
  <c r="O245" i="13"/>
  <c r="N245" i="13"/>
  <c r="M245" i="13"/>
  <c r="K245" i="13"/>
  <c r="I245" i="13"/>
  <c r="G245" i="13"/>
  <c r="U244" i="13"/>
  <c r="T244" i="13"/>
  <c r="O244" i="13"/>
  <c r="N244" i="13"/>
  <c r="M244" i="13"/>
  <c r="K244" i="13"/>
  <c r="I244" i="13"/>
  <c r="G244" i="13"/>
  <c r="U243" i="13"/>
  <c r="T243" i="13"/>
  <c r="O243" i="13"/>
  <c r="N243" i="13"/>
  <c r="M243" i="13"/>
  <c r="K243" i="13"/>
  <c r="I243" i="13"/>
  <c r="G243" i="13"/>
  <c r="U242" i="13"/>
  <c r="T242" i="13"/>
  <c r="O242" i="13"/>
  <c r="N242" i="13"/>
  <c r="M242" i="13"/>
  <c r="K242" i="13"/>
  <c r="I242" i="13"/>
  <c r="G242" i="13"/>
  <c r="U241" i="13"/>
  <c r="T241" i="13"/>
  <c r="O241" i="13"/>
  <c r="N241" i="13"/>
  <c r="M241" i="13"/>
  <c r="K241" i="13"/>
  <c r="I241" i="13"/>
  <c r="G241" i="13"/>
  <c r="T240" i="13"/>
  <c r="S240" i="13"/>
  <c r="R240" i="13"/>
  <c r="Q240" i="13"/>
  <c r="P240" i="13"/>
  <c r="L240" i="13"/>
  <c r="M240" i="13" s="1"/>
  <c r="J240" i="13"/>
  <c r="K240" i="13" s="1"/>
  <c r="H240" i="13"/>
  <c r="F240" i="13"/>
  <c r="E240" i="13"/>
  <c r="D240" i="13"/>
  <c r="U239" i="13"/>
  <c r="T239" i="13"/>
  <c r="O239" i="13"/>
  <c r="N239" i="13"/>
  <c r="M239" i="13"/>
  <c r="K239" i="13"/>
  <c r="I239" i="13"/>
  <c r="G239" i="13"/>
  <c r="U238" i="13"/>
  <c r="T238" i="13"/>
  <c r="N238" i="13"/>
  <c r="O238" i="13" s="1"/>
  <c r="M238" i="13"/>
  <c r="K238" i="13"/>
  <c r="I238" i="13"/>
  <c r="G238" i="13"/>
  <c r="U237" i="13"/>
  <c r="T237" i="13"/>
  <c r="N237" i="13"/>
  <c r="O237" i="13" s="1"/>
  <c r="M237" i="13"/>
  <c r="K237" i="13"/>
  <c r="I237" i="13"/>
  <c r="G237" i="13"/>
  <c r="U236" i="13"/>
  <c r="T236" i="13"/>
  <c r="N236" i="13"/>
  <c r="O236" i="13" s="1"/>
  <c r="M236" i="13"/>
  <c r="K236" i="13"/>
  <c r="I236" i="13"/>
  <c r="G236" i="13"/>
  <c r="U235" i="13"/>
  <c r="T235" i="13"/>
  <c r="N235" i="13"/>
  <c r="O235" i="13" s="1"/>
  <c r="M235" i="13"/>
  <c r="K235" i="13"/>
  <c r="I235" i="13"/>
  <c r="G235" i="13"/>
  <c r="U234" i="13"/>
  <c r="T234" i="13"/>
  <c r="N234" i="13"/>
  <c r="O234" i="13" s="1"/>
  <c r="M234" i="13"/>
  <c r="K234" i="13"/>
  <c r="I234" i="13"/>
  <c r="G234" i="13"/>
  <c r="S231" i="13"/>
  <c r="T231" i="13" s="1"/>
  <c r="R231" i="13"/>
  <c r="Q231" i="13"/>
  <c r="P231" i="13"/>
  <c r="U231" i="13" s="1"/>
  <c r="L231" i="13"/>
  <c r="J231" i="13"/>
  <c r="H231" i="13"/>
  <c r="F231" i="13"/>
  <c r="N231" i="13" s="1"/>
  <c r="E231" i="13"/>
  <c r="K231" i="13" s="1"/>
  <c r="D231" i="13"/>
  <c r="G231" i="13" s="1"/>
  <c r="S230" i="13"/>
  <c r="R230" i="13"/>
  <c r="Q230" i="13"/>
  <c r="P230" i="13"/>
  <c r="L230" i="13"/>
  <c r="J230" i="13"/>
  <c r="K230" i="13" s="1"/>
  <c r="H230" i="13"/>
  <c r="I230" i="13" s="1"/>
  <c r="F230" i="13"/>
  <c r="E230" i="13"/>
  <c r="M230" i="13" s="1"/>
  <c r="D230" i="13"/>
  <c r="U229" i="13"/>
  <c r="T229" i="13"/>
  <c r="O229" i="13"/>
  <c r="N229" i="13"/>
  <c r="M229" i="13"/>
  <c r="K229" i="13"/>
  <c r="I229" i="13"/>
  <c r="G229" i="13"/>
  <c r="U228" i="13"/>
  <c r="T228" i="13"/>
  <c r="N228" i="13"/>
  <c r="O228" i="13" s="1"/>
  <c r="M228" i="13"/>
  <c r="K228" i="13"/>
  <c r="I228" i="13"/>
  <c r="G228" i="13"/>
  <c r="U227" i="13"/>
  <c r="T227" i="13"/>
  <c r="N227" i="13"/>
  <c r="O227" i="13" s="1"/>
  <c r="M227" i="13"/>
  <c r="K227" i="13"/>
  <c r="I227" i="13"/>
  <c r="G227" i="13"/>
  <c r="U226" i="13"/>
  <c r="T226" i="13"/>
  <c r="N226" i="13"/>
  <c r="O226" i="13" s="1"/>
  <c r="M226" i="13"/>
  <c r="K226" i="13"/>
  <c r="I226" i="13"/>
  <c r="G226" i="13"/>
  <c r="U225" i="13"/>
  <c r="T225" i="13"/>
  <c r="N225" i="13"/>
  <c r="O225" i="13" s="1"/>
  <c r="M225" i="13"/>
  <c r="K225" i="13"/>
  <c r="I225" i="13"/>
  <c r="G225" i="13"/>
  <c r="S224" i="13"/>
  <c r="R224" i="13"/>
  <c r="T224" i="13" s="1"/>
  <c r="Q224" i="13"/>
  <c r="P224" i="13"/>
  <c r="L224" i="13"/>
  <c r="J224" i="13"/>
  <c r="U224" i="13" s="1"/>
  <c r="H224" i="13"/>
  <c r="I224" i="13" s="1"/>
  <c r="F224" i="13"/>
  <c r="N224" i="13" s="1"/>
  <c r="E224" i="13"/>
  <c r="K224" i="13" s="1"/>
  <c r="D224" i="13"/>
  <c r="U223" i="13"/>
  <c r="T223" i="13"/>
  <c r="O223" i="13"/>
  <c r="N223" i="13"/>
  <c r="M223" i="13"/>
  <c r="K223" i="13"/>
  <c r="I223" i="13"/>
  <c r="G223" i="13"/>
  <c r="U222" i="13"/>
  <c r="T222" i="13"/>
  <c r="O222" i="13"/>
  <c r="N222" i="13"/>
  <c r="M222" i="13"/>
  <c r="K222" i="13"/>
  <c r="I222" i="13"/>
  <c r="G222" i="13"/>
  <c r="U221" i="13"/>
  <c r="T221" i="13"/>
  <c r="O221" i="13"/>
  <c r="N221" i="13"/>
  <c r="M221" i="13"/>
  <c r="K221" i="13"/>
  <c r="I221" i="13"/>
  <c r="G221" i="13"/>
  <c r="U220" i="13"/>
  <c r="T220" i="13"/>
  <c r="O220" i="13"/>
  <c r="N220" i="13"/>
  <c r="M220" i="13"/>
  <c r="K220" i="13"/>
  <c r="I220" i="13"/>
  <c r="G220" i="13"/>
  <c r="U219" i="13"/>
  <c r="T219" i="13"/>
  <c r="O219" i="13"/>
  <c r="N219" i="13"/>
  <c r="M219" i="13"/>
  <c r="K219" i="13"/>
  <c r="I219" i="13"/>
  <c r="G219" i="13"/>
  <c r="U218" i="13"/>
  <c r="T218" i="13"/>
  <c r="O218" i="13"/>
  <c r="N218" i="13"/>
  <c r="M218" i="13"/>
  <c r="K218" i="13"/>
  <c r="I218" i="13"/>
  <c r="G218" i="13"/>
  <c r="U217" i="13"/>
  <c r="T217" i="13"/>
  <c r="O217" i="13"/>
  <c r="N217" i="13"/>
  <c r="M217" i="13"/>
  <c r="K217" i="13"/>
  <c r="I217" i="13"/>
  <c r="G217" i="13"/>
  <c r="S216" i="13"/>
  <c r="R216" i="13"/>
  <c r="T216" i="13" s="1"/>
  <c r="Q216" i="13"/>
  <c r="P216" i="13"/>
  <c r="U216" i="13" s="1"/>
  <c r="L216" i="13"/>
  <c r="M216" i="13" s="1"/>
  <c r="J216" i="13"/>
  <c r="H216" i="13"/>
  <c r="F216" i="13"/>
  <c r="N216" i="13" s="1"/>
  <c r="E216" i="13"/>
  <c r="K216" i="13" s="1"/>
  <c r="D216" i="13"/>
  <c r="U215" i="13"/>
  <c r="T215" i="13"/>
  <c r="N215" i="13"/>
  <c r="O215" i="13" s="1"/>
  <c r="M215" i="13"/>
  <c r="K215" i="13"/>
  <c r="I215" i="13"/>
  <c r="G215" i="13"/>
  <c r="U214" i="13"/>
  <c r="T214" i="13"/>
  <c r="N214" i="13"/>
  <c r="O214" i="13" s="1"/>
  <c r="M214" i="13"/>
  <c r="K214" i="13"/>
  <c r="I214" i="13"/>
  <c r="G214" i="13"/>
  <c r="U213" i="13"/>
  <c r="T213" i="13"/>
  <c r="N213" i="13"/>
  <c r="O213" i="13" s="1"/>
  <c r="M213" i="13"/>
  <c r="K213" i="13"/>
  <c r="I213" i="13"/>
  <c r="G213" i="13"/>
  <c r="U212" i="13"/>
  <c r="T212" i="13"/>
  <c r="N212" i="13"/>
  <c r="O212" i="13" s="1"/>
  <c r="M212" i="13"/>
  <c r="K212" i="13"/>
  <c r="I212" i="13"/>
  <c r="G212" i="13"/>
  <c r="U211" i="13"/>
  <c r="T211" i="13"/>
  <c r="N211" i="13"/>
  <c r="O211" i="13" s="1"/>
  <c r="M211" i="13"/>
  <c r="K211" i="13"/>
  <c r="I211" i="13"/>
  <c r="G211" i="13"/>
  <c r="U210" i="13"/>
  <c r="T210" i="13"/>
  <c r="N210" i="13"/>
  <c r="O210" i="13" s="1"/>
  <c r="M210" i="13"/>
  <c r="K210" i="13"/>
  <c r="I210" i="13"/>
  <c r="G210" i="13"/>
  <c r="U209" i="13"/>
  <c r="T209" i="13"/>
  <c r="N209" i="13"/>
  <c r="O209" i="13" s="1"/>
  <c r="M209" i="13"/>
  <c r="K209" i="13"/>
  <c r="I209" i="13"/>
  <c r="G209" i="13"/>
  <c r="U208" i="13"/>
  <c r="T208" i="13"/>
  <c r="N208" i="13"/>
  <c r="O208" i="13" s="1"/>
  <c r="M208" i="13"/>
  <c r="K208" i="13"/>
  <c r="I208" i="13"/>
  <c r="G208" i="13"/>
  <c r="S205" i="13"/>
  <c r="T205" i="13" s="1"/>
  <c r="R205" i="13"/>
  <c r="Q205" i="13"/>
  <c r="P205" i="13"/>
  <c r="U205" i="13" s="1"/>
  <c r="L205" i="13"/>
  <c r="J205" i="13"/>
  <c r="H205" i="13"/>
  <c r="I205" i="13" s="1"/>
  <c r="G205" i="13"/>
  <c r="F205" i="13"/>
  <c r="E205" i="13"/>
  <c r="K205" i="13" s="1"/>
  <c r="D205" i="13"/>
  <c r="S204" i="13"/>
  <c r="R204" i="13"/>
  <c r="T204" i="13" s="1"/>
  <c r="Q204" i="13"/>
  <c r="P204" i="13"/>
  <c r="U204" i="13" s="1"/>
  <c r="L204" i="13"/>
  <c r="J204" i="13"/>
  <c r="H204" i="13"/>
  <c r="I204" i="13" s="1"/>
  <c r="G204" i="13"/>
  <c r="F204" i="13"/>
  <c r="E204" i="13"/>
  <c r="D204" i="13"/>
  <c r="U203" i="13"/>
  <c r="T203" i="13"/>
  <c r="O203" i="13"/>
  <c r="N203" i="13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N201" i="13"/>
  <c r="O201" i="13" s="1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S198" i="13"/>
  <c r="R198" i="13"/>
  <c r="Q198" i="13"/>
  <c r="P198" i="13"/>
  <c r="L198" i="13"/>
  <c r="J198" i="13"/>
  <c r="U198" i="13" s="1"/>
  <c r="H198" i="13"/>
  <c r="F198" i="13"/>
  <c r="E198" i="13"/>
  <c r="D198" i="13"/>
  <c r="U197" i="13"/>
  <c r="T197" i="13"/>
  <c r="O197" i="13"/>
  <c r="N197" i="13"/>
  <c r="M197" i="13"/>
  <c r="K197" i="13"/>
  <c r="I197" i="13"/>
  <c r="G197" i="13"/>
  <c r="U196" i="13"/>
  <c r="T196" i="13"/>
  <c r="O196" i="13"/>
  <c r="N196" i="13"/>
  <c r="M196" i="13"/>
  <c r="K196" i="13"/>
  <c r="I196" i="13"/>
  <c r="G196" i="13"/>
  <c r="U195" i="13"/>
  <c r="T195" i="13"/>
  <c r="O195" i="13"/>
  <c r="N195" i="13"/>
  <c r="M195" i="13"/>
  <c r="K195" i="13"/>
  <c r="I195" i="13"/>
  <c r="G195" i="13"/>
  <c r="U194" i="13"/>
  <c r="T194" i="13"/>
  <c r="O194" i="13"/>
  <c r="N194" i="13"/>
  <c r="M194" i="13"/>
  <c r="K194" i="13"/>
  <c r="I194" i="13"/>
  <c r="G194" i="13"/>
  <c r="U193" i="13"/>
  <c r="T193" i="13"/>
  <c r="O193" i="13"/>
  <c r="N193" i="13"/>
  <c r="M193" i="13"/>
  <c r="K193" i="13"/>
  <c r="I193" i="13"/>
  <c r="G193" i="13"/>
  <c r="U192" i="13"/>
  <c r="T192" i="13"/>
  <c r="O192" i="13"/>
  <c r="N192" i="13"/>
  <c r="M192" i="13"/>
  <c r="K192" i="13"/>
  <c r="I192" i="13"/>
  <c r="G192" i="13"/>
  <c r="S191" i="13"/>
  <c r="R191" i="13"/>
  <c r="Q191" i="13"/>
  <c r="P191" i="13"/>
  <c r="U191" i="13" s="1"/>
  <c r="L191" i="13"/>
  <c r="M191" i="13" s="1"/>
  <c r="K191" i="13"/>
  <c r="J191" i="13"/>
  <c r="H191" i="13"/>
  <c r="F191" i="13"/>
  <c r="N191" i="13" s="1"/>
  <c r="E191" i="13"/>
  <c r="D191" i="13"/>
  <c r="U190" i="13"/>
  <c r="T190" i="13"/>
  <c r="O190" i="13"/>
  <c r="N190" i="13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O188" i="13"/>
  <c r="N188" i="13"/>
  <c r="M188" i="13"/>
  <c r="K188" i="13"/>
  <c r="I188" i="13"/>
  <c r="G188" i="13"/>
  <c r="U187" i="13"/>
  <c r="T187" i="13"/>
  <c r="O187" i="13"/>
  <c r="N187" i="13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S185" i="13"/>
  <c r="R185" i="13"/>
  <c r="Q185" i="13"/>
  <c r="P185" i="13"/>
  <c r="U185" i="13" s="1"/>
  <c r="L185" i="13"/>
  <c r="J185" i="13"/>
  <c r="H185" i="13"/>
  <c r="I185" i="13" s="1"/>
  <c r="F185" i="13"/>
  <c r="N185" i="13" s="1"/>
  <c r="E185" i="13"/>
  <c r="D185" i="13"/>
  <c r="G185" i="13" s="1"/>
  <c r="U184" i="13"/>
  <c r="T184" i="13"/>
  <c r="N184" i="13"/>
  <c r="O184" i="13" s="1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O182" i="13"/>
  <c r="N182" i="13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O180" i="13"/>
  <c r="N180" i="13"/>
  <c r="M180" i="13"/>
  <c r="K180" i="13"/>
  <c r="I180" i="13"/>
  <c r="G180" i="13"/>
  <c r="S179" i="13"/>
  <c r="R179" i="13"/>
  <c r="Q179" i="13"/>
  <c r="P179" i="13"/>
  <c r="U179" i="13" s="1"/>
  <c r="L179" i="13"/>
  <c r="J179" i="13"/>
  <c r="H179" i="13"/>
  <c r="I179" i="13" s="1"/>
  <c r="G179" i="13"/>
  <c r="F179" i="13"/>
  <c r="E179" i="13"/>
  <c r="D179" i="13"/>
  <c r="U178" i="13"/>
  <c r="T178" i="13"/>
  <c r="N178" i="13"/>
  <c r="O178" i="13" s="1"/>
  <c r="M178" i="13"/>
  <c r="K178" i="13"/>
  <c r="I178" i="13"/>
  <c r="G178" i="13"/>
  <c r="U177" i="13"/>
  <c r="T177" i="13"/>
  <c r="O177" i="13"/>
  <c r="N177" i="13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O175" i="13"/>
  <c r="N175" i="13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S170" i="13"/>
  <c r="R170" i="13"/>
  <c r="T170" i="13" s="1"/>
  <c r="Q170" i="13"/>
  <c r="P170" i="13"/>
  <c r="L170" i="13"/>
  <c r="J170" i="13"/>
  <c r="U170" i="13" s="1"/>
  <c r="H170" i="13"/>
  <c r="F170" i="13"/>
  <c r="E170" i="13"/>
  <c r="D170" i="13"/>
  <c r="S169" i="13"/>
  <c r="R169" i="13"/>
  <c r="Q169" i="13"/>
  <c r="P169" i="13"/>
  <c r="U169" i="13" s="1"/>
  <c r="L169" i="13"/>
  <c r="M169" i="13" s="1"/>
  <c r="K169" i="13"/>
  <c r="J169" i="13"/>
  <c r="H169" i="13"/>
  <c r="F169" i="13"/>
  <c r="N169" i="13" s="1"/>
  <c r="E169" i="13"/>
  <c r="D169" i="13"/>
  <c r="U168" i="13"/>
  <c r="T168" i="13"/>
  <c r="O168" i="13"/>
  <c r="N168" i="13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O166" i="13"/>
  <c r="N166" i="13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S163" i="13"/>
  <c r="R163" i="13"/>
  <c r="Q163" i="13"/>
  <c r="P163" i="13"/>
  <c r="L163" i="13"/>
  <c r="J163" i="13"/>
  <c r="H163" i="13"/>
  <c r="F163" i="13"/>
  <c r="E163" i="13"/>
  <c r="D163" i="13"/>
  <c r="U162" i="13"/>
  <c r="T162" i="13"/>
  <c r="N162" i="13"/>
  <c r="O162" i="13" s="1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R157" i="13"/>
  <c r="T157" i="13" s="1"/>
  <c r="Q157" i="13"/>
  <c r="P157" i="13"/>
  <c r="L157" i="13"/>
  <c r="J157" i="13"/>
  <c r="H157" i="13"/>
  <c r="I157" i="13" s="1"/>
  <c r="F157" i="13"/>
  <c r="E157" i="13"/>
  <c r="M157" i="13" s="1"/>
  <c r="D157" i="13"/>
  <c r="G157" i="13" s="1"/>
  <c r="U156" i="13"/>
  <c r="T156" i="13"/>
  <c r="N156" i="13"/>
  <c r="O156" i="13" s="1"/>
  <c r="M156" i="13"/>
  <c r="K156" i="13"/>
  <c r="I156" i="13"/>
  <c r="G156" i="13"/>
  <c r="U155" i="13"/>
  <c r="T155" i="13"/>
  <c r="O155" i="13"/>
  <c r="N155" i="13"/>
  <c r="M155" i="13"/>
  <c r="K155" i="13"/>
  <c r="I155" i="13"/>
  <c r="G155" i="13"/>
  <c r="U154" i="13"/>
  <c r="T154" i="13"/>
  <c r="O154" i="13"/>
  <c r="N154" i="13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N152" i="13"/>
  <c r="O152" i="13" s="1"/>
  <c r="M152" i="13"/>
  <c r="K152" i="13"/>
  <c r="I152" i="13"/>
  <c r="G152" i="13"/>
  <c r="U151" i="13"/>
  <c r="T151" i="13"/>
  <c r="O151" i="13"/>
  <c r="N151" i="13"/>
  <c r="M151" i="13"/>
  <c r="K151" i="13"/>
  <c r="I151" i="13"/>
  <c r="G151" i="13"/>
  <c r="S150" i="13"/>
  <c r="T150" i="13" s="1"/>
  <c r="R150" i="13"/>
  <c r="Q150" i="13"/>
  <c r="P150" i="13"/>
  <c r="L150" i="13"/>
  <c r="J150" i="13"/>
  <c r="H150" i="13"/>
  <c r="I150" i="13" s="1"/>
  <c r="F150" i="13"/>
  <c r="E150" i="13"/>
  <c r="D150" i="13"/>
  <c r="U149" i="13"/>
  <c r="T149" i="13"/>
  <c r="O149" i="13"/>
  <c r="N149" i="13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O145" i="13"/>
  <c r="N145" i="13"/>
  <c r="M145" i="13"/>
  <c r="K145" i="13"/>
  <c r="I145" i="13"/>
  <c r="G145" i="13"/>
  <c r="S144" i="13"/>
  <c r="R144" i="13"/>
  <c r="Q144" i="13"/>
  <c r="P144" i="13"/>
  <c r="U144" i="13" s="1"/>
  <c r="L144" i="13"/>
  <c r="J144" i="13"/>
  <c r="H144" i="13"/>
  <c r="F144" i="13"/>
  <c r="N144" i="13" s="1"/>
  <c r="E144" i="13"/>
  <c r="D144" i="13"/>
  <c r="U143" i="13"/>
  <c r="T143" i="13"/>
  <c r="O143" i="13"/>
  <c r="N143" i="13"/>
  <c r="M143" i="13"/>
  <c r="K143" i="13"/>
  <c r="I143" i="13"/>
  <c r="G143" i="13"/>
  <c r="U142" i="13"/>
  <c r="T142" i="13"/>
  <c r="O142" i="13"/>
  <c r="N142" i="13"/>
  <c r="M142" i="13"/>
  <c r="K142" i="13"/>
  <c r="I142" i="13"/>
  <c r="G142" i="13"/>
  <c r="U141" i="13"/>
  <c r="T141" i="13"/>
  <c r="O141" i="13"/>
  <c r="N141" i="13"/>
  <c r="M141" i="13"/>
  <c r="K141" i="13"/>
  <c r="I141" i="13"/>
  <c r="G141" i="13"/>
  <c r="U140" i="13"/>
  <c r="T140" i="13"/>
  <c r="O140" i="13"/>
  <c r="N140" i="13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S137" i="13"/>
  <c r="R137" i="13"/>
  <c r="Q137" i="13"/>
  <c r="P137" i="13"/>
  <c r="L137" i="13"/>
  <c r="J137" i="13"/>
  <c r="H137" i="13"/>
  <c r="F137" i="13"/>
  <c r="E137" i="13"/>
  <c r="D137" i="13"/>
  <c r="U136" i="13"/>
  <c r="T136" i="13"/>
  <c r="N136" i="13"/>
  <c r="O136" i="13" s="1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N133" i="13"/>
  <c r="O133" i="13" s="1"/>
  <c r="M133" i="13"/>
  <c r="K133" i="13"/>
  <c r="I133" i="13"/>
  <c r="G133" i="13"/>
  <c r="S132" i="13"/>
  <c r="R132" i="13"/>
  <c r="T132" i="13" s="1"/>
  <c r="Q132" i="13"/>
  <c r="P132" i="13"/>
  <c r="L132" i="13"/>
  <c r="J132" i="13"/>
  <c r="H132" i="13"/>
  <c r="F132" i="13"/>
  <c r="E132" i="13"/>
  <c r="M132" i="13" s="1"/>
  <c r="D132" i="13"/>
  <c r="G132" i="13" s="1"/>
  <c r="U131" i="13"/>
  <c r="T131" i="13"/>
  <c r="N131" i="13"/>
  <c r="O131" i="13" s="1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S126" i="13"/>
  <c r="R126" i="13"/>
  <c r="Q126" i="13"/>
  <c r="P126" i="13"/>
  <c r="L126" i="13"/>
  <c r="J126" i="13"/>
  <c r="H126" i="13"/>
  <c r="F126" i="13"/>
  <c r="N126" i="13" s="1"/>
  <c r="E126" i="13"/>
  <c r="O126" i="13" s="1"/>
  <c r="D126" i="13"/>
  <c r="U125" i="13"/>
  <c r="T125" i="13"/>
  <c r="N125" i="13"/>
  <c r="O125" i="13" s="1"/>
  <c r="M125" i="13"/>
  <c r="K125" i="13"/>
  <c r="I125" i="13"/>
  <c r="G125" i="13"/>
  <c r="U124" i="13"/>
  <c r="T124" i="13"/>
  <c r="O124" i="13"/>
  <c r="N124" i="13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S121" i="13"/>
  <c r="T121" i="13" s="1"/>
  <c r="R121" i="13"/>
  <c r="Q121" i="13"/>
  <c r="P121" i="13"/>
  <c r="U121" i="13" s="1"/>
  <c r="N121" i="13"/>
  <c r="L121" i="13"/>
  <c r="J121" i="13"/>
  <c r="H121" i="13"/>
  <c r="F121" i="13"/>
  <c r="E121" i="13"/>
  <c r="D121" i="13"/>
  <c r="U120" i="13"/>
  <c r="T120" i="13"/>
  <c r="O120" i="13"/>
  <c r="N120" i="13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O117" i="13"/>
  <c r="N117" i="13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O113" i="13"/>
  <c r="N113" i="13"/>
  <c r="M113" i="13"/>
  <c r="K113" i="13"/>
  <c r="I113" i="13"/>
  <c r="G113" i="13"/>
  <c r="S112" i="13"/>
  <c r="R112" i="13"/>
  <c r="Q112" i="13"/>
  <c r="P112" i="13"/>
  <c r="U112" i="13" s="1"/>
  <c r="L112" i="13"/>
  <c r="M112" i="13" s="1"/>
  <c r="J112" i="13"/>
  <c r="H112" i="13"/>
  <c r="I112" i="13" s="1"/>
  <c r="G112" i="13"/>
  <c r="F112" i="13"/>
  <c r="E112" i="13"/>
  <c r="K112" i="13" s="1"/>
  <c r="D112" i="13"/>
  <c r="U111" i="13"/>
  <c r="T111" i="13"/>
  <c r="N111" i="13"/>
  <c r="O111" i="13" s="1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S106" i="13"/>
  <c r="R106" i="13"/>
  <c r="Q106" i="13"/>
  <c r="P106" i="13"/>
  <c r="L106" i="13"/>
  <c r="J106" i="13"/>
  <c r="K106" i="13" s="1"/>
  <c r="H106" i="13"/>
  <c r="F106" i="13"/>
  <c r="E106" i="13"/>
  <c r="D106" i="13"/>
  <c r="G106" i="13" s="1"/>
  <c r="U105" i="13"/>
  <c r="T105" i="13"/>
  <c r="N105" i="13"/>
  <c r="O105" i="13" s="1"/>
  <c r="M105" i="13"/>
  <c r="K105" i="13"/>
  <c r="I105" i="13"/>
  <c r="G105" i="13"/>
  <c r="U102" i="13"/>
  <c r="S102" i="13"/>
  <c r="R102" i="13"/>
  <c r="T102" i="13" s="1"/>
  <c r="Q102" i="13"/>
  <c r="P102" i="13"/>
  <c r="L102" i="13"/>
  <c r="J102" i="13"/>
  <c r="I102" i="13"/>
  <c r="H102" i="13"/>
  <c r="F102" i="13"/>
  <c r="N102" i="13" s="1"/>
  <c r="E102" i="13"/>
  <c r="D102" i="13"/>
  <c r="T101" i="13"/>
  <c r="S101" i="13"/>
  <c r="R101" i="13"/>
  <c r="Q101" i="13"/>
  <c r="P101" i="13"/>
  <c r="U101" i="13" s="1"/>
  <c r="L101" i="13"/>
  <c r="J101" i="13"/>
  <c r="H101" i="13"/>
  <c r="G101" i="13"/>
  <c r="F101" i="13"/>
  <c r="E101" i="13"/>
  <c r="D101" i="13"/>
  <c r="I101" i="13" s="1"/>
  <c r="U100" i="13"/>
  <c r="T100" i="13"/>
  <c r="O100" i="13"/>
  <c r="N100" i="13"/>
  <c r="M100" i="13"/>
  <c r="K100" i="13"/>
  <c r="I100" i="13"/>
  <c r="G100" i="13"/>
  <c r="U99" i="13"/>
  <c r="T99" i="13"/>
  <c r="O99" i="13"/>
  <c r="N99" i="13"/>
  <c r="M99" i="13"/>
  <c r="K99" i="13"/>
  <c r="I99" i="13"/>
  <c r="G99" i="13"/>
  <c r="U98" i="13"/>
  <c r="T98" i="13"/>
  <c r="O98" i="13"/>
  <c r="N98" i="13"/>
  <c r="M98" i="13"/>
  <c r="K98" i="13"/>
  <c r="I98" i="13"/>
  <c r="G98" i="13"/>
  <c r="U97" i="13"/>
  <c r="T97" i="13"/>
  <c r="O97" i="13"/>
  <c r="N97" i="13"/>
  <c r="M97" i="13"/>
  <c r="K97" i="13"/>
  <c r="I97" i="13"/>
  <c r="G97" i="13"/>
  <c r="S96" i="13"/>
  <c r="R96" i="13"/>
  <c r="Q96" i="13"/>
  <c r="P96" i="13"/>
  <c r="L96" i="13"/>
  <c r="J96" i="13"/>
  <c r="H96" i="13"/>
  <c r="I96" i="13" s="1"/>
  <c r="F96" i="13"/>
  <c r="N96" i="13" s="1"/>
  <c r="E96" i="13"/>
  <c r="K96" i="13" s="1"/>
  <c r="D96" i="13"/>
  <c r="G96" i="13" s="1"/>
  <c r="U95" i="13"/>
  <c r="T95" i="13"/>
  <c r="O95" i="13"/>
  <c r="N95" i="13"/>
  <c r="M95" i="13"/>
  <c r="K95" i="13"/>
  <c r="I95" i="13"/>
  <c r="G95" i="13"/>
  <c r="U94" i="13"/>
  <c r="T94" i="13"/>
  <c r="N94" i="13"/>
  <c r="O94" i="13" s="1"/>
  <c r="M94" i="13"/>
  <c r="K94" i="13"/>
  <c r="I94" i="13"/>
  <c r="G94" i="13"/>
  <c r="U93" i="13"/>
  <c r="T93" i="13"/>
  <c r="N93" i="13"/>
  <c r="O93" i="13" s="1"/>
  <c r="M93" i="13"/>
  <c r="K93" i="13"/>
  <c r="I93" i="13"/>
  <c r="G93" i="13"/>
  <c r="U92" i="13"/>
  <c r="T92" i="13"/>
  <c r="N92" i="13"/>
  <c r="O92" i="13" s="1"/>
  <c r="M92" i="13"/>
  <c r="K92" i="13"/>
  <c r="I92" i="13"/>
  <c r="G92" i="13"/>
  <c r="S91" i="13"/>
  <c r="R91" i="13"/>
  <c r="Q91" i="13"/>
  <c r="P91" i="13"/>
  <c r="U91" i="13" s="1"/>
  <c r="L91" i="13"/>
  <c r="J91" i="13"/>
  <c r="H91" i="13"/>
  <c r="I91" i="13" s="1"/>
  <c r="G91" i="13"/>
  <c r="F91" i="13"/>
  <c r="E91" i="13"/>
  <c r="M91" i="13" s="1"/>
  <c r="D91" i="13"/>
  <c r="U90" i="13"/>
  <c r="T90" i="13"/>
  <c r="N90" i="13"/>
  <c r="O90" i="13" s="1"/>
  <c r="M90" i="13"/>
  <c r="K90" i="13"/>
  <c r="I90" i="13"/>
  <c r="G90" i="13"/>
  <c r="U89" i="13"/>
  <c r="T89" i="13"/>
  <c r="N89" i="13"/>
  <c r="O89" i="13" s="1"/>
  <c r="M89" i="13"/>
  <c r="K89" i="13"/>
  <c r="I89" i="13"/>
  <c r="G89" i="13"/>
  <c r="U88" i="13"/>
  <c r="T88" i="13"/>
  <c r="N88" i="13"/>
  <c r="O88" i="13" s="1"/>
  <c r="M88" i="13"/>
  <c r="K88" i="13"/>
  <c r="I88" i="13"/>
  <c r="G88" i="13"/>
  <c r="U85" i="13"/>
  <c r="S85" i="13"/>
  <c r="R85" i="13"/>
  <c r="Q85" i="13"/>
  <c r="P85" i="13"/>
  <c r="L85" i="13"/>
  <c r="J85" i="13"/>
  <c r="H85" i="13"/>
  <c r="F85" i="13"/>
  <c r="E85" i="13"/>
  <c r="D85" i="13"/>
  <c r="G85" i="13" s="1"/>
  <c r="S84" i="13"/>
  <c r="R84" i="13"/>
  <c r="T84" i="13" s="1"/>
  <c r="Q84" i="13"/>
  <c r="P84" i="13"/>
  <c r="N84" i="13"/>
  <c r="L84" i="13"/>
  <c r="J84" i="13"/>
  <c r="U84" i="13" s="1"/>
  <c r="H84" i="13"/>
  <c r="F84" i="13"/>
  <c r="E84" i="13"/>
  <c r="D84" i="13"/>
  <c r="I84" i="13" s="1"/>
  <c r="U83" i="13"/>
  <c r="T83" i="13"/>
  <c r="O83" i="13"/>
  <c r="N83" i="13"/>
  <c r="M83" i="13"/>
  <c r="K83" i="13"/>
  <c r="I83" i="13"/>
  <c r="G83" i="13"/>
  <c r="U82" i="13"/>
  <c r="T82" i="13"/>
  <c r="O82" i="13"/>
  <c r="N82" i="13"/>
  <c r="M82" i="13"/>
  <c r="K82" i="13"/>
  <c r="I82" i="13"/>
  <c r="G82" i="13"/>
  <c r="U81" i="13"/>
  <c r="T81" i="13"/>
  <c r="O81" i="13"/>
  <c r="N81" i="13"/>
  <c r="M81" i="13"/>
  <c r="K81" i="13"/>
  <c r="I81" i="13"/>
  <c r="G81" i="13"/>
  <c r="U80" i="13"/>
  <c r="T80" i="13"/>
  <c r="O80" i="13"/>
  <c r="N80" i="13"/>
  <c r="M80" i="13"/>
  <c r="K80" i="13"/>
  <c r="I80" i="13"/>
  <c r="G80" i="13"/>
  <c r="U79" i="13"/>
  <c r="T79" i="13"/>
  <c r="O79" i="13"/>
  <c r="N79" i="13"/>
  <c r="M79" i="13"/>
  <c r="K79" i="13"/>
  <c r="I79" i="13"/>
  <c r="G79" i="13"/>
  <c r="S78" i="13"/>
  <c r="R78" i="13"/>
  <c r="Q78" i="13"/>
  <c r="P78" i="13"/>
  <c r="L78" i="13"/>
  <c r="J78" i="13"/>
  <c r="H78" i="13"/>
  <c r="F78" i="13"/>
  <c r="E78" i="13"/>
  <c r="M78" i="13" s="1"/>
  <c r="D78" i="13"/>
  <c r="U77" i="13"/>
  <c r="T77" i="13"/>
  <c r="O77" i="13"/>
  <c r="N77" i="13"/>
  <c r="M77" i="13"/>
  <c r="K77" i="13"/>
  <c r="I77" i="13"/>
  <c r="G77" i="13"/>
  <c r="U76" i="13"/>
  <c r="T76" i="13"/>
  <c r="N76" i="13"/>
  <c r="O76" i="13" s="1"/>
  <c r="M76" i="13"/>
  <c r="K76" i="13"/>
  <c r="I76" i="13"/>
  <c r="G76" i="13"/>
  <c r="U75" i="13"/>
  <c r="T75" i="13"/>
  <c r="N75" i="13"/>
  <c r="O75" i="13" s="1"/>
  <c r="M75" i="13"/>
  <c r="K75" i="13"/>
  <c r="I75" i="13"/>
  <c r="G75" i="13"/>
  <c r="U74" i="13"/>
  <c r="T74" i="13"/>
  <c r="N74" i="13"/>
  <c r="O74" i="13" s="1"/>
  <c r="M74" i="13"/>
  <c r="K74" i="13"/>
  <c r="I74" i="13"/>
  <c r="G74" i="13"/>
  <c r="U73" i="13"/>
  <c r="T73" i="13"/>
  <c r="N73" i="13"/>
  <c r="O73" i="13" s="1"/>
  <c r="M73" i="13"/>
  <c r="K73" i="13"/>
  <c r="I73" i="13"/>
  <c r="G73" i="13"/>
  <c r="U72" i="13"/>
  <c r="T72" i="13"/>
  <c r="N72" i="13"/>
  <c r="O72" i="13" s="1"/>
  <c r="M72" i="13"/>
  <c r="K72" i="13"/>
  <c r="I72" i="13"/>
  <c r="G72" i="13"/>
  <c r="U71" i="13"/>
  <c r="T71" i="13"/>
  <c r="N71" i="13"/>
  <c r="O71" i="13" s="1"/>
  <c r="M71" i="13"/>
  <c r="K71" i="13"/>
  <c r="I71" i="13"/>
  <c r="G71" i="13"/>
  <c r="S70" i="13"/>
  <c r="R70" i="13"/>
  <c r="Q70" i="13"/>
  <c r="P70" i="13"/>
  <c r="L70" i="13"/>
  <c r="J70" i="13"/>
  <c r="H70" i="13"/>
  <c r="I70" i="13" s="1"/>
  <c r="G70" i="13"/>
  <c r="F70" i="13"/>
  <c r="E70" i="13"/>
  <c r="M70" i="13" s="1"/>
  <c r="D70" i="13"/>
  <c r="U69" i="13"/>
  <c r="T69" i="13"/>
  <c r="O69" i="13"/>
  <c r="N69" i="13"/>
  <c r="M69" i="13"/>
  <c r="K69" i="13"/>
  <c r="I69" i="13"/>
  <c r="G69" i="13"/>
  <c r="U68" i="13"/>
  <c r="T68" i="13"/>
  <c r="N68" i="13"/>
  <c r="O68" i="13" s="1"/>
  <c r="M68" i="13"/>
  <c r="K68" i="13"/>
  <c r="I68" i="13"/>
  <c r="G68" i="13"/>
  <c r="U67" i="13"/>
  <c r="T67" i="13"/>
  <c r="N67" i="13"/>
  <c r="O67" i="13" s="1"/>
  <c r="M67" i="13"/>
  <c r="K67" i="13"/>
  <c r="I67" i="13"/>
  <c r="G67" i="13"/>
  <c r="U66" i="13"/>
  <c r="T66" i="13"/>
  <c r="N66" i="13"/>
  <c r="O66" i="13" s="1"/>
  <c r="M66" i="13"/>
  <c r="K66" i="13"/>
  <c r="I66" i="13"/>
  <c r="G66" i="13"/>
  <c r="U65" i="13"/>
  <c r="T65" i="13"/>
  <c r="N65" i="13"/>
  <c r="O65" i="13" s="1"/>
  <c r="M65" i="13"/>
  <c r="K65" i="13"/>
  <c r="I65" i="13"/>
  <c r="G65" i="13"/>
  <c r="U64" i="13"/>
  <c r="T64" i="13"/>
  <c r="N64" i="13"/>
  <c r="O64" i="13" s="1"/>
  <c r="M64" i="13"/>
  <c r="K64" i="13"/>
  <c r="I64" i="13"/>
  <c r="G64" i="13"/>
  <c r="U63" i="13"/>
  <c r="S63" i="13"/>
  <c r="R63" i="13"/>
  <c r="T63" i="13" s="1"/>
  <c r="Q63" i="13"/>
  <c r="P63" i="13"/>
  <c r="L63" i="13"/>
  <c r="J63" i="13"/>
  <c r="K63" i="13" s="1"/>
  <c r="I63" i="13"/>
  <c r="H63" i="13"/>
  <c r="G63" i="13"/>
  <c r="F63" i="13"/>
  <c r="E63" i="13"/>
  <c r="M63" i="13" s="1"/>
  <c r="D63" i="13"/>
  <c r="U62" i="13"/>
  <c r="T62" i="13"/>
  <c r="O62" i="13"/>
  <c r="N62" i="13"/>
  <c r="M62" i="13"/>
  <c r="K62" i="13"/>
  <c r="I62" i="13"/>
  <c r="G62" i="13"/>
  <c r="U61" i="13"/>
  <c r="T61" i="13"/>
  <c r="O61" i="13"/>
  <c r="N61" i="13"/>
  <c r="M61" i="13"/>
  <c r="K61" i="13"/>
  <c r="I61" i="13"/>
  <c r="G61" i="13"/>
  <c r="U60" i="13"/>
  <c r="T60" i="13"/>
  <c r="O60" i="13"/>
  <c r="N60" i="13"/>
  <c r="M60" i="13"/>
  <c r="K60" i="13"/>
  <c r="I60" i="13"/>
  <c r="G60" i="13"/>
  <c r="U59" i="13"/>
  <c r="T59" i="13"/>
  <c r="O59" i="13"/>
  <c r="N59" i="13"/>
  <c r="M59" i="13"/>
  <c r="K59" i="13"/>
  <c r="I59" i="13"/>
  <c r="G59" i="13"/>
  <c r="U58" i="13"/>
  <c r="S58" i="13"/>
  <c r="T58" i="13" s="1"/>
  <c r="R58" i="13"/>
  <c r="Q58" i="13"/>
  <c r="P58" i="13"/>
  <c r="L58" i="13"/>
  <c r="J58" i="13"/>
  <c r="H58" i="13"/>
  <c r="G58" i="13"/>
  <c r="F58" i="13"/>
  <c r="E58" i="13"/>
  <c r="D58" i="13"/>
  <c r="I58" i="13" s="1"/>
  <c r="U57" i="13"/>
  <c r="T57" i="13"/>
  <c r="N57" i="13"/>
  <c r="O57" i="13" s="1"/>
  <c r="M57" i="13"/>
  <c r="K57" i="13"/>
  <c r="I57" i="13"/>
  <c r="G57" i="13"/>
  <c r="S54" i="13"/>
  <c r="T54" i="13" s="1"/>
  <c r="R54" i="13"/>
  <c r="Q54" i="13"/>
  <c r="P54" i="13"/>
  <c r="U54" i="13" s="1"/>
  <c r="L54" i="13"/>
  <c r="J54" i="13"/>
  <c r="H54" i="13"/>
  <c r="F54" i="13"/>
  <c r="E54" i="13"/>
  <c r="M54" i="13" s="1"/>
  <c r="D54" i="13"/>
  <c r="I54" i="13" s="1"/>
  <c r="S53" i="13"/>
  <c r="R53" i="13"/>
  <c r="Q53" i="13"/>
  <c r="P53" i="13"/>
  <c r="L53" i="13"/>
  <c r="J53" i="13"/>
  <c r="H53" i="13"/>
  <c r="I53" i="13" s="1"/>
  <c r="F53" i="13"/>
  <c r="E53" i="13"/>
  <c r="M53" i="13" s="1"/>
  <c r="D53" i="13"/>
  <c r="G53" i="13" s="1"/>
  <c r="U52" i="13"/>
  <c r="T52" i="13"/>
  <c r="N52" i="13"/>
  <c r="O52" i="13" s="1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S47" i="13"/>
  <c r="R47" i="13"/>
  <c r="T47" i="13" s="1"/>
  <c r="Q47" i="13"/>
  <c r="P47" i="13"/>
  <c r="L47" i="13"/>
  <c r="J47" i="13"/>
  <c r="U47" i="13" s="1"/>
  <c r="H47" i="13"/>
  <c r="F47" i="13"/>
  <c r="E47" i="13"/>
  <c r="K47" i="13" s="1"/>
  <c r="D47" i="13"/>
  <c r="I47" i="13" s="1"/>
  <c r="U46" i="13"/>
  <c r="T46" i="13"/>
  <c r="N46" i="13"/>
  <c r="O46" i="13" s="1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O43" i="13"/>
  <c r="N43" i="13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T40" i="13"/>
  <c r="S40" i="13"/>
  <c r="R40" i="13"/>
  <c r="Q40" i="13"/>
  <c r="P40" i="13"/>
  <c r="U40" i="13" s="1"/>
  <c r="L40" i="13"/>
  <c r="J40" i="13"/>
  <c r="H40" i="13"/>
  <c r="F40" i="13"/>
  <c r="E40" i="13"/>
  <c r="K40" i="13" s="1"/>
  <c r="D40" i="13"/>
  <c r="U39" i="13"/>
  <c r="T39" i="13"/>
  <c r="O39" i="13"/>
  <c r="N39" i="13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S35" i="13"/>
  <c r="R35" i="13"/>
  <c r="Q35" i="13"/>
  <c r="P35" i="13"/>
  <c r="L35" i="13"/>
  <c r="J35" i="13"/>
  <c r="H35" i="13"/>
  <c r="F35" i="13"/>
  <c r="E35" i="13"/>
  <c r="M35" i="13" s="1"/>
  <c r="D35" i="13"/>
  <c r="U34" i="13"/>
  <c r="T34" i="13"/>
  <c r="N34" i="13"/>
  <c r="O34" i="13" s="1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O32" i="13"/>
  <c r="N32" i="13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S27" i="13"/>
  <c r="R27" i="13"/>
  <c r="Q27" i="13"/>
  <c r="P27" i="13"/>
  <c r="U27" i="13" s="1"/>
  <c r="L27" i="13"/>
  <c r="J27" i="13"/>
  <c r="H27" i="13"/>
  <c r="I27" i="13" s="1"/>
  <c r="F27" i="13"/>
  <c r="E27" i="13"/>
  <c r="D27" i="13"/>
  <c r="U26" i="13"/>
  <c r="T26" i="13"/>
  <c r="N26" i="13"/>
  <c r="O26" i="13" s="1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T19" i="13"/>
  <c r="S19" i="13"/>
  <c r="R19" i="13"/>
  <c r="Q19" i="13"/>
  <c r="P19" i="13"/>
  <c r="U19" i="13" s="1"/>
  <c r="L19" i="13"/>
  <c r="J19" i="13"/>
  <c r="H19" i="13"/>
  <c r="F19" i="13"/>
  <c r="E19" i="13"/>
  <c r="D19" i="13"/>
  <c r="U18" i="13"/>
  <c r="T18" i="13"/>
  <c r="O18" i="13"/>
  <c r="N18" i="13"/>
  <c r="M18" i="13"/>
  <c r="K18" i="13"/>
  <c r="I18" i="13"/>
  <c r="G18" i="13"/>
  <c r="U17" i="13"/>
  <c r="T17" i="13"/>
  <c r="O17" i="13"/>
  <c r="N17" i="13"/>
  <c r="M17" i="13"/>
  <c r="K17" i="13"/>
  <c r="I17" i="13"/>
  <c r="G17" i="13"/>
  <c r="U16" i="13"/>
  <c r="T16" i="13"/>
  <c r="O16" i="13"/>
  <c r="N16" i="13"/>
  <c r="M16" i="13"/>
  <c r="K16" i="13"/>
  <c r="I16" i="13"/>
  <c r="G16" i="13"/>
  <c r="U15" i="13"/>
  <c r="T15" i="13"/>
  <c r="O15" i="13"/>
  <c r="N15" i="13"/>
  <c r="M15" i="13"/>
  <c r="K15" i="13"/>
  <c r="I15" i="13"/>
  <c r="G15" i="13"/>
  <c r="U14" i="13"/>
  <c r="T14" i="13"/>
  <c r="O14" i="13"/>
  <c r="N14" i="13"/>
  <c r="M14" i="13"/>
  <c r="K14" i="13"/>
  <c r="I14" i="13"/>
  <c r="G14" i="13"/>
  <c r="U13" i="13"/>
  <c r="T13" i="13"/>
  <c r="O13" i="13"/>
  <c r="N13" i="13"/>
  <c r="M13" i="13"/>
  <c r="K13" i="13"/>
  <c r="I13" i="13"/>
  <c r="G13" i="13"/>
  <c r="U12" i="13"/>
  <c r="T12" i="13"/>
  <c r="O12" i="13"/>
  <c r="N12" i="13"/>
  <c r="M12" i="13"/>
  <c r="K12" i="13"/>
  <c r="I12" i="13"/>
  <c r="G12" i="13"/>
  <c r="U11" i="13"/>
  <c r="T11" i="13"/>
  <c r="O11" i="13"/>
  <c r="N11" i="13"/>
  <c r="M11" i="13"/>
  <c r="K11" i="13"/>
  <c r="I11" i="13"/>
  <c r="G11" i="13"/>
  <c r="S10" i="13"/>
  <c r="R10" i="13"/>
  <c r="Q10" i="13"/>
  <c r="P10" i="13"/>
  <c r="U10" i="13" s="1"/>
  <c r="L10" i="13"/>
  <c r="J10" i="13"/>
  <c r="I10" i="13"/>
  <c r="H10" i="13"/>
  <c r="F10" i="13"/>
  <c r="E10" i="13"/>
  <c r="D10" i="13"/>
  <c r="G10" i="13" s="1"/>
  <c r="U9" i="13"/>
  <c r="T9" i="13"/>
  <c r="O9" i="13"/>
  <c r="N9" i="13"/>
  <c r="M9" i="13"/>
  <c r="K9" i="13"/>
  <c r="I9" i="13"/>
  <c r="G9" i="13"/>
  <c r="U8" i="13"/>
  <c r="T8" i="13"/>
  <c r="O8" i="13"/>
  <c r="N8" i="13"/>
  <c r="M8" i="13"/>
  <c r="K8" i="13"/>
  <c r="I8" i="13"/>
  <c r="G8" i="13"/>
  <c r="S339" i="12"/>
  <c r="R339" i="12"/>
  <c r="T339" i="12" s="1"/>
  <c r="Q339" i="12"/>
  <c r="P339" i="12"/>
  <c r="L339" i="12"/>
  <c r="J339" i="12"/>
  <c r="K339" i="12" s="1"/>
  <c r="H339" i="12"/>
  <c r="F339" i="12"/>
  <c r="E339" i="12"/>
  <c r="M339" i="12" s="1"/>
  <c r="D339" i="12"/>
  <c r="I339" i="12" s="1"/>
  <c r="T338" i="12"/>
  <c r="S338" i="12"/>
  <c r="R338" i="12"/>
  <c r="Q338" i="12"/>
  <c r="P338" i="12"/>
  <c r="U338" i="12" s="1"/>
  <c r="L338" i="12"/>
  <c r="J338" i="12"/>
  <c r="H338" i="12"/>
  <c r="I338" i="12" s="1"/>
  <c r="F338" i="12"/>
  <c r="N338" i="12" s="1"/>
  <c r="E338" i="12"/>
  <c r="D338" i="12"/>
  <c r="S337" i="12"/>
  <c r="R337" i="12"/>
  <c r="Q337" i="12"/>
  <c r="P337" i="12"/>
  <c r="L337" i="12"/>
  <c r="K337" i="12"/>
  <c r="J337" i="12"/>
  <c r="H337" i="12"/>
  <c r="F337" i="12"/>
  <c r="N337" i="12" s="1"/>
  <c r="E337" i="12"/>
  <c r="D337" i="12"/>
  <c r="I337" i="12" s="1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N334" i="12"/>
  <c r="O334" i="12" s="1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S332" i="12"/>
  <c r="R332" i="12"/>
  <c r="Q332" i="12"/>
  <c r="P332" i="12"/>
  <c r="L332" i="12"/>
  <c r="J332" i="12"/>
  <c r="U332" i="12" s="1"/>
  <c r="H332" i="12"/>
  <c r="F332" i="12"/>
  <c r="E332" i="12"/>
  <c r="D332" i="12"/>
  <c r="U331" i="12"/>
  <c r="T331" i="12"/>
  <c r="O331" i="12"/>
  <c r="N331" i="12"/>
  <c r="M331" i="12"/>
  <c r="K331" i="12"/>
  <c r="I331" i="12"/>
  <c r="G331" i="12"/>
  <c r="U330" i="12"/>
  <c r="T330" i="12"/>
  <c r="N330" i="12"/>
  <c r="O330" i="12" s="1"/>
  <c r="M330" i="12"/>
  <c r="K330" i="12"/>
  <c r="I330" i="12"/>
  <c r="G330" i="12"/>
  <c r="U329" i="12"/>
  <c r="T329" i="12"/>
  <c r="N329" i="12"/>
  <c r="O329" i="12" s="1"/>
  <c r="M329" i="12"/>
  <c r="K329" i="12"/>
  <c r="I329" i="12"/>
  <c r="G329" i="12"/>
  <c r="U328" i="12"/>
  <c r="T328" i="12"/>
  <c r="N328" i="12"/>
  <c r="O328" i="12" s="1"/>
  <c r="M328" i="12"/>
  <c r="K328" i="12"/>
  <c r="I328" i="12"/>
  <c r="G328" i="12"/>
  <c r="U327" i="12"/>
  <c r="T327" i="12"/>
  <c r="N327" i="12"/>
  <c r="O327" i="12" s="1"/>
  <c r="M327" i="12"/>
  <c r="K327" i="12"/>
  <c r="I327" i="12"/>
  <c r="G327" i="12"/>
  <c r="U326" i="12"/>
  <c r="T326" i="12"/>
  <c r="N326" i="12"/>
  <c r="O326" i="12" s="1"/>
  <c r="M326" i="12"/>
  <c r="K326" i="12"/>
  <c r="I326" i="12"/>
  <c r="G326" i="12"/>
  <c r="U325" i="12"/>
  <c r="T325" i="12"/>
  <c r="N325" i="12"/>
  <c r="O325" i="12" s="1"/>
  <c r="M325" i="12"/>
  <c r="K325" i="12"/>
  <c r="I325" i="12"/>
  <c r="G325" i="12"/>
  <c r="U324" i="12"/>
  <c r="T324" i="12"/>
  <c r="N324" i="12"/>
  <c r="O324" i="12" s="1"/>
  <c r="M324" i="12"/>
  <c r="K324" i="12"/>
  <c r="I324" i="12"/>
  <c r="G324" i="12"/>
  <c r="S323" i="12"/>
  <c r="R323" i="12"/>
  <c r="T323" i="12" s="1"/>
  <c r="Q323" i="12"/>
  <c r="P323" i="12"/>
  <c r="L323" i="12"/>
  <c r="J323" i="12"/>
  <c r="K323" i="12" s="1"/>
  <c r="H323" i="12"/>
  <c r="F323" i="12"/>
  <c r="E323" i="12"/>
  <c r="D323" i="12"/>
  <c r="U322" i="12"/>
  <c r="T322" i="12"/>
  <c r="O322" i="12"/>
  <c r="N322" i="12"/>
  <c r="M322" i="12"/>
  <c r="K322" i="12"/>
  <c r="I322" i="12"/>
  <c r="G322" i="12"/>
  <c r="U321" i="12"/>
  <c r="T321" i="12"/>
  <c r="N321" i="12"/>
  <c r="O321" i="12" s="1"/>
  <c r="M321" i="12"/>
  <c r="K321" i="12"/>
  <c r="I321" i="12"/>
  <c r="G321" i="12"/>
  <c r="U320" i="12"/>
  <c r="T320" i="12"/>
  <c r="N320" i="12"/>
  <c r="O320" i="12" s="1"/>
  <c r="M320" i="12"/>
  <c r="K320" i="12"/>
  <c r="I320" i="12"/>
  <c r="G320" i="12"/>
  <c r="U319" i="12"/>
  <c r="T319" i="12"/>
  <c r="N319" i="12"/>
  <c r="O319" i="12" s="1"/>
  <c r="M319" i="12"/>
  <c r="K319" i="12"/>
  <c r="I319" i="12"/>
  <c r="G319" i="12"/>
  <c r="U318" i="12"/>
  <c r="T318" i="12"/>
  <c r="N318" i="12"/>
  <c r="O318" i="12" s="1"/>
  <c r="M318" i="12"/>
  <c r="K318" i="12"/>
  <c r="I318" i="12"/>
  <c r="G318" i="12"/>
  <c r="S317" i="12"/>
  <c r="T317" i="12" s="1"/>
  <c r="R317" i="12"/>
  <c r="Q317" i="12"/>
  <c r="P317" i="12"/>
  <c r="U317" i="12" s="1"/>
  <c r="L317" i="12"/>
  <c r="J317" i="12"/>
  <c r="K317" i="12" s="1"/>
  <c r="H317" i="12"/>
  <c r="F317" i="12"/>
  <c r="E317" i="12"/>
  <c r="D317" i="12"/>
  <c r="G317" i="12" s="1"/>
  <c r="U316" i="12"/>
  <c r="T316" i="12"/>
  <c r="O316" i="12"/>
  <c r="N316" i="12"/>
  <c r="M316" i="12"/>
  <c r="K316" i="12"/>
  <c r="I316" i="12"/>
  <c r="G316" i="12"/>
  <c r="U315" i="12"/>
  <c r="T315" i="12"/>
  <c r="N315" i="12"/>
  <c r="O315" i="12" s="1"/>
  <c r="M315" i="12"/>
  <c r="K315" i="12"/>
  <c r="I315" i="12"/>
  <c r="G315" i="12"/>
  <c r="U314" i="12"/>
  <c r="T314" i="12"/>
  <c r="N314" i="12"/>
  <c r="O314" i="12" s="1"/>
  <c r="M314" i="12"/>
  <c r="K314" i="12"/>
  <c r="I314" i="12"/>
  <c r="G314" i="12"/>
  <c r="U313" i="12"/>
  <c r="T313" i="12"/>
  <c r="N313" i="12"/>
  <c r="O313" i="12" s="1"/>
  <c r="M313" i="12"/>
  <c r="K313" i="12"/>
  <c r="I313" i="12"/>
  <c r="G313" i="12"/>
  <c r="U312" i="12"/>
  <c r="T312" i="12"/>
  <c r="N312" i="12"/>
  <c r="O312" i="12" s="1"/>
  <c r="M312" i="12"/>
  <c r="K312" i="12"/>
  <c r="I312" i="12"/>
  <c r="G312" i="12"/>
  <c r="U311" i="12"/>
  <c r="T311" i="12"/>
  <c r="N311" i="12"/>
  <c r="O311" i="12" s="1"/>
  <c r="M311" i="12"/>
  <c r="K311" i="12"/>
  <c r="I311" i="12"/>
  <c r="G311" i="12"/>
  <c r="S310" i="12"/>
  <c r="R310" i="12"/>
  <c r="Q310" i="12"/>
  <c r="P310" i="12"/>
  <c r="L310" i="12"/>
  <c r="J310" i="12"/>
  <c r="H310" i="12"/>
  <c r="F310" i="12"/>
  <c r="N310" i="12" s="1"/>
  <c r="E310" i="12"/>
  <c r="K310" i="12" s="1"/>
  <c r="D310" i="12"/>
  <c r="U309" i="12"/>
  <c r="T309" i="12"/>
  <c r="O309" i="12"/>
  <c r="N309" i="12"/>
  <c r="M309" i="12"/>
  <c r="K309" i="12"/>
  <c r="I309" i="12"/>
  <c r="G309" i="12"/>
  <c r="U308" i="12"/>
  <c r="T308" i="12"/>
  <c r="N308" i="12"/>
  <c r="O308" i="12" s="1"/>
  <c r="M308" i="12"/>
  <c r="K308" i="12"/>
  <c r="I308" i="12"/>
  <c r="G308" i="12"/>
  <c r="U307" i="12"/>
  <c r="T307" i="12"/>
  <c r="N307" i="12"/>
  <c r="O307" i="12" s="1"/>
  <c r="M307" i="12"/>
  <c r="K307" i="12"/>
  <c r="I307" i="12"/>
  <c r="G307" i="12"/>
  <c r="U306" i="12"/>
  <c r="T306" i="12"/>
  <c r="N306" i="12"/>
  <c r="O306" i="12" s="1"/>
  <c r="M306" i="12"/>
  <c r="K306" i="12"/>
  <c r="I306" i="12"/>
  <c r="G306" i="12"/>
  <c r="U305" i="12"/>
  <c r="T305" i="12"/>
  <c r="N305" i="12"/>
  <c r="O305" i="12" s="1"/>
  <c r="M305" i="12"/>
  <c r="K305" i="12"/>
  <c r="I305" i="12"/>
  <c r="G305" i="12"/>
  <c r="U304" i="12"/>
  <c r="T304" i="12"/>
  <c r="N304" i="12"/>
  <c r="O304" i="12" s="1"/>
  <c r="M304" i="12"/>
  <c r="K304" i="12"/>
  <c r="I304" i="12"/>
  <c r="G304" i="12"/>
  <c r="S303" i="12"/>
  <c r="R303" i="12"/>
  <c r="T303" i="12" s="1"/>
  <c r="Q303" i="12"/>
  <c r="P303" i="12"/>
  <c r="L303" i="12"/>
  <c r="J303" i="12"/>
  <c r="U303" i="12" s="1"/>
  <c r="H303" i="12"/>
  <c r="F303" i="12"/>
  <c r="E303" i="12"/>
  <c r="M303" i="12" s="1"/>
  <c r="D303" i="12"/>
  <c r="U302" i="12"/>
  <c r="T302" i="12"/>
  <c r="N302" i="12"/>
  <c r="O302" i="12" s="1"/>
  <c r="M302" i="12"/>
  <c r="K302" i="12"/>
  <c r="I302" i="12"/>
  <c r="G302" i="12"/>
  <c r="S299" i="12"/>
  <c r="T299" i="12" s="1"/>
  <c r="R299" i="12"/>
  <c r="Q299" i="12"/>
  <c r="P299" i="12"/>
  <c r="U299" i="12" s="1"/>
  <c r="L299" i="12"/>
  <c r="J299" i="12"/>
  <c r="H299" i="12"/>
  <c r="F299" i="12"/>
  <c r="N299" i="12" s="1"/>
  <c r="O299" i="12" s="1"/>
  <c r="E299" i="12"/>
  <c r="D299" i="12"/>
  <c r="S298" i="12"/>
  <c r="T298" i="12" s="1"/>
  <c r="R298" i="12"/>
  <c r="Q298" i="12"/>
  <c r="P298" i="12"/>
  <c r="L298" i="12"/>
  <c r="K298" i="12"/>
  <c r="J298" i="12"/>
  <c r="H298" i="12"/>
  <c r="F298" i="12"/>
  <c r="N298" i="12" s="1"/>
  <c r="E298" i="12"/>
  <c r="D298" i="12"/>
  <c r="U297" i="12"/>
  <c r="T297" i="12"/>
  <c r="O297" i="12"/>
  <c r="N297" i="12"/>
  <c r="M297" i="12"/>
  <c r="K297" i="12"/>
  <c r="I297" i="12"/>
  <c r="G297" i="12"/>
  <c r="U296" i="12"/>
  <c r="T296" i="12"/>
  <c r="O296" i="12"/>
  <c r="N296" i="12"/>
  <c r="M296" i="12"/>
  <c r="K296" i="12"/>
  <c r="I296" i="12"/>
  <c r="G296" i="12"/>
  <c r="U295" i="12"/>
  <c r="T295" i="12"/>
  <c r="O295" i="12"/>
  <c r="N295" i="12"/>
  <c r="M295" i="12"/>
  <c r="K295" i="12"/>
  <c r="I295" i="12"/>
  <c r="G295" i="12"/>
  <c r="U294" i="12"/>
  <c r="T294" i="12"/>
  <c r="O294" i="12"/>
  <c r="N294" i="12"/>
  <c r="M294" i="12"/>
  <c r="K294" i="12"/>
  <c r="I294" i="12"/>
  <c r="G294" i="12"/>
  <c r="U293" i="12"/>
  <c r="T293" i="12"/>
  <c r="O293" i="12"/>
  <c r="N293" i="12"/>
  <c r="M293" i="12"/>
  <c r="K293" i="12"/>
  <c r="I293" i="12"/>
  <c r="G293" i="12"/>
  <c r="S292" i="12"/>
  <c r="R292" i="12"/>
  <c r="T292" i="12" s="1"/>
  <c r="Q292" i="12"/>
  <c r="P292" i="12"/>
  <c r="L292" i="12"/>
  <c r="J292" i="12"/>
  <c r="U292" i="12" s="1"/>
  <c r="H292" i="12"/>
  <c r="F292" i="12"/>
  <c r="N292" i="12" s="1"/>
  <c r="E292" i="12"/>
  <c r="D292" i="12"/>
  <c r="U291" i="12"/>
  <c r="T291" i="12"/>
  <c r="O291" i="12"/>
  <c r="N291" i="12"/>
  <c r="M291" i="12"/>
  <c r="K291" i="12"/>
  <c r="I291" i="12"/>
  <c r="G291" i="12"/>
  <c r="U290" i="12"/>
  <c r="T290" i="12"/>
  <c r="N290" i="12"/>
  <c r="O290" i="12" s="1"/>
  <c r="M290" i="12"/>
  <c r="K290" i="12"/>
  <c r="I290" i="12"/>
  <c r="G290" i="12"/>
  <c r="U289" i="12"/>
  <c r="T289" i="12"/>
  <c r="N289" i="12"/>
  <c r="O289" i="12" s="1"/>
  <c r="M289" i="12"/>
  <c r="K289" i="12"/>
  <c r="I289" i="12"/>
  <c r="G289" i="12"/>
  <c r="U288" i="12"/>
  <c r="T288" i="12"/>
  <c r="N288" i="12"/>
  <c r="O288" i="12" s="1"/>
  <c r="M288" i="12"/>
  <c r="K288" i="12"/>
  <c r="I288" i="12"/>
  <c r="G288" i="12"/>
  <c r="U287" i="12"/>
  <c r="T287" i="12"/>
  <c r="O287" i="12"/>
  <c r="N287" i="12"/>
  <c r="M287" i="12"/>
  <c r="K287" i="12"/>
  <c r="I287" i="12"/>
  <c r="G287" i="12"/>
  <c r="U286" i="12"/>
  <c r="T286" i="12"/>
  <c r="N286" i="12"/>
  <c r="O286" i="12" s="1"/>
  <c r="M286" i="12"/>
  <c r="K286" i="12"/>
  <c r="I286" i="12"/>
  <c r="G286" i="12"/>
  <c r="S285" i="12"/>
  <c r="R285" i="12"/>
  <c r="T285" i="12" s="1"/>
  <c r="Q285" i="12"/>
  <c r="P285" i="12"/>
  <c r="L285" i="12"/>
  <c r="J285" i="12"/>
  <c r="U285" i="12" s="1"/>
  <c r="H285" i="12"/>
  <c r="F285" i="12"/>
  <c r="E285" i="12"/>
  <c r="D285" i="12"/>
  <c r="I285" i="12" s="1"/>
  <c r="U284" i="12"/>
  <c r="T284" i="12"/>
  <c r="O284" i="12"/>
  <c r="N284" i="12"/>
  <c r="M284" i="12"/>
  <c r="K284" i="12"/>
  <c r="I284" i="12"/>
  <c r="G284" i="12"/>
  <c r="U283" i="12"/>
  <c r="T283" i="12"/>
  <c r="N283" i="12"/>
  <c r="O283" i="12" s="1"/>
  <c r="M283" i="12"/>
  <c r="K283" i="12"/>
  <c r="I283" i="12"/>
  <c r="G283" i="12"/>
  <c r="U282" i="12"/>
  <c r="T282" i="12"/>
  <c r="N282" i="12"/>
  <c r="O282" i="12" s="1"/>
  <c r="M282" i="12"/>
  <c r="K282" i="12"/>
  <c r="I282" i="12"/>
  <c r="G282" i="12"/>
  <c r="U281" i="12"/>
  <c r="T281" i="12"/>
  <c r="N281" i="12"/>
  <c r="O281" i="12" s="1"/>
  <c r="M281" i="12"/>
  <c r="K281" i="12"/>
  <c r="I281" i="12"/>
  <c r="G281" i="12"/>
  <c r="U280" i="12"/>
  <c r="T280" i="12"/>
  <c r="N280" i="12"/>
  <c r="O280" i="12" s="1"/>
  <c r="M280" i="12"/>
  <c r="K280" i="12"/>
  <c r="I280" i="12"/>
  <c r="G280" i="12"/>
  <c r="U279" i="12"/>
  <c r="T279" i="12"/>
  <c r="N279" i="12"/>
  <c r="O279" i="12" s="1"/>
  <c r="M279" i="12"/>
  <c r="K279" i="12"/>
  <c r="I279" i="12"/>
  <c r="G279" i="12"/>
  <c r="U278" i="12"/>
  <c r="T278" i="12"/>
  <c r="N278" i="12"/>
  <c r="O278" i="12" s="1"/>
  <c r="M278" i="12"/>
  <c r="K278" i="12"/>
  <c r="I278" i="12"/>
  <c r="G278" i="12"/>
  <c r="U277" i="12"/>
  <c r="T277" i="12"/>
  <c r="N277" i="12"/>
  <c r="O277" i="12" s="1"/>
  <c r="M277" i="12"/>
  <c r="K277" i="12"/>
  <c r="I277" i="12"/>
  <c r="G277" i="12"/>
  <c r="U276" i="12"/>
  <c r="T276" i="12"/>
  <c r="N276" i="12"/>
  <c r="O276" i="12" s="1"/>
  <c r="M276" i="12"/>
  <c r="K276" i="12"/>
  <c r="I276" i="12"/>
  <c r="G276" i="12"/>
  <c r="S275" i="12"/>
  <c r="R275" i="12"/>
  <c r="T275" i="12" s="1"/>
  <c r="Q275" i="12"/>
  <c r="P275" i="12"/>
  <c r="L275" i="12"/>
  <c r="J275" i="12"/>
  <c r="K275" i="12" s="1"/>
  <c r="I275" i="12"/>
  <c r="H275" i="12"/>
  <c r="F275" i="12"/>
  <c r="E275" i="12"/>
  <c r="M275" i="12" s="1"/>
  <c r="D275" i="12"/>
  <c r="U274" i="12"/>
  <c r="T274" i="12"/>
  <c r="O274" i="12"/>
  <c r="N274" i="12"/>
  <c r="M274" i="12"/>
  <c r="K274" i="12"/>
  <c r="I274" i="12"/>
  <c r="G274" i="12"/>
  <c r="U273" i="12"/>
  <c r="T273" i="12"/>
  <c r="N273" i="12"/>
  <c r="O273" i="12" s="1"/>
  <c r="M273" i="12"/>
  <c r="K273" i="12"/>
  <c r="I273" i="12"/>
  <c r="G273" i="12"/>
  <c r="U272" i="12"/>
  <c r="T272" i="12"/>
  <c r="N272" i="12"/>
  <c r="O272" i="12" s="1"/>
  <c r="M272" i="12"/>
  <c r="K272" i="12"/>
  <c r="I272" i="12"/>
  <c r="G272" i="12"/>
  <c r="U271" i="12"/>
  <c r="T271" i="12"/>
  <c r="N271" i="12"/>
  <c r="O271" i="12" s="1"/>
  <c r="M271" i="12"/>
  <c r="K271" i="12"/>
  <c r="I271" i="12"/>
  <c r="G271" i="12"/>
  <c r="U270" i="12"/>
  <c r="T270" i="12"/>
  <c r="N270" i="12"/>
  <c r="O270" i="12" s="1"/>
  <c r="M270" i="12"/>
  <c r="K270" i="12"/>
  <c r="I270" i="12"/>
  <c r="G270" i="12"/>
  <c r="U269" i="12"/>
  <c r="T269" i="12"/>
  <c r="N269" i="12"/>
  <c r="O269" i="12" s="1"/>
  <c r="M269" i="12"/>
  <c r="K269" i="12"/>
  <c r="I269" i="12"/>
  <c r="G269" i="12"/>
  <c r="U268" i="12"/>
  <c r="T268" i="12"/>
  <c r="N268" i="12"/>
  <c r="O268" i="12" s="1"/>
  <c r="M268" i="12"/>
  <c r="K268" i="12"/>
  <c r="I268" i="12"/>
  <c r="G268" i="12"/>
  <c r="S267" i="12"/>
  <c r="R267" i="12"/>
  <c r="T267" i="12" s="1"/>
  <c r="Q267" i="12"/>
  <c r="P267" i="12"/>
  <c r="L267" i="12"/>
  <c r="J267" i="12"/>
  <c r="H267" i="12"/>
  <c r="F267" i="12"/>
  <c r="E267" i="12"/>
  <c r="K267" i="12" s="1"/>
  <c r="D267" i="12"/>
  <c r="U266" i="12"/>
  <c r="T266" i="12"/>
  <c r="O266" i="12"/>
  <c r="N266" i="12"/>
  <c r="M266" i="12"/>
  <c r="K266" i="12"/>
  <c r="I266" i="12"/>
  <c r="G266" i="12"/>
  <c r="U265" i="12"/>
  <c r="T265" i="12"/>
  <c r="O265" i="12"/>
  <c r="N265" i="12"/>
  <c r="M265" i="12"/>
  <c r="K265" i="12"/>
  <c r="I265" i="12"/>
  <c r="G265" i="12"/>
  <c r="U264" i="12"/>
  <c r="T264" i="12"/>
  <c r="O264" i="12"/>
  <c r="N264" i="12"/>
  <c r="M264" i="12"/>
  <c r="K264" i="12"/>
  <c r="I264" i="12"/>
  <c r="G264" i="12"/>
  <c r="U263" i="12"/>
  <c r="T263" i="12"/>
  <c r="O263" i="12"/>
  <c r="N263" i="12"/>
  <c r="M263" i="12"/>
  <c r="K263" i="12"/>
  <c r="I263" i="12"/>
  <c r="G263" i="12"/>
  <c r="S260" i="12"/>
  <c r="R260" i="12"/>
  <c r="Q260" i="12"/>
  <c r="P260" i="12"/>
  <c r="L260" i="12"/>
  <c r="J260" i="12"/>
  <c r="H260" i="12"/>
  <c r="N260" i="12" s="1"/>
  <c r="F260" i="12"/>
  <c r="E260" i="12"/>
  <c r="D260" i="12"/>
  <c r="S259" i="12"/>
  <c r="T259" i="12" s="1"/>
  <c r="R259" i="12"/>
  <c r="Q259" i="12"/>
  <c r="P259" i="12"/>
  <c r="U259" i="12" s="1"/>
  <c r="M259" i="12"/>
  <c r="L259" i="12"/>
  <c r="J259" i="12"/>
  <c r="H259" i="12"/>
  <c r="F259" i="12"/>
  <c r="E259" i="12"/>
  <c r="D259" i="12"/>
  <c r="I259" i="12" s="1"/>
  <c r="U258" i="12"/>
  <c r="T258" i="12"/>
  <c r="O258" i="12"/>
  <c r="N258" i="12"/>
  <c r="M258" i="12"/>
  <c r="K258" i="12"/>
  <c r="I258" i="12"/>
  <c r="G258" i="12"/>
  <c r="U257" i="12"/>
  <c r="T257" i="12"/>
  <c r="N257" i="12"/>
  <c r="O257" i="12" s="1"/>
  <c r="M257" i="12"/>
  <c r="K257" i="12"/>
  <c r="I257" i="12"/>
  <c r="G257" i="12"/>
  <c r="U256" i="12"/>
  <c r="T256" i="12"/>
  <c r="N256" i="12"/>
  <c r="O256" i="12" s="1"/>
  <c r="M256" i="12"/>
  <c r="K256" i="12"/>
  <c r="I256" i="12"/>
  <c r="G256" i="12"/>
  <c r="U255" i="12"/>
  <c r="T255" i="12"/>
  <c r="N255" i="12"/>
  <c r="O255" i="12" s="1"/>
  <c r="M255" i="12"/>
  <c r="K255" i="12"/>
  <c r="I255" i="12"/>
  <c r="G255" i="12"/>
  <c r="S254" i="12"/>
  <c r="R254" i="12"/>
  <c r="Q254" i="12"/>
  <c r="P254" i="12"/>
  <c r="L254" i="12"/>
  <c r="J254" i="12"/>
  <c r="H254" i="12"/>
  <c r="N254" i="12" s="1"/>
  <c r="O254" i="12" s="1"/>
  <c r="F254" i="12"/>
  <c r="E254" i="12"/>
  <c r="M254" i="12" s="1"/>
  <c r="D254" i="12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O251" i="12"/>
  <c r="N251" i="12"/>
  <c r="M251" i="12"/>
  <c r="K251" i="12"/>
  <c r="I251" i="12"/>
  <c r="G251" i="12"/>
  <c r="U250" i="12"/>
  <c r="T250" i="12"/>
  <c r="O250" i="12"/>
  <c r="N250" i="12"/>
  <c r="M250" i="12"/>
  <c r="K250" i="12"/>
  <c r="I250" i="12"/>
  <c r="G250" i="12"/>
  <c r="U249" i="12"/>
  <c r="T249" i="12"/>
  <c r="O249" i="12"/>
  <c r="N249" i="12"/>
  <c r="M249" i="12"/>
  <c r="K249" i="12"/>
  <c r="I249" i="12"/>
  <c r="G249" i="12"/>
  <c r="U248" i="12"/>
  <c r="T248" i="12"/>
  <c r="O248" i="12"/>
  <c r="N248" i="12"/>
  <c r="M248" i="12"/>
  <c r="K248" i="12"/>
  <c r="I248" i="12"/>
  <c r="G248" i="12"/>
  <c r="S247" i="12"/>
  <c r="T247" i="12" s="1"/>
  <c r="R247" i="12"/>
  <c r="Q247" i="12"/>
  <c r="P247" i="12"/>
  <c r="L247" i="12"/>
  <c r="J247" i="12"/>
  <c r="I247" i="12"/>
  <c r="H247" i="12"/>
  <c r="F247" i="12"/>
  <c r="E247" i="12"/>
  <c r="K247" i="12" s="1"/>
  <c r="D247" i="12"/>
  <c r="U246" i="12"/>
  <c r="T246" i="12"/>
  <c r="O246" i="12"/>
  <c r="N246" i="12"/>
  <c r="M246" i="12"/>
  <c r="K246" i="12"/>
  <c r="I246" i="12"/>
  <c r="G246" i="12"/>
  <c r="U245" i="12"/>
  <c r="T245" i="12"/>
  <c r="N245" i="12"/>
  <c r="O245" i="12" s="1"/>
  <c r="M245" i="12"/>
  <c r="K245" i="12"/>
  <c r="I245" i="12"/>
  <c r="G245" i="12"/>
  <c r="U244" i="12"/>
  <c r="T244" i="12"/>
  <c r="N244" i="12"/>
  <c r="O244" i="12" s="1"/>
  <c r="M244" i="12"/>
  <c r="K244" i="12"/>
  <c r="I244" i="12"/>
  <c r="G244" i="12"/>
  <c r="U243" i="12"/>
  <c r="T243" i="12"/>
  <c r="N243" i="12"/>
  <c r="O243" i="12" s="1"/>
  <c r="M243" i="12"/>
  <c r="K243" i="12"/>
  <c r="I243" i="12"/>
  <c r="G243" i="12"/>
  <c r="U242" i="12"/>
  <c r="T242" i="12"/>
  <c r="N242" i="12"/>
  <c r="O242" i="12" s="1"/>
  <c r="M242" i="12"/>
  <c r="K242" i="12"/>
  <c r="I242" i="12"/>
  <c r="G242" i="12"/>
  <c r="U241" i="12"/>
  <c r="T241" i="12"/>
  <c r="O241" i="12"/>
  <c r="N241" i="12"/>
  <c r="M241" i="12"/>
  <c r="K241" i="12"/>
  <c r="I241" i="12"/>
  <c r="G241" i="12"/>
  <c r="S240" i="12"/>
  <c r="R240" i="12"/>
  <c r="Q240" i="12"/>
  <c r="P240" i="12"/>
  <c r="L240" i="12"/>
  <c r="J240" i="12"/>
  <c r="N240" i="12" s="1"/>
  <c r="H240" i="12"/>
  <c r="F240" i="12"/>
  <c r="E240" i="12"/>
  <c r="M240" i="12" s="1"/>
  <c r="D240" i="12"/>
  <c r="I240" i="12" s="1"/>
  <c r="U239" i="12"/>
  <c r="T239" i="12"/>
  <c r="O239" i="12"/>
  <c r="N239" i="12"/>
  <c r="M239" i="12"/>
  <c r="K239" i="12"/>
  <c r="I239" i="12"/>
  <c r="G239" i="12"/>
  <c r="U238" i="12"/>
  <c r="T238" i="12"/>
  <c r="N238" i="12"/>
  <c r="O238" i="12" s="1"/>
  <c r="M238" i="12"/>
  <c r="K238" i="12"/>
  <c r="I238" i="12"/>
  <c r="G238" i="12"/>
  <c r="U237" i="12"/>
  <c r="T237" i="12"/>
  <c r="N237" i="12"/>
  <c r="O237" i="12" s="1"/>
  <c r="M237" i="12"/>
  <c r="K237" i="12"/>
  <c r="I237" i="12"/>
  <c r="G237" i="12"/>
  <c r="U236" i="12"/>
  <c r="T236" i="12"/>
  <c r="N236" i="12"/>
  <c r="O236" i="12" s="1"/>
  <c r="M236" i="12"/>
  <c r="K236" i="12"/>
  <c r="I236" i="12"/>
  <c r="G236" i="12"/>
  <c r="U235" i="12"/>
  <c r="T235" i="12"/>
  <c r="N235" i="12"/>
  <c r="O235" i="12" s="1"/>
  <c r="M235" i="12"/>
  <c r="K235" i="12"/>
  <c r="I235" i="12"/>
  <c r="G235" i="12"/>
  <c r="U234" i="12"/>
  <c r="T234" i="12"/>
  <c r="O234" i="12"/>
  <c r="N234" i="12"/>
  <c r="M234" i="12"/>
  <c r="K234" i="12"/>
  <c r="I234" i="12"/>
  <c r="G234" i="12"/>
  <c r="S231" i="12"/>
  <c r="R231" i="12"/>
  <c r="Q231" i="12"/>
  <c r="P231" i="12"/>
  <c r="L231" i="12"/>
  <c r="J231" i="12"/>
  <c r="H231" i="12"/>
  <c r="F231" i="12"/>
  <c r="E231" i="12"/>
  <c r="M231" i="12" s="1"/>
  <c r="D231" i="12"/>
  <c r="G231" i="12" s="1"/>
  <c r="S230" i="12"/>
  <c r="R230" i="12"/>
  <c r="T230" i="12" s="1"/>
  <c r="Q230" i="12"/>
  <c r="P230" i="12"/>
  <c r="L230" i="12"/>
  <c r="J230" i="12"/>
  <c r="K230" i="12" s="1"/>
  <c r="H230" i="12"/>
  <c r="F230" i="12"/>
  <c r="E230" i="12"/>
  <c r="D230" i="12"/>
  <c r="I230" i="12" s="1"/>
  <c r="U229" i="12"/>
  <c r="T229" i="12"/>
  <c r="O229" i="12"/>
  <c r="N229" i="12"/>
  <c r="M229" i="12"/>
  <c r="K229" i="12"/>
  <c r="I229" i="12"/>
  <c r="G229" i="12"/>
  <c r="U228" i="12"/>
  <c r="T228" i="12"/>
  <c r="N228" i="12"/>
  <c r="O228" i="12" s="1"/>
  <c r="M228" i="12"/>
  <c r="K228" i="12"/>
  <c r="I228" i="12"/>
  <c r="G228" i="12"/>
  <c r="U227" i="12"/>
  <c r="T227" i="12"/>
  <c r="O227" i="12"/>
  <c r="N227" i="12"/>
  <c r="M227" i="12"/>
  <c r="K227" i="12"/>
  <c r="I227" i="12"/>
  <c r="G227" i="12"/>
  <c r="U226" i="12"/>
  <c r="T226" i="12"/>
  <c r="N226" i="12"/>
  <c r="O226" i="12" s="1"/>
  <c r="M226" i="12"/>
  <c r="K226" i="12"/>
  <c r="I226" i="12"/>
  <c r="G226" i="12"/>
  <c r="U225" i="12"/>
  <c r="T225" i="12"/>
  <c r="N225" i="12"/>
  <c r="O225" i="12" s="1"/>
  <c r="M225" i="12"/>
  <c r="K225" i="12"/>
  <c r="I225" i="12"/>
  <c r="G225" i="12"/>
  <c r="S224" i="12"/>
  <c r="R224" i="12"/>
  <c r="Q224" i="12"/>
  <c r="P224" i="12"/>
  <c r="L224" i="12"/>
  <c r="J224" i="12"/>
  <c r="H224" i="12"/>
  <c r="F224" i="12"/>
  <c r="N224" i="12" s="1"/>
  <c r="E224" i="12"/>
  <c r="D224" i="12"/>
  <c r="G224" i="12" s="1"/>
  <c r="U223" i="12"/>
  <c r="T223" i="12"/>
  <c r="O223" i="12"/>
  <c r="N223" i="12"/>
  <c r="M223" i="12"/>
  <c r="K223" i="12"/>
  <c r="I223" i="12"/>
  <c r="G223" i="12"/>
  <c r="U222" i="12"/>
  <c r="T222" i="12"/>
  <c r="O222" i="12"/>
  <c r="N222" i="12"/>
  <c r="M222" i="12"/>
  <c r="K222" i="12"/>
  <c r="I222" i="12"/>
  <c r="G222" i="12"/>
  <c r="U221" i="12"/>
  <c r="T221" i="12"/>
  <c r="N221" i="12"/>
  <c r="O221" i="12" s="1"/>
  <c r="M221" i="12"/>
  <c r="K221" i="12"/>
  <c r="I221" i="12"/>
  <c r="G221" i="12"/>
  <c r="U220" i="12"/>
  <c r="T220" i="12"/>
  <c r="N220" i="12"/>
  <c r="O220" i="12" s="1"/>
  <c r="M220" i="12"/>
  <c r="K220" i="12"/>
  <c r="I220" i="12"/>
  <c r="G220" i="12"/>
  <c r="U219" i="12"/>
  <c r="T219" i="12"/>
  <c r="N219" i="12"/>
  <c r="O219" i="12" s="1"/>
  <c r="M219" i="12"/>
  <c r="K219" i="12"/>
  <c r="I219" i="12"/>
  <c r="G219" i="12"/>
  <c r="U218" i="12"/>
  <c r="T218" i="12"/>
  <c r="N218" i="12"/>
  <c r="O218" i="12" s="1"/>
  <c r="M218" i="12"/>
  <c r="K218" i="12"/>
  <c r="I218" i="12"/>
  <c r="G218" i="12"/>
  <c r="U217" i="12"/>
  <c r="T217" i="12"/>
  <c r="N217" i="12"/>
  <c r="O217" i="12" s="1"/>
  <c r="M217" i="12"/>
  <c r="K217" i="12"/>
  <c r="I217" i="12"/>
  <c r="G217" i="12"/>
  <c r="S216" i="12"/>
  <c r="R216" i="12"/>
  <c r="Q216" i="12"/>
  <c r="P216" i="12"/>
  <c r="U216" i="12" s="1"/>
  <c r="L216" i="12"/>
  <c r="J216" i="12"/>
  <c r="H216" i="12"/>
  <c r="N216" i="12" s="1"/>
  <c r="F216" i="12"/>
  <c r="E216" i="12"/>
  <c r="K216" i="12" s="1"/>
  <c r="D216" i="12"/>
  <c r="I216" i="12" s="1"/>
  <c r="U215" i="12"/>
  <c r="T215" i="12"/>
  <c r="O215" i="12"/>
  <c r="N215" i="12"/>
  <c r="M215" i="12"/>
  <c r="K215" i="12"/>
  <c r="I215" i="12"/>
  <c r="G215" i="12"/>
  <c r="U214" i="12"/>
  <c r="T214" i="12"/>
  <c r="N214" i="12"/>
  <c r="O214" i="12" s="1"/>
  <c r="M214" i="12"/>
  <c r="K214" i="12"/>
  <c r="I214" i="12"/>
  <c r="G214" i="12"/>
  <c r="U213" i="12"/>
  <c r="T213" i="12"/>
  <c r="N213" i="12"/>
  <c r="O213" i="12" s="1"/>
  <c r="M213" i="12"/>
  <c r="K213" i="12"/>
  <c r="I213" i="12"/>
  <c r="G213" i="12"/>
  <c r="U212" i="12"/>
  <c r="T212" i="12"/>
  <c r="N212" i="12"/>
  <c r="O212" i="12" s="1"/>
  <c r="M212" i="12"/>
  <c r="K212" i="12"/>
  <c r="I212" i="12"/>
  <c r="G212" i="12"/>
  <c r="U211" i="12"/>
  <c r="T211" i="12"/>
  <c r="N211" i="12"/>
  <c r="O211" i="12" s="1"/>
  <c r="M211" i="12"/>
  <c r="K211" i="12"/>
  <c r="I211" i="12"/>
  <c r="G211" i="12"/>
  <c r="U210" i="12"/>
  <c r="T210" i="12"/>
  <c r="N210" i="12"/>
  <c r="O210" i="12" s="1"/>
  <c r="M210" i="12"/>
  <c r="K210" i="12"/>
  <c r="I210" i="12"/>
  <c r="G210" i="12"/>
  <c r="U209" i="12"/>
  <c r="T209" i="12"/>
  <c r="N209" i="12"/>
  <c r="O209" i="12" s="1"/>
  <c r="M209" i="12"/>
  <c r="K209" i="12"/>
  <c r="I209" i="12"/>
  <c r="G209" i="12"/>
  <c r="U208" i="12"/>
  <c r="T208" i="12"/>
  <c r="N208" i="12"/>
  <c r="O208" i="12" s="1"/>
  <c r="M208" i="12"/>
  <c r="K208" i="12"/>
  <c r="I208" i="12"/>
  <c r="G208" i="12"/>
  <c r="S205" i="12"/>
  <c r="R205" i="12"/>
  <c r="T205" i="12" s="1"/>
  <c r="Q205" i="12"/>
  <c r="P205" i="12"/>
  <c r="L205" i="12"/>
  <c r="M205" i="12" s="1"/>
  <c r="J205" i="12"/>
  <c r="H205" i="12"/>
  <c r="F205" i="12"/>
  <c r="E205" i="12"/>
  <c r="D205" i="12"/>
  <c r="I205" i="12" s="1"/>
  <c r="S204" i="12"/>
  <c r="R204" i="12"/>
  <c r="T204" i="12" s="1"/>
  <c r="Q204" i="12"/>
  <c r="P204" i="12"/>
  <c r="L204" i="12"/>
  <c r="K204" i="12"/>
  <c r="J204" i="12"/>
  <c r="H204" i="12"/>
  <c r="F204" i="12"/>
  <c r="N204" i="12" s="1"/>
  <c r="O204" i="12" s="1"/>
  <c r="E204" i="12"/>
  <c r="D204" i="12"/>
  <c r="I204" i="12" s="1"/>
  <c r="U203" i="12"/>
  <c r="T203" i="12"/>
  <c r="O203" i="12"/>
  <c r="N203" i="12"/>
  <c r="M203" i="12"/>
  <c r="K203" i="12"/>
  <c r="I203" i="12"/>
  <c r="G203" i="12"/>
  <c r="U202" i="12"/>
  <c r="T202" i="12"/>
  <c r="O202" i="12"/>
  <c r="N202" i="12"/>
  <c r="M202" i="12"/>
  <c r="K202" i="12"/>
  <c r="I202" i="12"/>
  <c r="G202" i="12"/>
  <c r="U201" i="12"/>
  <c r="T201" i="12"/>
  <c r="O201" i="12"/>
  <c r="N201" i="12"/>
  <c r="M201" i="12"/>
  <c r="K201" i="12"/>
  <c r="I201" i="12"/>
  <c r="G201" i="12"/>
  <c r="U200" i="12"/>
  <c r="T200" i="12"/>
  <c r="O200" i="12"/>
  <c r="N200" i="12"/>
  <c r="M200" i="12"/>
  <c r="K200" i="12"/>
  <c r="I200" i="12"/>
  <c r="G200" i="12"/>
  <c r="U199" i="12"/>
  <c r="T199" i="12"/>
  <c r="O199" i="12"/>
  <c r="N199" i="12"/>
  <c r="M199" i="12"/>
  <c r="K199" i="12"/>
  <c r="I199" i="12"/>
  <c r="G199" i="12"/>
  <c r="S198" i="12"/>
  <c r="R198" i="12"/>
  <c r="Q198" i="12"/>
  <c r="P198" i="12"/>
  <c r="L198" i="12"/>
  <c r="M198" i="12" s="1"/>
  <c r="J198" i="12"/>
  <c r="H198" i="12"/>
  <c r="F198" i="12"/>
  <c r="E198" i="12"/>
  <c r="D198" i="12"/>
  <c r="U197" i="12"/>
  <c r="T197" i="12"/>
  <c r="O197" i="12"/>
  <c r="N197" i="12"/>
  <c r="M197" i="12"/>
  <c r="K197" i="12"/>
  <c r="I197" i="12"/>
  <c r="G197" i="12"/>
  <c r="U196" i="12"/>
  <c r="T196" i="12"/>
  <c r="N196" i="12"/>
  <c r="O196" i="12" s="1"/>
  <c r="M196" i="12"/>
  <c r="K196" i="12"/>
  <c r="I196" i="12"/>
  <c r="G196" i="12"/>
  <c r="U195" i="12"/>
  <c r="T195" i="12"/>
  <c r="N195" i="12"/>
  <c r="O195" i="12" s="1"/>
  <c r="M195" i="12"/>
  <c r="K195" i="12"/>
  <c r="I195" i="12"/>
  <c r="G195" i="12"/>
  <c r="U194" i="12"/>
  <c r="T194" i="12"/>
  <c r="N194" i="12"/>
  <c r="O194" i="12" s="1"/>
  <c r="M194" i="12"/>
  <c r="K194" i="12"/>
  <c r="I194" i="12"/>
  <c r="G194" i="12"/>
  <c r="U193" i="12"/>
  <c r="T193" i="12"/>
  <c r="N193" i="12"/>
  <c r="O193" i="12" s="1"/>
  <c r="M193" i="12"/>
  <c r="K193" i="12"/>
  <c r="I193" i="12"/>
  <c r="G193" i="12"/>
  <c r="U192" i="12"/>
  <c r="T192" i="12"/>
  <c r="N192" i="12"/>
  <c r="O192" i="12" s="1"/>
  <c r="M192" i="12"/>
  <c r="K192" i="12"/>
  <c r="I192" i="12"/>
  <c r="G192" i="12"/>
  <c r="S191" i="12"/>
  <c r="R191" i="12"/>
  <c r="Q191" i="12"/>
  <c r="P191" i="12"/>
  <c r="U191" i="12" s="1"/>
  <c r="L191" i="12"/>
  <c r="J191" i="12"/>
  <c r="H191" i="12"/>
  <c r="F191" i="12"/>
  <c r="E191" i="12"/>
  <c r="D191" i="12"/>
  <c r="G191" i="12" s="1"/>
  <c r="U190" i="12"/>
  <c r="T190" i="12"/>
  <c r="O190" i="12"/>
  <c r="N190" i="12"/>
  <c r="M190" i="12"/>
  <c r="K190" i="12"/>
  <c r="I190" i="12"/>
  <c r="G190" i="12"/>
  <c r="U189" i="12"/>
  <c r="T189" i="12"/>
  <c r="N189" i="12"/>
  <c r="O189" i="12" s="1"/>
  <c r="M189" i="12"/>
  <c r="K189" i="12"/>
  <c r="I189" i="12"/>
  <c r="G189" i="12"/>
  <c r="U188" i="12"/>
  <c r="T188" i="12"/>
  <c r="N188" i="12"/>
  <c r="O188" i="12" s="1"/>
  <c r="M188" i="12"/>
  <c r="K188" i="12"/>
  <c r="I188" i="12"/>
  <c r="G188" i="12"/>
  <c r="U187" i="12"/>
  <c r="T187" i="12"/>
  <c r="N187" i="12"/>
  <c r="O187" i="12" s="1"/>
  <c r="M187" i="12"/>
  <c r="K187" i="12"/>
  <c r="I187" i="12"/>
  <c r="G187" i="12"/>
  <c r="U186" i="12"/>
  <c r="T186" i="12"/>
  <c r="N186" i="12"/>
  <c r="O186" i="12" s="1"/>
  <c r="M186" i="12"/>
  <c r="K186" i="12"/>
  <c r="I186" i="12"/>
  <c r="G186" i="12"/>
  <c r="S185" i="12"/>
  <c r="R185" i="12"/>
  <c r="T185" i="12" s="1"/>
  <c r="Q185" i="12"/>
  <c r="P185" i="12"/>
  <c r="U185" i="12" s="1"/>
  <c r="M185" i="12"/>
  <c r="L185" i="12"/>
  <c r="J185" i="12"/>
  <c r="H185" i="12"/>
  <c r="F185" i="12"/>
  <c r="N185" i="12" s="1"/>
  <c r="E185" i="12"/>
  <c r="K185" i="12" s="1"/>
  <c r="D185" i="12"/>
  <c r="U184" i="12"/>
  <c r="T184" i="12"/>
  <c r="O184" i="12"/>
  <c r="N184" i="12"/>
  <c r="M184" i="12"/>
  <c r="K184" i="12"/>
  <c r="I184" i="12"/>
  <c r="G184" i="12"/>
  <c r="U183" i="12"/>
  <c r="T183" i="12"/>
  <c r="O183" i="12"/>
  <c r="N183" i="12"/>
  <c r="M183" i="12"/>
  <c r="K183" i="12"/>
  <c r="I183" i="12"/>
  <c r="G183" i="12"/>
  <c r="U182" i="12"/>
  <c r="T182" i="12"/>
  <c r="O182" i="12"/>
  <c r="N182" i="12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O180" i="12"/>
  <c r="N180" i="12"/>
  <c r="M180" i="12"/>
  <c r="K180" i="12"/>
  <c r="I180" i="12"/>
  <c r="G180" i="12"/>
  <c r="S179" i="12"/>
  <c r="R179" i="12"/>
  <c r="Q179" i="12"/>
  <c r="P179" i="12"/>
  <c r="N179" i="12"/>
  <c r="O179" i="12" s="1"/>
  <c r="L179" i="12"/>
  <c r="J179" i="12"/>
  <c r="H179" i="12"/>
  <c r="F179" i="12"/>
  <c r="E179" i="12"/>
  <c r="D179" i="12"/>
  <c r="I179" i="12" s="1"/>
  <c r="U178" i="12"/>
  <c r="T178" i="12"/>
  <c r="O178" i="12"/>
  <c r="N178" i="12"/>
  <c r="M178" i="12"/>
  <c r="K178" i="12"/>
  <c r="I178" i="12"/>
  <c r="G178" i="12"/>
  <c r="U177" i="12"/>
  <c r="T177" i="12"/>
  <c r="O177" i="12"/>
  <c r="N177" i="12"/>
  <c r="M177" i="12"/>
  <c r="K177" i="12"/>
  <c r="I177" i="12"/>
  <c r="G177" i="12"/>
  <c r="U176" i="12"/>
  <c r="T176" i="12"/>
  <c r="O176" i="12"/>
  <c r="N176" i="12"/>
  <c r="M176" i="12"/>
  <c r="K176" i="12"/>
  <c r="I176" i="12"/>
  <c r="G176" i="12"/>
  <c r="U175" i="12"/>
  <c r="T175" i="12"/>
  <c r="O175" i="12"/>
  <c r="N175" i="12"/>
  <c r="M175" i="12"/>
  <c r="K175" i="12"/>
  <c r="I175" i="12"/>
  <c r="G175" i="12"/>
  <c r="U174" i="12"/>
  <c r="T174" i="12"/>
  <c r="O174" i="12"/>
  <c r="N174" i="12"/>
  <c r="M174" i="12"/>
  <c r="K174" i="12"/>
  <c r="I174" i="12"/>
  <c r="G174" i="12"/>
  <c r="U173" i="12"/>
  <c r="T173" i="12"/>
  <c r="O173" i="12"/>
  <c r="N173" i="12"/>
  <c r="M173" i="12"/>
  <c r="K173" i="12"/>
  <c r="I173" i="12"/>
  <c r="G173" i="12"/>
  <c r="S170" i="12"/>
  <c r="R170" i="12"/>
  <c r="Q170" i="12"/>
  <c r="P170" i="12"/>
  <c r="L170" i="12"/>
  <c r="J170" i="12"/>
  <c r="H170" i="12"/>
  <c r="F170" i="12"/>
  <c r="N170" i="12" s="1"/>
  <c r="E170" i="12"/>
  <c r="D170" i="12"/>
  <c r="S169" i="12"/>
  <c r="R169" i="12"/>
  <c r="Q169" i="12"/>
  <c r="P169" i="12"/>
  <c r="L169" i="12"/>
  <c r="J169" i="12"/>
  <c r="H169" i="12"/>
  <c r="F169" i="12"/>
  <c r="N169" i="12" s="1"/>
  <c r="E169" i="12"/>
  <c r="D169" i="12"/>
  <c r="U168" i="12"/>
  <c r="T168" i="12"/>
  <c r="O168" i="12"/>
  <c r="N168" i="12"/>
  <c r="M168" i="12"/>
  <c r="K168" i="12"/>
  <c r="I168" i="12"/>
  <c r="G168" i="12"/>
  <c r="U167" i="12"/>
  <c r="T167" i="12"/>
  <c r="N167" i="12"/>
  <c r="O167" i="12" s="1"/>
  <c r="M167" i="12"/>
  <c r="K167" i="12"/>
  <c r="I167" i="12"/>
  <c r="G167" i="12"/>
  <c r="U166" i="12"/>
  <c r="T166" i="12"/>
  <c r="N166" i="12"/>
  <c r="O166" i="12" s="1"/>
  <c r="M166" i="12"/>
  <c r="K166" i="12"/>
  <c r="I166" i="12"/>
  <c r="G166" i="12"/>
  <c r="U165" i="12"/>
  <c r="T165" i="12"/>
  <c r="O165" i="12"/>
  <c r="N165" i="12"/>
  <c r="M165" i="12"/>
  <c r="K165" i="12"/>
  <c r="I165" i="12"/>
  <c r="G165" i="12"/>
  <c r="U164" i="12"/>
  <c r="T164" i="12"/>
  <c r="N164" i="12"/>
  <c r="O164" i="12" s="1"/>
  <c r="M164" i="12"/>
  <c r="K164" i="12"/>
  <c r="I164" i="12"/>
  <c r="G164" i="12"/>
  <c r="T163" i="12"/>
  <c r="S163" i="12"/>
  <c r="R163" i="12"/>
  <c r="Q163" i="12"/>
  <c r="P163" i="12"/>
  <c r="U163" i="12" s="1"/>
  <c r="L163" i="12"/>
  <c r="M163" i="12" s="1"/>
  <c r="J163" i="12"/>
  <c r="H163" i="12"/>
  <c r="F163" i="12"/>
  <c r="N163" i="12" s="1"/>
  <c r="O163" i="12" s="1"/>
  <c r="E163" i="12"/>
  <c r="K163" i="12" s="1"/>
  <c r="D163" i="12"/>
  <c r="I163" i="12" s="1"/>
  <c r="U162" i="12"/>
  <c r="T162" i="12"/>
  <c r="O162" i="12"/>
  <c r="N162" i="12"/>
  <c r="M162" i="12"/>
  <c r="K162" i="12"/>
  <c r="I162" i="12"/>
  <c r="G162" i="12"/>
  <c r="U161" i="12"/>
  <c r="T161" i="12"/>
  <c r="N161" i="12"/>
  <c r="O161" i="12" s="1"/>
  <c r="M161" i="12"/>
  <c r="K161" i="12"/>
  <c r="I161" i="12"/>
  <c r="G161" i="12"/>
  <c r="U160" i="12"/>
  <c r="T160" i="12"/>
  <c r="N160" i="12"/>
  <c r="O160" i="12" s="1"/>
  <c r="M160" i="12"/>
  <c r="K160" i="12"/>
  <c r="I160" i="12"/>
  <c r="G160" i="12"/>
  <c r="U159" i="12"/>
  <c r="T159" i="12"/>
  <c r="N159" i="12"/>
  <c r="O159" i="12" s="1"/>
  <c r="M159" i="12"/>
  <c r="K159" i="12"/>
  <c r="I159" i="12"/>
  <c r="G159" i="12"/>
  <c r="U158" i="12"/>
  <c r="T158" i="12"/>
  <c r="N158" i="12"/>
  <c r="O158" i="12" s="1"/>
  <c r="M158" i="12"/>
  <c r="K158" i="12"/>
  <c r="I158" i="12"/>
  <c r="G158" i="12"/>
  <c r="S157" i="12"/>
  <c r="R157" i="12"/>
  <c r="T157" i="12" s="1"/>
  <c r="Q157" i="12"/>
  <c r="P157" i="12"/>
  <c r="L157" i="12"/>
  <c r="K157" i="12"/>
  <c r="J157" i="12"/>
  <c r="H157" i="12"/>
  <c r="F157" i="12"/>
  <c r="N157" i="12" s="1"/>
  <c r="O157" i="12" s="1"/>
  <c r="E157" i="12"/>
  <c r="D157" i="12"/>
  <c r="I157" i="12" s="1"/>
  <c r="U156" i="12"/>
  <c r="T156" i="12"/>
  <c r="O156" i="12"/>
  <c r="N156" i="12"/>
  <c r="M156" i="12"/>
  <c r="K156" i="12"/>
  <c r="I156" i="12"/>
  <c r="G156" i="12"/>
  <c r="U155" i="12"/>
  <c r="T155" i="12"/>
  <c r="N155" i="12"/>
  <c r="O155" i="12" s="1"/>
  <c r="M155" i="12"/>
  <c r="K155" i="12"/>
  <c r="I155" i="12"/>
  <c r="G155" i="12"/>
  <c r="U154" i="12"/>
  <c r="T154" i="12"/>
  <c r="N154" i="12"/>
  <c r="O154" i="12" s="1"/>
  <c r="M154" i="12"/>
  <c r="K154" i="12"/>
  <c r="I154" i="12"/>
  <c r="G154" i="12"/>
  <c r="U153" i="12"/>
  <c r="T153" i="12"/>
  <c r="N153" i="12"/>
  <c r="O153" i="12" s="1"/>
  <c r="M153" i="12"/>
  <c r="K153" i="12"/>
  <c r="I153" i="12"/>
  <c r="G153" i="12"/>
  <c r="U152" i="12"/>
  <c r="T152" i="12"/>
  <c r="N152" i="12"/>
  <c r="O152" i="12" s="1"/>
  <c r="M152" i="12"/>
  <c r="K152" i="12"/>
  <c r="I152" i="12"/>
  <c r="G152" i="12"/>
  <c r="U151" i="12"/>
  <c r="T151" i="12"/>
  <c r="O151" i="12"/>
  <c r="N151" i="12"/>
  <c r="M151" i="12"/>
  <c r="K151" i="12"/>
  <c r="I151" i="12"/>
  <c r="G151" i="12"/>
  <c r="S150" i="12"/>
  <c r="R150" i="12"/>
  <c r="Q150" i="12"/>
  <c r="P150" i="12"/>
  <c r="U150" i="12" s="1"/>
  <c r="L150" i="12"/>
  <c r="M150" i="12" s="1"/>
  <c r="J150" i="12"/>
  <c r="H150" i="12"/>
  <c r="F150" i="12"/>
  <c r="E150" i="12"/>
  <c r="D150" i="12"/>
  <c r="G150" i="12" s="1"/>
  <c r="U149" i="12"/>
  <c r="T149" i="12"/>
  <c r="N149" i="12"/>
  <c r="O149" i="12" s="1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O147" i="12"/>
  <c r="N147" i="12"/>
  <c r="M147" i="12"/>
  <c r="K147" i="12"/>
  <c r="I147" i="12"/>
  <c r="G147" i="12"/>
  <c r="U146" i="12"/>
  <c r="T146" i="12"/>
  <c r="O146" i="12"/>
  <c r="N146" i="12"/>
  <c r="M146" i="12"/>
  <c r="K146" i="12"/>
  <c r="I146" i="12"/>
  <c r="G146" i="12"/>
  <c r="U145" i="12"/>
  <c r="T145" i="12"/>
  <c r="N145" i="12"/>
  <c r="O145" i="12" s="1"/>
  <c r="M145" i="12"/>
  <c r="K145" i="12"/>
  <c r="I145" i="12"/>
  <c r="G145" i="12"/>
  <c r="S144" i="12"/>
  <c r="R144" i="12"/>
  <c r="Q144" i="12"/>
  <c r="P144" i="12"/>
  <c r="U144" i="12" s="1"/>
  <c r="N144" i="12"/>
  <c r="L144" i="12"/>
  <c r="J144" i="12"/>
  <c r="H144" i="12"/>
  <c r="F144" i="12"/>
  <c r="E144" i="12"/>
  <c r="D144" i="12"/>
  <c r="I144" i="12" s="1"/>
  <c r="U143" i="12"/>
  <c r="T143" i="12"/>
  <c r="O143" i="12"/>
  <c r="N143" i="12"/>
  <c r="M143" i="12"/>
  <c r="K143" i="12"/>
  <c r="I143" i="12"/>
  <c r="G143" i="12"/>
  <c r="U142" i="12"/>
  <c r="T142" i="12"/>
  <c r="N142" i="12"/>
  <c r="O142" i="12" s="1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N140" i="12"/>
  <c r="O140" i="12" s="1"/>
  <c r="M140" i="12"/>
  <c r="K140" i="12"/>
  <c r="I140" i="12"/>
  <c r="G140" i="12"/>
  <c r="U139" i="12"/>
  <c r="T139" i="12"/>
  <c r="N139" i="12"/>
  <c r="O139" i="12" s="1"/>
  <c r="M139" i="12"/>
  <c r="K139" i="12"/>
  <c r="I139" i="12"/>
  <c r="G139" i="12"/>
  <c r="U138" i="12"/>
  <c r="T138" i="12"/>
  <c r="O138" i="12"/>
  <c r="N138" i="12"/>
  <c r="M138" i="12"/>
  <c r="K138" i="12"/>
  <c r="I138" i="12"/>
  <c r="G138" i="12"/>
  <c r="S137" i="12"/>
  <c r="R137" i="12"/>
  <c r="T137" i="12" s="1"/>
  <c r="Q137" i="12"/>
  <c r="P137" i="12"/>
  <c r="U137" i="12" s="1"/>
  <c r="L137" i="12"/>
  <c r="J137" i="12"/>
  <c r="H137" i="12"/>
  <c r="F137" i="12"/>
  <c r="E137" i="12"/>
  <c r="K137" i="12" s="1"/>
  <c r="D137" i="12"/>
  <c r="I137" i="12" s="1"/>
  <c r="U136" i="12"/>
  <c r="T136" i="12"/>
  <c r="O136" i="12"/>
  <c r="N136" i="12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O134" i="12"/>
  <c r="N134" i="12"/>
  <c r="M134" i="12"/>
  <c r="K134" i="12"/>
  <c r="I134" i="12"/>
  <c r="G134" i="12"/>
  <c r="U133" i="12"/>
  <c r="T133" i="12"/>
  <c r="O133" i="12"/>
  <c r="N133" i="12"/>
  <c r="M133" i="12"/>
  <c r="K133" i="12"/>
  <c r="I133" i="12"/>
  <c r="G133" i="12"/>
  <c r="S132" i="12"/>
  <c r="T132" i="12" s="1"/>
  <c r="R132" i="12"/>
  <c r="Q132" i="12"/>
  <c r="P132" i="12"/>
  <c r="L132" i="12"/>
  <c r="J132" i="12"/>
  <c r="I132" i="12"/>
  <c r="H132" i="12"/>
  <c r="F132" i="12"/>
  <c r="E132" i="12"/>
  <c r="M132" i="12" s="1"/>
  <c r="D132" i="12"/>
  <c r="U131" i="12"/>
  <c r="T131" i="12"/>
  <c r="O131" i="12"/>
  <c r="N131" i="12"/>
  <c r="M131" i="12"/>
  <c r="K131" i="12"/>
  <c r="I131" i="12"/>
  <c r="G131" i="12"/>
  <c r="U130" i="12"/>
  <c r="T130" i="12"/>
  <c r="O130" i="12"/>
  <c r="N130" i="12"/>
  <c r="M130" i="12"/>
  <c r="K130" i="12"/>
  <c r="I130" i="12"/>
  <c r="G130" i="12"/>
  <c r="U129" i="12"/>
  <c r="T129" i="12"/>
  <c r="O129" i="12"/>
  <c r="N129" i="12"/>
  <c r="M129" i="12"/>
  <c r="K129" i="12"/>
  <c r="I129" i="12"/>
  <c r="G129" i="12"/>
  <c r="U128" i="12"/>
  <c r="T128" i="12"/>
  <c r="O128" i="12"/>
  <c r="N128" i="12"/>
  <c r="M128" i="12"/>
  <c r="K128" i="12"/>
  <c r="I128" i="12"/>
  <c r="G128" i="12"/>
  <c r="U127" i="12"/>
  <c r="T127" i="12"/>
  <c r="O127" i="12"/>
  <c r="N127" i="12"/>
  <c r="M127" i="12"/>
  <c r="K127" i="12"/>
  <c r="I127" i="12"/>
  <c r="G127" i="12"/>
  <c r="S126" i="12"/>
  <c r="R126" i="12"/>
  <c r="T126" i="12" s="1"/>
  <c r="Q126" i="12"/>
  <c r="P126" i="12"/>
  <c r="U126" i="12" s="1"/>
  <c r="L126" i="12"/>
  <c r="J126" i="12"/>
  <c r="H126" i="12"/>
  <c r="I126" i="12" s="1"/>
  <c r="F126" i="12"/>
  <c r="G126" i="12" s="1"/>
  <c r="E126" i="12"/>
  <c r="D126" i="12"/>
  <c r="U125" i="12"/>
  <c r="T125" i="12"/>
  <c r="O125" i="12"/>
  <c r="N125" i="12"/>
  <c r="M125" i="12"/>
  <c r="K125" i="12"/>
  <c r="I125" i="12"/>
  <c r="G125" i="12"/>
  <c r="U124" i="12"/>
  <c r="T124" i="12"/>
  <c r="N124" i="12"/>
  <c r="O124" i="12" s="1"/>
  <c r="M124" i="12"/>
  <c r="K124" i="12"/>
  <c r="I124" i="12"/>
  <c r="G124" i="12"/>
  <c r="U123" i="12"/>
  <c r="T123" i="12"/>
  <c r="N123" i="12"/>
  <c r="O123" i="12" s="1"/>
  <c r="M123" i="12"/>
  <c r="K123" i="12"/>
  <c r="I123" i="12"/>
  <c r="G123" i="12"/>
  <c r="U122" i="12"/>
  <c r="T122" i="12"/>
  <c r="O122" i="12"/>
  <c r="N122" i="12"/>
  <c r="M122" i="12"/>
  <c r="K122" i="12"/>
  <c r="I122" i="12"/>
  <c r="G122" i="12"/>
  <c r="S121" i="12"/>
  <c r="R121" i="12"/>
  <c r="T121" i="12" s="1"/>
  <c r="Q121" i="12"/>
  <c r="P121" i="12"/>
  <c r="L121" i="12"/>
  <c r="J121" i="12"/>
  <c r="H121" i="12"/>
  <c r="F121" i="12"/>
  <c r="E121" i="12"/>
  <c r="M121" i="12" s="1"/>
  <c r="D121" i="12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N118" i="12"/>
  <c r="O118" i="12" s="1"/>
  <c r="M118" i="12"/>
  <c r="K118" i="12"/>
  <c r="I118" i="12"/>
  <c r="G118" i="12"/>
  <c r="U117" i="12"/>
  <c r="T117" i="12"/>
  <c r="N117" i="12"/>
  <c r="O117" i="12" s="1"/>
  <c r="M117" i="12"/>
  <c r="K117" i="12"/>
  <c r="I117" i="12"/>
  <c r="G117" i="12"/>
  <c r="U116" i="12"/>
  <c r="T116" i="12"/>
  <c r="N116" i="12"/>
  <c r="O116" i="12" s="1"/>
  <c r="M116" i="12"/>
  <c r="K116" i="12"/>
  <c r="I116" i="12"/>
  <c r="G116" i="12"/>
  <c r="U115" i="12"/>
  <c r="T115" i="12"/>
  <c r="N115" i="12"/>
  <c r="O115" i="12" s="1"/>
  <c r="M115" i="12"/>
  <c r="K115" i="12"/>
  <c r="I115" i="12"/>
  <c r="G115" i="12"/>
  <c r="U114" i="12"/>
  <c r="T114" i="12"/>
  <c r="N114" i="12"/>
  <c r="O114" i="12" s="1"/>
  <c r="M114" i="12"/>
  <c r="K114" i="12"/>
  <c r="I114" i="12"/>
  <c r="G114" i="12"/>
  <c r="U113" i="12"/>
  <c r="T113" i="12"/>
  <c r="O113" i="12"/>
  <c r="N113" i="12"/>
  <c r="M113" i="12"/>
  <c r="K113" i="12"/>
  <c r="I113" i="12"/>
  <c r="G113" i="12"/>
  <c r="T112" i="12"/>
  <c r="S112" i="12"/>
  <c r="R112" i="12"/>
  <c r="Q112" i="12"/>
  <c r="P112" i="12"/>
  <c r="U112" i="12" s="1"/>
  <c r="L112" i="12"/>
  <c r="J112" i="12"/>
  <c r="H112" i="12"/>
  <c r="F112" i="12"/>
  <c r="E112" i="12"/>
  <c r="D112" i="12"/>
  <c r="U111" i="12"/>
  <c r="T111" i="12"/>
  <c r="O111" i="12"/>
  <c r="N111" i="12"/>
  <c r="M111" i="12"/>
  <c r="K111" i="12"/>
  <c r="I111" i="12"/>
  <c r="G111" i="12"/>
  <c r="U110" i="12"/>
  <c r="T110" i="12"/>
  <c r="N110" i="12"/>
  <c r="O110" i="12" s="1"/>
  <c r="M110" i="12"/>
  <c r="K110" i="12"/>
  <c r="I110" i="12"/>
  <c r="G110" i="12"/>
  <c r="U109" i="12"/>
  <c r="T109" i="12"/>
  <c r="N109" i="12"/>
  <c r="O109" i="12" s="1"/>
  <c r="M109" i="12"/>
  <c r="K109" i="12"/>
  <c r="I109" i="12"/>
  <c r="G109" i="12"/>
  <c r="U108" i="12"/>
  <c r="T108" i="12"/>
  <c r="O108" i="12"/>
  <c r="N108" i="12"/>
  <c r="M108" i="12"/>
  <c r="K108" i="12"/>
  <c r="I108" i="12"/>
  <c r="G108" i="12"/>
  <c r="U107" i="12"/>
  <c r="T107" i="12"/>
  <c r="O107" i="12"/>
  <c r="N107" i="12"/>
  <c r="M107" i="12"/>
  <c r="K107" i="12"/>
  <c r="I107" i="12"/>
  <c r="G107" i="12"/>
  <c r="S106" i="12"/>
  <c r="T106" i="12" s="1"/>
  <c r="R106" i="12"/>
  <c r="Q106" i="12"/>
  <c r="P106" i="12"/>
  <c r="U106" i="12" s="1"/>
  <c r="L106" i="12"/>
  <c r="J106" i="12"/>
  <c r="H106" i="12"/>
  <c r="F106" i="12"/>
  <c r="E106" i="12"/>
  <c r="K106" i="12" s="1"/>
  <c r="D106" i="12"/>
  <c r="U105" i="12"/>
  <c r="T105" i="12"/>
  <c r="N105" i="12"/>
  <c r="O105" i="12" s="1"/>
  <c r="M105" i="12"/>
  <c r="K105" i="12"/>
  <c r="I105" i="12"/>
  <c r="G105" i="12"/>
  <c r="S102" i="12"/>
  <c r="R102" i="12"/>
  <c r="Q102" i="12"/>
  <c r="P102" i="12"/>
  <c r="U102" i="12" s="1"/>
  <c r="L102" i="12"/>
  <c r="J102" i="12"/>
  <c r="H102" i="12"/>
  <c r="I102" i="12" s="1"/>
  <c r="F102" i="12"/>
  <c r="G102" i="12" s="1"/>
  <c r="E102" i="12"/>
  <c r="D102" i="12"/>
  <c r="S101" i="12"/>
  <c r="R101" i="12"/>
  <c r="T101" i="12" s="1"/>
  <c r="Q101" i="12"/>
  <c r="P101" i="12"/>
  <c r="L101" i="12"/>
  <c r="J101" i="12"/>
  <c r="U101" i="12" s="1"/>
  <c r="H101" i="12"/>
  <c r="F101" i="12"/>
  <c r="E101" i="12"/>
  <c r="M101" i="12" s="1"/>
  <c r="D101" i="12"/>
  <c r="U100" i="12"/>
  <c r="T100" i="12"/>
  <c r="N100" i="12"/>
  <c r="O100" i="12" s="1"/>
  <c r="M100" i="12"/>
  <c r="K100" i="12"/>
  <c r="I100" i="12"/>
  <c r="G100" i="12"/>
  <c r="U99" i="12"/>
  <c r="T99" i="12"/>
  <c r="N99" i="12"/>
  <c r="O99" i="12" s="1"/>
  <c r="M99" i="12"/>
  <c r="K99" i="12"/>
  <c r="I99" i="12"/>
  <c r="G99" i="12"/>
  <c r="U98" i="12"/>
  <c r="T98" i="12"/>
  <c r="N98" i="12"/>
  <c r="O98" i="12" s="1"/>
  <c r="M98" i="12"/>
  <c r="K98" i="12"/>
  <c r="I98" i="12"/>
  <c r="G98" i="12"/>
  <c r="U97" i="12"/>
  <c r="T97" i="12"/>
  <c r="N97" i="12"/>
  <c r="O97" i="12" s="1"/>
  <c r="M97" i="12"/>
  <c r="K97" i="12"/>
  <c r="I97" i="12"/>
  <c r="G97" i="12"/>
  <c r="S96" i="12"/>
  <c r="R96" i="12"/>
  <c r="T96" i="12" s="1"/>
  <c r="Q96" i="12"/>
  <c r="P96" i="12"/>
  <c r="U96" i="12" s="1"/>
  <c r="L96" i="12"/>
  <c r="J96" i="12"/>
  <c r="H96" i="12"/>
  <c r="F96" i="12"/>
  <c r="E96" i="12"/>
  <c r="K96" i="12" s="1"/>
  <c r="D96" i="12"/>
  <c r="I96" i="12" s="1"/>
  <c r="U95" i="12"/>
  <c r="T95" i="12"/>
  <c r="O95" i="12"/>
  <c r="N95" i="12"/>
  <c r="M95" i="12"/>
  <c r="K95" i="12"/>
  <c r="I95" i="12"/>
  <c r="G95" i="12"/>
  <c r="U94" i="12"/>
  <c r="T94" i="12"/>
  <c r="O94" i="12"/>
  <c r="N94" i="12"/>
  <c r="M94" i="12"/>
  <c r="K94" i="12"/>
  <c r="I94" i="12"/>
  <c r="G94" i="12"/>
  <c r="U93" i="12"/>
  <c r="T93" i="12"/>
  <c r="O93" i="12"/>
  <c r="N93" i="12"/>
  <c r="M93" i="12"/>
  <c r="K93" i="12"/>
  <c r="I93" i="12"/>
  <c r="G93" i="12"/>
  <c r="U92" i="12"/>
  <c r="T92" i="12"/>
  <c r="O92" i="12"/>
  <c r="N92" i="12"/>
  <c r="M92" i="12"/>
  <c r="K92" i="12"/>
  <c r="I92" i="12"/>
  <c r="G92" i="12"/>
  <c r="S91" i="12"/>
  <c r="R91" i="12"/>
  <c r="Q91" i="12"/>
  <c r="P91" i="12"/>
  <c r="L91" i="12"/>
  <c r="J91" i="12"/>
  <c r="I91" i="12"/>
  <c r="H91" i="12"/>
  <c r="F91" i="12"/>
  <c r="E91" i="12"/>
  <c r="M91" i="12" s="1"/>
  <c r="D91" i="12"/>
  <c r="U90" i="12"/>
  <c r="T90" i="12"/>
  <c r="N90" i="12"/>
  <c r="O90" i="12" s="1"/>
  <c r="M90" i="12"/>
  <c r="K90" i="12"/>
  <c r="I90" i="12"/>
  <c r="G90" i="12"/>
  <c r="U89" i="12"/>
  <c r="T89" i="12"/>
  <c r="N89" i="12"/>
  <c r="O89" i="12" s="1"/>
  <c r="M89" i="12"/>
  <c r="K89" i="12"/>
  <c r="I89" i="12"/>
  <c r="G89" i="12"/>
  <c r="U88" i="12"/>
  <c r="T88" i="12"/>
  <c r="N88" i="12"/>
  <c r="O88" i="12" s="1"/>
  <c r="M88" i="12"/>
  <c r="K88" i="12"/>
  <c r="I88" i="12"/>
  <c r="G88" i="12"/>
  <c r="S85" i="12"/>
  <c r="R85" i="12"/>
  <c r="T85" i="12" s="1"/>
  <c r="Q85" i="12"/>
  <c r="P85" i="12"/>
  <c r="U85" i="12" s="1"/>
  <c r="L85" i="12"/>
  <c r="J85" i="12"/>
  <c r="H85" i="12"/>
  <c r="I85" i="12" s="1"/>
  <c r="F85" i="12"/>
  <c r="E85" i="12"/>
  <c r="D85" i="12"/>
  <c r="S84" i="12"/>
  <c r="R84" i="12"/>
  <c r="T84" i="12" s="1"/>
  <c r="Q84" i="12"/>
  <c r="P84" i="12"/>
  <c r="L84" i="12"/>
  <c r="J84" i="12"/>
  <c r="U84" i="12" s="1"/>
  <c r="H84" i="12"/>
  <c r="F84" i="12"/>
  <c r="E84" i="12"/>
  <c r="M84" i="12" s="1"/>
  <c r="D84" i="12"/>
  <c r="I84" i="12" s="1"/>
  <c r="U83" i="12"/>
  <c r="T83" i="12"/>
  <c r="O83" i="12"/>
  <c r="N83" i="12"/>
  <c r="M83" i="12"/>
  <c r="K83" i="12"/>
  <c r="I83" i="12"/>
  <c r="G83" i="12"/>
  <c r="U82" i="12"/>
  <c r="T82" i="12"/>
  <c r="N82" i="12"/>
  <c r="O82" i="12" s="1"/>
  <c r="M82" i="12"/>
  <c r="K82" i="12"/>
  <c r="I82" i="12"/>
  <c r="G82" i="12"/>
  <c r="U81" i="12"/>
  <c r="T81" i="12"/>
  <c r="N81" i="12"/>
  <c r="O81" i="12" s="1"/>
  <c r="M81" i="12"/>
  <c r="K81" i="12"/>
  <c r="I81" i="12"/>
  <c r="G81" i="12"/>
  <c r="U80" i="12"/>
  <c r="T80" i="12"/>
  <c r="N80" i="12"/>
  <c r="O80" i="12" s="1"/>
  <c r="M80" i="12"/>
  <c r="K80" i="12"/>
  <c r="I80" i="12"/>
  <c r="G80" i="12"/>
  <c r="U79" i="12"/>
  <c r="T79" i="12"/>
  <c r="N79" i="12"/>
  <c r="O79" i="12" s="1"/>
  <c r="M79" i="12"/>
  <c r="K79" i="12"/>
  <c r="I79" i="12"/>
  <c r="G79" i="12"/>
  <c r="T78" i="12"/>
  <c r="S78" i="12"/>
  <c r="R78" i="12"/>
  <c r="Q78" i="12"/>
  <c r="P78" i="12"/>
  <c r="U78" i="12" s="1"/>
  <c r="L78" i="12"/>
  <c r="J78" i="12"/>
  <c r="H78" i="12"/>
  <c r="F78" i="12"/>
  <c r="N78" i="12" s="1"/>
  <c r="E78" i="12"/>
  <c r="K78" i="12" s="1"/>
  <c r="D78" i="12"/>
  <c r="I78" i="12" s="1"/>
  <c r="U77" i="12"/>
  <c r="T77" i="12"/>
  <c r="O77" i="12"/>
  <c r="N77" i="12"/>
  <c r="M77" i="12"/>
  <c r="K77" i="12"/>
  <c r="I77" i="12"/>
  <c r="G77" i="12"/>
  <c r="U76" i="12"/>
  <c r="T76" i="12"/>
  <c r="O76" i="12"/>
  <c r="N76" i="12"/>
  <c r="M76" i="12"/>
  <c r="K76" i="12"/>
  <c r="I76" i="12"/>
  <c r="G76" i="12"/>
  <c r="U75" i="12"/>
  <c r="T75" i="12"/>
  <c r="O75" i="12"/>
  <c r="N75" i="12"/>
  <c r="M75" i="12"/>
  <c r="K75" i="12"/>
  <c r="I75" i="12"/>
  <c r="G75" i="12"/>
  <c r="U74" i="12"/>
  <c r="T74" i="12"/>
  <c r="O74" i="12"/>
  <c r="N74" i="12"/>
  <c r="M74" i="12"/>
  <c r="K74" i="12"/>
  <c r="I74" i="12"/>
  <c r="G74" i="12"/>
  <c r="U73" i="12"/>
  <c r="T73" i="12"/>
  <c r="O73" i="12"/>
  <c r="N73" i="12"/>
  <c r="M73" i="12"/>
  <c r="K73" i="12"/>
  <c r="I73" i="12"/>
  <c r="G73" i="12"/>
  <c r="U72" i="12"/>
  <c r="T72" i="12"/>
  <c r="O72" i="12"/>
  <c r="N72" i="12"/>
  <c r="M72" i="12"/>
  <c r="K72" i="12"/>
  <c r="I72" i="12"/>
  <c r="G72" i="12"/>
  <c r="U71" i="12"/>
  <c r="T71" i="12"/>
  <c r="O71" i="12"/>
  <c r="N71" i="12"/>
  <c r="M71" i="12"/>
  <c r="K71" i="12"/>
  <c r="I71" i="12"/>
  <c r="G71" i="12"/>
  <c r="S70" i="12"/>
  <c r="R70" i="12"/>
  <c r="T70" i="12" s="1"/>
  <c r="Q70" i="12"/>
  <c r="P70" i="12"/>
  <c r="L70" i="12"/>
  <c r="K70" i="12"/>
  <c r="J70" i="12"/>
  <c r="H70" i="12"/>
  <c r="F70" i="12"/>
  <c r="G70" i="12" s="1"/>
  <c r="E70" i="12"/>
  <c r="D70" i="12"/>
  <c r="I70" i="12" s="1"/>
  <c r="U69" i="12"/>
  <c r="T69" i="12"/>
  <c r="O69" i="12"/>
  <c r="N69" i="12"/>
  <c r="M69" i="12"/>
  <c r="K69" i="12"/>
  <c r="I69" i="12"/>
  <c r="G69" i="12"/>
  <c r="U68" i="12"/>
  <c r="T68" i="12"/>
  <c r="O68" i="12"/>
  <c r="N68" i="12"/>
  <c r="M68" i="12"/>
  <c r="K68" i="12"/>
  <c r="I68" i="12"/>
  <c r="G68" i="12"/>
  <c r="U67" i="12"/>
  <c r="T67" i="12"/>
  <c r="O67" i="12"/>
  <c r="N67" i="12"/>
  <c r="M67" i="12"/>
  <c r="K67" i="12"/>
  <c r="I67" i="12"/>
  <c r="G67" i="12"/>
  <c r="U66" i="12"/>
  <c r="T66" i="12"/>
  <c r="O66" i="12"/>
  <c r="N66" i="12"/>
  <c r="M66" i="12"/>
  <c r="K66" i="12"/>
  <c r="I66" i="12"/>
  <c r="G66" i="12"/>
  <c r="U65" i="12"/>
  <c r="T65" i="12"/>
  <c r="O65" i="12"/>
  <c r="N65" i="12"/>
  <c r="M65" i="12"/>
  <c r="K65" i="12"/>
  <c r="I65" i="12"/>
  <c r="G65" i="12"/>
  <c r="U64" i="12"/>
  <c r="T64" i="12"/>
  <c r="O64" i="12"/>
  <c r="N64" i="12"/>
  <c r="M64" i="12"/>
  <c r="K64" i="12"/>
  <c r="I64" i="12"/>
  <c r="G64" i="12"/>
  <c r="S63" i="12"/>
  <c r="R63" i="12"/>
  <c r="T63" i="12" s="1"/>
  <c r="Q63" i="12"/>
  <c r="P63" i="12"/>
  <c r="L63" i="12"/>
  <c r="J63" i="12"/>
  <c r="H63" i="12"/>
  <c r="F63" i="12"/>
  <c r="E63" i="12"/>
  <c r="D63" i="12"/>
  <c r="U62" i="12"/>
  <c r="T62" i="12"/>
  <c r="O62" i="12"/>
  <c r="N62" i="12"/>
  <c r="M62" i="12"/>
  <c r="K62" i="12"/>
  <c r="I62" i="12"/>
  <c r="G62" i="12"/>
  <c r="U61" i="12"/>
  <c r="T61" i="12"/>
  <c r="N61" i="12"/>
  <c r="O61" i="12" s="1"/>
  <c r="M61" i="12"/>
  <c r="K61" i="12"/>
  <c r="I61" i="12"/>
  <c r="G61" i="12"/>
  <c r="U60" i="12"/>
  <c r="T60" i="12"/>
  <c r="N60" i="12"/>
  <c r="O60" i="12" s="1"/>
  <c r="M60" i="12"/>
  <c r="K60" i="12"/>
  <c r="I60" i="12"/>
  <c r="G60" i="12"/>
  <c r="U59" i="12"/>
  <c r="T59" i="12"/>
  <c r="N59" i="12"/>
  <c r="O59" i="12" s="1"/>
  <c r="M59" i="12"/>
  <c r="K59" i="12"/>
  <c r="I59" i="12"/>
  <c r="G59" i="12"/>
  <c r="S58" i="12"/>
  <c r="R58" i="12"/>
  <c r="Q58" i="12"/>
  <c r="P58" i="12"/>
  <c r="U58" i="12" s="1"/>
  <c r="L58" i="12"/>
  <c r="J58" i="12"/>
  <c r="H58" i="12"/>
  <c r="F58" i="12"/>
  <c r="E58" i="12"/>
  <c r="D58" i="12"/>
  <c r="U57" i="12"/>
  <c r="T57" i="12"/>
  <c r="N57" i="12"/>
  <c r="O57" i="12" s="1"/>
  <c r="M57" i="12"/>
  <c r="K57" i="12"/>
  <c r="I57" i="12"/>
  <c r="G57" i="12"/>
  <c r="U54" i="12"/>
  <c r="S54" i="12"/>
  <c r="T54" i="12" s="1"/>
  <c r="R54" i="12"/>
  <c r="Q54" i="12"/>
  <c r="P54" i="12"/>
  <c r="L54" i="12"/>
  <c r="J54" i="12"/>
  <c r="H54" i="12"/>
  <c r="F54" i="12"/>
  <c r="N54" i="12" s="1"/>
  <c r="E54" i="12"/>
  <c r="K54" i="12" s="1"/>
  <c r="D54" i="12"/>
  <c r="T53" i="12"/>
  <c r="S53" i="12"/>
  <c r="R53" i="12"/>
  <c r="Q53" i="12"/>
  <c r="P53" i="12"/>
  <c r="U53" i="12" s="1"/>
  <c r="L53" i="12"/>
  <c r="K53" i="12"/>
  <c r="J53" i="12"/>
  <c r="H53" i="12"/>
  <c r="F53" i="12"/>
  <c r="G53" i="12" s="1"/>
  <c r="E53" i="12"/>
  <c r="D53" i="12"/>
  <c r="U52" i="12"/>
  <c r="T52" i="12"/>
  <c r="O52" i="12"/>
  <c r="N52" i="12"/>
  <c r="M52" i="12"/>
  <c r="K52" i="12"/>
  <c r="I52" i="12"/>
  <c r="G52" i="12"/>
  <c r="U51" i="12"/>
  <c r="T51" i="12"/>
  <c r="O51" i="12"/>
  <c r="N51" i="12"/>
  <c r="M51" i="12"/>
  <c r="K51" i="12"/>
  <c r="I51" i="12"/>
  <c r="G51" i="12"/>
  <c r="U50" i="12"/>
  <c r="T50" i="12"/>
  <c r="O50" i="12"/>
  <c r="N50" i="12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O48" i="12"/>
  <c r="N48" i="12"/>
  <c r="M48" i="12"/>
  <c r="K48" i="12"/>
  <c r="I48" i="12"/>
  <c r="G48" i="12"/>
  <c r="S47" i="12"/>
  <c r="R47" i="12"/>
  <c r="T47" i="12" s="1"/>
  <c r="Q47" i="12"/>
  <c r="P47" i="12"/>
  <c r="L47" i="12"/>
  <c r="J47" i="12"/>
  <c r="H47" i="12"/>
  <c r="N47" i="12" s="1"/>
  <c r="F47" i="12"/>
  <c r="E47" i="12"/>
  <c r="D47" i="12"/>
  <c r="G47" i="12" s="1"/>
  <c r="U46" i="12"/>
  <c r="T46" i="12"/>
  <c r="O46" i="12"/>
  <c r="N46" i="12"/>
  <c r="M46" i="12"/>
  <c r="K46" i="12"/>
  <c r="I46" i="12"/>
  <c r="G46" i="12"/>
  <c r="U45" i="12"/>
  <c r="T45" i="12"/>
  <c r="N45" i="12"/>
  <c r="O45" i="12" s="1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N43" i="12"/>
  <c r="O43" i="12" s="1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O41" i="12"/>
  <c r="N41" i="12"/>
  <c r="M41" i="12"/>
  <c r="K41" i="12"/>
  <c r="I41" i="12"/>
  <c r="G41" i="12"/>
  <c r="S40" i="12"/>
  <c r="R40" i="12"/>
  <c r="T40" i="12" s="1"/>
  <c r="Q40" i="12"/>
  <c r="P40" i="12"/>
  <c r="L40" i="12"/>
  <c r="J40" i="12"/>
  <c r="H40" i="12"/>
  <c r="F40" i="12"/>
  <c r="N40" i="12" s="1"/>
  <c r="O40" i="12" s="1"/>
  <c r="E40" i="12"/>
  <c r="M40" i="12" s="1"/>
  <c r="D40" i="12"/>
  <c r="U39" i="12"/>
  <c r="T39" i="12"/>
  <c r="O39" i="12"/>
  <c r="N39" i="12"/>
  <c r="M39" i="12"/>
  <c r="K39" i="12"/>
  <c r="I39" i="12"/>
  <c r="G39" i="12"/>
  <c r="U38" i="12"/>
  <c r="T38" i="12"/>
  <c r="N38" i="12"/>
  <c r="O38" i="12" s="1"/>
  <c r="M38" i="12"/>
  <c r="K38" i="12"/>
  <c r="I38" i="12"/>
  <c r="G38" i="12"/>
  <c r="U37" i="12"/>
  <c r="T37" i="12"/>
  <c r="N37" i="12"/>
  <c r="O37" i="12" s="1"/>
  <c r="M37" i="12"/>
  <c r="K37" i="12"/>
  <c r="I37" i="12"/>
  <c r="G37" i="12"/>
  <c r="U36" i="12"/>
  <c r="T36" i="12"/>
  <c r="N36" i="12"/>
  <c r="O36" i="12" s="1"/>
  <c r="M36" i="12"/>
  <c r="K36" i="12"/>
  <c r="I36" i="12"/>
  <c r="G36" i="12"/>
  <c r="U35" i="12"/>
  <c r="S35" i="12"/>
  <c r="T35" i="12" s="1"/>
  <c r="R35" i="12"/>
  <c r="Q35" i="12"/>
  <c r="P35" i="12"/>
  <c r="L35" i="12"/>
  <c r="J35" i="12"/>
  <c r="H35" i="12"/>
  <c r="F35" i="12"/>
  <c r="E35" i="12"/>
  <c r="K35" i="12" s="1"/>
  <c r="D35" i="12"/>
  <c r="U34" i="12"/>
  <c r="T34" i="12"/>
  <c r="O34" i="12"/>
  <c r="N34" i="12"/>
  <c r="M34" i="12"/>
  <c r="K34" i="12"/>
  <c r="I34" i="12"/>
  <c r="G34" i="12"/>
  <c r="U33" i="12"/>
  <c r="T33" i="12"/>
  <c r="O33" i="12"/>
  <c r="N33" i="12"/>
  <c r="M33" i="12"/>
  <c r="K33" i="12"/>
  <c r="I33" i="12"/>
  <c r="G33" i="12"/>
  <c r="U32" i="12"/>
  <c r="T32" i="12"/>
  <c r="O32" i="12"/>
  <c r="N32" i="12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O30" i="12"/>
  <c r="N30" i="12"/>
  <c r="M30" i="12"/>
  <c r="K30" i="12"/>
  <c r="I30" i="12"/>
  <c r="G30" i="12"/>
  <c r="U29" i="12"/>
  <c r="T29" i="12"/>
  <c r="O29" i="12"/>
  <c r="N29" i="12"/>
  <c r="M29" i="12"/>
  <c r="K29" i="12"/>
  <c r="I29" i="12"/>
  <c r="G29" i="12"/>
  <c r="U28" i="12"/>
  <c r="T28" i="12"/>
  <c r="O28" i="12"/>
  <c r="N28" i="12"/>
  <c r="M28" i="12"/>
  <c r="K28" i="12"/>
  <c r="I28" i="12"/>
  <c r="G28" i="12"/>
  <c r="T27" i="12"/>
  <c r="S27" i="12"/>
  <c r="R27" i="12"/>
  <c r="Q27" i="12"/>
  <c r="P27" i="12"/>
  <c r="U27" i="12" s="1"/>
  <c r="L27" i="12"/>
  <c r="K27" i="12"/>
  <c r="J27" i="12"/>
  <c r="H27" i="12"/>
  <c r="F27" i="12"/>
  <c r="G27" i="12" s="1"/>
  <c r="E27" i="12"/>
  <c r="D27" i="12"/>
  <c r="U26" i="12"/>
  <c r="T26" i="12"/>
  <c r="O26" i="12"/>
  <c r="N26" i="12"/>
  <c r="M26" i="12"/>
  <c r="K26" i="12"/>
  <c r="I26" i="12"/>
  <c r="G26" i="12"/>
  <c r="U25" i="12"/>
  <c r="T25" i="12"/>
  <c r="O25" i="12"/>
  <c r="N25" i="12"/>
  <c r="M25" i="12"/>
  <c r="K25" i="12"/>
  <c r="I25" i="12"/>
  <c r="G25" i="12"/>
  <c r="U24" i="12"/>
  <c r="T24" i="12"/>
  <c r="O24" i="12"/>
  <c r="N24" i="12"/>
  <c r="M24" i="12"/>
  <c r="K24" i="12"/>
  <c r="I24" i="12"/>
  <c r="G24" i="12"/>
  <c r="U23" i="12"/>
  <c r="T23" i="12"/>
  <c r="O23" i="12"/>
  <c r="N23" i="12"/>
  <c r="M23" i="12"/>
  <c r="K23" i="12"/>
  <c r="I23" i="12"/>
  <c r="G23" i="12"/>
  <c r="U22" i="12"/>
  <c r="T22" i="12"/>
  <c r="O22" i="12"/>
  <c r="N22" i="12"/>
  <c r="M22" i="12"/>
  <c r="K22" i="12"/>
  <c r="I22" i="12"/>
  <c r="G22" i="12"/>
  <c r="U21" i="12"/>
  <c r="T21" i="12"/>
  <c r="O21" i="12"/>
  <c r="N21" i="12"/>
  <c r="M21" i="12"/>
  <c r="K21" i="12"/>
  <c r="I21" i="12"/>
  <c r="G21" i="12"/>
  <c r="U20" i="12"/>
  <c r="T20" i="12"/>
  <c r="O20" i="12"/>
  <c r="N20" i="12"/>
  <c r="M20" i="12"/>
  <c r="K20" i="12"/>
  <c r="I20" i="12"/>
  <c r="G20" i="12"/>
  <c r="S19" i="12"/>
  <c r="R19" i="12"/>
  <c r="Q19" i="12"/>
  <c r="P19" i="12"/>
  <c r="L19" i="12"/>
  <c r="J19" i="12"/>
  <c r="H19" i="12"/>
  <c r="F19" i="12"/>
  <c r="E19" i="12"/>
  <c r="D19" i="12"/>
  <c r="G19" i="12" s="1"/>
  <c r="U18" i="12"/>
  <c r="T18" i="12"/>
  <c r="O18" i="12"/>
  <c r="N18" i="12"/>
  <c r="M18" i="12"/>
  <c r="K18" i="12"/>
  <c r="I18" i="12"/>
  <c r="G18" i="12"/>
  <c r="U17" i="12"/>
  <c r="T17" i="12"/>
  <c r="N17" i="12"/>
  <c r="O17" i="12" s="1"/>
  <c r="M17" i="12"/>
  <c r="K17" i="12"/>
  <c r="I17" i="12"/>
  <c r="G17" i="12"/>
  <c r="U16" i="12"/>
  <c r="T16" i="12"/>
  <c r="N16" i="12"/>
  <c r="O16" i="12" s="1"/>
  <c r="M16" i="12"/>
  <c r="K16" i="12"/>
  <c r="I16" i="12"/>
  <c r="G16" i="12"/>
  <c r="U15" i="12"/>
  <c r="T15" i="12"/>
  <c r="N15" i="12"/>
  <c r="O15" i="12" s="1"/>
  <c r="M15" i="12"/>
  <c r="K15" i="12"/>
  <c r="I15" i="12"/>
  <c r="G15" i="12"/>
  <c r="U14" i="12"/>
  <c r="T14" i="12"/>
  <c r="N14" i="12"/>
  <c r="O14" i="12" s="1"/>
  <c r="M14" i="12"/>
  <c r="K14" i="12"/>
  <c r="I14" i="12"/>
  <c r="G14" i="12"/>
  <c r="U13" i="12"/>
  <c r="T13" i="12"/>
  <c r="N13" i="12"/>
  <c r="O13" i="12" s="1"/>
  <c r="M13" i="12"/>
  <c r="K13" i="12"/>
  <c r="I13" i="12"/>
  <c r="G13" i="12"/>
  <c r="U12" i="12"/>
  <c r="T12" i="12"/>
  <c r="N12" i="12"/>
  <c r="O12" i="12" s="1"/>
  <c r="M12" i="12"/>
  <c r="K12" i="12"/>
  <c r="I12" i="12"/>
  <c r="G12" i="12"/>
  <c r="U11" i="12"/>
  <c r="T11" i="12"/>
  <c r="N11" i="12"/>
  <c r="O11" i="12" s="1"/>
  <c r="M11" i="12"/>
  <c r="K11" i="12"/>
  <c r="I11" i="12"/>
  <c r="G11" i="12"/>
  <c r="S10" i="12"/>
  <c r="R10" i="12"/>
  <c r="T10" i="12" s="1"/>
  <c r="Q10" i="12"/>
  <c r="P10" i="12"/>
  <c r="L10" i="12"/>
  <c r="J10" i="12"/>
  <c r="K10" i="12" s="1"/>
  <c r="H10" i="12"/>
  <c r="G10" i="12"/>
  <c r="F10" i="12"/>
  <c r="E10" i="12"/>
  <c r="M10" i="12" s="1"/>
  <c r="D10" i="12"/>
  <c r="U9" i="12"/>
  <c r="T9" i="12"/>
  <c r="N9" i="12"/>
  <c r="O9" i="12" s="1"/>
  <c r="M9" i="12"/>
  <c r="K9" i="12"/>
  <c r="I9" i="12"/>
  <c r="G9" i="12"/>
  <c r="U8" i="12"/>
  <c r="T8" i="12"/>
  <c r="N8" i="12"/>
  <c r="O8" i="12" s="1"/>
  <c r="M8" i="12"/>
  <c r="K8" i="12"/>
  <c r="I8" i="12"/>
  <c r="G8" i="12"/>
  <c r="T339" i="11"/>
  <c r="S339" i="11"/>
  <c r="R339" i="11"/>
  <c r="Q339" i="11"/>
  <c r="P339" i="11"/>
  <c r="L339" i="11"/>
  <c r="J339" i="11"/>
  <c r="H339" i="11"/>
  <c r="F339" i="11"/>
  <c r="E339" i="11"/>
  <c r="D339" i="11"/>
  <c r="S338" i="11"/>
  <c r="T338" i="11" s="1"/>
  <c r="R338" i="11"/>
  <c r="Q338" i="11"/>
  <c r="P338" i="11"/>
  <c r="U338" i="11" s="1"/>
  <c r="L338" i="11"/>
  <c r="M338" i="11" s="1"/>
  <c r="J338" i="11"/>
  <c r="H338" i="11"/>
  <c r="F338" i="11"/>
  <c r="N338" i="11" s="1"/>
  <c r="O338" i="11" s="1"/>
  <c r="E338" i="11"/>
  <c r="K338" i="11" s="1"/>
  <c r="D338" i="11"/>
  <c r="I338" i="11" s="1"/>
  <c r="U337" i="11"/>
  <c r="T337" i="11"/>
  <c r="S337" i="11"/>
  <c r="R337" i="11"/>
  <c r="Q337" i="11"/>
  <c r="P337" i="11"/>
  <c r="M337" i="11"/>
  <c r="L337" i="11"/>
  <c r="J337" i="11"/>
  <c r="H337" i="11"/>
  <c r="F337" i="11"/>
  <c r="E337" i="11"/>
  <c r="D337" i="11"/>
  <c r="I337" i="11" s="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S332" i="11"/>
  <c r="R332" i="11"/>
  <c r="Q332" i="11"/>
  <c r="P332" i="11"/>
  <c r="L332" i="11"/>
  <c r="J332" i="11"/>
  <c r="H332" i="11"/>
  <c r="F332" i="11"/>
  <c r="E332" i="11"/>
  <c r="M332" i="11" s="1"/>
  <c r="D332" i="11"/>
  <c r="G332" i="11" s="1"/>
  <c r="U331" i="11"/>
  <c r="T331" i="11"/>
  <c r="N331" i="11"/>
  <c r="O331" i="11" s="1"/>
  <c r="M331" i="11"/>
  <c r="K331" i="11"/>
  <c r="I331" i="11"/>
  <c r="G331" i="11"/>
  <c r="U330" i="11"/>
  <c r="T330" i="11"/>
  <c r="N330" i="11"/>
  <c r="O330" i="11" s="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N327" i="11"/>
  <c r="O327" i="11" s="1"/>
  <c r="M327" i="11"/>
  <c r="K327" i="11"/>
  <c r="I327" i="11"/>
  <c r="G327" i="11"/>
  <c r="U326" i="11"/>
  <c r="T326" i="11"/>
  <c r="N326" i="11"/>
  <c r="O326" i="11" s="1"/>
  <c r="M326" i="11"/>
  <c r="K326" i="11"/>
  <c r="I326" i="11"/>
  <c r="G326" i="11"/>
  <c r="U325" i="11"/>
  <c r="T325" i="11"/>
  <c r="N325" i="11"/>
  <c r="O325" i="11" s="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S323" i="11"/>
  <c r="R323" i="11"/>
  <c r="T323" i="11" s="1"/>
  <c r="Q323" i="11"/>
  <c r="P323" i="11"/>
  <c r="L323" i="11"/>
  <c r="J323" i="11"/>
  <c r="H323" i="11"/>
  <c r="F323" i="11"/>
  <c r="E323" i="11"/>
  <c r="D323" i="11"/>
  <c r="G323" i="11" s="1"/>
  <c r="U322" i="11"/>
  <c r="T322" i="11"/>
  <c r="O322" i="11"/>
  <c r="N322" i="11"/>
  <c r="M322" i="11"/>
  <c r="K322" i="11"/>
  <c r="I322" i="11"/>
  <c r="G322" i="11"/>
  <c r="U321" i="11"/>
  <c r="T321" i="11"/>
  <c r="O321" i="11"/>
  <c r="N321" i="11"/>
  <c r="M321" i="11"/>
  <c r="K321" i="11"/>
  <c r="I321" i="11"/>
  <c r="G321" i="11"/>
  <c r="U320" i="11"/>
  <c r="T320" i="11"/>
  <c r="O320" i="11"/>
  <c r="N320" i="11"/>
  <c r="M320" i="11"/>
  <c r="K320" i="11"/>
  <c r="I320" i="11"/>
  <c r="G320" i="11"/>
  <c r="U319" i="11"/>
  <c r="T319" i="11"/>
  <c r="O319" i="11"/>
  <c r="N319" i="11"/>
  <c r="M319" i="11"/>
  <c r="K319" i="11"/>
  <c r="I319" i="11"/>
  <c r="G319" i="11"/>
  <c r="U318" i="11"/>
  <c r="T318" i="11"/>
  <c r="O318" i="11"/>
  <c r="N318" i="11"/>
  <c r="M318" i="11"/>
  <c r="K318" i="11"/>
  <c r="I318" i="11"/>
  <c r="G318" i="11"/>
  <c r="S317" i="11"/>
  <c r="R317" i="11"/>
  <c r="Q317" i="11"/>
  <c r="P317" i="11"/>
  <c r="L317" i="11"/>
  <c r="K317" i="11"/>
  <c r="J317" i="11"/>
  <c r="U317" i="11" s="1"/>
  <c r="H317" i="11"/>
  <c r="F317" i="11"/>
  <c r="E317" i="11"/>
  <c r="D317" i="1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O314" i="11"/>
  <c r="N314" i="1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O312" i="11"/>
  <c r="N312" i="11"/>
  <c r="M312" i="11"/>
  <c r="K312" i="11"/>
  <c r="I312" i="11"/>
  <c r="G312" i="11"/>
  <c r="U311" i="11"/>
  <c r="T311" i="11"/>
  <c r="N311" i="11"/>
  <c r="O311" i="11" s="1"/>
  <c r="M311" i="11"/>
  <c r="K311" i="11"/>
  <c r="I311" i="11"/>
  <c r="G311" i="11"/>
  <c r="T310" i="11"/>
  <c r="S310" i="11"/>
  <c r="R310" i="11"/>
  <c r="Q310" i="11"/>
  <c r="P310" i="11"/>
  <c r="U310" i="11" s="1"/>
  <c r="L310" i="11"/>
  <c r="J310" i="11"/>
  <c r="H310" i="11"/>
  <c r="F310" i="11"/>
  <c r="N310" i="11" s="1"/>
  <c r="E310" i="11"/>
  <c r="D310" i="11"/>
  <c r="I310" i="11" s="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O307" i="11"/>
  <c r="N307" i="1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S303" i="11"/>
  <c r="R303" i="11"/>
  <c r="Q303" i="11"/>
  <c r="P303" i="11"/>
  <c r="L303" i="11"/>
  <c r="J303" i="11"/>
  <c r="I303" i="11"/>
  <c r="H303" i="11"/>
  <c r="F303" i="11"/>
  <c r="G303" i="11" s="1"/>
  <c r="E303" i="11"/>
  <c r="M303" i="11" s="1"/>
  <c r="D303" i="11"/>
  <c r="U302" i="11"/>
  <c r="T302" i="11"/>
  <c r="N302" i="11"/>
  <c r="O302" i="11" s="1"/>
  <c r="M302" i="11"/>
  <c r="K302" i="11"/>
  <c r="I302" i="11"/>
  <c r="G302" i="11"/>
  <c r="S299" i="11"/>
  <c r="R299" i="11"/>
  <c r="Q299" i="11"/>
  <c r="P299" i="11"/>
  <c r="L299" i="11"/>
  <c r="M299" i="11" s="1"/>
  <c r="J299" i="11"/>
  <c r="H299" i="11"/>
  <c r="F299" i="11"/>
  <c r="E299" i="11"/>
  <c r="K299" i="11" s="1"/>
  <c r="D299" i="11"/>
  <c r="S298" i="11"/>
  <c r="R298" i="11"/>
  <c r="T298" i="11" s="1"/>
  <c r="Q298" i="11"/>
  <c r="P298" i="11"/>
  <c r="N298" i="11"/>
  <c r="M298" i="11"/>
  <c r="L298" i="11"/>
  <c r="J298" i="11"/>
  <c r="H298" i="11"/>
  <c r="F298" i="11"/>
  <c r="E298" i="11"/>
  <c r="K298" i="11" s="1"/>
  <c r="D298" i="11"/>
  <c r="U297" i="11"/>
  <c r="T297" i="11"/>
  <c r="O297" i="11"/>
  <c r="N297" i="11"/>
  <c r="M297" i="11"/>
  <c r="K297" i="11"/>
  <c r="I297" i="11"/>
  <c r="G297" i="11"/>
  <c r="U296" i="11"/>
  <c r="T296" i="11"/>
  <c r="N296" i="11"/>
  <c r="O296" i="11" s="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O293" i="11"/>
  <c r="N293" i="11"/>
  <c r="M293" i="11"/>
  <c r="K293" i="11"/>
  <c r="I293" i="11"/>
  <c r="G293" i="11"/>
  <c r="U292" i="11"/>
  <c r="T292" i="11"/>
  <c r="S292" i="11"/>
  <c r="R292" i="11"/>
  <c r="Q292" i="11"/>
  <c r="P292" i="11"/>
  <c r="M292" i="11"/>
  <c r="L292" i="11"/>
  <c r="J292" i="11"/>
  <c r="N292" i="11" s="1"/>
  <c r="I292" i="11"/>
  <c r="H292" i="11"/>
  <c r="F292" i="11"/>
  <c r="E292" i="11"/>
  <c r="D292" i="11"/>
  <c r="G292" i="11" s="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S285" i="11"/>
  <c r="R285" i="11"/>
  <c r="Q285" i="11"/>
  <c r="P285" i="11"/>
  <c r="U285" i="11" s="1"/>
  <c r="L285" i="11"/>
  <c r="J285" i="11"/>
  <c r="H285" i="11"/>
  <c r="N285" i="11" s="1"/>
  <c r="F285" i="11"/>
  <c r="E285" i="11"/>
  <c r="D285" i="11"/>
  <c r="G285" i="11" s="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N279" i="11"/>
  <c r="O279" i="11" s="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S275" i="11"/>
  <c r="R275" i="11"/>
  <c r="Q275" i="11"/>
  <c r="P275" i="11"/>
  <c r="L275" i="11"/>
  <c r="M275" i="11" s="1"/>
  <c r="J275" i="11"/>
  <c r="U275" i="11" s="1"/>
  <c r="H275" i="11"/>
  <c r="I275" i="11" s="1"/>
  <c r="F275" i="11"/>
  <c r="E275" i="11"/>
  <c r="D275" i="11"/>
  <c r="G275" i="11" s="1"/>
  <c r="U274" i="11"/>
  <c r="T274" i="11"/>
  <c r="N274" i="11"/>
  <c r="O274" i="11" s="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N271" i="11"/>
  <c r="O271" i="11" s="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S267" i="11"/>
  <c r="R267" i="11"/>
  <c r="T267" i="11" s="1"/>
  <c r="Q267" i="11"/>
  <c r="P267" i="11"/>
  <c r="L267" i="11"/>
  <c r="M267" i="11" s="1"/>
  <c r="J267" i="11"/>
  <c r="H267" i="11"/>
  <c r="F267" i="11"/>
  <c r="E267" i="11"/>
  <c r="D267" i="11"/>
  <c r="I267" i="11" s="1"/>
  <c r="U266" i="11"/>
  <c r="T266" i="11"/>
  <c r="O266" i="11"/>
  <c r="N266" i="11"/>
  <c r="M266" i="11"/>
  <c r="K266" i="11"/>
  <c r="I266" i="11"/>
  <c r="G266" i="11"/>
  <c r="U265" i="11"/>
  <c r="T265" i="11"/>
  <c r="N265" i="11"/>
  <c r="O265" i="11" s="1"/>
  <c r="M265" i="11"/>
  <c r="K265" i="11"/>
  <c r="I265" i="11"/>
  <c r="G265" i="11"/>
  <c r="U264" i="11"/>
  <c r="T264" i="11"/>
  <c r="N264" i="11"/>
  <c r="O264" i="11" s="1"/>
  <c r="M264" i="11"/>
  <c r="K264" i="11"/>
  <c r="I264" i="11"/>
  <c r="G264" i="11"/>
  <c r="U263" i="11"/>
  <c r="T263" i="11"/>
  <c r="N263" i="11"/>
  <c r="O263" i="11" s="1"/>
  <c r="M263" i="11"/>
  <c r="K263" i="11"/>
  <c r="I263" i="11"/>
  <c r="G263" i="11"/>
  <c r="S260" i="11"/>
  <c r="T260" i="11" s="1"/>
  <c r="R260" i="11"/>
  <c r="Q260" i="11"/>
  <c r="P260" i="11"/>
  <c r="U260" i="11" s="1"/>
  <c r="L260" i="11"/>
  <c r="J260" i="11"/>
  <c r="H260" i="11"/>
  <c r="I260" i="11" s="1"/>
  <c r="F260" i="11"/>
  <c r="N260" i="11" s="1"/>
  <c r="E260" i="11"/>
  <c r="D260" i="11"/>
  <c r="G260" i="11" s="1"/>
  <c r="S259" i="11"/>
  <c r="R259" i="11"/>
  <c r="T259" i="11" s="1"/>
  <c r="Q259" i="11"/>
  <c r="P259" i="11"/>
  <c r="L259" i="11"/>
  <c r="J259" i="11"/>
  <c r="K259" i="11" s="1"/>
  <c r="I259" i="11"/>
  <c r="H259" i="11"/>
  <c r="F259" i="11"/>
  <c r="E259" i="11"/>
  <c r="M259" i="11" s="1"/>
  <c r="D259" i="11"/>
  <c r="U258" i="11"/>
  <c r="T258" i="11"/>
  <c r="O258" i="11"/>
  <c r="N258" i="11"/>
  <c r="M258" i="11"/>
  <c r="K258" i="11"/>
  <c r="I258" i="11"/>
  <c r="G258" i="11"/>
  <c r="U257" i="11"/>
  <c r="T257" i="11"/>
  <c r="O257" i="11"/>
  <c r="N257" i="1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S254" i="11"/>
  <c r="R254" i="11"/>
  <c r="T254" i="11" s="1"/>
  <c r="Q254" i="11"/>
  <c r="P254" i="11"/>
  <c r="U254" i="11" s="1"/>
  <c r="L254" i="11"/>
  <c r="J254" i="11"/>
  <c r="H254" i="11"/>
  <c r="F254" i="11"/>
  <c r="E254" i="11"/>
  <c r="D254" i="11"/>
  <c r="G254" i="11" s="1"/>
  <c r="U253" i="11"/>
  <c r="T253" i="11"/>
  <c r="N253" i="11"/>
  <c r="O253" i="11" s="1"/>
  <c r="M253" i="11"/>
  <c r="K253" i="11"/>
  <c r="I253" i="11"/>
  <c r="G253" i="11"/>
  <c r="U252" i="11"/>
  <c r="T252" i="11"/>
  <c r="O252" i="11"/>
  <c r="N252" i="1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N248" i="11"/>
  <c r="O248" i="11" s="1"/>
  <c r="M248" i="11"/>
  <c r="K248" i="11"/>
  <c r="I248" i="11"/>
  <c r="G248" i="11"/>
  <c r="S247" i="11"/>
  <c r="R247" i="11"/>
  <c r="T247" i="11" s="1"/>
  <c r="Q247" i="11"/>
  <c r="P247" i="11"/>
  <c r="U247" i="11" s="1"/>
  <c r="L247" i="11"/>
  <c r="J247" i="11"/>
  <c r="H247" i="11"/>
  <c r="F247" i="11"/>
  <c r="E247" i="11"/>
  <c r="D247" i="11"/>
  <c r="U246" i="11"/>
  <c r="T246" i="11"/>
  <c r="O246" i="11"/>
  <c r="N246" i="1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O244" i="11"/>
  <c r="N244" i="11"/>
  <c r="M244" i="11"/>
  <c r="K244" i="11"/>
  <c r="I244" i="11"/>
  <c r="G244" i="11"/>
  <c r="U243" i="11"/>
  <c r="T243" i="11"/>
  <c r="O243" i="11"/>
  <c r="N243" i="1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S240" i="11"/>
  <c r="R240" i="11"/>
  <c r="T240" i="11" s="1"/>
  <c r="Q240" i="11"/>
  <c r="P240" i="11"/>
  <c r="L240" i="11"/>
  <c r="J240" i="11"/>
  <c r="I240" i="11"/>
  <c r="H240" i="11"/>
  <c r="F240" i="11"/>
  <c r="E240" i="11"/>
  <c r="D240" i="11"/>
  <c r="G240" i="11" s="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O236" i="11"/>
  <c r="N236" i="11"/>
  <c r="M236" i="11"/>
  <c r="K236" i="11"/>
  <c r="I236" i="11"/>
  <c r="G236" i="11"/>
  <c r="U235" i="11"/>
  <c r="T235" i="11"/>
  <c r="O235" i="11"/>
  <c r="N235" i="1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S231" i="11"/>
  <c r="R231" i="11"/>
  <c r="T231" i="11" s="1"/>
  <c r="Q231" i="11"/>
  <c r="P231" i="11"/>
  <c r="L231" i="11"/>
  <c r="J231" i="11"/>
  <c r="H231" i="11"/>
  <c r="F231" i="11"/>
  <c r="E231" i="11"/>
  <c r="M231" i="11" s="1"/>
  <c r="D231" i="11"/>
  <c r="I231" i="11" s="1"/>
  <c r="S230" i="11"/>
  <c r="R230" i="11"/>
  <c r="Q230" i="11"/>
  <c r="P230" i="11"/>
  <c r="U230" i="11" s="1"/>
  <c r="L230" i="11"/>
  <c r="M230" i="11" s="1"/>
  <c r="J230" i="11"/>
  <c r="I230" i="11"/>
  <c r="H230" i="11"/>
  <c r="F230" i="11"/>
  <c r="E230" i="11"/>
  <c r="D230" i="11"/>
  <c r="G230" i="11" s="1"/>
  <c r="U229" i="11"/>
  <c r="T229" i="11"/>
  <c r="O229" i="11"/>
  <c r="N229" i="11"/>
  <c r="M229" i="11"/>
  <c r="K229" i="11"/>
  <c r="I229" i="11"/>
  <c r="G229" i="11"/>
  <c r="U228" i="11"/>
  <c r="T228" i="11"/>
  <c r="O228" i="11"/>
  <c r="N228" i="11"/>
  <c r="M228" i="11"/>
  <c r="K228" i="11"/>
  <c r="I228" i="11"/>
  <c r="G228" i="11"/>
  <c r="U227" i="11"/>
  <c r="T227" i="11"/>
  <c r="O227" i="11"/>
  <c r="N227" i="11"/>
  <c r="M227" i="11"/>
  <c r="K227" i="11"/>
  <c r="I227" i="11"/>
  <c r="G227" i="11"/>
  <c r="U226" i="11"/>
  <c r="T226" i="11"/>
  <c r="N226" i="11"/>
  <c r="O226" i="11" s="1"/>
  <c r="M226" i="11"/>
  <c r="K226" i="11"/>
  <c r="I226" i="11"/>
  <c r="G226" i="11"/>
  <c r="U225" i="11"/>
  <c r="T225" i="11"/>
  <c r="O225" i="11"/>
  <c r="N225" i="11"/>
  <c r="M225" i="11"/>
  <c r="K225" i="11"/>
  <c r="I225" i="11"/>
  <c r="G225" i="11"/>
  <c r="S224" i="11"/>
  <c r="R224" i="11"/>
  <c r="T224" i="11" s="1"/>
  <c r="Q224" i="11"/>
  <c r="P224" i="11"/>
  <c r="U224" i="11" s="1"/>
  <c r="L224" i="11"/>
  <c r="J224" i="11"/>
  <c r="H224" i="11"/>
  <c r="F224" i="11"/>
  <c r="N224" i="11" s="1"/>
  <c r="E224" i="11"/>
  <c r="K224" i="11" s="1"/>
  <c r="D224" i="11"/>
  <c r="U223" i="11"/>
  <c r="T223" i="11"/>
  <c r="O223" i="11"/>
  <c r="N223" i="1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O219" i="11"/>
  <c r="N219" i="11"/>
  <c r="M219" i="11"/>
  <c r="K219" i="11"/>
  <c r="I219" i="11"/>
  <c r="G219" i="11"/>
  <c r="U218" i="11"/>
  <c r="T218" i="11"/>
  <c r="O218" i="11"/>
  <c r="N218" i="11"/>
  <c r="M218" i="11"/>
  <c r="K218" i="11"/>
  <c r="I218" i="11"/>
  <c r="G218" i="11"/>
  <c r="U217" i="11"/>
  <c r="T217" i="11"/>
  <c r="O217" i="11"/>
  <c r="N217" i="11"/>
  <c r="M217" i="11"/>
  <c r="K217" i="11"/>
  <c r="I217" i="11"/>
  <c r="G217" i="11"/>
  <c r="S216" i="11"/>
  <c r="R216" i="11"/>
  <c r="T216" i="11" s="1"/>
  <c r="Q216" i="11"/>
  <c r="P216" i="11"/>
  <c r="U216" i="11" s="1"/>
  <c r="L216" i="11"/>
  <c r="J216" i="11"/>
  <c r="H216" i="11"/>
  <c r="G216" i="11"/>
  <c r="F216" i="11"/>
  <c r="E216" i="11"/>
  <c r="D216" i="11"/>
  <c r="I216" i="11" s="1"/>
  <c r="U215" i="11"/>
  <c r="T215" i="11"/>
  <c r="O215" i="11"/>
  <c r="N215" i="11"/>
  <c r="M215" i="11"/>
  <c r="K215" i="11"/>
  <c r="I215" i="11"/>
  <c r="G215" i="11"/>
  <c r="U214" i="11"/>
  <c r="T214" i="11"/>
  <c r="O214" i="11"/>
  <c r="N214" i="1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S205" i="11"/>
  <c r="R205" i="11"/>
  <c r="Q205" i="11"/>
  <c r="P205" i="11"/>
  <c r="N205" i="11"/>
  <c r="O205" i="11" s="1"/>
  <c r="L205" i="11"/>
  <c r="J205" i="11"/>
  <c r="H205" i="11"/>
  <c r="F205" i="11"/>
  <c r="E205" i="11"/>
  <c r="M205" i="11" s="1"/>
  <c r="D205" i="11"/>
  <c r="I205" i="11" s="1"/>
  <c r="S204" i="11"/>
  <c r="R204" i="11"/>
  <c r="Q204" i="11"/>
  <c r="P204" i="11"/>
  <c r="L204" i="11"/>
  <c r="J204" i="11"/>
  <c r="H204" i="11"/>
  <c r="F204" i="11"/>
  <c r="E204" i="11"/>
  <c r="D204" i="1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O201" i="11"/>
  <c r="N201" i="11"/>
  <c r="M201" i="11"/>
  <c r="K201" i="11"/>
  <c r="I201" i="11"/>
  <c r="G201" i="11"/>
  <c r="U200" i="11"/>
  <c r="T200" i="11"/>
  <c r="N200" i="11"/>
  <c r="O200" i="11" s="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S198" i="11"/>
  <c r="R198" i="11"/>
  <c r="T198" i="11" s="1"/>
  <c r="Q198" i="11"/>
  <c r="P198" i="11"/>
  <c r="U198" i="11" s="1"/>
  <c r="N198" i="11"/>
  <c r="M198" i="11"/>
  <c r="L198" i="11"/>
  <c r="J198" i="11"/>
  <c r="H198" i="11"/>
  <c r="F198" i="11"/>
  <c r="E198" i="11"/>
  <c r="K198" i="11" s="1"/>
  <c r="D198" i="1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T191" i="11"/>
  <c r="S191" i="11"/>
  <c r="R191" i="11"/>
  <c r="Q191" i="11"/>
  <c r="P191" i="11"/>
  <c r="U191" i="11" s="1"/>
  <c r="L191" i="11"/>
  <c r="J191" i="11"/>
  <c r="H191" i="11"/>
  <c r="F191" i="11"/>
  <c r="E191" i="11"/>
  <c r="D191" i="11"/>
  <c r="U190" i="11"/>
  <c r="T190" i="11"/>
  <c r="O190" i="11"/>
  <c r="N190" i="11"/>
  <c r="M190" i="11"/>
  <c r="K190" i="11"/>
  <c r="I190" i="11"/>
  <c r="G190" i="11"/>
  <c r="U189" i="11"/>
  <c r="T189" i="11"/>
  <c r="O189" i="11"/>
  <c r="N189" i="11"/>
  <c r="M189" i="11"/>
  <c r="K189" i="11"/>
  <c r="I189" i="11"/>
  <c r="G189" i="11"/>
  <c r="U188" i="11"/>
  <c r="T188" i="11"/>
  <c r="O188" i="11"/>
  <c r="N188" i="1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S185" i="11"/>
  <c r="R185" i="11"/>
  <c r="T185" i="11" s="1"/>
  <c r="Q185" i="11"/>
  <c r="P185" i="11"/>
  <c r="L185" i="11"/>
  <c r="J185" i="11"/>
  <c r="K185" i="11" s="1"/>
  <c r="H185" i="11"/>
  <c r="F185" i="11"/>
  <c r="E185" i="11"/>
  <c r="D185" i="11"/>
  <c r="U184" i="11"/>
  <c r="T184" i="11"/>
  <c r="N184" i="11"/>
  <c r="O184" i="11" s="1"/>
  <c r="M184" i="11"/>
  <c r="K184" i="11"/>
  <c r="I184" i="11"/>
  <c r="G184" i="11"/>
  <c r="U183" i="11"/>
  <c r="T183" i="11"/>
  <c r="O183" i="11"/>
  <c r="N183" i="1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S179" i="11"/>
  <c r="R179" i="11"/>
  <c r="T179" i="11" s="1"/>
  <c r="Q179" i="11"/>
  <c r="P179" i="11"/>
  <c r="U179" i="11" s="1"/>
  <c r="M179" i="11"/>
  <c r="L179" i="11"/>
  <c r="J179" i="11"/>
  <c r="H179" i="11"/>
  <c r="F179" i="11"/>
  <c r="E179" i="11"/>
  <c r="D179" i="11"/>
  <c r="G179" i="11" s="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S170" i="11"/>
  <c r="R170" i="11"/>
  <c r="Q170" i="11"/>
  <c r="P170" i="11"/>
  <c r="L170" i="11"/>
  <c r="J170" i="11"/>
  <c r="H170" i="11"/>
  <c r="F170" i="11"/>
  <c r="E170" i="11"/>
  <c r="M170" i="11" s="1"/>
  <c r="D170" i="11"/>
  <c r="S169" i="11"/>
  <c r="R169" i="11"/>
  <c r="T169" i="11" s="1"/>
  <c r="Q169" i="11"/>
  <c r="P169" i="11"/>
  <c r="U169" i="11" s="1"/>
  <c r="N169" i="11"/>
  <c r="L169" i="11"/>
  <c r="J169" i="11"/>
  <c r="H169" i="11"/>
  <c r="F169" i="11"/>
  <c r="E169" i="11"/>
  <c r="D169" i="1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S163" i="11"/>
  <c r="R163" i="11"/>
  <c r="Q163" i="11"/>
  <c r="P163" i="11"/>
  <c r="U163" i="11" s="1"/>
  <c r="L163" i="11"/>
  <c r="J163" i="11"/>
  <c r="K163" i="11" s="1"/>
  <c r="H163" i="11"/>
  <c r="F163" i="11"/>
  <c r="G163" i="11" s="1"/>
  <c r="E163" i="11"/>
  <c r="D163" i="11"/>
  <c r="I163" i="11" s="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N159" i="11"/>
  <c r="O159" i="11" s="1"/>
  <c r="M159" i="11"/>
  <c r="K159" i="11"/>
  <c r="I159" i="11"/>
  <c r="G159" i="11"/>
  <c r="U158" i="11"/>
  <c r="T158" i="11"/>
  <c r="O158" i="11"/>
  <c r="N158" i="11"/>
  <c r="M158" i="11"/>
  <c r="K158" i="11"/>
  <c r="I158" i="11"/>
  <c r="G158" i="11"/>
  <c r="S157" i="11"/>
  <c r="R157" i="11"/>
  <c r="Q157" i="11"/>
  <c r="P157" i="11"/>
  <c r="L157" i="11"/>
  <c r="J157" i="11"/>
  <c r="I157" i="11"/>
  <c r="H157" i="11"/>
  <c r="F157" i="11"/>
  <c r="E157" i="11"/>
  <c r="D157" i="11"/>
  <c r="G157" i="11" s="1"/>
  <c r="U156" i="11"/>
  <c r="T156" i="11"/>
  <c r="N156" i="11"/>
  <c r="O156" i="11" s="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N152" i="11"/>
  <c r="O152" i="11" s="1"/>
  <c r="M152" i="11"/>
  <c r="K152" i="11"/>
  <c r="I152" i="11"/>
  <c r="G152" i="11"/>
  <c r="U151" i="11"/>
  <c r="T151" i="11"/>
  <c r="O151" i="11"/>
  <c r="N151" i="11"/>
  <c r="M151" i="11"/>
  <c r="K151" i="11"/>
  <c r="I151" i="11"/>
  <c r="G151" i="11"/>
  <c r="S150" i="11"/>
  <c r="R150" i="11"/>
  <c r="T150" i="11" s="1"/>
  <c r="Q150" i="11"/>
  <c r="P150" i="11"/>
  <c r="U150" i="11" s="1"/>
  <c r="O150" i="11"/>
  <c r="L150" i="11"/>
  <c r="J150" i="11"/>
  <c r="H150" i="11"/>
  <c r="F150" i="11"/>
  <c r="N150" i="11" s="1"/>
  <c r="E150" i="11"/>
  <c r="K150" i="11" s="1"/>
  <c r="D150" i="11"/>
  <c r="U149" i="11"/>
  <c r="T149" i="11"/>
  <c r="O149" i="11"/>
  <c r="N149" i="1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T144" i="11"/>
  <c r="S144" i="11"/>
  <c r="R144" i="11"/>
  <c r="Q144" i="11"/>
  <c r="P144" i="11"/>
  <c r="U144" i="11" s="1"/>
  <c r="L144" i="11"/>
  <c r="J144" i="11"/>
  <c r="I144" i="11"/>
  <c r="H144" i="11"/>
  <c r="N144" i="11" s="1"/>
  <c r="F144" i="11"/>
  <c r="E144" i="11"/>
  <c r="D144" i="11"/>
  <c r="G144" i="11" s="1"/>
  <c r="U143" i="11"/>
  <c r="T143" i="11"/>
  <c r="O143" i="11"/>
  <c r="N143" i="11"/>
  <c r="M143" i="11"/>
  <c r="K143" i="11"/>
  <c r="I143" i="11"/>
  <c r="G143" i="11"/>
  <c r="U142" i="11"/>
  <c r="T142" i="11"/>
  <c r="O142" i="11"/>
  <c r="N142" i="11"/>
  <c r="M142" i="11"/>
  <c r="K142" i="11"/>
  <c r="I142" i="11"/>
  <c r="G142" i="11"/>
  <c r="U141" i="11"/>
  <c r="T141" i="11"/>
  <c r="O141" i="11"/>
  <c r="N141" i="1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S137" i="11"/>
  <c r="R137" i="11"/>
  <c r="T137" i="11" s="1"/>
  <c r="Q137" i="11"/>
  <c r="P137" i="11"/>
  <c r="U137" i="11" s="1"/>
  <c r="L137" i="11"/>
  <c r="J137" i="11"/>
  <c r="I137" i="11"/>
  <c r="H137" i="11"/>
  <c r="G137" i="11"/>
  <c r="F137" i="11"/>
  <c r="N137" i="11" s="1"/>
  <c r="E137" i="11"/>
  <c r="M137" i="11" s="1"/>
  <c r="D137" i="11"/>
  <c r="U136" i="11"/>
  <c r="T136" i="11"/>
  <c r="O136" i="11"/>
  <c r="N136" i="1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O133" i="11"/>
  <c r="N133" i="11"/>
  <c r="M133" i="11"/>
  <c r="K133" i="11"/>
  <c r="I133" i="11"/>
  <c r="G133" i="11"/>
  <c r="S132" i="11"/>
  <c r="R132" i="11"/>
  <c r="T132" i="11" s="1"/>
  <c r="Q132" i="11"/>
  <c r="P132" i="11"/>
  <c r="U132" i="11" s="1"/>
  <c r="M132" i="11"/>
  <c r="L132" i="11"/>
  <c r="J132" i="11"/>
  <c r="H132" i="11"/>
  <c r="F132" i="11"/>
  <c r="E132" i="11"/>
  <c r="D132" i="11"/>
  <c r="G132" i="11" s="1"/>
  <c r="U131" i="11"/>
  <c r="T131" i="11"/>
  <c r="O131" i="11"/>
  <c r="N131" i="1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U126" i="11"/>
  <c r="S126" i="11"/>
  <c r="R126" i="11"/>
  <c r="T126" i="11" s="1"/>
  <c r="Q126" i="11"/>
  <c r="P126" i="11"/>
  <c r="O126" i="11"/>
  <c r="L126" i="11"/>
  <c r="J126" i="11"/>
  <c r="H126" i="11"/>
  <c r="F126" i="11"/>
  <c r="E126" i="11"/>
  <c r="K126" i="11" s="1"/>
  <c r="D126" i="1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S121" i="11"/>
  <c r="R121" i="11"/>
  <c r="T121" i="11" s="1"/>
  <c r="Q121" i="11"/>
  <c r="P121" i="11"/>
  <c r="U121" i="11" s="1"/>
  <c r="N121" i="11"/>
  <c r="L121" i="11"/>
  <c r="J121" i="11"/>
  <c r="H121" i="11"/>
  <c r="F121" i="11"/>
  <c r="E121" i="11"/>
  <c r="D121" i="11"/>
  <c r="U120" i="11"/>
  <c r="T120" i="11"/>
  <c r="N120" i="11"/>
  <c r="O120" i="11" s="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N117" i="11"/>
  <c r="O117" i="11" s="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O113" i="11"/>
  <c r="N113" i="11"/>
  <c r="M113" i="11"/>
  <c r="K113" i="11"/>
  <c r="I113" i="11"/>
  <c r="G113" i="11"/>
  <c r="S112" i="11"/>
  <c r="R112" i="11"/>
  <c r="T112" i="11" s="1"/>
  <c r="Q112" i="11"/>
  <c r="P112" i="11"/>
  <c r="L112" i="11"/>
  <c r="J112" i="11"/>
  <c r="I112" i="11"/>
  <c r="H112" i="11"/>
  <c r="N112" i="11" s="1"/>
  <c r="O112" i="11" s="1"/>
  <c r="F112" i="11"/>
  <c r="G112" i="11" s="1"/>
  <c r="E112" i="11"/>
  <c r="D112" i="11"/>
  <c r="U111" i="11"/>
  <c r="T111" i="11"/>
  <c r="N111" i="11"/>
  <c r="O111" i="11" s="1"/>
  <c r="M111" i="11"/>
  <c r="K111" i="11"/>
  <c r="I111" i="11"/>
  <c r="G111" i="11"/>
  <c r="U110" i="11"/>
  <c r="T110" i="11"/>
  <c r="N110" i="11"/>
  <c r="O110" i="11" s="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O108" i="11"/>
  <c r="N108" i="1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S106" i="11"/>
  <c r="R106" i="11"/>
  <c r="T106" i="11" s="1"/>
  <c r="Q106" i="11"/>
  <c r="P106" i="11"/>
  <c r="L106" i="11"/>
  <c r="J106" i="11"/>
  <c r="H106" i="11"/>
  <c r="F106" i="11"/>
  <c r="E106" i="11"/>
  <c r="D106" i="11"/>
  <c r="G106" i="11" s="1"/>
  <c r="U105" i="11"/>
  <c r="T105" i="11"/>
  <c r="N105" i="11"/>
  <c r="O105" i="11" s="1"/>
  <c r="M105" i="11"/>
  <c r="K105" i="11"/>
  <c r="I105" i="11"/>
  <c r="G105" i="11"/>
  <c r="S102" i="11"/>
  <c r="R102" i="11"/>
  <c r="Q102" i="11"/>
  <c r="P102" i="11"/>
  <c r="U102" i="11" s="1"/>
  <c r="N102" i="11"/>
  <c r="L102" i="11"/>
  <c r="J102" i="11"/>
  <c r="H102" i="11"/>
  <c r="F102" i="11"/>
  <c r="E102" i="11"/>
  <c r="K102" i="11" s="1"/>
  <c r="D102" i="11"/>
  <c r="T101" i="11"/>
  <c r="S101" i="11"/>
  <c r="R101" i="11"/>
  <c r="Q101" i="11"/>
  <c r="P101" i="11"/>
  <c r="U101" i="11" s="1"/>
  <c r="L101" i="11"/>
  <c r="J101" i="11"/>
  <c r="N101" i="11" s="1"/>
  <c r="I101" i="11"/>
  <c r="H101" i="11"/>
  <c r="F101" i="11"/>
  <c r="E101" i="11"/>
  <c r="D101" i="11"/>
  <c r="G101" i="11" s="1"/>
  <c r="U100" i="11"/>
  <c r="T100" i="11"/>
  <c r="O100" i="11"/>
  <c r="N100" i="11"/>
  <c r="M100" i="11"/>
  <c r="K100" i="11"/>
  <c r="I100" i="11"/>
  <c r="G100" i="11"/>
  <c r="U99" i="11"/>
  <c r="T99" i="11"/>
  <c r="O99" i="11"/>
  <c r="N99" i="1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O97" i="11"/>
  <c r="N97" i="11"/>
  <c r="M97" i="11"/>
  <c r="K97" i="11"/>
  <c r="I97" i="11"/>
  <c r="G97" i="11"/>
  <c r="S96" i="11"/>
  <c r="R96" i="11"/>
  <c r="T96" i="11" s="1"/>
  <c r="Q96" i="11"/>
  <c r="P96" i="11"/>
  <c r="L96" i="11"/>
  <c r="J96" i="11"/>
  <c r="H96" i="11"/>
  <c r="F96" i="11"/>
  <c r="E96" i="11"/>
  <c r="M96" i="11" s="1"/>
  <c r="D96" i="11"/>
  <c r="U95" i="11"/>
  <c r="T95" i="11"/>
  <c r="O95" i="11"/>
  <c r="N95" i="11"/>
  <c r="M95" i="11"/>
  <c r="K95" i="11"/>
  <c r="I95" i="11"/>
  <c r="G95" i="11"/>
  <c r="U94" i="11"/>
  <c r="T94" i="11"/>
  <c r="O94" i="11"/>
  <c r="N94" i="11"/>
  <c r="M94" i="11"/>
  <c r="K94" i="11"/>
  <c r="I94" i="11"/>
  <c r="G94" i="11"/>
  <c r="U93" i="11"/>
  <c r="T93" i="11"/>
  <c r="N93" i="11"/>
  <c r="O93" i="11" s="1"/>
  <c r="M93" i="11"/>
  <c r="K93" i="11"/>
  <c r="I93" i="11"/>
  <c r="G93" i="11"/>
  <c r="U92" i="11"/>
  <c r="T92" i="11"/>
  <c r="O92" i="11"/>
  <c r="N92" i="11"/>
  <c r="M92" i="11"/>
  <c r="K92" i="11"/>
  <c r="I92" i="11"/>
  <c r="G92" i="11"/>
  <c r="S91" i="11"/>
  <c r="R91" i="11"/>
  <c r="Q91" i="11"/>
  <c r="P91" i="11"/>
  <c r="L91" i="11"/>
  <c r="M91" i="11" s="1"/>
  <c r="J91" i="11"/>
  <c r="H91" i="11"/>
  <c r="F91" i="11"/>
  <c r="E91" i="11"/>
  <c r="D91" i="11"/>
  <c r="I91" i="11" s="1"/>
  <c r="U90" i="11"/>
  <c r="T90" i="11"/>
  <c r="N90" i="11"/>
  <c r="O90" i="11" s="1"/>
  <c r="M90" i="11"/>
  <c r="K90" i="11"/>
  <c r="I90" i="11"/>
  <c r="G90" i="11"/>
  <c r="U89" i="11"/>
  <c r="T89" i="11"/>
  <c r="N89" i="11"/>
  <c r="O89" i="11" s="1"/>
  <c r="M89" i="11"/>
  <c r="K89" i="11"/>
  <c r="I89" i="11"/>
  <c r="G89" i="11"/>
  <c r="U88" i="11"/>
  <c r="T88" i="11"/>
  <c r="O88" i="11"/>
  <c r="N88" i="11"/>
  <c r="M88" i="11"/>
  <c r="K88" i="11"/>
  <c r="I88" i="11"/>
  <c r="G88" i="11"/>
  <c r="S85" i="11"/>
  <c r="R85" i="11"/>
  <c r="T85" i="11" s="1"/>
  <c r="Q85" i="11"/>
  <c r="P85" i="11"/>
  <c r="U85" i="11" s="1"/>
  <c r="L85" i="11"/>
  <c r="J85" i="11"/>
  <c r="H85" i="11"/>
  <c r="F85" i="11"/>
  <c r="E85" i="11"/>
  <c r="D85" i="11"/>
  <c r="T84" i="11"/>
  <c r="S84" i="11"/>
  <c r="R84" i="11"/>
  <c r="Q84" i="11"/>
  <c r="P84" i="11"/>
  <c r="U84" i="11" s="1"/>
  <c r="L84" i="11"/>
  <c r="J84" i="11"/>
  <c r="H84" i="11"/>
  <c r="N84" i="11" s="1"/>
  <c r="F84" i="11"/>
  <c r="E84" i="11"/>
  <c r="D84" i="11"/>
  <c r="I84" i="11" s="1"/>
  <c r="U83" i="11"/>
  <c r="T83" i="11"/>
  <c r="O83" i="11"/>
  <c r="N83" i="11"/>
  <c r="M83" i="11"/>
  <c r="K83" i="11"/>
  <c r="I83" i="11"/>
  <c r="G83" i="11"/>
  <c r="U82" i="11"/>
  <c r="T82" i="11"/>
  <c r="N82" i="11"/>
  <c r="O82" i="11" s="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N79" i="11"/>
  <c r="O79" i="11" s="1"/>
  <c r="M79" i="11"/>
  <c r="K79" i="11"/>
  <c r="I79" i="11"/>
  <c r="G79" i="11"/>
  <c r="S78" i="11"/>
  <c r="R78" i="11"/>
  <c r="T78" i="11" s="1"/>
  <c r="Q78" i="11"/>
  <c r="P78" i="11"/>
  <c r="L78" i="11"/>
  <c r="J78" i="11"/>
  <c r="I78" i="11"/>
  <c r="H78" i="11"/>
  <c r="F78" i="11"/>
  <c r="E78" i="11"/>
  <c r="M78" i="11" s="1"/>
  <c r="D78" i="1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N72" i="11"/>
  <c r="O72" i="11" s="1"/>
  <c r="M72" i="11"/>
  <c r="K72" i="11"/>
  <c r="I72" i="11"/>
  <c r="G72" i="11"/>
  <c r="U71" i="11"/>
  <c r="T71" i="11"/>
  <c r="O71" i="11"/>
  <c r="N71" i="11"/>
  <c r="M71" i="11"/>
  <c r="K71" i="11"/>
  <c r="I71" i="11"/>
  <c r="G71" i="11"/>
  <c r="S70" i="11"/>
  <c r="R70" i="11"/>
  <c r="T70" i="11" s="1"/>
  <c r="Q70" i="11"/>
  <c r="P70" i="11"/>
  <c r="U70" i="11" s="1"/>
  <c r="L70" i="11"/>
  <c r="J70" i="11"/>
  <c r="H70" i="11"/>
  <c r="F70" i="11"/>
  <c r="E70" i="11"/>
  <c r="D70" i="11"/>
  <c r="G70" i="11" s="1"/>
  <c r="U69" i="11"/>
  <c r="T69" i="11"/>
  <c r="O69" i="11"/>
  <c r="N69" i="1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U63" i="11"/>
  <c r="S63" i="11"/>
  <c r="R63" i="11"/>
  <c r="T63" i="11" s="1"/>
  <c r="Q63" i="11"/>
  <c r="P63" i="11"/>
  <c r="O63" i="11"/>
  <c r="L63" i="11"/>
  <c r="J63" i="11"/>
  <c r="H63" i="11"/>
  <c r="N63" i="11" s="1"/>
  <c r="F63" i="11"/>
  <c r="E63" i="11"/>
  <c r="K63" i="11" s="1"/>
  <c r="D63" i="1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T58" i="11"/>
  <c r="S58" i="11"/>
  <c r="R58" i="11"/>
  <c r="Q58" i="11"/>
  <c r="P58" i="11"/>
  <c r="U58" i="11" s="1"/>
  <c r="L58" i="11"/>
  <c r="J58" i="11"/>
  <c r="H58" i="11"/>
  <c r="F58" i="11"/>
  <c r="E58" i="11"/>
  <c r="D58" i="11"/>
  <c r="I58" i="11" s="1"/>
  <c r="U57" i="11"/>
  <c r="T57" i="11"/>
  <c r="N57" i="11"/>
  <c r="O57" i="11" s="1"/>
  <c r="M57" i="11"/>
  <c r="K57" i="11"/>
  <c r="I57" i="11"/>
  <c r="G57" i="11"/>
  <c r="S54" i="11"/>
  <c r="R54" i="11"/>
  <c r="T54" i="11" s="1"/>
  <c r="Q54" i="11"/>
  <c r="P54" i="11"/>
  <c r="L54" i="11"/>
  <c r="J54" i="11"/>
  <c r="H54" i="11"/>
  <c r="N54" i="11" s="1"/>
  <c r="O54" i="11" s="1"/>
  <c r="F54" i="11"/>
  <c r="G54" i="11" s="1"/>
  <c r="E54" i="11"/>
  <c r="D54" i="11"/>
  <c r="S53" i="11"/>
  <c r="R53" i="11"/>
  <c r="T53" i="11" s="1"/>
  <c r="Q53" i="11"/>
  <c r="P53" i="11"/>
  <c r="U53" i="11" s="1"/>
  <c r="L53" i="11"/>
  <c r="J53" i="11"/>
  <c r="H53" i="11"/>
  <c r="F53" i="11"/>
  <c r="E53" i="11"/>
  <c r="D53" i="11"/>
  <c r="G53" i="11" s="1"/>
  <c r="U52" i="11"/>
  <c r="T52" i="11"/>
  <c r="O52" i="11"/>
  <c r="N52" i="11"/>
  <c r="M52" i="11"/>
  <c r="K52" i="11"/>
  <c r="I52" i="11"/>
  <c r="G52" i="11"/>
  <c r="U51" i="11"/>
  <c r="T51" i="11"/>
  <c r="O51" i="11"/>
  <c r="N51" i="11"/>
  <c r="M51" i="11"/>
  <c r="K51" i="11"/>
  <c r="I51" i="11"/>
  <c r="G51" i="11"/>
  <c r="U50" i="11"/>
  <c r="T50" i="11"/>
  <c r="O50" i="11"/>
  <c r="N50" i="1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U47" i="11"/>
  <c r="S47" i="11"/>
  <c r="R47" i="11"/>
  <c r="T47" i="11" s="1"/>
  <c r="Q47" i="11"/>
  <c r="P47" i="11"/>
  <c r="L47" i="11"/>
  <c r="J47" i="11"/>
  <c r="H47" i="11"/>
  <c r="F47" i="11"/>
  <c r="N47" i="11" s="1"/>
  <c r="E47" i="11"/>
  <c r="M47" i="11" s="1"/>
  <c r="D47" i="11"/>
  <c r="I47" i="11" s="1"/>
  <c r="U46" i="11"/>
  <c r="T46" i="11"/>
  <c r="N46" i="11"/>
  <c r="O46" i="11" s="1"/>
  <c r="M46" i="11"/>
  <c r="K46" i="11"/>
  <c r="I46" i="11"/>
  <c r="G46" i="11"/>
  <c r="U45" i="11"/>
  <c r="T45" i="11"/>
  <c r="O45" i="11"/>
  <c r="N45" i="1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S40" i="11"/>
  <c r="R40" i="11"/>
  <c r="T40" i="11" s="1"/>
  <c r="Q40" i="11"/>
  <c r="P40" i="11"/>
  <c r="U40" i="11" s="1"/>
  <c r="M40" i="11"/>
  <c r="L40" i="11"/>
  <c r="J40" i="11"/>
  <c r="H40" i="11"/>
  <c r="F40" i="11"/>
  <c r="N40" i="11" s="1"/>
  <c r="E40" i="11"/>
  <c r="D40" i="11"/>
  <c r="G40" i="11" s="1"/>
  <c r="U39" i="11"/>
  <c r="T39" i="11"/>
  <c r="O39" i="11"/>
  <c r="N39" i="1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O37" i="11"/>
  <c r="N37" i="11"/>
  <c r="M37" i="11"/>
  <c r="K37" i="11"/>
  <c r="I37" i="11"/>
  <c r="G37" i="11"/>
  <c r="U36" i="11"/>
  <c r="T36" i="11"/>
  <c r="O36" i="11"/>
  <c r="N36" i="11"/>
  <c r="M36" i="11"/>
  <c r="K36" i="11"/>
  <c r="I36" i="11"/>
  <c r="G36" i="11"/>
  <c r="S35" i="11"/>
  <c r="R35" i="11"/>
  <c r="Q35" i="11"/>
  <c r="P35" i="11"/>
  <c r="L35" i="11"/>
  <c r="J35" i="11"/>
  <c r="U35" i="11" s="1"/>
  <c r="I35" i="11"/>
  <c r="H35" i="11"/>
  <c r="F35" i="11"/>
  <c r="E35" i="11"/>
  <c r="M35" i="11" s="1"/>
  <c r="D35" i="11"/>
  <c r="U34" i="11"/>
  <c r="T34" i="11"/>
  <c r="O34" i="11"/>
  <c r="N34" i="11"/>
  <c r="M34" i="11"/>
  <c r="K34" i="11"/>
  <c r="I34" i="11"/>
  <c r="G34" i="11"/>
  <c r="U33" i="11"/>
  <c r="T33" i="11"/>
  <c r="O33" i="11"/>
  <c r="N33" i="1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T27" i="11"/>
  <c r="S27" i="11"/>
  <c r="R27" i="11"/>
  <c r="Q27" i="11"/>
  <c r="P27" i="11"/>
  <c r="U27" i="11" s="1"/>
  <c r="L27" i="11"/>
  <c r="J27" i="11"/>
  <c r="H27" i="11"/>
  <c r="F27" i="11"/>
  <c r="E27" i="11"/>
  <c r="D27" i="11"/>
  <c r="I27" i="11" s="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N23" i="11"/>
  <c r="O23" i="11" s="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O20" i="11"/>
  <c r="N20" i="11"/>
  <c r="M20" i="11"/>
  <c r="K20" i="11"/>
  <c r="I20" i="11"/>
  <c r="G20" i="11"/>
  <c r="T19" i="11"/>
  <c r="S19" i="11"/>
  <c r="R19" i="11"/>
  <c r="Q19" i="11"/>
  <c r="P19" i="11"/>
  <c r="L19" i="11"/>
  <c r="J19" i="11"/>
  <c r="I19" i="11"/>
  <c r="H19" i="11"/>
  <c r="F19" i="11"/>
  <c r="E19" i="11"/>
  <c r="D19" i="11"/>
  <c r="G19" i="11" s="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N16" i="11"/>
  <c r="O16" i="11" s="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N14" i="11"/>
  <c r="O14" i="11" s="1"/>
  <c r="M14" i="11"/>
  <c r="K14" i="11"/>
  <c r="I14" i="11"/>
  <c r="G14" i="11"/>
  <c r="U13" i="11"/>
  <c r="T13" i="11"/>
  <c r="O13" i="11"/>
  <c r="N13" i="1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O11" i="11"/>
  <c r="N11" i="11"/>
  <c r="M11" i="11"/>
  <c r="K11" i="11"/>
  <c r="I11" i="11"/>
  <c r="G11" i="11"/>
  <c r="S10" i="11"/>
  <c r="T10" i="11" s="1"/>
  <c r="R10" i="11"/>
  <c r="Q10" i="11"/>
  <c r="P10" i="11"/>
  <c r="U10" i="11" s="1"/>
  <c r="L10" i="11"/>
  <c r="J10" i="11"/>
  <c r="H10" i="11"/>
  <c r="F10" i="11"/>
  <c r="N10" i="11" s="1"/>
  <c r="O10" i="11" s="1"/>
  <c r="E10" i="11"/>
  <c r="K10" i="11" s="1"/>
  <c r="D10" i="11"/>
  <c r="G10" i="11" s="1"/>
  <c r="U9" i="11"/>
  <c r="T9" i="11"/>
  <c r="N9" i="11"/>
  <c r="O9" i="11" s="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R339" i="10"/>
  <c r="T339" i="10" s="1"/>
  <c r="Q339" i="10"/>
  <c r="P339" i="10"/>
  <c r="L339" i="10"/>
  <c r="J339" i="10"/>
  <c r="U339" i="10" s="1"/>
  <c r="H339" i="10"/>
  <c r="F339" i="10"/>
  <c r="N339" i="10" s="1"/>
  <c r="E339" i="10"/>
  <c r="D339" i="10"/>
  <c r="I339" i="10" s="1"/>
  <c r="S338" i="10"/>
  <c r="R338" i="10"/>
  <c r="Q338" i="10"/>
  <c r="P338" i="10"/>
  <c r="L338" i="10"/>
  <c r="J338" i="10"/>
  <c r="H338" i="10"/>
  <c r="F338" i="10"/>
  <c r="E338" i="10"/>
  <c r="D338" i="10"/>
  <c r="S337" i="10"/>
  <c r="R337" i="10"/>
  <c r="Q337" i="10"/>
  <c r="P337" i="10"/>
  <c r="U337" i="10" s="1"/>
  <c r="N337" i="10"/>
  <c r="O337" i="10" s="1"/>
  <c r="L337" i="10"/>
  <c r="J337" i="10"/>
  <c r="H337" i="10"/>
  <c r="I337" i="10" s="1"/>
  <c r="F337" i="10"/>
  <c r="G337" i="10" s="1"/>
  <c r="E337" i="10"/>
  <c r="D337" i="10"/>
  <c r="U336" i="10"/>
  <c r="T336" i="10"/>
  <c r="N336" i="10"/>
  <c r="O336" i="10" s="1"/>
  <c r="M336" i="10"/>
  <c r="K336" i="10"/>
  <c r="I336" i="10"/>
  <c r="G336" i="10"/>
  <c r="U335" i="10"/>
  <c r="T335" i="10"/>
  <c r="O335" i="10"/>
  <c r="N335" i="10"/>
  <c r="M335" i="10"/>
  <c r="K335" i="10"/>
  <c r="I335" i="10"/>
  <c r="G335" i="10"/>
  <c r="U334" i="10"/>
  <c r="T334" i="10"/>
  <c r="N334" i="10"/>
  <c r="O334" i="10" s="1"/>
  <c r="M334" i="10"/>
  <c r="K334" i="10"/>
  <c r="I334" i="10"/>
  <c r="G334" i="10"/>
  <c r="U333" i="10"/>
  <c r="T333" i="10"/>
  <c r="N333" i="10"/>
  <c r="O333" i="10" s="1"/>
  <c r="M333" i="10"/>
  <c r="K333" i="10"/>
  <c r="I333" i="10"/>
  <c r="G333" i="10"/>
  <c r="S332" i="10"/>
  <c r="R332" i="10"/>
  <c r="Q332" i="10"/>
  <c r="P332" i="10"/>
  <c r="U332" i="10" s="1"/>
  <c r="L332" i="10"/>
  <c r="J332" i="10"/>
  <c r="K332" i="10" s="1"/>
  <c r="H332" i="10"/>
  <c r="I332" i="10" s="1"/>
  <c r="F332" i="10"/>
  <c r="G332" i="10" s="1"/>
  <c r="E332" i="10"/>
  <c r="D332" i="10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N329" i="10"/>
  <c r="O329" i="10" s="1"/>
  <c r="M329" i="10"/>
  <c r="K329" i="10"/>
  <c r="I329" i="10"/>
  <c r="G329" i="10"/>
  <c r="U328" i="10"/>
  <c r="T328" i="10"/>
  <c r="N328" i="10"/>
  <c r="O328" i="10" s="1"/>
  <c r="M328" i="10"/>
  <c r="K328" i="10"/>
  <c r="I328" i="10"/>
  <c r="G328" i="10"/>
  <c r="U327" i="10"/>
  <c r="T327" i="10"/>
  <c r="N327" i="10"/>
  <c r="O327" i="10" s="1"/>
  <c r="M327" i="10"/>
  <c r="K327" i="10"/>
  <c r="I327" i="10"/>
  <c r="G327" i="10"/>
  <c r="U326" i="10"/>
  <c r="T326" i="10"/>
  <c r="N326" i="10"/>
  <c r="O326" i="10" s="1"/>
  <c r="M326" i="10"/>
  <c r="K326" i="10"/>
  <c r="I326" i="10"/>
  <c r="G326" i="10"/>
  <c r="U325" i="10"/>
  <c r="T325" i="10"/>
  <c r="N325" i="10"/>
  <c r="O325" i="10" s="1"/>
  <c r="M325" i="10"/>
  <c r="K325" i="10"/>
  <c r="I325" i="10"/>
  <c r="G325" i="10"/>
  <c r="U324" i="10"/>
  <c r="T324" i="10"/>
  <c r="N324" i="10"/>
  <c r="O324" i="10" s="1"/>
  <c r="M324" i="10"/>
  <c r="K324" i="10"/>
  <c r="I324" i="10"/>
  <c r="G324" i="10"/>
  <c r="S323" i="10"/>
  <c r="R323" i="10"/>
  <c r="T323" i="10" s="1"/>
  <c r="Q323" i="10"/>
  <c r="P323" i="10"/>
  <c r="L323" i="10"/>
  <c r="J323" i="10"/>
  <c r="U323" i="10" s="1"/>
  <c r="H323" i="10"/>
  <c r="F323" i="10"/>
  <c r="N323" i="10" s="1"/>
  <c r="E323" i="10"/>
  <c r="D323" i="10"/>
  <c r="I323" i="10" s="1"/>
  <c r="U322" i="10"/>
  <c r="T322" i="10"/>
  <c r="O322" i="10"/>
  <c r="N322" i="10"/>
  <c r="M322" i="10"/>
  <c r="K322" i="10"/>
  <c r="I322" i="10"/>
  <c r="G322" i="10"/>
  <c r="U321" i="10"/>
  <c r="T321" i="10"/>
  <c r="O321" i="10"/>
  <c r="N321" i="10"/>
  <c r="M321" i="10"/>
  <c r="K321" i="10"/>
  <c r="I321" i="10"/>
  <c r="G321" i="10"/>
  <c r="U320" i="10"/>
  <c r="T320" i="10"/>
  <c r="O320" i="10"/>
  <c r="N320" i="10"/>
  <c r="M320" i="10"/>
  <c r="K320" i="10"/>
  <c r="I320" i="10"/>
  <c r="G320" i="10"/>
  <c r="U319" i="10"/>
  <c r="T319" i="10"/>
  <c r="O319" i="10"/>
  <c r="N319" i="10"/>
  <c r="M319" i="10"/>
  <c r="K319" i="10"/>
  <c r="I319" i="10"/>
  <c r="G319" i="10"/>
  <c r="U318" i="10"/>
  <c r="T318" i="10"/>
  <c r="O318" i="10"/>
  <c r="N318" i="10"/>
  <c r="M318" i="10"/>
  <c r="K318" i="10"/>
  <c r="I318" i="10"/>
  <c r="G318" i="10"/>
  <c r="S317" i="10"/>
  <c r="R317" i="10"/>
  <c r="T317" i="10" s="1"/>
  <c r="Q317" i="10"/>
  <c r="P317" i="10"/>
  <c r="L317" i="10"/>
  <c r="J317" i="10"/>
  <c r="H317" i="10"/>
  <c r="F317" i="10"/>
  <c r="E317" i="10"/>
  <c r="D317" i="10"/>
  <c r="U316" i="10"/>
  <c r="T316" i="10"/>
  <c r="N316" i="10"/>
  <c r="O316" i="10" s="1"/>
  <c r="M316" i="10"/>
  <c r="K316" i="10"/>
  <c r="I316" i="10"/>
  <c r="G316" i="10"/>
  <c r="U315" i="10"/>
  <c r="T315" i="10"/>
  <c r="N315" i="10"/>
  <c r="O315" i="10" s="1"/>
  <c r="M315" i="10"/>
  <c r="K315" i="10"/>
  <c r="I315" i="10"/>
  <c r="G315" i="10"/>
  <c r="U314" i="10"/>
  <c r="T314" i="10"/>
  <c r="N314" i="10"/>
  <c r="O314" i="10" s="1"/>
  <c r="M314" i="10"/>
  <c r="K314" i="10"/>
  <c r="I314" i="10"/>
  <c r="G314" i="10"/>
  <c r="U313" i="10"/>
  <c r="T313" i="10"/>
  <c r="N313" i="10"/>
  <c r="O313" i="10" s="1"/>
  <c r="M313" i="10"/>
  <c r="K313" i="10"/>
  <c r="I313" i="10"/>
  <c r="G313" i="10"/>
  <c r="U312" i="10"/>
  <c r="T312" i="10"/>
  <c r="N312" i="10"/>
  <c r="O312" i="10" s="1"/>
  <c r="M312" i="10"/>
  <c r="K312" i="10"/>
  <c r="I312" i="10"/>
  <c r="G312" i="10"/>
  <c r="U311" i="10"/>
  <c r="T311" i="10"/>
  <c r="N311" i="10"/>
  <c r="O311" i="10" s="1"/>
  <c r="M311" i="10"/>
  <c r="K311" i="10"/>
  <c r="I311" i="10"/>
  <c r="G311" i="10"/>
  <c r="S310" i="10"/>
  <c r="R310" i="10"/>
  <c r="Q310" i="10"/>
  <c r="P310" i="10"/>
  <c r="L310" i="10"/>
  <c r="J310" i="10"/>
  <c r="H310" i="10"/>
  <c r="F310" i="10"/>
  <c r="E310" i="10"/>
  <c r="D310" i="10"/>
  <c r="U309" i="10"/>
  <c r="T309" i="10"/>
  <c r="N309" i="10"/>
  <c r="O309" i="10" s="1"/>
  <c r="M309" i="10"/>
  <c r="K309" i="10"/>
  <c r="I309" i="10"/>
  <c r="G309" i="10"/>
  <c r="U308" i="10"/>
  <c r="T308" i="10"/>
  <c r="N308" i="10"/>
  <c r="O308" i="10" s="1"/>
  <c r="M308" i="10"/>
  <c r="K308" i="10"/>
  <c r="I308" i="10"/>
  <c r="G308" i="10"/>
  <c r="U307" i="10"/>
  <c r="T307" i="10"/>
  <c r="N307" i="10"/>
  <c r="O307" i="10" s="1"/>
  <c r="M307" i="10"/>
  <c r="K307" i="10"/>
  <c r="I307" i="10"/>
  <c r="G307" i="10"/>
  <c r="U306" i="10"/>
  <c r="T306" i="10"/>
  <c r="N306" i="10"/>
  <c r="O306" i="10" s="1"/>
  <c r="M306" i="10"/>
  <c r="K306" i="10"/>
  <c r="I306" i="10"/>
  <c r="G306" i="10"/>
  <c r="U305" i="10"/>
  <c r="T305" i="10"/>
  <c r="N305" i="10"/>
  <c r="O305" i="10" s="1"/>
  <c r="M305" i="10"/>
  <c r="K305" i="10"/>
  <c r="I305" i="10"/>
  <c r="G305" i="10"/>
  <c r="U304" i="10"/>
  <c r="T304" i="10"/>
  <c r="N304" i="10"/>
  <c r="O304" i="10" s="1"/>
  <c r="M304" i="10"/>
  <c r="K304" i="10"/>
  <c r="I304" i="10"/>
  <c r="G304" i="10"/>
  <c r="S303" i="10"/>
  <c r="R303" i="10"/>
  <c r="T303" i="10" s="1"/>
  <c r="Q303" i="10"/>
  <c r="P303" i="10"/>
  <c r="L303" i="10"/>
  <c r="J303" i="10"/>
  <c r="K303" i="10" s="1"/>
  <c r="H303" i="10"/>
  <c r="F303" i="10"/>
  <c r="E303" i="10"/>
  <c r="D303" i="10"/>
  <c r="U302" i="10"/>
  <c r="T302" i="10"/>
  <c r="N302" i="10"/>
  <c r="O302" i="10" s="1"/>
  <c r="M302" i="10"/>
  <c r="K302" i="10"/>
  <c r="I302" i="10"/>
  <c r="G302" i="10"/>
  <c r="S299" i="10"/>
  <c r="R299" i="10"/>
  <c r="T299" i="10" s="1"/>
  <c r="Q299" i="10"/>
  <c r="P299" i="10"/>
  <c r="L299" i="10"/>
  <c r="J299" i="10"/>
  <c r="H299" i="10"/>
  <c r="F299" i="10"/>
  <c r="N299" i="10" s="1"/>
  <c r="E299" i="10"/>
  <c r="D299" i="10"/>
  <c r="S298" i="10"/>
  <c r="R298" i="10"/>
  <c r="T298" i="10" s="1"/>
  <c r="Q298" i="10"/>
  <c r="P298" i="10"/>
  <c r="U298" i="10" s="1"/>
  <c r="N298" i="10"/>
  <c r="L298" i="10"/>
  <c r="M298" i="10" s="1"/>
  <c r="J298" i="10"/>
  <c r="H298" i="10"/>
  <c r="F298" i="10"/>
  <c r="E298" i="10"/>
  <c r="K298" i="10" s="1"/>
  <c r="D298" i="10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O294" i="10"/>
  <c r="N294" i="10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S292" i="10"/>
  <c r="R292" i="10"/>
  <c r="Q292" i="10"/>
  <c r="P292" i="10"/>
  <c r="U292" i="10" s="1"/>
  <c r="L292" i="10"/>
  <c r="J292" i="10"/>
  <c r="H292" i="10"/>
  <c r="F292" i="10"/>
  <c r="N292" i="10" s="1"/>
  <c r="E292" i="10"/>
  <c r="K292" i="10" s="1"/>
  <c r="D292" i="10"/>
  <c r="U291" i="10"/>
  <c r="T291" i="10"/>
  <c r="O291" i="10"/>
  <c r="N291" i="10"/>
  <c r="M291" i="10"/>
  <c r="K291" i="10"/>
  <c r="I291" i="10"/>
  <c r="G291" i="10"/>
  <c r="U290" i="10"/>
  <c r="T290" i="10"/>
  <c r="N290" i="10"/>
  <c r="O290" i="10" s="1"/>
  <c r="M290" i="10"/>
  <c r="K290" i="10"/>
  <c r="I290" i="10"/>
  <c r="G290" i="10"/>
  <c r="U289" i="10"/>
  <c r="T289" i="10"/>
  <c r="N289" i="10"/>
  <c r="O289" i="10" s="1"/>
  <c r="M289" i="10"/>
  <c r="K289" i="10"/>
  <c r="I289" i="10"/>
  <c r="G289" i="10"/>
  <c r="U288" i="10"/>
  <c r="T288" i="10"/>
  <c r="N288" i="10"/>
  <c r="O288" i="10" s="1"/>
  <c r="M288" i="10"/>
  <c r="K288" i="10"/>
  <c r="I288" i="10"/>
  <c r="G288" i="10"/>
  <c r="U287" i="10"/>
  <c r="T287" i="10"/>
  <c r="N287" i="10"/>
  <c r="O287" i="10" s="1"/>
  <c r="M287" i="10"/>
  <c r="K287" i="10"/>
  <c r="I287" i="10"/>
  <c r="G287" i="10"/>
  <c r="U286" i="10"/>
  <c r="T286" i="10"/>
  <c r="N286" i="10"/>
  <c r="O286" i="10" s="1"/>
  <c r="M286" i="10"/>
  <c r="K286" i="10"/>
  <c r="I286" i="10"/>
  <c r="G286" i="10"/>
  <c r="S285" i="10"/>
  <c r="R285" i="10"/>
  <c r="T285" i="10" s="1"/>
  <c r="Q285" i="10"/>
  <c r="P285" i="10"/>
  <c r="L285" i="10"/>
  <c r="J285" i="10"/>
  <c r="K285" i="10" s="1"/>
  <c r="I285" i="10"/>
  <c r="H285" i="10"/>
  <c r="F285" i="10"/>
  <c r="E285" i="10"/>
  <c r="M285" i="10" s="1"/>
  <c r="D285" i="10"/>
  <c r="G285" i="10" s="1"/>
  <c r="U284" i="10"/>
  <c r="T284" i="10"/>
  <c r="O284" i="10"/>
  <c r="N284" i="10"/>
  <c r="M284" i="10"/>
  <c r="K284" i="10"/>
  <c r="I284" i="10"/>
  <c r="G284" i="10"/>
  <c r="U283" i="10"/>
  <c r="T283" i="10"/>
  <c r="O283" i="10"/>
  <c r="N283" i="10"/>
  <c r="M283" i="10"/>
  <c r="K283" i="10"/>
  <c r="I283" i="10"/>
  <c r="G283" i="10"/>
  <c r="U282" i="10"/>
  <c r="T282" i="10"/>
  <c r="O282" i="10"/>
  <c r="N282" i="10"/>
  <c r="M282" i="10"/>
  <c r="K282" i="10"/>
  <c r="I282" i="10"/>
  <c r="G282" i="10"/>
  <c r="U281" i="10"/>
  <c r="T281" i="10"/>
  <c r="O281" i="10"/>
  <c r="N281" i="10"/>
  <c r="M281" i="10"/>
  <c r="K281" i="10"/>
  <c r="I281" i="10"/>
  <c r="G281" i="10"/>
  <c r="U280" i="10"/>
  <c r="T280" i="10"/>
  <c r="O280" i="10"/>
  <c r="N280" i="10"/>
  <c r="M280" i="10"/>
  <c r="K280" i="10"/>
  <c r="I280" i="10"/>
  <c r="G280" i="10"/>
  <c r="U279" i="10"/>
  <c r="T279" i="10"/>
  <c r="O279" i="10"/>
  <c r="N279" i="10"/>
  <c r="M279" i="10"/>
  <c r="K279" i="10"/>
  <c r="I279" i="10"/>
  <c r="G279" i="10"/>
  <c r="U278" i="10"/>
  <c r="T278" i="10"/>
  <c r="O278" i="10"/>
  <c r="N278" i="10"/>
  <c r="M278" i="10"/>
  <c r="K278" i="10"/>
  <c r="I278" i="10"/>
  <c r="G278" i="10"/>
  <c r="U277" i="10"/>
  <c r="T277" i="10"/>
  <c r="O277" i="10"/>
  <c r="N277" i="10"/>
  <c r="M277" i="10"/>
  <c r="K277" i="10"/>
  <c r="I277" i="10"/>
  <c r="G277" i="10"/>
  <c r="U276" i="10"/>
  <c r="T276" i="10"/>
  <c r="O276" i="10"/>
  <c r="N276" i="10"/>
  <c r="M276" i="10"/>
  <c r="K276" i="10"/>
  <c r="I276" i="10"/>
  <c r="G276" i="10"/>
  <c r="S275" i="10"/>
  <c r="R275" i="10"/>
  <c r="T275" i="10" s="1"/>
  <c r="Q275" i="10"/>
  <c r="P275" i="10"/>
  <c r="L275" i="10"/>
  <c r="J275" i="10"/>
  <c r="U275" i="10" s="1"/>
  <c r="H275" i="10"/>
  <c r="F275" i="10"/>
  <c r="E275" i="10"/>
  <c r="D275" i="10"/>
  <c r="I275" i="10" s="1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N272" i="10"/>
  <c r="O272" i="10" s="1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O268" i="10"/>
  <c r="N268" i="10"/>
  <c r="M268" i="10"/>
  <c r="K268" i="10"/>
  <c r="I268" i="10"/>
  <c r="G268" i="10"/>
  <c r="T267" i="10"/>
  <c r="S267" i="10"/>
  <c r="R267" i="10"/>
  <c r="Q267" i="10"/>
  <c r="P267" i="10"/>
  <c r="L267" i="10"/>
  <c r="J267" i="10"/>
  <c r="H267" i="10"/>
  <c r="F267" i="10"/>
  <c r="E267" i="10"/>
  <c r="D267" i="10"/>
  <c r="U266" i="10"/>
  <c r="T266" i="10"/>
  <c r="O266" i="10"/>
  <c r="N266" i="10"/>
  <c r="M266" i="10"/>
  <c r="K266" i="10"/>
  <c r="I266" i="10"/>
  <c r="G266" i="10"/>
  <c r="U265" i="10"/>
  <c r="T265" i="10"/>
  <c r="N265" i="10"/>
  <c r="O265" i="10" s="1"/>
  <c r="M265" i="10"/>
  <c r="K265" i="10"/>
  <c r="I265" i="10"/>
  <c r="G265" i="10"/>
  <c r="U264" i="10"/>
  <c r="T264" i="10"/>
  <c r="N264" i="10"/>
  <c r="O264" i="10" s="1"/>
  <c r="M264" i="10"/>
  <c r="K264" i="10"/>
  <c r="I264" i="10"/>
  <c r="G264" i="10"/>
  <c r="U263" i="10"/>
  <c r="T263" i="10"/>
  <c r="O263" i="10"/>
  <c r="N263" i="10"/>
  <c r="M263" i="10"/>
  <c r="K263" i="10"/>
  <c r="I263" i="10"/>
  <c r="G263" i="10"/>
  <c r="S260" i="10"/>
  <c r="R260" i="10"/>
  <c r="T260" i="10" s="1"/>
  <c r="Q260" i="10"/>
  <c r="P260" i="10"/>
  <c r="U260" i="10" s="1"/>
  <c r="L260" i="10"/>
  <c r="M260" i="10" s="1"/>
  <c r="J260" i="10"/>
  <c r="H260" i="10"/>
  <c r="I260" i="10" s="1"/>
  <c r="F260" i="10"/>
  <c r="G260" i="10" s="1"/>
  <c r="E260" i="10"/>
  <c r="D260" i="10"/>
  <c r="S259" i="10"/>
  <c r="R259" i="10"/>
  <c r="T259" i="10" s="1"/>
  <c r="Q259" i="10"/>
  <c r="P259" i="10"/>
  <c r="L259" i="10"/>
  <c r="J259" i="10"/>
  <c r="K259" i="10" s="1"/>
  <c r="I259" i="10"/>
  <c r="H259" i="10"/>
  <c r="F259" i="10"/>
  <c r="G259" i="10" s="1"/>
  <c r="E259" i="10"/>
  <c r="M259" i="10" s="1"/>
  <c r="D259" i="10"/>
  <c r="U258" i="10"/>
  <c r="T258" i="10"/>
  <c r="O258" i="10"/>
  <c r="N258" i="10"/>
  <c r="M258" i="10"/>
  <c r="K258" i="10"/>
  <c r="I258" i="10"/>
  <c r="G258" i="10"/>
  <c r="U257" i="10"/>
  <c r="T257" i="10"/>
  <c r="O257" i="10"/>
  <c r="N257" i="10"/>
  <c r="M257" i="10"/>
  <c r="K257" i="10"/>
  <c r="I257" i="10"/>
  <c r="G257" i="10"/>
  <c r="U256" i="10"/>
  <c r="T256" i="10"/>
  <c r="O256" i="10"/>
  <c r="N256" i="10"/>
  <c r="M256" i="10"/>
  <c r="K256" i="10"/>
  <c r="I256" i="10"/>
  <c r="G256" i="10"/>
  <c r="U255" i="10"/>
  <c r="T255" i="10"/>
  <c r="O255" i="10"/>
  <c r="N255" i="10"/>
  <c r="M255" i="10"/>
  <c r="K255" i="10"/>
  <c r="I255" i="10"/>
  <c r="G255" i="10"/>
  <c r="S254" i="10"/>
  <c r="R254" i="10"/>
  <c r="T254" i="10" s="1"/>
  <c r="Q254" i="10"/>
  <c r="P254" i="10"/>
  <c r="L254" i="10"/>
  <c r="K254" i="10"/>
  <c r="J254" i="10"/>
  <c r="U254" i="10" s="1"/>
  <c r="H254" i="10"/>
  <c r="F254" i="10"/>
  <c r="N254" i="10" s="1"/>
  <c r="E254" i="10"/>
  <c r="D254" i="10"/>
  <c r="I254" i="10" s="1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O251" i="10"/>
  <c r="N251" i="10"/>
  <c r="M251" i="10"/>
  <c r="K251" i="10"/>
  <c r="I251" i="10"/>
  <c r="G251" i="10"/>
  <c r="U250" i="10"/>
  <c r="T250" i="10"/>
  <c r="O250" i="10"/>
  <c r="N250" i="10"/>
  <c r="M250" i="10"/>
  <c r="K250" i="10"/>
  <c r="I250" i="10"/>
  <c r="G250" i="10"/>
  <c r="U249" i="10"/>
  <c r="T249" i="10"/>
  <c r="O249" i="10"/>
  <c r="N249" i="10"/>
  <c r="M249" i="10"/>
  <c r="K249" i="10"/>
  <c r="I249" i="10"/>
  <c r="G249" i="10"/>
  <c r="U248" i="10"/>
  <c r="T248" i="10"/>
  <c r="O248" i="10"/>
  <c r="N248" i="10"/>
  <c r="M248" i="10"/>
  <c r="K248" i="10"/>
  <c r="I248" i="10"/>
  <c r="G248" i="10"/>
  <c r="S247" i="10"/>
  <c r="R247" i="10"/>
  <c r="T247" i="10" s="1"/>
  <c r="Q247" i="10"/>
  <c r="P247" i="10"/>
  <c r="L247" i="10"/>
  <c r="J247" i="10"/>
  <c r="H247" i="10"/>
  <c r="F247" i="10"/>
  <c r="N247" i="10" s="1"/>
  <c r="E247" i="10"/>
  <c r="D247" i="10"/>
  <c r="U246" i="10"/>
  <c r="T246" i="10"/>
  <c r="O246" i="10"/>
  <c r="N246" i="10"/>
  <c r="M246" i="10"/>
  <c r="K246" i="10"/>
  <c r="I246" i="10"/>
  <c r="G246" i="10"/>
  <c r="U245" i="10"/>
  <c r="T245" i="10"/>
  <c r="N245" i="10"/>
  <c r="O245" i="10" s="1"/>
  <c r="M245" i="10"/>
  <c r="K245" i="10"/>
  <c r="I245" i="10"/>
  <c r="G245" i="10"/>
  <c r="U244" i="10"/>
  <c r="T244" i="10"/>
  <c r="N244" i="10"/>
  <c r="O244" i="10" s="1"/>
  <c r="M244" i="10"/>
  <c r="K244" i="10"/>
  <c r="I244" i="10"/>
  <c r="G244" i="10"/>
  <c r="U243" i="10"/>
  <c r="T243" i="10"/>
  <c r="N243" i="10"/>
  <c r="O243" i="10" s="1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S240" i="10"/>
  <c r="R240" i="10"/>
  <c r="Q240" i="10"/>
  <c r="P240" i="10"/>
  <c r="L240" i="10"/>
  <c r="J240" i="10"/>
  <c r="U240" i="10" s="1"/>
  <c r="H240" i="10"/>
  <c r="G240" i="10"/>
  <c r="F240" i="10"/>
  <c r="N240" i="10" s="1"/>
  <c r="E240" i="10"/>
  <c r="M240" i="10" s="1"/>
  <c r="D240" i="10"/>
  <c r="U239" i="10"/>
  <c r="T239" i="10"/>
  <c r="O239" i="10"/>
  <c r="N239" i="10"/>
  <c r="M239" i="10"/>
  <c r="K239" i="10"/>
  <c r="I239" i="10"/>
  <c r="G239" i="10"/>
  <c r="U238" i="10"/>
  <c r="T238" i="10"/>
  <c r="O238" i="10"/>
  <c r="N238" i="10"/>
  <c r="M238" i="10"/>
  <c r="K238" i="10"/>
  <c r="I238" i="10"/>
  <c r="G238" i="10"/>
  <c r="U237" i="10"/>
  <c r="T237" i="10"/>
  <c r="N237" i="10"/>
  <c r="O237" i="10" s="1"/>
  <c r="M237" i="10"/>
  <c r="K237" i="10"/>
  <c r="I237" i="10"/>
  <c r="G237" i="10"/>
  <c r="U236" i="10"/>
  <c r="T236" i="10"/>
  <c r="N236" i="10"/>
  <c r="O236" i="10" s="1"/>
  <c r="M236" i="10"/>
  <c r="K236" i="10"/>
  <c r="I236" i="10"/>
  <c r="G236" i="10"/>
  <c r="U235" i="10"/>
  <c r="T235" i="10"/>
  <c r="N235" i="10"/>
  <c r="O235" i="10" s="1"/>
  <c r="M235" i="10"/>
  <c r="K235" i="10"/>
  <c r="I235" i="10"/>
  <c r="G235" i="10"/>
  <c r="U234" i="10"/>
  <c r="T234" i="10"/>
  <c r="N234" i="10"/>
  <c r="O234" i="10" s="1"/>
  <c r="M234" i="10"/>
  <c r="K234" i="10"/>
  <c r="I234" i="10"/>
  <c r="G234" i="10"/>
  <c r="T231" i="10"/>
  <c r="S231" i="10"/>
  <c r="R231" i="10"/>
  <c r="Q231" i="10"/>
  <c r="P231" i="10"/>
  <c r="L231" i="10"/>
  <c r="J231" i="10"/>
  <c r="H231" i="10"/>
  <c r="F231" i="10"/>
  <c r="E231" i="10"/>
  <c r="D231" i="10"/>
  <c r="S230" i="10"/>
  <c r="T230" i="10" s="1"/>
  <c r="R230" i="10"/>
  <c r="Q230" i="10"/>
  <c r="P230" i="10"/>
  <c r="L230" i="10"/>
  <c r="J230" i="10"/>
  <c r="U230" i="10" s="1"/>
  <c r="I230" i="10"/>
  <c r="H230" i="10"/>
  <c r="F230" i="10"/>
  <c r="E230" i="10"/>
  <c r="D230" i="10"/>
  <c r="U229" i="10"/>
  <c r="T229" i="10"/>
  <c r="O229" i="10"/>
  <c r="N229" i="10"/>
  <c r="M229" i="10"/>
  <c r="K229" i="10"/>
  <c r="I229" i="10"/>
  <c r="G229" i="10"/>
  <c r="U228" i="10"/>
  <c r="T228" i="10"/>
  <c r="O228" i="10"/>
  <c r="N228" i="10"/>
  <c r="M228" i="10"/>
  <c r="K228" i="10"/>
  <c r="I228" i="10"/>
  <c r="G228" i="10"/>
  <c r="U227" i="10"/>
  <c r="T227" i="10"/>
  <c r="O227" i="10"/>
  <c r="N227" i="10"/>
  <c r="M227" i="10"/>
  <c r="K227" i="10"/>
  <c r="I227" i="10"/>
  <c r="G227" i="10"/>
  <c r="U226" i="10"/>
  <c r="T226" i="10"/>
  <c r="O226" i="10"/>
  <c r="N226" i="10"/>
  <c r="M226" i="10"/>
  <c r="K226" i="10"/>
  <c r="I226" i="10"/>
  <c r="G226" i="10"/>
  <c r="U225" i="10"/>
  <c r="T225" i="10"/>
  <c r="O225" i="10"/>
  <c r="N225" i="10"/>
  <c r="M225" i="10"/>
  <c r="K225" i="10"/>
  <c r="I225" i="10"/>
  <c r="G225" i="10"/>
  <c r="S224" i="10"/>
  <c r="T224" i="10" s="1"/>
  <c r="R224" i="10"/>
  <c r="Q224" i="10"/>
  <c r="P224" i="10"/>
  <c r="U224" i="10" s="1"/>
  <c r="L224" i="10"/>
  <c r="J224" i="10"/>
  <c r="H224" i="10"/>
  <c r="F224" i="10"/>
  <c r="E224" i="10"/>
  <c r="K224" i="10" s="1"/>
  <c r="D224" i="10"/>
  <c r="G224" i="10" s="1"/>
  <c r="U223" i="10"/>
  <c r="T223" i="10"/>
  <c r="O223" i="10"/>
  <c r="N223" i="10"/>
  <c r="M223" i="10"/>
  <c r="K223" i="10"/>
  <c r="I223" i="10"/>
  <c r="G223" i="10"/>
  <c r="U222" i="10"/>
  <c r="T222" i="10"/>
  <c r="N222" i="10"/>
  <c r="O222" i="10" s="1"/>
  <c r="M222" i="10"/>
  <c r="K222" i="10"/>
  <c r="I222" i="10"/>
  <c r="G222" i="10"/>
  <c r="U221" i="10"/>
  <c r="T221" i="10"/>
  <c r="N221" i="10"/>
  <c r="O221" i="10" s="1"/>
  <c r="M221" i="10"/>
  <c r="K221" i="10"/>
  <c r="I221" i="10"/>
  <c r="G221" i="10"/>
  <c r="U220" i="10"/>
  <c r="T220" i="10"/>
  <c r="N220" i="10"/>
  <c r="O220" i="10" s="1"/>
  <c r="M220" i="10"/>
  <c r="K220" i="10"/>
  <c r="I220" i="10"/>
  <c r="G220" i="10"/>
  <c r="U219" i="10"/>
  <c r="T219" i="10"/>
  <c r="N219" i="10"/>
  <c r="O219" i="10" s="1"/>
  <c r="M219" i="10"/>
  <c r="K219" i="10"/>
  <c r="I219" i="10"/>
  <c r="G219" i="10"/>
  <c r="U218" i="10"/>
  <c r="T218" i="10"/>
  <c r="N218" i="10"/>
  <c r="O218" i="10" s="1"/>
  <c r="M218" i="10"/>
  <c r="K218" i="10"/>
  <c r="I218" i="10"/>
  <c r="G218" i="10"/>
  <c r="U217" i="10"/>
  <c r="T217" i="10"/>
  <c r="O217" i="10"/>
  <c r="N217" i="10"/>
  <c r="M217" i="10"/>
  <c r="K217" i="10"/>
  <c r="I217" i="10"/>
  <c r="G217" i="10"/>
  <c r="S216" i="10"/>
  <c r="R216" i="10"/>
  <c r="Q216" i="10"/>
  <c r="P216" i="10"/>
  <c r="U216" i="10" s="1"/>
  <c r="L216" i="10"/>
  <c r="J216" i="10"/>
  <c r="H216" i="10"/>
  <c r="F216" i="10"/>
  <c r="E216" i="10"/>
  <c r="D216" i="10"/>
  <c r="I216" i="10" s="1"/>
  <c r="U215" i="10"/>
  <c r="T215" i="10"/>
  <c r="O215" i="10"/>
  <c r="N215" i="10"/>
  <c r="M215" i="10"/>
  <c r="K215" i="10"/>
  <c r="I215" i="10"/>
  <c r="G215" i="10"/>
  <c r="U214" i="10"/>
  <c r="T214" i="10"/>
  <c r="N214" i="10"/>
  <c r="O214" i="10" s="1"/>
  <c r="M214" i="10"/>
  <c r="K214" i="10"/>
  <c r="I214" i="10"/>
  <c r="G214" i="10"/>
  <c r="U213" i="10"/>
  <c r="T213" i="10"/>
  <c r="O213" i="10"/>
  <c r="N213" i="10"/>
  <c r="M213" i="10"/>
  <c r="K213" i="10"/>
  <c r="I213" i="10"/>
  <c r="G213" i="10"/>
  <c r="U212" i="10"/>
  <c r="T212" i="10"/>
  <c r="N212" i="10"/>
  <c r="O212" i="10" s="1"/>
  <c r="M212" i="10"/>
  <c r="K212" i="10"/>
  <c r="I212" i="10"/>
  <c r="G212" i="10"/>
  <c r="U211" i="10"/>
  <c r="T211" i="10"/>
  <c r="N211" i="10"/>
  <c r="O211" i="10" s="1"/>
  <c r="M211" i="10"/>
  <c r="K211" i="10"/>
  <c r="I211" i="10"/>
  <c r="G211" i="10"/>
  <c r="U210" i="10"/>
  <c r="T210" i="10"/>
  <c r="N210" i="10"/>
  <c r="O210" i="10" s="1"/>
  <c r="M210" i="10"/>
  <c r="K210" i="10"/>
  <c r="I210" i="10"/>
  <c r="G210" i="10"/>
  <c r="U209" i="10"/>
  <c r="T209" i="10"/>
  <c r="N209" i="10"/>
  <c r="O209" i="10" s="1"/>
  <c r="M209" i="10"/>
  <c r="K209" i="10"/>
  <c r="I209" i="10"/>
  <c r="G209" i="10"/>
  <c r="U208" i="10"/>
  <c r="T208" i="10"/>
  <c r="O208" i="10"/>
  <c r="N208" i="10"/>
  <c r="M208" i="10"/>
  <c r="K208" i="10"/>
  <c r="I208" i="10"/>
  <c r="G208" i="10"/>
  <c r="S205" i="10"/>
  <c r="R205" i="10"/>
  <c r="T205" i="10" s="1"/>
  <c r="Q205" i="10"/>
  <c r="P205" i="10"/>
  <c r="L205" i="10"/>
  <c r="K205" i="10"/>
  <c r="J205" i="10"/>
  <c r="H205" i="10"/>
  <c r="F205" i="10"/>
  <c r="E205" i="10"/>
  <c r="M205" i="10" s="1"/>
  <c r="D205" i="10"/>
  <c r="S204" i="10"/>
  <c r="R204" i="10"/>
  <c r="T204" i="10" s="1"/>
  <c r="Q204" i="10"/>
  <c r="P204" i="10"/>
  <c r="L204" i="10"/>
  <c r="J204" i="10"/>
  <c r="U204" i="10" s="1"/>
  <c r="H204" i="10"/>
  <c r="F204" i="10"/>
  <c r="N204" i="10" s="1"/>
  <c r="E204" i="10"/>
  <c r="D204" i="10"/>
  <c r="U203" i="10"/>
  <c r="T203" i="10"/>
  <c r="O203" i="10"/>
  <c r="N203" i="10"/>
  <c r="M203" i="10"/>
  <c r="K203" i="10"/>
  <c r="I203" i="10"/>
  <c r="G203" i="10"/>
  <c r="U202" i="10"/>
  <c r="T202" i="10"/>
  <c r="O202" i="10"/>
  <c r="N202" i="10"/>
  <c r="M202" i="10"/>
  <c r="K202" i="10"/>
  <c r="I202" i="10"/>
  <c r="G202" i="10"/>
  <c r="U201" i="10"/>
  <c r="T201" i="10"/>
  <c r="O201" i="10"/>
  <c r="N201" i="10"/>
  <c r="M201" i="10"/>
  <c r="K201" i="10"/>
  <c r="I201" i="10"/>
  <c r="G201" i="10"/>
  <c r="U200" i="10"/>
  <c r="T200" i="10"/>
  <c r="O200" i="10"/>
  <c r="N200" i="10"/>
  <c r="M200" i="10"/>
  <c r="K200" i="10"/>
  <c r="I200" i="10"/>
  <c r="G200" i="10"/>
  <c r="U199" i="10"/>
  <c r="T199" i="10"/>
  <c r="O199" i="10"/>
  <c r="N199" i="10"/>
  <c r="M199" i="10"/>
  <c r="K199" i="10"/>
  <c r="I199" i="10"/>
  <c r="G199" i="10"/>
  <c r="S198" i="10"/>
  <c r="R198" i="10"/>
  <c r="T198" i="10" s="1"/>
  <c r="Q198" i="10"/>
  <c r="P198" i="10"/>
  <c r="U198" i="10" s="1"/>
  <c r="N198" i="10"/>
  <c r="O198" i="10" s="1"/>
  <c r="L198" i="10"/>
  <c r="J198" i="10"/>
  <c r="H198" i="10"/>
  <c r="F198" i="10"/>
  <c r="E198" i="10"/>
  <c r="D198" i="10"/>
  <c r="U197" i="10"/>
  <c r="T197" i="10"/>
  <c r="N197" i="10"/>
  <c r="O197" i="10" s="1"/>
  <c r="M197" i="10"/>
  <c r="K197" i="10"/>
  <c r="I197" i="10"/>
  <c r="G197" i="10"/>
  <c r="U196" i="10"/>
  <c r="T196" i="10"/>
  <c r="N196" i="10"/>
  <c r="O196" i="10" s="1"/>
  <c r="M196" i="10"/>
  <c r="K196" i="10"/>
  <c r="I196" i="10"/>
  <c r="G196" i="10"/>
  <c r="U195" i="10"/>
  <c r="T195" i="10"/>
  <c r="N195" i="10"/>
  <c r="O195" i="10" s="1"/>
  <c r="M195" i="10"/>
  <c r="K195" i="10"/>
  <c r="I195" i="10"/>
  <c r="G195" i="10"/>
  <c r="U194" i="10"/>
  <c r="T194" i="10"/>
  <c r="O194" i="10"/>
  <c r="N194" i="10"/>
  <c r="M194" i="10"/>
  <c r="K194" i="10"/>
  <c r="I194" i="10"/>
  <c r="G194" i="10"/>
  <c r="U193" i="10"/>
  <c r="T193" i="10"/>
  <c r="N193" i="10"/>
  <c r="O193" i="10" s="1"/>
  <c r="M193" i="10"/>
  <c r="K193" i="10"/>
  <c r="I193" i="10"/>
  <c r="G193" i="10"/>
  <c r="U192" i="10"/>
  <c r="T192" i="10"/>
  <c r="N192" i="10"/>
  <c r="O192" i="10" s="1"/>
  <c r="M192" i="10"/>
  <c r="K192" i="10"/>
  <c r="I192" i="10"/>
  <c r="G192" i="10"/>
  <c r="S191" i="10"/>
  <c r="R191" i="10"/>
  <c r="T191" i="10" s="1"/>
  <c r="Q191" i="10"/>
  <c r="P191" i="10"/>
  <c r="L191" i="10"/>
  <c r="J191" i="10"/>
  <c r="H191" i="10"/>
  <c r="F191" i="10"/>
  <c r="E191" i="10"/>
  <c r="D191" i="10"/>
  <c r="I191" i="10" s="1"/>
  <c r="U190" i="10"/>
  <c r="T190" i="10"/>
  <c r="N190" i="10"/>
  <c r="O190" i="10" s="1"/>
  <c r="M190" i="10"/>
  <c r="K190" i="10"/>
  <c r="I190" i="10"/>
  <c r="G190" i="10"/>
  <c r="U189" i="10"/>
  <c r="T189" i="10"/>
  <c r="N189" i="10"/>
  <c r="O189" i="10" s="1"/>
  <c r="M189" i="10"/>
  <c r="K189" i="10"/>
  <c r="I189" i="10"/>
  <c r="G189" i="10"/>
  <c r="U188" i="10"/>
  <c r="T188" i="10"/>
  <c r="N188" i="10"/>
  <c r="O188" i="10" s="1"/>
  <c r="M188" i="10"/>
  <c r="K188" i="10"/>
  <c r="I188" i="10"/>
  <c r="G188" i="10"/>
  <c r="U187" i="10"/>
  <c r="T187" i="10"/>
  <c r="O187" i="10"/>
  <c r="N187" i="10"/>
  <c r="M187" i="10"/>
  <c r="K187" i="10"/>
  <c r="I187" i="10"/>
  <c r="G187" i="10"/>
  <c r="U186" i="10"/>
  <c r="T186" i="10"/>
  <c r="N186" i="10"/>
  <c r="O186" i="10" s="1"/>
  <c r="M186" i="10"/>
  <c r="K186" i="10"/>
  <c r="I186" i="10"/>
  <c r="G186" i="10"/>
  <c r="S185" i="10"/>
  <c r="R185" i="10"/>
  <c r="Q185" i="10"/>
  <c r="P185" i="10"/>
  <c r="L185" i="10"/>
  <c r="K185" i="10"/>
  <c r="J185" i="10"/>
  <c r="H185" i="10"/>
  <c r="G185" i="10"/>
  <c r="F185" i="10"/>
  <c r="N185" i="10" s="1"/>
  <c r="O185" i="10" s="1"/>
  <c r="E185" i="10"/>
  <c r="M185" i="10" s="1"/>
  <c r="D185" i="10"/>
  <c r="U184" i="10"/>
  <c r="T184" i="10"/>
  <c r="N184" i="10"/>
  <c r="O184" i="10" s="1"/>
  <c r="M184" i="10"/>
  <c r="K184" i="10"/>
  <c r="I184" i="10"/>
  <c r="G184" i="10"/>
  <c r="U183" i="10"/>
  <c r="T183" i="10"/>
  <c r="N183" i="10"/>
  <c r="O183" i="10" s="1"/>
  <c r="M183" i="10"/>
  <c r="K183" i="10"/>
  <c r="I183" i="10"/>
  <c r="G183" i="10"/>
  <c r="U182" i="10"/>
  <c r="T182" i="10"/>
  <c r="N182" i="10"/>
  <c r="O182" i="10" s="1"/>
  <c r="M182" i="10"/>
  <c r="K182" i="10"/>
  <c r="I182" i="10"/>
  <c r="G182" i="10"/>
  <c r="U181" i="10"/>
  <c r="T181" i="10"/>
  <c r="N181" i="10"/>
  <c r="O181" i="10" s="1"/>
  <c r="M181" i="10"/>
  <c r="K181" i="10"/>
  <c r="I181" i="10"/>
  <c r="G181" i="10"/>
  <c r="U180" i="10"/>
  <c r="T180" i="10"/>
  <c r="O180" i="10"/>
  <c r="N180" i="10"/>
  <c r="M180" i="10"/>
  <c r="K180" i="10"/>
  <c r="I180" i="10"/>
  <c r="G180" i="10"/>
  <c r="S179" i="10"/>
  <c r="R179" i="10"/>
  <c r="Q179" i="10"/>
  <c r="P179" i="10"/>
  <c r="L179" i="10"/>
  <c r="J179" i="10"/>
  <c r="U179" i="10" s="1"/>
  <c r="I179" i="10"/>
  <c r="H179" i="10"/>
  <c r="F179" i="10"/>
  <c r="N179" i="10" s="1"/>
  <c r="E179" i="10"/>
  <c r="M179" i="10" s="1"/>
  <c r="D179" i="10"/>
  <c r="U178" i="10"/>
  <c r="T178" i="10"/>
  <c r="O178" i="10"/>
  <c r="N178" i="10"/>
  <c r="M178" i="10"/>
  <c r="K178" i="10"/>
  <c r="I178" i="10"/>
  <c r="G178" i="10"/>
  <c r="U177" i="10"/>
  <c r="T177" i="10"/>
  <c r="O177" i="10"/>
  <c r="N177" i="10"/>
  <c r="M177" i="10"/>
  <c r="K177" i="10"/>
  <c r="I177" i="10"/>
  <c r="G177" i="10"/>
  <c r="U176" i="10"/>
  <c r="T176" i="10"/>
  <c r="O176" i="10"/>
  <c r="N176" i="10"/>
  <c r="M176" i="10"/>
  <c r="K176" i="10"/>
  <c r="I176" i="10"/>
  <c r="G176" i="10"/>
  <c r="U175" i="10"/>
  <c r="T175" i="10"/>
  <c r="O175" i="10"/>
  <c r="N175" i="10"/>
  <c r="M175" i="10"/>
  <c r="K175" i="10"/>
  <c r="I175" i="10"/>
  <c r="G175" i="10"/>
  <c r="U174" i="10"/>
  <c r="T174" i="10"/>
  <c r="O174" i="10"/>
  <c r="N174" i="10"/>
  <c r="M174" i="10"/>
  <c r="K174" i="10"/>
  <c r="I174" i="10"/>
  <c r="G174" i="10"/>
  <c r="U173" i="10"/>
  <c r="T173" i="10"/>
  <c r="O173" i="10"/>
  <c r="N173" i="10"/>
  <c r="M173" i="10"/>
  <c r="K173" i="10"/>
  <c r="I173" i="10"/>
  <c r="G173" i="10"/>
  <c r="S170" i="10"/>
  <c r="T170" i="10" s="1"/>
  <c r="R170" i="10"/>
  <c r="Q170" i="10"/>
  <c r="P170" i="10"/>
  <c r="L170" i="10"/>
  <c r="K170" i="10"/>
  <c r="J170" i="10"/>
  <c r="H170" i="10"/>
  <c r="F170" i="10"/>
  <c r="E170" i="10"/>
  <c r="M170" i="10" s="1"/>
  <c r="D170" i="10"/>
  <c r="G170" i="10" s="1"/>
  <c r="S169" i="10"/>
  <c r="R169" i="10"/>
  <c r="T169" i="10" s="1"/>
  <c r="Q169" i="10"/>
  <c r="P169" i="10"/>
  <c r="L169" i="10"/>
  <c r="J169" i="10"/>
  <c r="I169" i="10"/>
  <c r="H169" i="10"/>
  <c r="F169" i="10"/>
  <c r="N169" i="10" s="1"/>
  <c r="E169" i="10"/>
  <c r="M169" i="10" s="1"/>
  <c r="D169" i="10"/>
  <c r="G169" i="10" s="1"/>
  <c r="U168" i="10"/>
  <c r="T168" i="10"/>
  <c r="O168" i="10"/>
  <c r="N168" i="10"/>
  <c r="M168" i="10"/>
  <c r="K168" i="10"/>
  <c r="I168" i="10"/>
  <c r="G168" i="10"/>
  <c r="U167" i="10"/>
  <c r="T167" i="10"/>
  <c r="O167" i="10"/>
  <c r="N167" i="10"/>
  <c r="M167" i="10"/>
  <c r="K167" i="10"/>
  <c r="I167" i="10"/>
  <c r="G167" i="10"/>
  <c r="U166" i="10"/>
  <c r="T166" i="10"/>
  <c r="O166" i="10"/>
  <c r="N166" i="10"/>
  <c r="M166" i="10"/>
  <c r="K166" i="10"/>
  <c r="I166" i="10"/>
  <c r="G166" i="10"/>
  <c r="U165" i="10"/>
  <c r="T165" i="10"/>
  <c r="O165" i="10"/>
  <c r="N165" i="10"/>
  <c r="M165" i="10"/>
  <c r="K165" i="10"/>
  <c r="I165" i="10"/>
  <c r="G165" i="10"/>
  <c r="U164" i="10"/>
  <c r="T164" i="10"/>
  <c r="O164" i="10"/>
  <c r="N164" i="10"/>
  <c r="M164" i="10"/>
  <c r="K164" i="10"/>
  <c r="I164" i="10"/>
  <c r="G164" i="10"/>
  <c r="S163" i="10"/>
  <c r="R163" i="10"/>
  <c r="T163" i="10" s="1"/>
  <c r="Q163" i="10"/>
  <c r="P163" i="10"/>
  <c r="L163" i="10"/>
  <c r="J163" i="10"/>
  <c r="K163" i="10" s="1"/>
  <c r="H163" i="10"/>
  <c r="F163" i="10"/>
  <c r="E163" i="10"/>
  <c r="M163" i="10" s="1"/>
  <c r="D163" i="10"/>
  <c r="G163" i="10" s="1"/>
  <c r="U162" i="10"/>
  <c r="T162" i="10"/>
  <c r="O162" i="10"/>
  <c r="N162" i="10"/>
  <c r="M162" i="10"/>
  <c r="K162" i="10"/>
  <c r="I162" i="10"/>
  <c r="G162" i="10"/>
  <c r="U161" i="10"/>
  <c r="T161" i="10"/>
  <c r="O161" i="10"/>
  <c r="N161" i="10"/>
  <c r="M161" i="10"/>
  <c r="K161" i="10"/>
  <c r="I161" i="10"/>
  <c r="G161" i="10"/>
  <c r="U160" i="10"/>
  <c r="T160" i="10"/>
  <c r="N160" i="10"/>
  <c r="O160" i="10" s="1"/>
  <c r="M160" i="10"/>
  <c r="K160" i="10"/>
  <c r="I160" i="10"/>
  <c r="G160" i="10"/>
  <c r="U159" i="10"/>
  <c r="T159" i="10"/>
  <c r="N159" i="10"/>
  <c r="O159" i="10" s="1"/>
  <c r="M159" i="10"/>
  <c r="K159" i="10"/>
  <c r="I159" i="10"/>
  <c r="G159" i="10"/>
  <c r="U158" i="10"/>
  <c r="T158" i="10"/>
  <c r="N158" i="10"/>
  <c r="O158" i="10" s="1"/>
  <c r="M158" i="10"/>
  <c r="K158" i="10"/>
  <c r="I158" i="10"/>
  <c r="G158" i="10"/>
  <c r="S157" i="10"/>
  <c r="R157" i="10"/>
  <c r="T157" i="10" s="1"/>
  <c r="Q157" i="10"/>
  <c r="P157" i="10"/>
  <c r="L157" i="10"/>
  <c r="J157" i="10"/>
  <c r="U157" i="10" s="1"/>
  <c r="H157" i="10"/>
  <c r="F157" i="10"/>
  <c r="E157" i="10"/>
  <c r="D157" i="10"/>
  <c r="I157" i="10" s="1"/>
  <c r="U156" i="10"/>
  <c r="T156" i="10"/>
  <c r="O156" i="10"/>
  <c r="N156" i="10"/>
  <c r="M156" i="10"/>
  <c r="K156" i="10"/>
  <c r="I156" i="10"/>
  <c r="G156" i="10"/>
  <c r="U155" i="10"/>
  <c r="T155" i="10"/>
  <c r="O155" i="10"/>
  <c r="N155" i="10"/>
  <c r="M155" i="10"/>
  <c r="K155" i="10"/>
  <c r="I155" i="10"/>
  <c r="G155" i="10"/>
  <c r="U154" i="10"/>
  <c r="T154" i="10"/>
  <c r="O154" i="10"/>
  <c r="N154" i="10"/>
  <c r="M154" i="10"/>
  <c r="K154" i="10"/>
  <c r="I154" i="10"/>
  <c r="G154" i="10"/>
  <c r="U153" i="10"/>
  <c r="T153" i="10"/>
  <c r="O153" i="10"/>
  <c r="N153" i="10"/>
  <c r="M153" i="10"/>
  <c r="K153" i="10"/>
  <c r="I153" i="10"/>
  <c r="G153" i="10"/>
  <c r="U152" i="10"/>
  <c r="T152" i="10"/>
  <c r="O152" i="10"/>
  <c r="N152" i="10"/>
  <c r="M152" i="10"/>
  <c r="K152" i="10"/>
  <c r="I152" i="10"/>
  <c r="G152" i="10"/>
  <c r="U151" i="10"/>
  <c r="T151" i="10"/>
  <c r="O151" i="10"/>
  <c r="N151" i="10"/>
  <c r="M151" i="10"/>
  <c r="K151" i="10"/>
  <c r="I151" i="10"/>
  <c r="G151" i="10"/>
  <c r="S150" i="10"/>
  <c r="R150" i="10"/>
  <c r="Q150" i="10"/>
  <c r="P150" i="10"/>
  <c r="L150" i="10"/>
  <c r="J150" i="10"/>
  <c r="H150" i="10"/>
  <c r="F150" i="10"/>
  <c r="N150" i="10" s="1"/>
  <c r="E150" i="10"/>
  <c r="D150" i="10"/>
  <c r="G150" i="10" s="1"/>
  <c r="U149" i="10"/>
  <c r="T149" i="10"/>
  <c r="N149" i="10"/>
  <c r="O149" i="10" s="1"/>
  <c r="M149" i="10"/>
  <c r="K149" i="10"/>
  <c r="I149" i="10"/>
  <c r="G149" i="10"/>
  <c r="U148" i="10"/>
  <c r="T148" i="10"/>
  <c r="N148" i="10"/>
  <c r="O148" i="10" s="1"/>
  <c r="M148" i="10"/>
  <c r="K148" i="10"/>
  <c r="I148" i="10"/>
  <c r="G148" i="10"/>
  <c r="U147" i="10"/>
  <c r="T147" i="10"/>
  <c r="N147" i="10"/>
  <c r="O147" i="10" s="1"/>
  <c r="M147" i="10"/>
  <c r="K147" i="10"/>
  <c r="I147" i="10"/>
  <c r="G147" i="10"/>
  <c r="U146" i="10"/>
  <c r="T146" i="10"/>
  <c r="N146" i="10"/>
  <c r="O146" i="10" s="1"/>
  <c r="M146" i="10"/>
  <c r="K146" i="10"/>
  <c r="I146" i="10"/>
  <c r="G146" i="10"/>
  <c r="U145" i="10"/>
  <c r="T145" i="10"/>
  <c r="N145" i="10"/>
  <c r="O145" i="10" s="1"/>
  <c r="M145" i="10"/>
  <c r="K145" i="10"/>
  <c r="I145" i="10"/>
  <c r="G145" i="10"/>
  <c r="S144" i="10"/>
  <c r="R144" i="10"/>
  <c r="Q144" i="10"/>
  <c r="P144" i="10"/>
  <c r="L144" i="10"/>
  <c r="J144" i="10"/>
  <c r="I144" i="10"/>
  <c r="H144" i="10"/>
  <c r="F144" i="10"/>
  <c r="E144" i="10"/>
  <c r="M144" i="10" s="1"/>
  <c r="D144" i="10"/>
  <c r="U143" i="10"/>
  <c r="T143" i="10"/>
  <c r="O143" i="10"/>
  <c r="N143" i="10"/>
  <c r="M143" i="10"/>
  <c r="K143" i="10"/>
  <c r="I143" i="10"/>
  <c r="G143" i="10"/>
  <c r="U142" i="10"/>
  <c r="T142" i="10"/>
  <c r="O142" i="10"/>
  <c r="N142" i="10"/>
  <c r="M142" i="10"/>
  <c r="K142" i="10"/>
  <c r="I142" i="10"/>
  <c r="G142" i="10"/>
  <c r="U141" i="10"/>
  <c r="T141" i="10"/>
  <c r="O141" i="10"/>
  <c r="N141" i="10"/>
  <c r="M141" i="10"/>
  <c r="K141" i="10"/>
  <c r="I141" i="10"/>
  <c r="G141" i="10"/>
  <c r="U140" i="10"/>
  <c r="T140" i="10"/>
  <c r="O140" i="10"/>
  <c r="N140" i="10"/>
  <c r="M140" i="10"/>
  <c r="K140" i="10"/>
  <c r="I140" i="10"/>
  <c r="G140" i="10"/>
  <c r="U139" i="10"/>
  <c r="T139" i="10"/>
  <c r="O139" i="10"/>
  <c r="N139" i="10"/>
  <c r="M139" i="10"/>
  <c r="K139" i="10"/>
  <c r="I139" i="10"/>
  <c r="G139" i="10"/>
  <c r="U138" i="10"/>
  <c r="T138" i="10"/>
  <c r="O138" i="10"/>
  <c r="N138" i="10"/>
  <c r="M138" i="10"/>
  <c r="K138" i="10"/>
  <c r="I138" i="10"/>
  <c r="G138" i="10"/>
  <c r="S137" i="10"/>
  <c r="R137" i="10"/>
  <c r="T137" i="10" s="1"/>
  <c r="Q137" i="10"/>
  <c r="P137" i="10"/>
  <c r="L137" i="10"/>
  <c r="K137" i="10"/>
  <c r="J137" i="10"/>
  <c r="H137" i="10"/>
  <c r="F137" i="10"/>
  <c r="E137" i="10"/>
  <c r="D137" i="10"/>
  <c r="U136" i="10"/>
  <c r="T136" i="10"/>
  <c r="O136" i="10"/>
  <c r="N136" i="10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O134" i="10"/>
  <c r="N134" i="10"/>
  <c r="M134" i="10"/>
  <c r="K134" i="10"/>
  <c r="I134" i="10"/>
  <c r="G134" i="10"/>
  <c r="U133" i="10"/>
  <c r="T133" i="10"/>
  <c r="O133" i="10"/>
  <c r="N133" i="10"/>
  <c r="M133" i="10"/>
  <c r="K133" i="10"/>
  <c r="I133" i="10"/>
  <c r="G133" i="10"/>
  <c r="S132" i="10"/>
  <c r="T132" i="10" s="1"/>
  <c r="R132" i="10"/>
  <c r="Q132" i="10"/>
  <c r="P132" i="10"/>
  <c r="U132" i="10" s="1"/>
  <c r="L132" i="10"/>
  <c r="M132" i="10" s="1"/>
  <c r="K132" i="10"/>
  <c r="J132" i="10"/>
  <c r="H132" i="10"/>
  <c r="F132" i="10"/>
  <c r="E132" i="10"/>
  <c r="D132" i="10"/>
  <c r="U131" i="10"/>
  <c r="T131" i="10"/>
  <c r="O131" i="10"/>
  <c r="N131" i="10"/>
  <c r="M131" i="10"/>
  <c r="K131" i="10"/>
  <c r="I131" i="10"/>
  <c r="G131" i="10"/>
  <c r="U130" i="10"/>
  <c r="T130" i="10"/>
  <c r="O130" i="10"/>
  <c r="N130" i="10"/>
  <c r="M130" i="10"/>
  <c r="K130" i="10"/>
  <c r="I130" i="10"/>
  <c r="G130" i="10"/>
  <c r="U129" i="10"/>
  <c r="T129" i="10"/>
  <c r="O129" i="10"/>
  <c r="N129" i="10"/>
  <c r="M129" i="10"/>
  <c r="K129" i="10"/>
  <c r="I129" i="10"/>
  <c r="G129" i="10"/>
  <c r="U128" i="10"/>
  <c r="T128" i="10"/>
  <c r="O128" i="10"/>
  <c r="N128" i="10"/>
  <c r="M128" i="10"/>
  <c r="K128" i="10"/>
  <c r="I128" i="10"/>
  <c r="G128" i="10"/>
  <c r="U127" i="10"/>
  <c r="T127" i="10"/>
  <c r="O127" i="10"/>
  <c r="N127" i="10"/>
  <c r="M127" i="10"/>
  <c r="K127" i="10"/>
  <c r="I127" i="10"/>
  <c r="G127" i="10"/>
  <c r="T126" i="10"/>
  <c r="S126" i="10"/>
  <c r="R126" i="10"/>
  <c r="Q126" i="10"/>
  <c r="P126" i="10"/>
  <c r="U126" i="10" s="1"/>
  <c r="L126" i="10"/>
  <c r="J126" i="10"/>
  <c r="H126" i="10"/>
  <c r="F126" i="10"/>
  <c r="N126" i="10" s="1"/>
  <c r="E126" i="10"/>
  <c r="M126" i="10" s="1"/>
  <c r="D126" i="10"/>
  <c r="U125" i="10"/>
  <c r="T125" i="10"/>
  <c r="O125" i="10"/>
  <c r="N125" i="10"/>
  <c r="M125" i="10"/>
  <c r="K125" i="10"/>
  <c r="I125" i="10"/>
  <c r="G125" i="10"/>
  <c r="U124" i="10"/>
  <c r="T124" i="10"/>
  <c r="N124" i="10"/>
  <c r="O124" i="10" s="1"/>
  <c r="M124" i="10"/>
  <c r="K124" i="10"/>
  <c r="I124" i="10"/>
  <c r="G124" i="10"/>
  <c r="U123" i="10"/>
  <c r="T123" i="10"/>
  <c r="N123" i="10"/>
  <c r="O123" i="10" s="1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T121" i="10"/>
  <c r="S121" i="10"/>
  <c r="R121" i="10"/>
  <c r="Q121" i="10"/>
  <c r="P121" i="10"/>
  <c r="U121" i="10" s="1"/>
  <c r="L121" i="10"/>
  <c r="J121" i="10"/>
  <c r="H121" i="10"/>
  <c r="I121" i="10" s="1"/>
  <c r="F121" i="10"/>
  <c r="E121" i="10"/>
  <c r="D121" i="10"/>
  <c r="U120" i="10"/>
  <c r="T120" i="10"/>
  <c r="N120" i="10"/>
  <c r="O120" i="10" s="1"/>
  <c r="M120" i="10"/>
  <c r="K120" i="10"/>
  <c r="I120" i="10"/>
  <c r="G120" i="10"/>
  <c r="U119" i="10"/>
  <c r="T119" i="10"/>
  <c r="N119" i="10"/>
  <c r="O119" i="10" s="1"/>
  <c r="M119" i="10"/>
  <c r="K119" i="10"/>
  <c r="I119" i="10"/>
  <c r="G119" i="10"/>
  <c r="U118" i="10"/>
  <c r="T118" i="10"/>
  <c r="N118" i="10"/>
  <c r="O118" i="10" s="1"/>
  <c r="M118" i="10"/>
  <c r="K118" i="10"/>
  <c r="I118" i="10"/>
  <c r="G118" i="10"/>
  <c r="U117" i="10"/>
  <c r="T117" i="10"/>
  <c r="O117" i="10"/>
  <c r="N117" i="10"/>
  <c r="M117" i="10"/>
  <c r="K117" i="10"/>
  <c r="I117" i="10"/>
  <c r="G117" i="10"/>
  <c r="U116" i="10"/>
  <c r="T116" i="10"/>
  <c r="N116" i="10"/>
  <c r="O116" i="10" s="1"/>
  <c r="M116" i="10"/>
  <c r="K116" i="10"/>
  <c r="I116" i="10"/>
  <c r="G116" i="10"/>
  <c r="U115" i="10"/>
  <c r="T115" i="10"/>
  <c r="N115" i="10"/>
  <c r="O115" i="10" s="1"/>
  <c r="M115" i="10"/>
  <c r="K115" i="10"/>
  <c r="I115" i="10"/>
  <c r="G115" i="10"/>
  <c r="U114" i="10"/>
  <c r="T114" i="10"/>
  <c r="N114" i="10"/>
  <c r="O114" i="10" s="1"/>
  <c r="M114" i="10"/>
  <c r="K114" i="10"/>
  <c r="I114" i="10"/>
  <c r="G114" i="10"/>
  <c r="U113" i="10"/>
  <c r="T113" i="10"/>
  <c r="O113" i="10"/>
  <c r="N113" i="10"/>
  <c r="M113" i="10"/>
  <c r="K113" i="10"/>
  <c r="I113" i="10"/>
  <c r="G113" i="10"/>
  <c r="S112" i="10"/>
  <c r="R112" i="10"/>
  <c r="Q112" i="10"/>
  <c r="P112" i="10"/>
  <c r="L112" i="10"/>
  <c r="J112" i="10"/>
  <c r="H112" i="10"/>
  <c r="F112" i="10"/>
  <c r="E112" i="10"/>
  <c r="M112" i="10" s="1"/>
  <c r="D112" i="10"/>
  <c r="U111" i="10"/>
  <c r="T111" i="10"/>
  <c r="O111" i="10"/>
  <c r="N111" i="10"/>
  <c r="M111" i="10"/>
  <c r="K111" i="10"/>
  <c r="I111" i="10"/>
  <c r="G111" i="10"/>
  <c r="U110" i="10"/>
  <c r="T110" i="10"/>
  <c r="N110" i="10"/>
  <c r="O110" i="10" s="1"/>
  <c r="M110" i="10"/>
  <c r="K110" i="10"/>
  <c r="I110" i="10"/>
  <c r="G110" i="10"/>
  <c r="U109" i="10"/>
  <c r="T109" i="10"/>
  <c r="N109" i="10"/>
  <c r="O109" i="10" s="1"/>
  <c r="M109" i="10"/>
  <c r="K109" i="10"/>
  <c r="I109" i="10"/>
  <c r="G109" i="10"/>
  <c r="U108" i="10"/>
  <c r="T108" i="10"/>
  <c r="N108" i="10"/>
  <c r="O108" i="10" s="1"/>
  <c r="M108" i="10"/>
  <c r="K108" i="10"/>
  <c r="I108" i="10"/>
  <c r="G108" i="10"/>
  <c r="U107" i="10"/>
  <c r="T107" i="10"/>
  <c r="N107" i="10"/>
  <c r="O107" i="10" s="1"/>
  <c r="M107" i="10"/>
  <c r="K107" i="10"/>
  <c r="I107" i="10"/>
  <c r="G107" i="10"/>
  <c r="S106" i="10"/>
  <c r="R106" i="10"/>
  <c r="Q106" i="10"/>
  <c r="P106" i="10"/>
  <c r="L106" i="10"/>
  <c r="J106" i="10"/>
  <c r="H106" i="10"/>
  <c r="F106" i="10"/>
  <c r="E106" i="10"/>
  <c r="D106" i="10"/>
  <c r="U105" i="10"/>
  <c r="T105" i="10"/>
  <c r="O105" i="10"/>
  <c r="N105" i="10"/>
  <c r="M105" i="10"/>
  <c r="K105" i="10"/>
  <c r="I105" i="10"/>
  <c r="G105" i="10"/>
  <c r="T102" i="10"/>
  <c r="S102" i="10"/>
  <c r="R102" i="10"/>
  <c r="Q102" i="10"/>
  <c r="P102" i="10"/>
  <c r="U102" i="10" s="1"/>
  <c r="L102" i="10"/>
  <c r="J102" i="10"/>
  <c r="H102" i="10"/>
  <c r="F102" i="10"/>
  <c r="N102" i="10" s="1"/>
  <c r="E102" i="10"/>
  <c r="D102" i="10"/>
  <c r="T101" i="10"/>
  <c r="S101" i="10"/>
  <c r="R101" i="10"/>
  <c r="Q101" i="10"/>
  <c r="P101" i="10"/>
  <c r="L101" i="10"/>
  <c r="J101" i="10"/>
  <c r="H101" i="10"/>
  <c r="F101" i="10"/>
  <c r="E101" i="10"/>
  <c r="M101" i="10" s="1"/>
  <c r="D101" i="10"/>
  <c r="G101" i="10" s="1"/>
  <c r="U100" i="10"/>
  <c r="T100" i="10"/>
  <c r="O100" i="10"/>
  <c r="N100" i="10"/>
  <c r="M100" i="10"/>
  <c r="K100" i="10"/>
  <c r="I100" i="10"/>
  <c r="G100" i="10"/>
  <c r="U99" i="10"/>
  <c r="T99" i="10"/>
  <c r="N99" i="10"/>
  <c r="O99" i="10" s="1"/>
  <c r="M99" i="10"/>
  <c r="K99" i="10"/>
  <c r="I99" i="10"/>
  <c r="G99" i="10"/>
  <c r="U98" i="10"/>
  <c r="T98" i="10"/>
  <c r="N98" i="10"/>
  <c r="O98" i="10" s="1"/>
  <c r="M98" i="10"/>
  <c r="K98" i="10"/>
  <c r="I98" i="10"/>
  <c r="G98" i="10"/>
  <c r="U97" i="10"/>
  <c r="T97" i="10"/>
  <c r="N97" i="10"/>
  <c r="O97" i="10" s="1"/>
  <c r="M97" i="10"/>
  <c r="K97" i="10"/>
  <c r="I97" i="10"/>
  <c r="G97" i="10"/>
  <c r="S96" i="10"/>
  <c r="R96" i="10"/>
  <c r="T96" i="10" s="1"/>
  <c r="Q96" i="10"/>
  <c r="P96" i="10"/>
  <c r="L96" i="10"/>
  <c r="J96" i="10"/>
  <c r="K96" i="10" s="1"/>
  <c r="H96" i="10"/>
  <c r="I96" i="10" s="1"/>
  <c r="F96" i="10"/>
  <c r="E96" i="10"/>
  <c r="M96" i="10" s="1"/>
  <c r="D96" i="10"/>
  <c r="G96" i="10" s="1"/>
  <c r="U95" i="10"/>
  <c r="T95" i="10"/>
  <c r="N95" i="10"/>
  <c r="O95" i="10" s="1"/>
  <c r="M95" i="10"/>
  <c r="K95" i="10"/>
  <c r="I95" i="10"/>
  <c r="G95" i="10"/>
  <c r="U94" i="10"/>
  <c r="T94" i="10"/>
  <c r="O94" i="10"/>
  <c r="N94" i="10"/>
  <c r="M94" i="10"/>
  <c r="K94" i="10"/>
  <c r="I94" i="10"/>
  <c r="G94" i="10"/>
  <c r="U93" i="10"/>
  <c r="T93" i="10"/>
  <c r="O93" i="10"/>
  <c r="N93" i="10"/>
  <c r="M93" i="10"/>
  <c r="K93" i="10"/>
  <c r="I93" i="10"/>
  <c r="G93" i="10"/>
  <c r="U92" i="10"/>
  <c r="T92" i="10"/>
  <c r="N92" i="10"/>
  <c r="O92" i="10" s="1"/>
  <c r="M92" i="10"/>
  <c r="K92" i="10"/>
  <c r="I92" i="10"/>
  <c r="G92" i="10"/>
  <c r="S91" i="10"/>
  <c r="R91" i="10"/>
  <c r="Q91" i="10"/>
  <c r="P91" i="10"/>
  <c r="L91" i="10"/>
  <c r="M91" i="10" s="1"/>
  <c r="J91" i="10"/>
  <c r="U91" i="10" s="1"/>
  <c r="H91" i="10"/>
  <c r="F91" i="10"/>
  <c r="E91" i="10"/>
  <c r="D91" i="10"/>
  <c r="U90" i="10"/>
  <c r="T90" i="10"/>
  <c r="N90" i="10"/>
  <c r="O90" i="10" s="1"/>
  <c r="M90" i="10"/>
  <c r="K90" i="10"/>
  <c r="I90" i="10"/>
  <c r="G90" i="10"/>
  <c r="U89" i="10"/>
  <c r="T89" i="10"/>
  <c r="N89" i="10"/>
  <c r="O89" i="10" s="1"/>
  <c r="M89" i="10"/>
  <c r="K89" i="10"/>
  <c r="I89" i="10"/>
  <c r="G89" i="10"/>
  <c r="U88" i="10"/>
  <c r="T88" i="10"/>
  <c r="N88" i="10"/>
  <c r="O88" i="10" s="1"/>
  <c r="M88" i="10"/>
  <c r="K88" i="10"/>
  <c r="I88" i="10"/>
  <c r="G88" i="10"/>
  <c r="S85" i="10"/>
  <c r="R85" i="10"/>
  <c r="T85" i="10" s="1"/>
  <c r="Q85" i="10"/>
  <c r="P85" i="10"/>
  <c r="L85" i="10"/>
  <c r="J85" i="10"/>
  <c r="U85" i="10" s="1"/>
  <c r="H85" i="10"/>
  <c r="F85" i="10"/>
  <c r="E85" i="10"/>
  <c r="D85" i="10"/>
  <c r="S84" i="10"/>
  <c r="R84" i="10"/>
  <c r="T84" i="10" s="1"/>
  <c r="Q84" i="10"/>
  <c r="P84" i="10"/>
  <c r="L84" i="10"/>
  <c r="J84" i="10"/>
  <c r="H84" i="10"/>
  <c r="F84" i="10"/>
  <c r="E84" i="10"/>
  <c r="D84" i="10"/>
  <c r="G84" i="10" s="1"/>
  <c r="U83" i="10"/>
  <c r="T83" i="10"/>
  <c r="O83" i="10"/>
  <c r="N83" i="10"/>
  <c r="M83" i="10"/>
  <c r="K83" i="10"/>
  <c r="I83" i="10"/>
  <c r="G83" i="10"/>
  <c r="U82" i="10"/>
  <c r="T82" i="10"/>
  <c r="O82" i="10"/>
  <c r="N82" i="10"/>
  <c r="M82" i="10"/>
  <c r="K82" i="10"/>
  <c r="I82" i="10"/>
  <c r="G82" i="10"/>
  <c r="U81" i="10"/>
  <c r="T81" i="10"/>
  <c r="N81" i="10"/>
  <c r="O81" i="10" s="1"/>
  <c r="M81" i="10"/>
  <c r="K81" i="10"/>
  <c r="I81" i="10"/>
  <c r="G81" i="10"/>
  <c r="U80" i="10"/>
  <c r="T80" i="10"/>
  <c r="N80" i="10"/>
  <c r="O80" i="10" s="1"/>
  <c r="M80" i="10"/>
  <c r="K80" i="10"/>
  <c r="I80" i="10"/>
  <c r="G80" i="10"/>
  <c r="U79" i="10"/>
  <c r="T79" i="10"/>
  <c r="N79" i="10"/>
  <c r="O79" i="10" s="1"/>
  <c r="M79" i="10"/>
  <c r="K79" i="10"/>
  <c r="I79" i="10"/>
  <c r="G79" i="10"/>
  <c r="S78" i="10"/>
  <c r="R78" i="10"/>
  <c r="T78" i="10" s="1"/>
  <c r="Q78" i="10"/>
  <c r="P78" i="10"/>
  <c r="L78" i="10"/>
  <c r="J78" i="10"/>
  <c r="K78" i="10" s="1"/>
  <c r="H78" i="10"/>
  <c r="F78" i="10"/>
  <c r="E78" i="10"/>
  <c r="D78" i="10"/>
  <c r="I78" i="10" s="1"/>
  <c r="U77" i="10"/>
  <c r="T77" i="10"/>
  <c r="O77" i="10"/>
  <c r="N77" i="10"/>
  <c r="M77" i="10"/>
  <c r="K77" i="10"/>
  <c r="I77" i="10"/>
  <c r="G77" i="10"/>
  <c r="U76" i="10"/>
  <c r="T76" i="10"/>
  <c r="O76" i="10"/>
  <c r="N76" i="10"/>
  <c r="M76" i="10"/>
  <c r="K76" i="10"/>
  <c r="I76" i="10"/>
  <c r="G76" i="10"/>
  <c r="U75" i="10"/>
  <c r="T75" i="10"/>
  <c r="O75" i="10"/>
  <c r="N75" i="10"/>
  <c r="M75" i="10"/>
  <c r="K75" i="10"/>
  <c r="I75" i="10"/>
  <c r="G75" i="10"/>
  <c r="U74" i="10"/>
  <c r="T74" i="10"/>
  <c r="O74" i="10"/>
  <c r="N74" i="10"/>
  <c r="M74" i="10"/>
  <c r="K74" i="10"/>
  <c r="I74" i="10"/>
  <c r="G74" i="10"/>
  <c r="U73" i="10"/>
  <c r="T73" i="10"/>
  <c r="O73" i="10"/>
  <c r="N73" i="10"/>
  <c r="M73" i="10"/>
  <c r="K73" i="10"/>
  <c r="I73" i="10"/>
  <c r="G73" i="10"/>
  <c r="U72" i="10"/>
  <c r="T72" i="10"/>
  <c r="O72" i="10"/>
  <c r="N72" i="10"/>
  <c r="M72" i="10"/>
  <c r="K72" i="10"/>
  <c r="I72" i="10"/>
  <c r="G72" i="10"/>
  <c r="U71" i="10"/>
  <c r="T71" i="10"/>
  <c r="O71" i="10"/>
  <c r="N71" i="10"/>
  <c r="M71" i="10"/>
  <c r="K71" i="10"/>
  <c r="I71" i="10"/>
  <c r="G71" i="10"/>
  <c r="T70" i="10"/>
  <c r="S70" i="10"/>
  <c r="R70" i="10"/>
  <c r="Q70" i="10"/>
  <c r="P70" i="10"/>
  <c r="L70" i="10"/>
  <c r="J70" i="10"/>
  <c r="U70" i="10" s="1"/>
  <c r="H70" i="10"/>
  <c r="F70" i="10"/>
  <c r="E70" i="10"/>
  <c r="D70" i="10"/>
  <c r="U69" i="10"/>
  <c r="T69" i="10"/>
  <c r="O69" i="10"/>
  <c r="N69" i="10"/>
  <c r="M69" i="10"/>
  <c r="K69" i="10"/>
  <c r="I69" i="10"/>
  <c r="G69" i="10"/>
  <c r="U68" i="10"/>
  <c r="T68" i="10"/>
  <c r="O68" i="10"/>
  <c r="N68" i="10"/>
  <c r="M68" i="10"/>
  <c r="K68" i="10"/>
  <c r="I68" i="10"/>
  <c r="G68" i="10"/>
  <c r="U67" i="10"/>
  <c r="T67" i="10"/>
  <c r="O67" i="10"/>
  <c r="N67" i="10"/>
  <c r="M67" i="10"/>
  <c r="K67" i="10"/>
  <c r="I67" i="10"/>
  <c r="G67" i="10"/>
  <c r="U66" i="10"/>
  <c r="T66" i="10"/>
  <c r="O66" i="10"/>
  <c r="N66" i="10"/>
  <c r="M66" i="10"/>
  <c r="K66" i="10"/>
  <c r="I66" i="10"/>
  <c r="G66" i="10"/>
  <c r="U65" i="10"/>
  <c r="T65" i="10"/>
  <c r="O65" i="10"/>
  <c r="N65" i="10"/>
  <c r="M65" i="10"/>
  <c r="K65" i="10"/>
  <c r="I65" i="10"/>
  <c r="G65" i="10"/>
  <c r="U64" i="10"/>
  <c r="T64" i="10"/>
  <c r="O64" i="10"/>
  <c r="N64" i="10"/>
  <c r="M64" i="10"/>
  <c r="K64" i="10"/>
  <c r="I64" i="10"/>
  <c r="G64" i="10"/>
  <c r="S63" i="10"/>
  <c r="R63" i="10"/>
  <c r="T63" i="10" s="1"/>
  <c r="Q63" i="10"/>
  <c r="P63" i="10"/>
  <c r="U63" i="10" s="1"/>
  <c r="L63" i="10"/>
  <c r="J63" i="10"/>
  <c r="H63" i="10"/>
  <c r="F63" i="10"/>
  <c r="N63" i="10" s="1"/>
  <c r="E63" i="10"/>
  <c r="M63" i="10" s="1"/>
  <c r="D63" i="10"/>
  <c r="U62" i="10"/>
  <c r="T62" i="10"/>
  <c r="O62" i="10"/>
  <c r="N62" i="10"/>
  <c r="M62" i="10"/>
  <c r="K62" i="10"/>
  <c r="I62" i="10"/>
  <c r="G62" i="10"/>
  <c r="U61" i="10"/>
  <c r="T61" i="10"/>
  <c r="O61" i="10"/>
  <c r="N61" i="10"/>
  <c r="M61" i="10"/>
  <c r="K61" i="10"/>
  <c r="I61" i="10"/>
  <c r="G61" i="10"/>
  <c r="U60" i="10"/>
  <c r="T60" i="10"/>
  <c r="O60" i="10"/>
  <c r="N60" i="10"/>
  <c r="M60" i="10"/>
  <c r="K60" i="10"/>
  <c r="I60" i="10"/>
  <c r="G60" i="10"/>
  <c r="U59" i="10"/>
  <c r="T59" i="10"/>
  <c r="O59" i="10"/>
  <c r="N59" i="10"/>
  <c r="M59" i="10"/>
  <c r="K59" i="10"/>
  <c r="I59" i="10"/>
  <c r="G59" i="10"/>
  <c r="S58" i="10"/>
  <c r="R58" i="10"/>
  <c r="T58" i="10" s="1"/>
  <c r="Q58" i="10"/>
  <c r="P58" i="10"/>
  <c r="U58" i="10" s="1"/>
  <c r="L58" i="10"/>
  <c r="J58" i="10"/>
  <c r="H58" i="10"/>
  <c r="F58" i="10"/>
  <c r="E58" i="10"/>
  <c r="M58" i="10" s="1"/>
  <c r="D58" i="10"/>
  <c r="U57" i="10"/>
  <c r="T57" i="10"/>
  <c r="N57" i="10"/>
  <c r="O57" i="10" s="1"/>
  <c r="M57" i="10"/>
  <c r="K57" i="10"/>
  <c r="I57" i="10"/>
  <c r="G57" i="10"/>
  <c r="S54" i="10"/>
  <c r="R54" i="10"/>
  <c r="T54" i="10" s="1"/>
  <c r="Q54" i="10"/>
  <c r="P54" i="10"/>
  <c r="U54" i="10" s="1"/>
  <c r="L54" i="10"/>
  <c r="J54" i="10"/>
  <c r="H54" i="10"/>
  <c r="I54" i="10" s="1"/>
  <c r="G54" i="10"/>
  <c r="F54" i="10"/>
  <c r="E54" i="10"/>
  <c r="M54" i="10" s="1"/>
  <c r="D54" i="10"/>
  <c r="S53" i="10"/>
  <c r="R53" i="10"/>
  <c r="Q53" i="10"/>
  <c r="P53" i="10"/>
  <c r="L53" i="10"/>
  <c r="J53" i="10"/>
  <c r="H53" i="10"/>
  <c r="F53" i="10"/>
  <c r="E53" i="10"/>
  <c r="D53" i="10"/>
  <c r="U52" i="10"/>
  <c r="T52" i="10"/>
  <c r="O52" i="10"/>
  <c r="N52" i="10"/>
  <c r="M52" i="10"/>
  <c r="K52" i="10"/>
  <c r="I52" i="10"/>
  <c r="G52" i="10"/>
  <c r="U51" i="10"/>
  <c r="T51" i="10"/>
  <c r="O51" i="10"/>
  <c r="N51" i="10"/>
  <c r="M51" i="10"/>
  <c r="K51" i="10"/>
  <c r="I51" i="10"/>
  <c r="G51" i="10"/>
  <c r="U50" i="10"/>
  <c r="T50" i="10"/>
  <c r="O50" i="10"/>
  <c r="N50" i="10"/>
  <c r="M50" i="10"/>
  <c r="K50" i="10"/>
  <c r="I50" i="10"/>
  <c r="G50" i="10"/>
  <c r="U49" i="10"/>
  <c r="T49" i="10"/>
  <c r="O49" i="10"/>
  <c r="N49" i="10"/>
  <c r="M49" i="10"/>
  <c r="K49" i="10"/>
  <c r="I49" i="10"/>
  <c r="G49" i="10"/>
  <c r="U48" i="10"/>
  <c r="T48" i="10"/>
  <c r="O48" i="10"/>
  <c r="N48" i="10"/>
  <c r="M48" i="10"/>
  <c r="K48" i="10"/>
  <c r="I48" i="10"/>
  <c r="G48" i="10"/>
  <c r="S47" i="10"/>
  <c r="T47" i="10" s="1"/>
  <c r="R47" i="10"/>
  <c r="Q47" i="10"/>
  <c r="P47" i="10"/>
  <c r="U47" i="10" s="1"/>
  <c r="L47" i="10"/>
  <c r="M47" i="10" s="1"/>
  <c r="J47" i="10"/>
  <c r="H47" i="10"/>
  <c r="F47" i="10"/>
  <c r="N47" i="10" s="1"/>
  <c r="E47" i="10"/>
  <c r="D47" i="10"/>
  <c r="U46" i="10"/>
  <c r="T46" i="10"/>
  <c r="O46" i="10"/>
  <c r="N46" i="10"/>
  <c r="M46" i="10"/>
  <c r="K46" i="10"/>
  <c r="I46" i="10"/>
  <c r="G46" i="10"/>
  <c r="U45" i="10"/>
  <c r="T45" i="10"/>
  <c r="O45" i="10"/>
  <c r="N45" i="10"/>
  <c r="M45" i="10"/>
  <c r="K45" i="10"/>
  <c r="I45" i="10"/>
  <c r="G45" i="10"/>
  <c r="U44" i="10"/>
  <c r="T44" i="10"/>
  <c r="O44" i="10"/>
  <c r="N44" i="10"/>
  <c r="M44" i="10"/>
  <c r="K44" i="10"/>
  <c r="I44" i="10"/>
  <c r="G44" i="10"/>
  <c r="U43" i="10"/>
  <c r="T43" i="10"/>
  <c r="O43" i="10"/>
  <c r="N43" i="10"/>
  <c r="M43" i="10"/>
  <c r="K43" i="10"/>
  <c r="I43" i="10"/>
  <c r="G43" i="10"/>
  <c r="U42" i="10"/>
  <c r="T42" i="10"/>
  <c r="O42" i="10"/>
  <c r="N42" i="10"/>
  <c r="M42" i="10"/>
  <c r="K42" i="10"/>
  <c r="I42" i="10"/>
  <c r="G42" i="10"/>
  <c r="U41" i="10"/>
  <c r="T41" i="10"/>
  <c r="O41" i="10"/>
  <c r="N41" i="10"/>
  <c r="M41" i="10"/>
  <c r="K41" i="10"/>
  <c r="I41" i="10"/>
  <c r="G41" i="10"/>
  <c r="S40" i="10"/>
  <c r="R40" i="10"/>
  <c r="T40" i="10" s="1"/>
  <c r="Q40" i="10"/>
  <c r="P40" i="10"/>
  <c r="U40" i="10" s="1"/>
  <c r="L40" i="10"/>
  <c r="J40" i="10"/>
  <c r="H40" i="10"/>
  <c r="F40" i="10"/>
  <c r="N40" i="10" s="1"/>
  <c r="E40" i="10"/>
  <c r="D40" i="10"/>
  <c r="U39" i="10"/>
  <c r="T39" i="10"/>
  <c r="N39" i="10"/>
  <c r="O39" i="10" s="1"/>
  <c r="M39" i="10"/>
  <c r="K39" i="10"/>
  <c r="I39" i="10"/>
  <c r="G39" i="10"/>
  <c r="U38" i="10"/>
  <c r="T38" i="10"/>
  <c r="N38" i="10"/>
  <c r="O38" i="10" s="1"/>
  <c r="M38" i="10"/>
  <c r="K38" i="10"/>
  <c r="I38" i="10"/>
  <c r="G38" i="10"/>
  <c r="U37" i="10"/>
  <c r="T37" i="10"/>
  <c r="N37" i="10"/>
  <c r="O37" i="10" s="1"/>
  <c r="M37" i="10"/>
  <c r="K37" i="10"/>
  <c r="I37" i="10"/>
  <c r="G37" i="10"/>
  <c r="U36" i="10"/>
  <c r="T36" i="10"/>
  <c r="N36" i="10"/>
  <c r="O36" i="10" s="1"/>
  <c r="M36" i="10"/>
  <c r="K36" i="10"/>
  <c r="I36" i="10"/>
  <c r="G36" i="10"/>
  <c r="S35" i="10"/>
  <c r="R35" i="10"/>
  <c r="T35" i="10" s="1"/>
  <c r="Q35" i="10"/>
  <c r="P35" i="10"/>
  <c r="L35" i="10"/>
  <c r="J35" i="10"/>
  <c r="K35" i="10" s="1"/>
  <c r="H35" i="10"/>
  <c r="I35" i="10" s="1"/>
  <c r="F35" i="10"/>
  <c r="E35" i="10"/>
  <c r="M35" i="10" s="1"/>
  <c r="D35" i="10"/>
  <c r="G35" i="10" s="1"/>
  <c r="U34" i="10"/>
  <c r="T34" i="10"/>
  <c r="O34" i="10"/>
  <c r="N34" i="10"/>
  <c r="M34" i="10"/>
  <c r="K34" i="10"/>
  <c r="I34" i="10"/>
  <c r="G34" i="10"/>
  <c r="U33" i="10"/>
  <c r="T33" i="10"/>
  <c r="N33" i="10"/>
  <c r="O33" i="10" s="1"/>
  <c r="M33" i="10"/>
  <c r="K33" i="10"/>
  <c r="I33" i="10"/>
  <c r="G33" i="10"/>
  <c r="U32" i="10"/>
  <c r="T32" i="10"/>
  <c r="N32" i="10"/>
  <c r="O32" i="10" s="1"/>
  <c r="M32" i="10"/>
  <c r="K32" i="10"/>
  <c r="I32" i="10"/>
  <c r="G32" i="10"/>
  <c r="U31" i="10"/>
  <c r="T31" i="10"/>
  <c r="N31" i="10"/>
  <c r="O31" i="10" s="1"/>
  <c r="M31" i="10"/>
  <c r="K31" i="10"/>
  <c r="I31" i="10"/>
  <c r="G31" i="10"/>
  <c r="U30" i="10"/>
  <c r="T30" i="10"/>
  <c r="N30" i="10"/>
  <c r="O30" i="10" s="1"/>
  <c r="M30" i="10"/>
  <c r="K30" i="10"/>
  <c r="I30" i="10"/>
  <c r="G30" i="10"/>
  <c r="U29" i="10"/>
  <c r="T29" i="10"/>
  <c r="N29" i="10"/>
  <c r="O29" i="10" s="1"/>
  <c r="M29" i="10"/>
  <c r="K29" i="10"/>
  <c r="I29" i="10"/>
  <c r="G29" i="10"/>
  <c r="U28" i="10"/>
  <c r="T28" i="10"/>
  <c r="N28" i="10"/>
  <c r="O28" i="10" s="1"/>
  <c r="M28" i="10"/>
  <c r="K28" i="10"/>
  <c r="I28" i="10"/>
  <c r="G28" i="10"/>
  <c r="S27" i="10"/>
  <c r="R27" i="10"/>
  <c r="Q27" i="10"/>
  <c r="P27" i="10"/>
  <c r="L27" i="10"/>
  <c r="J27" i="10"/>
  <c r="U27" i="10" s="1"/>
  <c r="H27" i="10"/>
  <c r="F27" i="10"/>
  <c r="E27" i="10"/>
  <c r="D27" i="10"/>
  <c r="U26" i="10"/>
  <c r="T26" i="10"/>
  <c r="N26" i="10"/>
  <c r="O26" i="10" s="1"/>
  <c r="M26" i="10"/>
  <c r="K26" i="10"/>
  <c r="I26" i="10"/>
  <c r="G26" i="10"/>
  <c r="U25" i="10"/>
  <c r="T25" i="10"/>
  <c r="N25" i="10"/>
  <c r="O25" i="10" s="1"/>
  <c r="M25" i="10"/>
  <c r="K25" i="10"/>
  <c r="I25" i="10"/>
  <c r="G25" i="10"/>
  <c r="U24" i="10"/>
  <c r="T24" i="10"/>
  <c r="N24" i="10"/>
  <c r="O24" i="10" s="1"/>
  <c r="M24" i="10"/>
  <c r="K24" i="10"/>
  <c r="I24" i="10"/>
  <c r="G24" i="10"/>
  <c r="U23" i="10"/>
  <c r="T23" i="10"/>
  <c r="N23" i="10"/>
  <c r="O23" i="10" s="1"/>
  <c r="M23" i="10"/>
  <c r="K23" i="10"/>
  <c r="I23" i="10"/>
  <c r="G23" i="10"/>
  <c r="U22" i="10"/>
  <c r="T22" i="10"/>
  <c r="N22" i="10"/>
  <c r="O22" i="10" s="1"/>
  <c r="M22" i="10"/>
  <c r="K22" i="10"/>
  <c r="I22" i="10"/>
  <c r="G22" i="10"/>
  <c r="U21" i="10"/>
  <c r="T21" i="10"/>
  <c r="N21" i="10"/>
  <c r="O21" i="10" s="1"/>
  <c r="M21" i="10"/>
  <c r="K21" i="10"/>
  <c r="I21" i="10"/>
  <c r="G21" i="10"/>
  <c r="U20" i="10"/>
  <c r="T20" i="10"/>
  <c r="N20" i="10"/>
  <c r="O20" i="10" s="1"/>
  <c r="M20" i="10"/>
  <c r="K20" i="10"/>
  <c r="I20" i="10"/>
  <c r="G20" i="10"/>
  <c r="S19" i="10"/>
  <c r="R19" i="10"/>
  <c r="T19" i="10" s="1"/>
  <c r="Q19" i="10"/>
  <c r="P19" i="10"/>
  <c r="U19" i="10" s="1"/>
  <c r="N19" i="10"/>
  <c r="L19" i="10"/>
  <c r="M19" i="10" s="1"/>
  <c r="J19" i="10"/>
  <c r="H19" i="10"/>
  <c r="F19" i="10"/>
  <c r="E19" i="10"/>
  <c r="D19" i="10"/>
  <c r="U18" i="10"/>
  <c r="T18" i="10"/>
  <c r="O18" i="10"/>
  <c r="N18" i="10"/>
  <c r="M18" i="10"/>
  <c r="K18" i="10"/>
  <c r="I18" i="10"/>
  <c r="G18" i="10"/>
  <c r="U17" i="10"/>
  <c r="T17" i="10"/>
  <c r="N17" i="10"/>
  <c r="O17" i="10" s="1"/>
  <c r="M17" i="10"/>
  <c r="K17" i="10"/>
  <c r="I17" i="10"/>
  <c r="G17" i="10"/>
  <c r="U16" i="10"/>
  <c r="T16" i="10"/>
  <c r="N16" i="10"/>
  <c r="O16" i="10" s="1"/>
  <c r="M16" i="10"/>
  <c r="K16" i="10"/>
  <c r="I16" i="10"/>
  <c r="G16" i="10"/>
  <c r="U15" i="10"/>
  <c r="T15" i="10"/>
  <c r="N15" i="10"/>
  <c r="O15" i="10" s="1"/>
  <c r="M15" i="10"/>
  <c r="K15" i="10"/>
  <c r="I15" i="10"/>
  <c r="G15" i="10"/>
  <c r="U14" i="10"/>
  <c r="T14" i="10"/>
  <c r="N14" i="10"/>
  <c r="O14" i="10" s="1"/>
  <c r="M14" i="10"/>
  <c r="K14" i="10"/>
  <c r="I14" i="10"/>
  <c r="G14" i="10"/>
  <c r="U13" i="10"/>
  <c r="T13" i="10"/>
  <c r="N13" i="10"/>
  <c r="O13" i="10" s="1"/>
  <c r="M13" i="10"/>
  <c r="K13" i="10"/>
  <c r="I13" i="10"/>
  <c r="G13" i="10"/>
  <c r="U12" i="10"/>
  <c r="T12" i="10"/>
  <c r="N12" i="10"/>
  <c r="O12" i="10" s="1"/>
  <c r="M12" i="10"/>
  <c r="K12" i="10"/>
  <c r="I12" i="10"/>
  <c r="G12" i="10"/>
  <c r="U11" i="10"/>
  <c r="T11" i="10"/>
  <c r="N11" i="10"/>
  <c r="O11" i="10" s="1"/>
  <c r="M11" i="10"/>
  <c r="K11" i="10"/>
  <c r="I11" i="10"/>
  <c r="G11" i="10"/>
  <c r="T10" i="10"/>
  <c r="S10" i="10"/>
  <c r="R10" i="10"/>
  <c r="Q10" i="10"/>
  <c r="P10" i="10"/>
  <c r="U10" i="10" s="1"/>
  <c r="L10" i="10"/>
  <c r="J10" i="10"/>
  <c r="H10" i="10"/>
  <c r="I10" i="10" s="1"/>
  <c r="F10" i="10"/>
  <c r="N10" i="10" s="1"/>
  <c r="O10" i="10" s="1"/>
  <c r="E10" i="10"/>
  <c r="M10" i="10" s="1"/>
  <c r="D10" i="10"/>
  <c r="U9" i="10"/>
  <c r="T9" i="10"/>
  <c r="N9" i="10"/>
  <c r="O9" i="10" s="1"/>
  <c r="M9" i="10"/>
  <c r="K9" i="10"/>
  <c r="I9" i="10"/>
  <c r="G9" i="10"/>
  <c r="U8" i="10"/>
  <c r="T8" i="10"/>
  <c r="N8" i="10"/>
  <c r="O8" i="10" s="1"/>
  <c r="M8" i="10"/>
  <c r="K8" i="10"/>
  <c r="I8" i="10"/>
  <c r="G8" i="10"/>
  <c r="S339" i="9"/>
  <c r="R339" i="9"/>
  <c r="T339" i="9" s="1"/>
  <c r="Q339" i="9"/>
  <c r="P339" i="9"/>
  <c r="U339" i="9" s="1"/>
  <c r="L339" i="9"/>
  <c r="J339" i="9"/>
  <c r="H339" i="9"/>
  <c r="F339" i="9"/>
  <c r="E339" i="9"/>
  <c r="M339" i="9" s="1"/>
  <c r="D339" i="9"/>
  <c r="S338" i="9"/>
  <c r="T338" i="9" s="1"/>
  <c r="R338" i="9"/>
  <c r="Q338" i="9"/>
  <c r="P338" i="9"/>
  <c r="L338" i="9"/>
  <c r="J338" i="9"/>
  <c r="K338" i="9" s="1"/>
  <c r="I338" i="9"/>
  <c r="H338" i="9"/>
  <c r="F338" i="9"/>
  <c r="E338" i="9"/>
  <c r="D338" i="9"/>
  <c r="S337" i="9"/>
  <c r="R337" i="9"/>
  <c r="Q337" i="9"/>
  <c r="P337" i="9"/>
  <c r="U337" i="9" s="1"/>
  <c r="L337" i="9"/>
  <c r="J337" i="9"/>
  <c r="H337" i="9"/>
  <c r="F337" i="9"/>
  <c r="N337" i="9" s="1"/>
  <c r="E337" i="9"/>
  <c r="D337" i="9"/>
  <c r="U336" i="9"/>
  <c r="T336" i="9"/>
  <c r="O336" i="9"/>
  <c r="N336" i="9"/>
  <c r="M336" i="9"/>
  <c r="K336" i="9"/>
  <c r="I336" i="9"/>
  <c r="G336" i="9"/>
  <c r="U335" i="9"/>
  <c r="T335" i="9"/>
  <c r="O335" i="9"/>
  <c r="N335" i="9"/>
  <c r="M335" i="9"/>
  <c r="K335" i="9"/>
  <c r="I335" i="9"/>
  <c r="G335" i="9"/>
  <c r="U334" i="9"/>
  <c r="T334" i="9"/>
  <c r="O334" i="9"/>
  <c r="N334" i="9"/>
  <c r="M334" i="9"/>
  <c r="K334" i="9"/>
  <c r="I334" i="9"/>
  <c r="G334" i="9"/>
  <c r="U333" i="9"/>
  <c r="T333" i="9"/>
  <c r="O333" i="9"/>
  <c r="N333" i="9"/>
  <c r="M333" i="9"/>
  <c r="K333" i="9"/>
  <c r="I333" i="9"/>
  <c r="G333" i="9"/>
  <c r="S332" i="9"/>
  <c r="R332" i="9"/>
  <c r="T332" i="9" s="1"/>
  <c r="Q332" i="9"/>
  <c r="P332" i="9"/>
  <c r="L332" i="9"/>
  <c r="J332" i="9"/>
  <c r="H332" i="9"/>
  <c r="F332" i="9"/>
  <c r="E332" i="9"/>
  <c r="D332" i="9"/>
  <c r="U331" i="9"/>
  <c r="T331" i="9"/>
  <c r="N331" i="9"/>
  <c r="O331" i="9" s="1"/>
  <c r="M331" i="9"/>
  <c r="K331" i="9"/>
  <c r="I331" i="9"/>
  <c r="G331" i="9"/>
  <c r="U330" i="9"/>
  <c r="T330" i="9"/>
  <c r="N330" i="9"/>
  <c r="O330" i="9" s="1"/>
  <c r="M330" i="9"/>
  <c r="K330" i="9"/>
  <c r="I330" i="9"/>
  <c r="G330" i="9"/>
  <c r="U329" i="9"/>
  <c r="T329" i="9"/>
  <c r="N329" i="9"/>
  <c r="O329" i="9" s="1"/>
  <c r="M329" i="9"/>
  <c r="K329" i="9"/>
  <c r="I329" i="9"/>
  <c r="G329" i="9"/>
  <c r="U328" i="9"/>
  <c r="T328" i="9"/>
  <c r="N328" i="9"/>
  <c r="O328" i="9" s="1"/>
  <c r="M328" i="9"/>
  <c r="K328" i="9"/>
  <c r="I328" i="9"/>
  <c r="G328" i="9"/>
  <c r="U327" i="9"/>
  <c r="T327" i="9"/>
  <c r="N327" i="9"/>
  <c r="O327" i="9" s="1"/>
  <c r="M327" i="9"/>
  <c r="K327" i="9"/>
  <c r="I327" i="9"/>
  <c r="G327" i="9"/>
  <c r="U326" i="9"/>
  <c r="T326" i="9"/>
  <c r="N326" i="9"/>
  <c r="O326" i="9" s="1"/>
  <c r="M326" i="9"/>
  <c r="K326" i="9"/>
  <c r="I326" i="9"/>
  <c r="G326" i="9"/>
  <c r="U325" i="9"/>
  <c r="T325" i="9"/>
  <c r="N325" i="9"/>
  <c r="O325" i="9" s="1"/>
  <c r="M325" i="9"/>
  <c r="K325" i="9"/>
  <c r="I325" i="9"/>
  <c r="G325" i="9"/>
  <c r="U324" i="9"/>
  <c r="T324" i="9"/>
  <c r="O324" i="9"/>
  <c r="N324" i="9"/>
  <c r="M324" i="9"/>
  <c r="K324" i="9"/>
  <c r="I324" i="9"/>
  <c r="G324" i="9"/>
  <c r="S323" i="9"/>
  <c r="R323" i="9"/>
  <c r="Q323" i="9"/>
  <c r="P323" i="9"/>
  <c r="L323" i="9"/>
  <c r="J323" i="9"/>
  <c r="H323" i="9"/>
  <c r="I323" i="9" s="1"/>
  <c r="F323" i="9"/>
  <c r="E323" i="9"/>
  <c r="D323" i="9"/>
  <c r="G323" i="9" s="1"/>
  <c r="U322" i="9"/>
  <c r="T322" i="9"/>
  <c r="O322" i="9"/>
  <c r="N322" i="9"/>
  <c r="M322" i="9"/>
  <c r="K322" i="9"/>
  <c r="I322" i="9"/>
  <c r="G322" i="9"/>
  <c r="U321" i="9"/>
  <c r="T321" i="9"/>
  <c r="N321" i="9"/>
  <c r="O321" i="9" s="1"/>
  <c r="M321" i="9"/>
  <c r="K321" i="9"/>
  <c r="I321" i="9"/>
  <c r="G321" i="9"/>
  <c r="U320" i="9"/>
  <c r="T320" i="9"/>
  <c r="N320" i="9"/>
  <c r="O320" i="9" s="1"/>
  <c r="M320" i="9"/>
  <c r="K320" i="9"/>
  <c r="I320" i="9"/>
  <c r="G320" i="9"/>
  <c r="U319" i="9"/>
  <c r="T319" i="9"/>
  <c r="N319" i="9"/>
  <c r="O319" i="9" s="1"/>
  <c r="M319" i="9"/>
  <c r="K319" i="9"/>
  <c r="I319" i="9"/>
  <c r="G319" i="9"/>
  <c r="U318" i="9"/>
  <c r="T318" i="9"/>
  <c r="N318" i="9"/>
  <c r="O318" i="9" s="1"/>
  <c r="M318" i="9"/>
  <c r="K318" i="9"/>
  <c r="I318" i="9"/>
  <c r="G318" i="9"/>
  <c r="T317" i="9"/>
  <c r="S317" i="9"/>
  <c r="R317" i="9"/>
  <c r="Q317" i="9"/>
  <c r="P317" i="9"/>
  <c r="L317" i="9"/>
  <c r="J317" i="9"/>
  <c r="I317" i="9"/>
  <c r="H317" i="9"/>
  <c r="F317" i="9"/>
  <c r="E317" i="9"/>
  <c r="D317" i="9"/>
  <c r="G317" i="9" s="1"/>
  <c r="U316" i="9"/>
  <c r="T316" i="9"/>
  <c r="N316" i="9"/>
  <c r="O316" i="9" s="1"/>
  <c r="M316" i="9"/>
  <c r="K316" i="9"/>
  <c r="I316" i="9"/>
  <c r="G316" i="9"/>
  <c r="U315" i="9"/>
  <c r="T315" i="9"/>
  <c r="N315" i="9"/>
  <c r="O315" i="9" s="1"/>
  <c r="M315" i="9"/>
  <c r="K315" i="9"/>
  <c r="I315" i="9"/>
  <c r="G315" i="9"/>
  <c r="U314" i="9"/>
  <c r="T314" i="9"/>
  <c r="N314" i="9"/>
  <c r="O314" i="9" s="1"/>
  <c r="M314" i="9"/>
  <c r="K314" i="9"/>
  <c r="I314" i="9"/>
  <c r="G314" i="9"/>
  <c r="U313" i="9"/>
  <c r="T313" i="9"/>
  <c r="N313" i="9"/>
  <c r="O313" i="9" s="1"/>
  <c r="M313" i="9"/>
  <c r="K313" i="9"/>
  <c r="I313" i="9"/>
  <c r="G313" i="9"/>
  <c r="U312" i="9"/>
  <c r="T312" i="9"/>
  <c r="N312" i="9"/>
  <c r="O312" i="9" s="1"/>
  <c r="M312" i="9"/>
  <c r="K312" i="9"/>
  <c r="I312" i="9"/>
  <c r="G312" i="9"/>
  <c r="U311" i="9"/>
  <c r="T311" i="9"/>
  <c r="N311" i="9"/>
  <c r="O311" i="9" s="1"/>
  <c r="M311" i="9"/>
  <c r="K311" i="9"/>
  <c r="I311" i="9"/>
  <c r="G311" i="9"/>
  <c r="S310" i="9"/>
  <c r="R310" i="9"/>
  <c r="Q310" i="9"/>
  <c r="P310" i="9"/>
  <c r="L310" i="9"/>
  <c r="J310" i="9"/>
  <c r="U310" i="9" s="1"/>
  <c r="H310" i="9"/>
  <c r="F310" i="9"/>
  <c r="N310" i="9" s="1"/>
  <c r="E310" i="9"/>
  <c r="D310" i="9"/>
  <c r="U309" i="9"/>
  <c r="T309" i="9"/>
  <c r="O309" i="9"/>
  <c r="N309" i="9"/>
  <c r="M309" i="9"/>
  <c r="K309" i="9"/>
  <c r="I309" i="9"/>
  <c r="G309" i="9"/>
  <c r="U308" i="9"/>
  <c r="T308" i="9"/>
  <c r="O308" i="9"/>
  <c r="N308" i="9"/>
  <c r="M308" i="9"/>
  <c r="K308" i="9"/>
  <c r="I308" i="9"/>
  <c r="G308" i="9"/>
  <c r="U307" i="9"/>
  <c r="T307" i="9"/>
  <c r="O307" i="9"/>
  <c r="N307" i="9"/>
  <c r="M307" i="9"/>
  <c r="K307" i="9"/>
  <c r="I307" i="9"/>
  <c r="G307" i="9"/>
  <c r="U306" i="9"/>
  <c r="T306" i="9"/>
  <c r="O306" i="9"/>
  <c r="N306" i="9"/>
  <c r="M306" i="9"/>
  <c r="K306" i="9"/>
  <c r="I306" i="9"/>
  <c r="G306" i="9"/>
  <c r="U305" i="9"/>
  <c r="T305" i="9"/>
  <c r="O305" i="9"/>
  <c r="N305" i="9"/>
  <c r="M305" i="9"/>
  <c r="K305" i="9"/>
  <c r="I305" i="9"/>
  <c r="G305" i="9"/>
  <c r="U304" i="9"/>
  <c r="T304" i="9"/>
  <c r="O304" i="9"/>
  <c r="N304" i="9"/>
  <c r="M304" i="9"/>
  <c r="K304" i="9"/>
  <c r="I304" i="9"/>
  <c r="G304" i="9"/>
  <c r="S303" i="9"/>
  <c r="R303" i="9"/>
  <c r="Q303" i="9"/>
  <c r="P303" i="9"/>
  <c r="L303" i="9"/>
  <c r="J303" i="9"/>
  <c r="H303" i="9"/>
  <c r="F303" i="9"/>
  <c r="E303" i="9"/>
  <c r="D303" i="9"/>
  <c r="U302" i="9"/>
  <c r="T302" i="9"/>
  <c r="N302" i="9"/>
  <c r="O302" i="9" s="1"/>
  <c r="M302" i="9"/>
  <c r="K302" i="9"/>
  <c r="I302" i="9"/>
  <c r="G302" i="9"/>
  <c r="S299" i="9"/>
  <c r="R299" i="9"/>
  <c r="Q299" i="9"/>
  <c r="P299" i="9"/>
  <c r="L299" i="9"/>
  <c r="J299" i="9"/>
  <c r="H299" i="9"/>
  <c r="F299" i="9"/>
  <c r="E299" i="9"/>
  <c r="D299" i="9"/>
  <c r="T298" i="9"/>
  <c r="S298" i="9"/>
  <c r="R298" i="9"/>
  <c r="Q298" i="9"/>
  <c r="P298" i="9"/>
  <c r="L298" i="9"/>
  <c r="J298" i="9"/>
  <c r="I298" i="9"/>
  <c r="H298" i="9"/>
  <c r="F298" i="9"/>
  <c r="E298" i="9"/>
  <c r="D298" i="9"/>
  <c r="U297" i="9"/>
  <c r="T297" i="9"/>
  <c r="N297" i="9"/>
  <c r="O297" i="9" s="1"/>
  <c r="M297" i="9"/>
  <c r="K297" i="9"/>
  <c r="I297" i="9"/>
  <c r="G297" i="9"/>
  <c r="U296" i="9"/>
  <c r="T296" i="9"/>
  <c r="O296" i="9"/>
  <c r="N296" i="9"/>
  <c r="M296" i="9"/>
  <c r="K296" i="9"/>
  <c r="I296" i="9"/>
  <c r="G296" i="9"/>
  <c r="U295" i="9"/>
  <c r="T295" i="9"/>
  <c r="O295" i="9"/>
  <c r="N295" i="9"/>
  <c r="M295" i="9"/>
  <c r="K295" i="9"/>
  <c r="I295" i="9"/>
  <c r="G295" i="9"/>
  <c r="U294" i="9"/>
  <c r="T294" i="9"/>
  <c r="N294" i="9"/>
  <c r="O294" i="9" s="1"/>
  <c r="M294" i="9"/>
  <c r="K294" i="9"/>
  <c r="I294" i="9"/>
  <c r="G294" i="9"/>
  <c r="U293" i="9"/>
  <c r="T293" i="9"/>
  <c r="N293" i="9"/>
  <c r="O293" i="9" s="1"/>
  <c r="M293" i="9"/>
  <c r="K293" i="9"/>
  <c r="I293" i="9"/>
  <c r="G293" i="9"/>
  <c r="S292" i="9"/>
  <c r="R292" i="9"/>
  <c r="Q292" i="9"/>
  <c r="P292" i="9"/>
  <c r="U292" i="9" s="1"/>
  <c r="L292" i="9"/>
  <c r="J292" i="9"/>
  <c r="H292" i="9"/>
  <c r="F292" i="9"/>
  <c r="N292" i="9" s="1"/>
  <c r="E292" i="9"/>
  <c r="D292" i="9"/>
  <c r="U291" i="9"/>
  <c r="T291" i="9"/>
  <c r="N291" i="9"/>
  <c r="O291" i="9" s="1"/>
  <c r="M291" i="9"/>
  <c r="K291" i="9"/>
  <c r="I291" i="9"/>
  <c r="G291" i="9"/>
  <c r="U290" i="9"/>
  <c r="T290" i="9"/>
  <c r="N290" i="9"/>
  <c r="O290" i="9" s="1"/>
  <c r="M290" i="9"/>
  <c r="K290" i="9"/>
  <c r="I290" i="9"/>
  <c r="G290" i="9"/>
  <c r="U289" i="9"/>
  <c r="T289" i="9"/>
  <c r="O289" i="9"/>
  <c r="N289" i="9"/>
  <c r="M289" i="9"/>
  <c r="K289" i="9"/>
  <c r="I289" i="9"/>
  <c r="G289" i="9"/>
  <c r="U288" i="9"/>
  <c r="T288" i="9"/>
  <c r="O288" i="9"/>
  <c r="N288" i="9"/>
  <c r="M288" i="9"/>
  <c r="K288" i="9"/>
  <c r="I288" i="9"/>
  <c r="G288" i="9"/>
  <c r="U287" i="9"/>
  <c r="T287" i="9"/>
  <c r="O287" i="9"/>
  <c r="N287" i="9"/>
  <c r="M287" i="9"/>
  <c r="K287" i="9"/>
  <c r="I287" i="9"/>
  <c r="G287" i="9"/>
  <c r="U286" i="9"/>
  <c r="T286" i="9"/>
  <c r="O286" i="9"/>
  <c r="N286" i="9"/>
  <c r="M286" i="9"/>
  <c r="K286" i="9"/>
  <c r="I286" i="9"/>
  <c r="G286" i="9"/>
  <c r="S285" i="9"/>
  <c r="R285" i="9"/>
  <c r="T285" i="9" s="1"/>
  <c r="Q285" i="9"/>
  <c r="P285" i="9"/>
  <c r="L285" i="9"/>
  <c r="J285" i="9"/>
  <c r="H285" i="9"/>
  <c r="I285" i="9" s="1"/>
  <c r="F285" i="9"/>
  <c r="E285" i="9"/>
  <c r="D285" i="9"/>
  <c r="U284" i="9"/>
  <c r="T284" i="9"/>
  <c r="N284" i="9"/>
  <c r="O284" i="9" s="1"/>
  <c r="M284" i="9"/>
  <c r="K284" i="9"/>
  <c r="I284" i="9"/>
  <c r="G284" i="9"/>
  <c r="U283" i="9"/>
  <c r="T283" i="9"/>
  <c r="N283" i="9"/>
  <c r="O283" i="9" s="1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N281" i="9"/>
  <c r="O281" i="9" s="1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O279" i="9"/>
  <c r="N279" i="9"/>
  <c r="M279" i="9"/>
  <c r="K279" i="9"/>
  <c r="I279" i="9"/>
  <c r="G279" i="9"/>
  <c r="U278" i="9"/>
  <c r="T278" i="9"/>
  <c r="N278" i="9"/>
  <c r="O278" i="9" s="1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N276" i="9"/>
  <c r="O276" i="9" s="1"/>
  <c r="M276" i="9"/>
  <c r="K276" i="9"/>
  <c r="I276" i="9"/>
  <c r="G276" i="9"/>
  <c r="S275" i="9"/>
  <c r="R275" i="9"/>
  <c r="T275" i="9" s="1"/>
  <c r="Q275" i="9"/>
  <c r="P275" i="9"/>
  <c r="U275" i="9" s="1"/>
  <c r="L275" i="9"/>
  <c r="J275" i="9"/>
  <c r="H275" i="9"/>
  <c r="F275" i="9"/>
  <c r="E275" i="9"/>
  <c r="M275" i="9" s="1"/>
  <c r="D275" i="9"/>
  <c r="U274" i="9"/>
  <c r="T274" i="9"/>
  <c r="N274" i="9"/>
  <c r="O274" i="9" s="1"/>
  <c r="M274" i="9"/>
  <c r="K274" i="9"/>
  <c r="I274" i="9"/>
  <c r="G274" i="9"/>
  <c r="U273" i="9"/>
  <c r="T273" i="9"/>
  <c r="O273" i="9"/>
  <c r="N273" i="9"/>
  <c r="M273" i="9"/>
  <c r="K273" i="9"/>
  <c r="I273" i="9"/>
  <c r="G273" i="9"/>
  <c r="U272" i="9"/>
  <c r="T272" i="9"/>
  <c r="O272" i="9"/>
  <c r="N272" i="9"/>
  <c r="M272" i="9"/>
  <c r="K272" i="9"/>
  <c r="I272" i="9"/>
  <c r="G272" i="9"/>
  <c r="U271" i="9"/>
  <c r="T271" i="9"/>
  <c r="O271" i="9"/>
  <c r="N271" i="9"/>
  <c r="M271" i="9"/>
  <c r="K271" i="9"/>
  <c r="I271" i="9"/>
  <c r="G271" i="9"/>
  <c r="U270" i="9"/>
  <c r="T270" i="9"/>
  <c r="O270" i="9"/>
  <c r="N270" i="9"/>
  <c r="M270" i="9"/>
  <c r="K270" i="9"/>
  <c r="I270" i="9"/>
  <c r="G270" i="9"/>
  <c r="U269" i="9"/>
  <c r="T269" i="9"/>
  <c r="O269" i="9"/>
  <c r="N269" i="9"/>
  <c r="M269" i="9"/>
  <c r="K269" i="9"/>
  <c r="I269" i="9"/>
  <c r="G269" i="9"/>
  <c r="U268" i="9"/>
  <c r="T268" i="9"/>
  <c r="N268" i="9"/>
  <c r="O268" i="9" s="1"/>
  <c r="M268" i="9"/>
  <c r="K268" i="9"/>
  <c r="I268" i="9"/>
  <c r="G268" i="9"/>
  <c r="S267" i="9"/>
  <c r="R267" i="9"/>
  <c r="Q267" i="9"/>
  <c r="P267" i="9"/>
  <c r="L267" i="9"/>
  <c r="J267" i="9"/>
  <c r="H267" i="9"/>
  <c r="F267" i="9"/>
  <c r="E267" i="9"/>
  <c r="D267" i="9"/>
  <c r="G267" i="9" s="1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N264" i="9"/>
  <c r="O264" i="9" s="1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S260" i="9"/>
  <c r="R260" i="9"/>
  <c r="Q260" i="9"/>
  <c r="P260" i="9"/>
  <c r="U260" i="9" s="1"/>
  <c r="L260" i="9"/>
  <c r="J260" i="9"/>
  <c r="H260" i="9"/>
  <c r="F260" i="9"/>
  <c r="N260" i="9" s="1"/>
  <c r="E260" i="9"/>
  <c r="D260" i="9"/>
  <c r="S259" i="9"/>
  <c r="R259" i="9"/>
  <c r="Q259" i="9"/>
  <c r="P259" i="9"/>
  <c r="U259" i="9" s="1"/>
  <c r="L259" i="9"/>
  <c r="J259" i="9"/>
  <c r="H259" i="9"/>
  <c r="F259" i="9"/>
  <c r="E259" i="9"/>
  <c r="M259" i="9" s="1"/>
  <c r="D259" i="9"/>
  <c r="G259" i="9" s="1"/>
  <c r="U258" i="9"/>
  <c r="T258" i="9"/>
  <c r="N258" i="9"/>
  <c r="O258" i="9" s="1"/>
  <c r="M258" i="9"/>
  <c r="K258" i="9"/>
  <c r="I258" i="9"/>
  <c r="G258" i="9"/>
  <c r="U257" i="9"/>
  <c r="T257" i="9"/>
  <c r="N257" i="9"/>
  <c r="O257" i="9" s="1"/>
  <c r="M257" i="9"/>
  <c r="K257" i="9"/>
  <c r="I257" i="9"/>
  <c r="G257" i="9"/>
  <c r="U256" i="9"/>
  <c r="T256" i="9"/>
  <c r="N256" i="9"/>
  <c r="O256" i="9" s="1"/>
  <c r="M256" i="9"/>
  <c r="K256" i="9"/>
  <c r="I256" i="9"/>
  <c r="G256" i="9"/>
  <c r="U255" i="9"/>
  <c r="T255" i="9"/>
  <c r="N255" i="9"/>
  <c r="O255" i="9" s="1"/>
  <c r="M255" i="9"/>
  <c r="K255" i="9"/>
  <c r="I255" i="9"/>
  <c r="G255" i="9"/>
  <c r="S254" i="9"/>
  <c r="R254" i="9"/>
  <c r="Q254" i="9"/>
  <c r="P254" i="9"/>
  <c r="L254" i="9"/>
  <c r="J254" i="9"/>
  <c r="H254" i="9"/>
  <c r="I254" i="9" s="1"/>
  <c r="F254" i="9"/>
  <c r="E254" i="9"/>
  <c r="D254" i="9"/>
  <c r="G254" i="9" s="1"/>
  <c r="U253" i="9"/>
  <c r="T253" i="9"/>
  <c r="N253" i="9"/>
  <c r="O253" i="9" s="1"/>
  <c r="M253" i="9"/>
  <c r="K253" i="9"/>
  <c r="I253" i="9"/>
  <c r="G253" i="9"/>
  <c r="U252" i="9"/>
  <c r="T252" i="9"/>
  <c r="N252" i="9"/>
  <c r="O252" i="9" s="1"/>
  <c r="M252" i="9"/>
  <c r="K252" i="9"/>
  <c r="I252" i="9"/>
  <c r="G252" i="9"/>
  <c r="U251" i="9"/>
  <c r="T251" i="9"/>
  <c r="O251" i="9"/>
  <c r="N251" i="9"/>
  <c r="M251" i="9"/>
  <c r="K251" i="9"/>
  <c r="I251" i="9"/>
  <c r="G251" i="9"/>
  <c r="U250" i="9"/>
  <c r="T250" i="9"/>
  <c r="N250" i="9"/>
  <c r="O250" i="9" s="1"/>
  <c r="M250" i="9"/>
  <c r="K250" i="9"/>
  <c r="I250" i="9"/>
  <c r="G250" i="9"/>
  <c r="U249" i="9"/>
  <c r="T249" i="9"/>
  <c r="N249" i="9"/>
  <c r="O249" i="9" s="1"/>
  <c r="M249" i="9"/>
  <c r="K249" i="9"/>
  <c r="I249" i="9"/>
  <c r="G249" i="9"/>
  <c r="U248" i="9"/>
  <c r="T248" i="9"/>
  <c r="N248" i="9"/>
  <c r="O248" i="9" s="1"/>
  <c r="M248" i="9"/>
  <c r="K248" i="9"/>
  <c r="I248" i="9"/>
  <c r="G248" i="9"/>
  <c r="S247" i="9"/>
  <c r="R247" i="9"/>
  <c r="Q247" i="9"/>
  <c r="P247" i="9"/>
  <c r="L247" i="9"/>
  <c r="J247" i="9"/>
  <c r="U247" i="9" s="1"/>
  <c r="I247" i="9"/>
  <c r="H247" i="9"/>
  <c r="F247" i="9"/>
  <c r="E247" i="9"/>
  <c r="D247" i="9"/>
  <c r="U246" i="9"/>
  <c r="T246" i="9"/>
  <c r="N246" i="9"/>
  <c r="O246" i="9" s="1"/>
  <c r="M246" i="9"/>
  <c r="K246" i="9"/>
  <c r="I246" i="9"/>
  <c r="G246" i="9"/>
  <c r="U245" i="9"/>
  <c r="T245" i="9"/>
  <c r="N245" i="9"/>
  <c r="O245" i="9" s="1"/>
  <c r="M245" i="9"/>
  <c r="K245" i="9"/>
  <c r="I245" i="9"/>
  <c r="G245" i="9"/>
  <c r="U244" i="9"/>
  <c r="T244" i="9"/>
  <c r="N244" i="9"/>
  <c r="O244" i="9" s="1"/>
  <c r="M244" i="9"/>
  <c r="K244" i="9"/>
  <c r="I244" i="9"/>
  <c r="G244" i="9"/>
  <c r="U243" i="9"/>
  <c r="T243" i="9"/>
  <c r="N243" i="9"/>
  <c r="O243" i="9" s="1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N241" i="9"/>
  <c r="O241" i="9" s="1"/>
  <c r="M241" i="9"/>
  <c r="K241" i="9"/>
  <c r="I241" i="9"/>
  <c r="G241" i="9"/>
  <c r="S240" i="9"/>
  <c r="R240" i="9"/>
  <c r="T240" i="9" s="1"/>
  <c r="Q240" i="9"/>
  <c r="P240" i="9"/>
  <c r="L240" i="9"/>
  <c r="J240" i="9"/>
  <c r="U240" i="9" s="1"/>
  <c r="H240" i="9"/>
  <c r="F240" i="9"/>
  <c r="N240" i="9" s="1"/>
  <c r="E240" i="9"/>
  <c r="D240" i="9"/>
  <c r="U239" i="9"/>
  <c r="T239" i="9"/>
  <c r="O239" i="9"/>
  <c r="N239" i="9"/>
  <c r="M239" i="9"/>
  <c r="K239" i="9"/>
  <c r="I239" i="9"/>
  <c r="G239" i="9"/>
  <c r="U238" i="9"/>
  <c r="T238" i="9"/>
  <c r="N238" i="9"/>
  <c r="O238" i="9" s="1"/>
  <c r="M238" i="9"/>
  <c r="K238" i="9"/>
  <c r="I238" i="9"/>
  <c r="G238" i="9"/>
  <c r="U237" i="9"/>
  <c r="T237" i="9"/>
  <c r="N237" i="9"/>
  <c r="O237" i="9" s="1"/>
  <c r="M237" i="9"/>
  <c r="K237" i="9"/>
  <c r="I237" i="9"/>
  <c r="G237" i="9"/>
  <c r="U236" i="9"/>
  <c r="T236" i="9"/>
  <c r="N236" i="9"/>
  <c r="O236" i="9" s="1"/>
  <c r="M236" i="9"/>
  <c r="K236" i="9"/>
  <c r="I236" i="9"/>
  <c r="G236" i="9"/>
  <c r="U235" i="9"/>
  <c r="T235" i="9"/>
  <c r="N235" i="9"/>
  <c r="O235" i="9" s="1"/>
  <c r="M235" i="9"/>
  <c r="K235" i="9"/>
  <c r="I235" i="9"/>
  <c r="G235" i="9"/>
  <c r="U234" i="9"/>
  <c r="T234" i="9"/>
  <c r="N234" i="9"/>
  <c r="O234" i="9" s="1"/>
  <c r="M234" i="9"/>
  <c r="K234" i="9"/>
  <c r="I234" i="9"/>
  <c r="G234" i="9"/>
  <c r="S231" i="9"/>
  <c r="R231" i="9"/>
  <c r="T231" i="9" s="1"/>
  <c r="Q231" i="9"/>
  <c r="P231" i="9"/>
  <c r="L231" i="9"/>
  <c r="J231" i="9"/>
  <c r="H231" i="9"/>
  <c r="F231" i="9"/>
  <c r="E231" i="9"/>
  <c r="D231" i="9"/>
  <c r="S230" i="9"/>
  <c r="R230" i="9"/>
  <c r="Q230" i="9"/>
  <c r="P230" i="9"/>
  <c r="L230" i="9"/>
  <c r="J230" i="9"/>
  <c r="H230" i="9"/>
  <c r="F230" i="9"/>
  <c r="E230" i="9"/>
  <c r="D230" i="9"/>
  <c r="U229" i="9"/>
  <c r="T229" i="9"/>
  <c r="O229" i="9"/>
  <c r="N229" i="9"/>
  <c r="M229" i="9"/>
  <c r="K229" i="9"/>
  <c r="I229" i="9"/>
  <c r="G229" i="9"/>
  <c r="U228" i="9"/>
  <c r="T228" i="9"/>
  <c r="O228" i="9"/>
  <c r="N228" i="9"/>
  <c r="M228" i="9"/>
  <c r="K228" i="9"/>
  <c r="I228" i="9"/>
  <c r="G228" i="9"/>
  <c r="U227" i="9"/>
  <c r="T227" i="9"/>
  <c r="O227" i="9"/>
  <c r="N227" i="9"/>
  <c r="M227" i="9"/>
  <c r="K227" i="9"/>
  <c r="I227" i="9"/>
  <c r="G227" i="9"/>
  <c r="U226" i="9"/>
  <c r="T226" i="9"/>
  <c r="O226" i="9"/>
  <c r="N226" i="9"/>
  <c r="M226" i="9"/>
  <c r="K226" i="9"/>
  <c r="I226" i="9"/>
  <c r="G226" i="9"/>
  <c r="U225" i="9"/>
  <c r="T225" i="9"/>
  <c r="O225" i="9"/>
  <c r="N225" i="9"/>
  <c r="M225" i="9"/>
  <c r="K225" i="9"/>
  <c r="I225" i="9"/>
  <c r="G225" i="9"/>
  <c r="S224" i="9"/>
  <c r="R224" i="9"/>
  <c r="Q224" i="9"/>
  <c r="P224" i="9"/>
  <c r="L224" i="9"/>
  <c r="K224" i="9"/>
  <c r="J224" i="9"/>
  <c r="U224" i="9" s="1"/>
  <c r="I224" i="9"/>
  <c r="H224" i="9"/>
  <c r="F224" i="9"/>
  <c r="E224" i="9"/>
  <c r="D224" i="9"/>
  <c r="G224" i="9" s="1"/>
  <c r="U223" i="9"/>
  <c r="T223" i="9"/>
  <c r="N223" i="9"/>
  <c r="O223" i="9" s="1"/>
  <c r="M223" i="9"/>
  <c r="K223" i="9"/>
  <c r="I223" i="9"/>
  <c r="G223" i="9"/>
  <c r="U222" i="9"/>
  <c r="T222" i="9"/>
  <c r="N222" i="9"/>
  <c r="O222" i="9" s="1"/>
  <c r="M222" i="9"/>
  <c r="K222" i="9"/>
  <c r="I222" i="9"/>
  <c r="G222" i="9"/>
  <c r="U221" i="9"/>
  <c r="T221" i="9"/>
  <c r="N221" i="9"/>
  <c r="O221" i="9" s="1"/>
  <c r="M221" i="9"/>
  <c r="K221" i="9"/>
  <c r="I221" i="9"/>
  <c r="G221" i="9"/>
  <c r="U220" i="9"/>
  <c r="T220" i="9"/>
  <c r="N220" i="9"/>
  <c r="O220" i="9" s="1"/>
  <c r="M220" i="9"/>
  <c r="K220" i="9"/>
  <c r="I220" i="9"/>
  <c r="G220" i="9"/>
  <c r="U219" i="9"/>
  <c r="T219" i="9"/>
  <c r="N219" i="9"/>
  <c r="O219" i="9" s="1"/>
  <c r="M219" i="9"/>
  <c r="K219" i="9"/>
  <c r="I219" i="9"/>
  <c r="G219" i="9"/>
  <c r="U218" i="9"/>
  <c r="T218" i="9"/>
  <c r="N218" i="9"/>
  <c r="O218" i="9" s="1"/>
  <c r="M218" i="9"/>
  <c r="K218" i="9"/>
  <c r="I218" i="9"/>
  <c r="G218" i="9"/>
  <c r="U217" i="9"/>
  <c r="T217" i="9"/>
  <c r="N217" i="9"/>
  <c r="O217" i="9" s="1"/>
  <c r="M217" i="9"/>
  <c r="K217" i="9"/>
  <c r="I217" i="9"/>
  <c r="G217" i="9"/>
  <c r="S216" i="9"/>
  <c r="R216" i="9"/>
  <c r="T216" i="9" s="1"/>
  <c r="Q216" i="9"/>
  <c r="P216" i="9"/>
  <c r="L216" i="9"/>
  <c r="J216" i="9"/>
  <c r="U216" i="9" s="1"/>
  <c r="I216" i="9"/>
  <c r="H216" i="9"/>
  <c r="F216" i="9"/>
  <c r="N216" i="9" s="1"/>
  <c r="E216" i="9"/>
  <c r="D216" i="9"/>
  <c r="U215" i="9"/>
  <c r="T215" i="9"/>
  <c r="O215" i="9"/>
  <c r="N215" i="9"/>
  <c r="M215" i="9"/>
  <c r="K215" i="9"/>
  <c r="I215" i="9"/>
  <c r="G215" i="9"/>
  <c r="U214" i="9"/>
  <c r="T214" i="9"/>
  <c r="O214" i="9"/>
  <c r="N214" i="9"/>
  <c r="M214" i="9"/>
  <c r="K214" i="9"/>
  <c r="I214" i="9"/>
  <c r="G214" i="9"/>
  <c r="U213" i="9"/>
  <c r="T213" i="9"/>
  <c r="O213" i="9"/>
  <c r="N213" i="9"/>
  <c r="M213" i="9"/>
  <c r="K213" i="9"/>
  <c r="I213" i="9"/>
  <c r="G213" i="9"/>
  <c r="U212" i="9"/>
  <c r="T212" i="9"/>
  <c r="O212" i="9"/>
  <c r="N212" i="9"/>
  <c r="M212" i="9"/>
  <c r="K212" i="9"/>
  <c r="I212" i="9"/>
  <c r="G212" i="9"/>
  <c r="U211" i="9"/>
  <c r="T211" i="9"/>
  <c r="O211" i="9"/>
  <c r="N211" i="9"/>
  <c r="M211" i="9"/>
  <c r="K211" i="9"/>
  <c r="I211" i="9"/>
  <c r="G211" i="9"/>
  <c r="U210" i="9"/>
  <c r="T210" i="9"/>
  <c r="O210" i="9"/>
  <c r="N210" i="9"/>
  <c r="M210" i="9"/>
  <c r="K210" i="9"/>
  <c r="I210" i="9"/>
  <c r="G210" i="9"/>
  <c r="U209" i="9"/>
  <c r="T209" i="9"/>
  <c r="O209" i="9"/>
  <c r="N209" i="9"/>
  <c r="M209" i="9"/>
  <c r="K209" i="9"/>
  <c r="I209" i="9"/>
  <c r="G209" i="9"/>
  <c r="U208" i="9"/>
  <c r="T208" i="9"/>
  <c r="O208" i="9"/>
  <c r="N208" i="9"/>
  <c r="M208" i="9"/>
  <c r="K208" i="9"/>
  <c r="I208" i="9"/>
  <c r="G208" i="9"/>
  <c r="S205" i="9"/>
  <c r="R205" i="9"/>
  <c r="Q205" i="9"/>
  <c r="P205" i="9"/>
  <c r="U205" i="9" s="1"/>
  <c r="L205" i="9"/>
  <c r="K205" i="9"/>
  <c r="J205" i="9"/>
  <c r="H205" i="9"/>
  <c r="F205" i="9"/>
  <c r="N205" i="9" s="1"/>
  <c r="E205" i="9"/>
  <c r="D205" i="9"/>
  <c r="G205" i="9" s="1"/>
  <c r="S204" i="9"/>
  <c r="R204" i="9"/>
  <c r="T204" i="9" s="1"/>
  <c r="Q204" i="9"/>
  <c r="P204" i="9"/>
  <c r="L204" i="9"/>
  <c r="J204" i="9"/>
  <c r="I204" i="9"/>
  <c r="H204" i="9"/>
  <c r="F204" i="9"/>
  <c r="N204" i="9" s="1"/>
  <c r="E204" i="9"/>
  <c r="D204" i="9"/>
  <c r="U203" i="9"/>
  <c r="T203" i="9"/>
  <c r="O203" i="9"/>
  <c r="N203" i="9"/>
  <c r="M203" i="9"/>
  <c r="K203" i="9"/>
  <c r="I203" i="9"/>
  <c r="G203" i="9"/>
  <c r="U202" i="9"/>
  <c r="T202" i="9"/>
  <c r="O202" i="9"/>
  <c r="N202" i="9"/>
  <c r="M202" i="9"/>
  <c r="K202" i="9"/>
  <c r="I202" i="9"/>
  <c r="G202" i="9"/>
  <c r="U201" i="9"/>
  <c r="T201" i="9"/>
  <c r="O201" i="9"/>
  <c r="N201" i="9"/>
  <c r="M201" i="9"/>
  <c r="K201" i="9"/>
  <c r="I201" i="9"/>
  <c r="G201" i="9"/>
  <c r="U200" i="9"/>
  <c r="T200" i="9"/>
  <c r="O200" i="9"/>
  <c r="N200" i="9"/>
  <c r="M200" i="9"/>
  <c r="K200" i="9"/>
  <c r="I200" i="9"/>
  <c r="G200" i="9"/>
  <c r="U199" i="9"/>
  <c r="T199" i="9"/>
  <c r="O199" i="9"/>
  <c r="N199" i="9"/>
  <c r="M199" i="9"/>
  <c r="K199" i="9"/>
  <c r="I199" i="9"/>
  <c r="G199" i="9"/>
  <c r="S198" i="9"/>
  <c r="R198" i="9"/>
  <c r="T198" i="9" s="1"/>
  <c r="Q198" i="9"/>
  <c r="P198" i="9"/>
  <c r="L198" i="9"/>
  <c r="J198" i="9"/>
  <c r="U198" i="9" s="1"/>
  <c r="H198" i="9"/>
  <c r="F198" i="9"/>
  <c r="E198" i="9"/>
  <c r="D198" i="9"/>
  <c r="I198" i="9" s="1"/>
  <c r="U197" i="9"/>
  <c r="T197" i="9"/>
  <c r="O197" i="9"/>
  <c r="N197" i="9"/>
  <c r="M197" i="9"/>
  <c r="K197" i="9"/>
  <c r="I197" i="9"/>
  <c r="G197" i="9"/>
  <c r="U196" i="9"/>
  <c r="T196" i="9"/>
  <c r="N196" i="9"/>
  <c r="O196" i="9" s="1"/>
  <c r="M196" i="9"/>
  <c r="K196" i="9"/>
  <c r="I196" i="9"/>
  <c r="G196" i="9"/>
  <c r="U195" i="9"/>
  <c r="T195" i="9"/>
  <c r="O195" i="9"/>
  <c r="N195" i="9"/>
  <c r="M195" i="9"/>
  <c r="K195" i="9"/>
  <c r="I195" i="9"/>
  <c r="G195" i="9"/>
  <c r="U194" i="9"/>
  <c r="T194" i="9"/>
  <c r="O194" i="9"/>
  <c r="N194" i="9"/>
  <c r="M194" i="9"/>
  <c r="K194" i="9"/>
  <c r="I194" i="9"/>
  <c r="G194" i="9"/>
  <c r="U193" i="9"/>
  <c r="T193" i="9"/>
  <c r="O193" i="9"/>
  <c r="N193" i="9"/>
  <c r="M193" i="9"/>
  <c r="K193" i="9"/>
  <c r="I193" i="9"/>
  <c r="G193" i="9"/>
  <c r="U192" i="9"/>
  <c r="T192" i="9"/>
  <c r="O192" i="9"/>
  <c r="N192" i="9"/>
  <c r="M192" i="9"/>
  <c r="K192" i="9"/>
  <c r="I192" i="9"/>
  <c r="G192" i="9"/>
  <c r="S191" i="9"/>
  <c r="T191" i="9" s="1"/>
  <c r="R191" i="9"/>
  <c r="Q191" i="9"/>
  <c r="P191" i="9"/>
  <c r="U191" i="9" s="1"/>
  <c r="L191" i="9"/>
  <c r="J191" i="9"/>
  <c r="H191" i="9"/>
  <c r="F191" i="9"/>
  <c r="E191" i="9"/>
  <c r="M191" i="9" s="1"/>
  <c r="D191" i="9"/>
  <c r="U190" i="9"/>
  <c r="T190" i="9"/>
  <c r="N190" i="9"/>
  <c r="O190" i="9" s="1"/>
  <c r="M190" i="9"/>
  <c r="K190" i="9"/>
  <c r="I190" i="9"/>
  <c r="G190" i="9"/>
  <c r="U189" i="9"/>
  <c r="T189" i="9"/>
  <c r="N189" i="9"/>
  <c r="O189" i="9" s="1"/>
  <c r="M189" i="9"/>
  <c r="K189" i="9"/>
  <c r="I189" i="9"/>
  <c r="G189" i="9"/>
  <c r="U188" i="9"/>
  <c r="T188" i="9"/>
  <c r="N188" i="9"/>
  <c r="O188" i="9" s="1"/>
  <c r="M188" i="9"/>
  <c r="K188" i="9"/>
  <c r="I188" i="9"/>
  <c r="G188" i="9"/>
  <c r="U187" i="9"/>
  <c r="T187" i="9"/>
  <c r="N187" i="9"/>
  <c r="O187" i="9" s="1"/>
  <c r="M187" i="9"/>
  <c r="K187" i="9"/>
  <c r="I187" i="9"/>
  <c r="G187" i="9"/>
  <c r="U186" i="9"/>
  <c r="T186" i="9"/>
  <c r="N186" i="9"/>
  <c r="O186" i="9" s="1"/>
  <c r="M186" i="9"/>
  <c r="K186" i="9"/>
  <c r="I186" i="9"/>
  <c r="G186" i="9"/>
  <c r="S185" i="9"/>
  <c r="R185" i="9"/>
  <c r="Q185" i="9"/>
  <c r="P185" i="9"/>
  <c r="L185" i="9"/>
  <c r="J185" i="9"/>
  <c r="H185" i="9"/>
  <c r="I185" i="9" s="1"/>
  <c r="F185" i="9"/>
  <c r="G185" i="9" s="1"/>
  <c r="E185" i="9"/>
  <c r="K185" i="9" s="1"/>
  <c r="D185" i="9"/>
  <c r="U184" i="9"/>
  <c r="T184" i="9"/>
  <c r="N184" i="9"/>
  <c r="O184" i="9" s="1"/>
  <c r="M184" i="9"/>
  <c r="K184" i="9"/>
  <c r="I184" i="9"/>
  <c r="G184" i="9"/>
  <c r="U183" i="9"/>
  <c r="T183" i="9"/>
  <c r="N183" i="9"/>
  <c r="O183" i="9" s="1"/>
  <c r="M183" i="9"/>
  <c r="K183" i="9"/>
  <c r="I183" i="9"/>
  <c r="G183" i="9"/>
  <c r="U182" i="9"/>
  <c r="T182" i="9"/>
  <c r="N182" i="9"/>
  <c r="O182" i="9" s="1"/>
  <c r="M182" i="9"/>
  <c r="K182" i="9"/>
  <c r="I182" i="9"/>
  <c r="G182" i="9"/>
  <c r="U181" i="9"/>
  <c r="T181" i="9"/>
  <c r="N181" i="9"/>
  <c r="O181" i="9" s="1"/>
  <c r="M181" i="9"/>
  <c r="K181" i="9"/>
  <c r="I181" i="9"/>
  <c r="G181" i="9"/>
  <c r="U180" i="9"/>
  <c r="T180" i="9"/>
  <c r="N180" i="9"/>
  <c r="O180" i="9" s="1"/>
  <c r="M180" i="9"/>
  <c r="K180" i="9"/>
  <c r="I180" i="9"/>
  <c r="G180" i="9"/>
  <c r="S179" i="9"/>
  <c r="R179" i="9"/>
  <c r="Q179" i="9"/>
  <c r="P179" i="9"/>
  <c r="L179" i="9"/>
  <c r="J179" i="9"/>
  <c r="H179" i="9"/>
  <c r="F179" i="9"/>
  <c r="E179" i="9"/>
  <c r="M179" i="9" s="1"/>
  <c r="D179" i="9"/>
  <c r="G179" i="9" s="1"/>
  <c r="U178" i="9"/>
  <c r="T178" i="9"/>
  <c r="O178" i="9"/>
  <c r="N178" i="9"/>
  <c r="M178" i="9"/>
  <c r="K178" i="9"/>
  <c r="I178" i="9"/>
  <c r="G178" i="9"/>
  <c r="U177" i="9"/>
  <c r="T177" i="9"/>
  <c r="N177" i="9"/>
  <c r="O177" i="9" s="1"/>
  <c r="M177" i="9"/>
  <c r="K177" i="9"/>
  <c r="I177" i="9"/>
  <c r="G177" i="9"/>
  <c r="U176" i="9"/>
  <c r="T176" i="9"/>
  <c r="N176" i="9"/>
  <c r="O176" i="9" s="1"/>
  <c r="M176" i="9"/>
  <c r="K176" i="9"/>
  <c r="I176" i="9"/>
  <c r="G176" i="9"/>
  <c r="U175" i="9"/>
  <c r="T175" i="9"/>
  <c r="N175" i="9"/>
  <c r="O175" i="9" s="1"/>
  <c r="M175" i="9"/>
  <c r="K175" i="9"/>
  <c r="I175" i="9"/>
  <c r="G175" i="9"/>
  <c r="U174" i="9"/>
  <c r="T174" i="9"/>
  <c r="N174" i="9"/>
  <c r="O174" i="9" s="1"/>
  <c r="M174" i="9"/>
  <c r="K174" i="9"/>
  <c r="I174" i="9"/>
  <c r="G174" i="9"/>
  <c r="U173" i="9"/>
  <c r="T173" i="9"/>
  <c r="N173" i="9"/>
  <c r="O173" i="9" s="1"/>
  <c r="M173" i="9"/>
  <c r="K173" i="9"/>
  <c r="I173" i="9"/>
  <c r="G173" i="9"/>
  <c r="S170" i="9"/>
  <c r="R170" i="9"/>
  <c r="Q170" i="9"/>
  <c r="P170" i="9"/>
  <c r="L170" i="9"/>
  <c r="J170" i="9"/>
  <c r="H170" i="9"/>
  <c r="F170" i="9"/>
  <c r="E170" i="9"/>
  <c r="D170" i="9"/>
  <c r="S169" i="9"/>
  <c r="T169" i="9" s="1"/>
  <c r="R169" i="9"/>
  <c r="Q169" i="9"/>
  <c r="P169" i="9"/>
  <c r="L169" i="9"/>
  <c r="J169" i="9"/>
  <c r="K169" i="9" s="1"/>
  <c r="H169" i="9"/>
  <c r="F169" i="9"/>
  <c r="E169" i="9"/>
  <c r="M169" i="9" s="1"/>
  <c r="D169" i="9"/>
  <c r="G169" i="9" s="1"/>
  <c r="U168" i="9"/>
  <c r="T168" i="9"/>
  <c r="N168" i="9"/>
  <c r="O168" i="9" s="1"/>
  <c r="M168" i="9"/>
  <c r="K168" i="9"/>
  <c r="I168" i="9"/>
  <c r="G168" i="9"/>
  <c r="U167" i="9"/>
  <c r="T167" i="9"/>
  <c r="N167" i="9"/>
  <c r="O167" i="9" s="1"/>
  <c r="M167" i="9"/>
  <c r="K167" i="9"/>
  <c r="I167" i="9"/>
  <c r="G167" i="9"/>
  <c r="U166" i="9"/>
  <c r="T166" i="9"/>
  <c r="N166" i="9"/>
  <c r="O166" i="9" s="1"/>
  <c r="M166" i="9"/>
  <c r="K166" i="9"/>
  <c r="I166" i="9"/>
  <c r="G166" i="9"/>
  <c r="U165" i="9"/>
  <c r="T165" i="9"/>
  <c r="N165" i="9"/>
  <c r="O165" i="9" s="1"/>
  <c r="M165" i="9"/>
  <c r="K165" i="9"/>
  <c r="I165" i="9"/>
  <c r="G165" i="9"/>
  <c r="U164" i="9"/>
  <c r="T164" i="9"/>
  <c r="N164" i="9"/>
  <c r="O164" i="9" s="1"/>
  <c r="M164" i="9"/>
  <c r="K164" i="9"/>
  <c r="I164" i="9"/>
  <c r="G164" i="9"/>
  <c r="S163" i="9"/>
  <c r="R163" i="9"/>
  <c r="Q163" i="9"/>
  <c r="P163" i="9"/>
  <c r="M163" i="9"/>
  <c r="L163" i="9"/>
  <c r="J163" i="9"/>
  <c r="K163" i="9" s="1"/>
  <c r="H163" i="9"/>
  <c r="F163" i="9"/>
  <c r="E163" i="9"/>
  <c r="D163" i="9"/>
  <c r="G163" i="9" s="1"/>
  <c r="U162" i="9"/>
  <c r="T162" i="9"/>
  <c r="N162" i="9"/>
  <c r="O162" i="9" s="1"/>
  <c r="M162" i="9"/>
  <c r="K162" i="9"/>
  <c r="I162" i="9"/>
  <c r="G162" i="9"/>
  <c r="U161" i="9"/>
  <c r="T161" i="9"/>
  <c r="N161" i="9"/>
  <c r="O161" i="9" s="1"/>
  <c r="M161" i="9"/>
  <c r="K161" i="9"/>
  <c r="I161" i="9"/>
  <c r="G161" i="9"/>
  <c r="U160" i="9"/>
  <c r="T160" i="9"/>
  <c r="O160" i="9"/>
  <c r="N160" i="9"/>
  <c r="M160" i="9"/>
  <c r="K160" i="9"/>
  <c r="I160" i="9"/>
  <c r="G160" i="9"/>
  <c r="U159" i="9"/>
  <c r="T159" i="9"/>
  <c r="N159" i="9"/>
  <c r="O159" i="9" s="1"/>
  <c r="M159" i="9"/>
  <c r="K159" i="9"/>
  <c r="I159" i="9"/>
  <c r="G159" i="9"/>
  <c r="U158" i="9"/>
  <c r="T158" i="9"/>
  <c r="N158" i="9"/>
  <c r="O158" i="9" s="1"/>
  <c r="M158" i="9"/>
  <c r="K158" i="9"/>
  <c r="I158" i="9"/>
  <c r="G158" i="9"/>
  <c r="S157" i="9"/>
  <c r="R157" i="9"/>
  <c r="T157" i="9" s="1"/>
  <c r="Q157" i="9"/>
  <c r="P157" i="9"/>
  <c r="U157" i="9" s="1"/>
  <c r="L157" i="9"/>
  <c r="J157" i="9"/>
  <c r="H157" i="9"/>
  <c r="F157" i="9"/>
  <c r="E157" i="9"/>
  <c r="D157" i="9"/>
  <c r="U156" i="9"/>
  <c r="T156" i="9"/>
  <c r="O156" i="9"/>
  <c r="N156" i="9"/>
  <c r="M156" i="9"/>
  <c r="K156" i="9"/>
  <c r="I156" i="9"/>
  <c r="G156" i="9"/>
  <c r="U155" i="9"/>
  <c r="T155" i="9"/>
  <c r="N155" i="9"/>
  <c r="O155" i="9" s="1"/>
  <c r="M155" i="9"/>
  <c r="K155" i="9"/>
  <c r="I155" i="9"/>
  <c r="G155" i="9"/>
  <c r="U154" i="9"/>
  <c r="T154" i="9"/>
  <c r="O154" i="9"/>
  <c r="N154" i="9"/>
  <c r="M154" i="9"/>
  <c r="K154" i="9"/>
  <c r="I154" i="9"/>
  <c r="G154" i="9"/>
  <c r="U153" i="9"/>
  <c r="T153" i="9"/>
  <c r="N153" i="9"/>
  <c r="O153" i="9" s="1"/>
  <c r="M153" i="9"/>
  <c r="K153" i="9"/>
  <c r="I153" i="9"/>
  <c r="G153" i="9"/>
  <c r="U152" i="9"/>
  <c r="T152" i="9"/>
  <c r="N152" i="9"/>
  <c r="O152" i="9" s="1"/>
  <c r="M152" i="9"/>
  <c r="K152" i="9"/>
  <c r="I152" i="9"/>
  <c r="G152" i="9"/>
  <c r="U151" i="9"/>
  <c r="T151" i="9"/>
  <c r="N151" i="9"/>
  <c r="O151" i="9" s="1"/>
  <c r="M151" i="9"/>
  <c r="K151" i="9"/>
  <c r="I151" i="9"/>
  <c r="G151" i="9"/>
  <c r="T150" i="9"/>
  <c r="S150" i="9"/>
  <c r="R150" i="9"/>
  <c r="Q150" i="9"/>
  <c r="P150" i="9"/>
  <c r="L150" i="9"/>
  <c r="K150" i="9"/>
  <c r="J150" i="9"/>
  <c r="H150" i="9"/>
  <c r="F150" i="9"/>
  <c r="E150" i="9"/>
  <c r="M150" i="9" s="1"/>
  <c r="D150" i="9"/>
  <c r="U149" i="9"/>
  <c r="T149" i="9"/>
  <c r="O149" i="9"/>
  <c r="N149" i="9"/>
  <c r="M149" i="9"/>
  <c r="K149" i="9"/>
  <c r="I149" i="9"/>
  <c r="G149" i="9"/>
  <c r="U148" i="9"/>
  <c r="T148" i="9"/>
  <c r="O148" i="9"/>
  <c r="N148" i="9"/>
  <c r="M148" i="9"/>
  <c r="K148" i="9"/>
  <c r="I148" i="9"/>
  <c r="G148" i="9"/>
  <c r="U147" i="9"/>
  <c r="T147" i="9"/>
  <c r="O147" i="9"/>
  <c r="N147" i="9"/>
  <c r="M147" i="9"/>
  <c r="K147" i="9"/>
  <c r="I147" i="9"/>
  <c r="G147" i="9"/>
  <c r="U146" i="9"/>
  <c r="T146" i="9"/>
  <c r="O146" i="9"/>
  <c r="N146" i="9"/>
  <c r="M146" i="9"/>
  <c r="K146" i="9"/>
  <c r="I146" i="9"/>
  <c r="G146" i="9"/>
  <c r="U145" i="9"/>
  <c r="T145" i="9"/>
  <c r="O145" i="9"/>
  <c r="N145" i="9"/>
  <c r="M145" i="9"/>
  <c r="K145" i="9"/>
  <c r="I145" i="9"/>
  <c r="G145" i="9"/>
  <c r="S144" i="9"/>
  <c r="R144" i="9"/>
  <c r="Q144" i="9"/>
  <c r="P144" i="9"/>
  <c r="L144" i="9"/>
  <c r="J144" i="9"/>
  <c r="U144" i="9" s="1"/>
  <c r="H144" i="9"/>
  <c r="F144" i="9"/>
  <c r="E144" i="9"/>
  <c r="D144" i="9"/>
  <c r="G144" i="9" s="1"/>
  <c r="U143" i="9"/>
  <c r="T143" i="9"/>
  <c r="N143" i="9"/>
  <c r="O143" i="9" s="1"/>
  <c r="M143" i="9"/>
  <c r="K143" i="9"/>
  <c r="I143" i="9"/>
  <c r="G143" i="9"/>
  <c r="U142" i="9"/>
  <c r="T142" i="9"/>
  <c r="N142" i="9"/>
  <c r="O142" i="9" s="1"/>
  <c r="M142" i="9"/>
  <c r="K142" i="9"/>
  <c r="I142" i="9"/>
  <c r="G142" i="9"/>
  <c r="U141" i="9"/>
  <c r="T141" i="9"/>
  <c r="N141" i="9"/>
  <c r="O141" i="9" s="1"/>
  <c r="M141" i="9"/>
  <c r="K141" i="9"/>
  <c r="I141" i="9"/>
  <c r="G141" i="9"/>
  <c r="U140" i="9"/>
  <c r="T140" i="9"/>
  <c r="N140" i="9"/>
  <c r="O140" i="9" s="1"/>
  <c r="M140" i="9"/>
  <c r="K140" i="9"/>
  <c r="I140" i="9"/>
  <c r="G140" i="9"/>
  <c r="U139" i="9"/>
  <c r="T139" i="9"/>
  <c r="N139" i="9"/>
  <c r="O139" i="9" s="1"/>
  <c r="M139" i="9"/>
  <c r="K139" i="9"/>
  <c r="I139" i="9"/>
  <c r="G139" i="9"/>
  <c r="U138" i="9"/>
  <c r="T138" i="9"/>
  <c r="N138" i="9"/>
  <c r="O138" i="9" s="1"/>
  <c r="M138" i="9"/>
  <c r="K138" i="9"/>
  <c r="I138" i="9"/>
  <c r="G138" i="9"/>
  <c r="S137" i="9"/>
  <c r="R137" i="9"/>
  <c r="Q137" i="9"/>
  <c r="P137" i="9"/>
  <c r="U137" i="9" s="1"/>
  <c r="N137" i="9"/>
  <c r="L137" i="9"/>
  <c r="J137" i="9"/>
  <c r="H137" i="9"/>
  <c r="F137" i="9"/>
  <c r="E137" i="9"/>
  <c r="M137" i="9" s="1"/>
  <c r="D137" i="9"/>
  <c r="U136" i="9"/>
  <c r="T136" i="9"/>
  <c r="N136" i="9"/>
  <c r="O136" i="9" s="1"/>
  <c r="M136" i="9"/>
  <c r="K136" i="9"/>
  <c r="I136" i="9"/>
  <c r="G136" i="9"/>
  <c r="U135" i="9"/>
  <c r="T135" i="9"/>
  <c r="N135" i="9"/>
  <c r="O135" i="9" s="1"/>
  <c r="M135" i="9"/>
  <c r="K135" i="9"/>
  <c r="I135" i="9"/>
  <c r="G135" i="9"/>
  <c r="U134" i="9"/>
  <c r="T134" i="9"/>
  <c r="N134" i="9"/>
  <c r="O134" i="9" s="1"/>
  <c r="M134" i="9"/>
  <c r="K134" i="9"/>
  <c r="I134" i="9"/>
  <c r="G134" i="9"/>
  <c r="U133" i="9"/>
  <c r="T133" i="9"/>
  <c r="N133" i="9"/>
  <c r="O133" i="9" s="1"/>
  <c r="M133" i="9"/>
  <c r="K133" i="9"/>
  <c r="I133" i="9"/>
  <c r="G133" i="9"/>
  <c r="S132" i="9"/>
  <c r="R132" i="9"/>
  <c r="Q132" i="9"/>
  <c r="P132" i="9"/>
  <c r="M132" i="9"/>
  <c r="L132" i="9"/>
  <c r="J132" i="9"/>
  <c r="H132" i="9"/>
  <c r="F132" i="9"/>
  <c r="E132" i="9"/>
  <c r="D132" i="9"/>
  <c r="I132" i="9" s="1"/>
  <c r="U131" i="9"/>
  <c r="T131" i="9"/>
  <c r="O131" i="9"/>
  <c r="N131" i="9"/>
  <c r="M131" i="9"/>
  <c r="K131" i="9"/>
  <c r="I131" i="9"/>
  <c r="G131" i="9"/>
  <c r="U130" i="9"/>
  <c r="T130" i="9"/>
  <c r="N130" i="9"/>
  <c r="O130" i="9" s="1"/>
  <c r="M130" i="9"/>
  <c r="K130" i="9"/>
  <c r="I130" i="9"/>
  <c r="G130" i="9"/>
  <c r="U129" i="9"/>
  <c r="T129" i="9"/>
  <c r="O129" i="9"/>
  <c r="N129" i="9"/>
  <c r="M129" i="9"/>
  <c r="K129" i="9"/>
  <c r="I129" i="9"/>
  <c r="G129" i="9"/>
  <c r="U128" i="9"/>
  <c r="T128" i="9"/>
  <c r="N128" i="9"/>
  <c r="O128" i="9" s="1"/>
  <c r="M128" i="9"/>
  <c r="K128" i="9"/>
  <c r="I128" i="9"/>
  <c r="G128" i="9"/>
  <c r="U127" i="9"/>
  <c r="T127" i="9"/>
  <c r="O127" i="9"/>
  <c r="N127" i="9"/>
  <c r="M127" i="9"/>
  <c r="K127" i="9"/>
  <c r="I127" i="9"/>
  <c r="G127" i="9"/>
  <c r="S126" i="9"/>
  <c r="R126" i="9"/>
  <c r="Q126" i="9"/>
  <c r="P126" i="9"/>
  <c r="L126" i="9"/>
  <c r="J126" i="9"/>
  <c r="U126" i="9" s="1"/>
  <c r="I126" i="9"/>
  <c r="H126" i="9"/>
  <c r="F126" i="9"/>
  <c r="N126" i="9" s="1"/>
  <c r="E126" i="9"/>
  <c r="D126" i="9"/>
  <c r="U125" i="9"/>
  <c r="T125" i="9"/>
  <c r="O125" i="9"/>
  <c r="N125" i="9"/>
  <c r="M125" i="9"/>
  <c r="K125" i="9"/>
  <c r="I125" i="9"/>
  <c r="G125" i="9"/>
  <c r="U124" i="9"/>
  <c r="T124" i="9"/>
  <c r="O124" i="9"/>
  <c r="N124" i="9"/>
  <c r="M124" i="9"/>
  <c r="K124" i="9"/>
  <c r="I124" i="9"/>
  <c r="G124" i="9"/>
  <c r="U123" i="9"/>
  <c r="T123" i="9"/>
  <c r="O123" i="9"/>
  <c r="N123" i="9"/>
  <c r="M123" i="9"/>
  <c r="K123" i="9"/>
  <c r="I123" i="9"/>
  <c r="G123" i="9"/>
  <c r="U122" i="9"/>
  <c r="T122" i="9"/>
  <c r="O122" i="9"/>
  <c r="N122" i="9"/>
  <c r="M122" i="9"/>
  <c r="K122" i="9"/>
  <c r="I122" i="9"/>
  <c r="G122" i="9"/>
  <c r="S121" i="9"/>
  <c r="R121" i="9"/>
  <c r="Q121" i="9"/>
  <c r="P121" i="9"/>
  <c r="L121" i="9"/>
  <c r="J121" i="9"/>
  <c r="K121" i="9" s="1"/>
  <c r="H121" i="9"/>
  <c r="F121" i="9"/>
  <c r="E121" i="9"/>
  <c r="D121" i="9"/>
  <c r="U120" i="9"/>
  <c r="T120" i="9"/>
  <c r="O120" i="9"/>
  <c r="N120" i="9"/>
  <c r="M120" i="9"/>
  <c r="K120" i="9"/>
  <c r="I120" i="9"/>
  <c r="G120" i="9"/>
  <c r="U119" i="9"/>
  <c r="T119" i="9"/>
  <c r="N119" i="9"/>
  <c r="O119" i="9" s="1"/>
  <c r="M119" i="9"/>
  <c r="K119" i="9"/>
  <c r="I119" i="9"/>
  <c r="G119" i="9"/>
  <c r="U118" i="9"/>
  <c r="T118" i="9"/>
  <c r="N118" i="9"/>
  <c r="O118" i="9" s="1"/>
  <c r="M118" i="9"/>
  <c r="K118" i="9"/>
  <c r="I118" i="9"/>
  <c r="G118" i="9"/>
  <c r="U117" i="9"/>
  <c r="T117" i="9"/>
  <c r="N117" i="9"/>
  <c r="O117" i="9" s="1"/>
  <c r="M117" i="9"/>
  <c r="K117" i="9"/>
  <c r="I117" i="9"/>
  <c r="G117" i="9"/>
  <c r="U116" i="9"/>
  <c r="T116" i="9"/>
  <c r="N116" i="9"/>
  <c r="O116" i="9" s="1"/>
  <c r="M116" i="9"/>
  <c r="K116" i="9"/>
  <c r="I116" i="9"/>
  <c r="G116" i="9"/>
  <c r="U115" i="9"/>
  <c r="T115" i="9"/>
  <c r="O115" i="9"/>
  <c r="N115" i="9"/>
  <c r="M115" i="9"/>
  <c r="K115" i="9"/>
  <c r="I115" i="9"/>
  <c r="G115" i="9"/>
  <c r="U114" i="9"/>
  <c r="T114" i="9"/>
  <c r="N114" i="9"/>
  <c r="O114" i="9" s="1"/>
  <c r="M114" i="9"/>
  <c r="K114" i="9"/>
  <c r="I114" i="9"/>
  <c r="G114" i="9"/>
  <c r="U113" i="9"/>
  <c r="T113" i="9"/>
  <c r="O113" i="9"/>
  <c r="N113" i="9"/>
  <c r="M113" i="9"/>
  <c r="K113" i="9"/>
  <c r="I113" i="9"/>
  <c r="G113" i="9"/>
  <c r="U112" i="9"/>
  <c r="S112" i="9"/>
  <c r="R112" i="9"/>
  <c r="Q112" i="9"/>
  <c r="P112" i="9"/>
  <c r="L112" i="9"/>
  <c r="J112" i="9"/>
  <c r="H112" i="9"/>
  <c r="I112" i="9" s="1"/>
  <c r="F112" i="9"/>
  <c r="G112" i="9" s="1"/>
  <c r="E112" i="9"/>
  <c r="D112" i="9"/>
  <c r="U111" i="9"/>
  <c r="T111" i="9"/>
  <c r="N111" i="9"/>
  <c r="O111" i="9" s="1"/>
  <c r="M111" i="9"/>
  <c r="K111" i="9"/>
  <c r="I111" i="9"/>
  <c r="G111" i="9"/>
  <c r="U110" i="9"/>
  <c r="T110" i="9"/>
  <c r="N110" i="9"/>
  <c r="O110" i="9" s="1"/>
  <c r="M110" i="9"/>
  <c r="K110" i="9"/>
  <c r="I110" i="9"/>
  <c r="G110" i="9"/>
  <c r="U109" i="9"/>
  <c r="T109" i="9"/>
  <c r="N109" i="9"/>
  <c r="O109" i="9" s="1"/>
  <c r="M109" i="9"/>
  <c r="K109" i="9"/>
  <c r="I109" i="9"/>
  <c r="G109" i="9"/>
  <c r="U108" i="9"/>
  <c r="T108" i="9"/>
  <c r="N108" i="9"/>
  <c r="O108" i="9" s="1"/>
  <c r="M108" i="9"/>
  <c r="K108" i="9"/>
  <c r="I108" i="9"/>
  <c r="G108" i="9"/>
  <c r="U107" i="9"/>
  <c r="T107" i="9"/>
  <c r="N107" i="9"/>
  <c r="O107" i="9" s="1"/>
  <c r="M107" i="9"/>
  <c r="K107" i="9"/>
  <c r="I107" i="9"/>
  <c r="G107" i="9"/>
  <c r="S106" i="9"/>
  <c r="R106" i="9"/>
  <c r="Q106" i="9"/>
  <c r="P106" i="9"/>
  <c r="U106" i="9" s="1"/>
  <c r="L106" i="9"/>
  <c r="J106" i="9"/>
  <c r="H106" i="9"/>
  <c r="F106" i="9"/>
  <c r="N106" i="9" s="1"/>
  <c r="E106" i="9"/>
  <c r="K106" i="9" s="1"/>
  <c r="D106" i="9"/>
  <c r="U105" i="9"/>
  <c r="T105" i="9"/>
  <c r="N105" i="9"/>
  <c r="O105" i="9" s="1"/>
  <c r="M105" i="9"/>
  <c r="K105" i="9"/>
  <c r="I105" i="9"/>
  <c r="G105" i="9"/>
  <c r="S102" i="9"/>
  <c r="R102" i="9"/>
  <c r="T102" i="9" s="1"/>
  <c r="Q102" i="9"/>
  <c r="P102" i="9"/>
  <c r="L102" i="9"/>
  <c r="J102" i="9"/>
  <c r="U102" i="9" s="1"/>
  <c r="I102" i="9"/>
  <c r="H102" i="9"/>
  <c r="G102" i="9"/>
  <c r="F102" i="9"/>
  <c r="E102" i="9"/>
  <c r="D102" i="9"/>
  <c r="U101" i="9"/>
  <c r="S101" i="9"/>
  <c r="R101" i="9"/>
  <c r="Q101" i="9"/>
  <c r="P101" i="9"/>
  <c r="L101" i="9"/>
  <c r="J101" i="9"/>
  <c r="H101" i="9"/>
  <c r="I101" i="9" s="1"/>
  <c r="F101" i="9"/>
  <c r="E101" i="9"/>
  <c r="K101" i="9" s="1"/>
  <c r="D101" i="9"/>
  <c r="U100" i="9"/>
  <c r="T100" i="9"/>
  <c r="N100" i="9"/>
  <c r="O100" i="9" s="1"/>
  <c r="M100" i="9"/>
  <c r="K100" i="9"/>
  <c r="I100" i="9"/>
  <c r="G100" i="9"/>
  <c r="U99" i="9"/>
  <c r="T99" i="9"/>
  <c r="N99" i="9"/>
  <c r="O99" i="9" s="1"/>
  <c r="M99" i="9"/>
  <c r="K99" i="9"/>
  <c r="I99" i="9"/>
  <c r="G99" i="9"/>
  <c r="U98" i="9"/>
  <c r="T98" i="9"/>
  <c r="N98" i="9"/>
  <c r="O98" i="9" s="1"/>
  <c r="M98" i="9"/>
  <c r="K98" i="9"/>
  <c r="I98" i="9"/>
  <c r="G98" i="9"/>
  <c r="U97" i="9"/>
  <c r="T97" i="9"/>
  <c r="N97" i="9"/>
  <c r="O97" i="9" s="1"/>
  <c r="M97" i="9"/>
  <c r="K97" i="9"/>
  <c r="I97" i="9"/>
  <c r="G97" i="9"/>
  <c r="S96" i="9"/>
  <c r="R96" i="9"/>
  <c r="Q96" i="9"/>
  <c r="P96" i="9"/>
  <c r="L96" i="9"/>
  <c r="J96" i="9"/>
  <c r="K96" i="9" s="1"/>
  <c r="H96" i="9"/>
  <c r="I96" i="9" s="1"/>
  <c r="F96" i="9"/>
  <c r="E96" i="9"/>
  <c r="M96" i="9" s="1"/>
  <c r="D96" i="9"/>
  <c r="G96" i="9" s="1"/>
  <c r="U95" i="9"/>
  <c r="T95" i="9"/>
  <c r="N95" i="9"/>
  <c r="O95" i="9" s="1"/>
  <c r="M95" i="9"/>
  <c r="K95" i="9"/>
  <c r="I95" i="9"/>
  <c r="G95" i="9"/>
  <c r="U94" i="9"/>
  <c r="T94" i="9"/>
  <c r="N94" i="9"/>
  <c r="O94" i="9" s="1"/>
  <c r="M94" i="9"/>
  <c r="K94" i="9"/>
  <c r="I94" i="9"/>
  <c r="G94" i="9"/>
  <c r="U93" i="9"/>
  <c r="T93" i="9"/>
  <c r="N93" i="9"/>
  <c r="O93" i="9" s="1"/>
  <c r="M93" i="9"/>
  <c r="K93" i="9"/>
  <c r="I93" i="9"/>
  <c r="G93" i="9"/>
  <c r="U92" i="9"/>
  <c r="T92" i="9"/>
  <c r="N92" i="9"/>
  <c r="O92" i="9" s="1"/>
  <c r="M92" i="9"/>
  <c r="K92" i="9"/>
  <c r="I92" i="9"/>
  <c r="G92" i="9"/>
  <c r="T91" i="9"/>
  <c r="S91" i="9"/>
  <c r="R91" i="9"/>
  <c r="Q91" i="9"/>
  <c r="P91" i="9"/>
  <c r="L91" i="9"/>
  <c r="K91" i="9"/>
  <c r="J91" i="9"/>
  <c r="U91" i="9" s="1"/>
  <c r="H91" i="9"/>
  <c r="F91" i="9"/>
  <c r="E91" i="9"/>
  <c r="D91" i="9"/>
  <c r="U90" i="9"/>
  <c r="T90" i="9"/>
  <c r="N90" i="9"/>
  <c r="O90" i="9" s="1"/>
  <c r="M90" i="9"/>
  <c r="K90" i="9"/>
  <c r="I90" i="9"/>
  <c r="G90" i="9"/>
  <c r="U89" i="9"/>
  <c r="T89" i="9"/>
  <c r="N89" i="9"/>
  <c r="O89" i="9" s="1"/>
  <c r="M89" i="9"/>
  <c r="K89" i="9"/>
  <c r="I89" i="9"/>
  <c r="G89" i="9"/>
  <c r="U88" i="9"/>
  <c r="T88" i="9"/>
  <c r="N88" i="9"/>
  <c r="O88" i="9" s="1"/>
  <c r="M88" i="9"/>
  <c r="K88" i="9"/>
  <c r="I88" i="9"/>
  <c r="G88" i="9"/>
  <c r="S85" i="9"/>
  <c r="R85" i="9"/>
  <c r="T85" i="9" s="1"/>
  <c r="Q85" i="9"/>
  <c r="P85" i="9"/>
  <c r="N85" i="9"/>
  <c r="L85" i="9"/>
  <c r="J85" i="9"/>
  <c r="U85" i="9" s="1"/>
  <c r="I85" i="9"/>
  <c r="H85" i="9"/>
  <c r="F85" i="9"/>
  <c r="G85" i="9" s="1"/>
  <c r="E85" i="9"/>
  <c r="D85" i="9"/>
  <c r="S84" i="9"/>
  <c r="T84" i="9" s="1"/>
  <c r="R84" i="9"/>
  <c r="Q84" i="9"/>
  <c r="P84" i="9"/>
  <c r="L84" i="9"/>
  <c r="J84" i="9"/>
  <c r="H84" i="9"/>
  <c r="F84" i="9"/>
  <c r="E84" i="9"/>
  <c r="D84" i="9"/>
  <c r="U83" i="9"/>
  <c r="T83" i="9"/>
  <c r="O83" i="9"/>
  <c r="N83" i="9"/>
  <c r="M83" i="9"/>
  <c r="K83" i="9"/>
  <c r="I83" i="9"/>
  <c r="G83" i="9"/>
  <c r="U82" i="9"/>
  <c r="T82" i="9"/>
  <c r="O82" i="9"/>
  <c r="N82" i="9"/>
  <c r="M82" i="9"/>
  <c r="K82" i="9"/>
  <c r="I82" i="9"/>
  <c r="G82" i="9"/>
  <c r="U81" i="9"/>
  <c r="T81" i="9"/>
  <c r="N81" i="9"/>
  <c r="O81" i="9" s="1"/>
  <c r="M81" i="9"/>
  <c r="K81" i="9"/>
  <c r="I81" i="9"/>
  <c r="G81" i="9"/>
  <c r="U80" i="9"/>
  <c r="T80" i="9"/>
  <c r="N80" i="9"/>
  <c r="O80" i="9" s="1"/>
  <c r="M80" i="9"/>
  <c r="K80" i="9"/>
  <c r="I80" i="9"/>
  <c r="G80" i="9"/>
  <c r="U79" i="9"/>
  <c r="T79" i="9"/>
  <c r="N79" i="9"/>
  <c r="O79" i="9" s="1"/>
  <c r="M79" i="9"/>
  <c r="K79" i="9"/>
  <c r="I79" i="9"/>
  <c r="G79" i="9"/>
  <c r="S78" i="9"/>
  <c r="R78" i="9"/>
  <c r="Q78" i="9"/>
  <c r="P78" i="9"/>
  <c r="L78" i="9"/>
  <c r="J78" i="9"/>
  <c r="I78" i="9"/>
  <c r="H78" i="9"/>
  <c r="F78" i="9"/>
  <c r="G78" i="9" s="1"/>
  <c r="E78" i="9"/>
  <c r="D78" i="9"/>
  <c r="U77" i="9"/>
  <c r="T77" i="9"/>
  <c r="O77" i="9"/>
  <c r="N77" i="9"/>
  <c r="M77" i="9"/>
  <c r="K77" i="9"/>
  <c r="I77" i="9"/>
  <c r="G77" i="9"/>
  <c r="U76" i="9"/>
  <c r="T76" i="9"/>
  <c r="N76" i="9"/>
  <c r="O76" i="9" s="1"/>
  <c r="M76" i="9"/>
  <c r="K76" i="9"/>
  <c r="I76" i="9"/>
  <c r="G76" i="9"/>
  <c r="U75" i="9"/>
  <c r="T75" i="9"/>
  <c r="N75" i="9"/>
  <c r="O75" i="9" s="1"/>
  <c r="M75" i="9"/>
  <c r="K75" i="9"/>
  <c r="I75" i="9"/>
  <c r="G75" i="9"/>
  <c r="U74" i="9"/>
  <c r="T74" i="9"/>
  <c r="N74" i="9"/>
  <c r="O74" i="9" s="1"/>
  <c r="M74" i="9"/>
  <c r="K74" i="9"/>
  <c r="I74" i="9"/>
  <c r="G74" i="9"/>
  <c r="U73" i="9"/>
  <c r="T73" i="9"/>
  <c r="N73" i="9"/>
  <c r="O73" i="9" s="1"/>
  <c r="M73" i="9"/>
  <c r="K73" i="9"/>
  <c r="I73" i="9"/>
  <c r="G73" i="9"/>
  <c r="U72" i="9"/>
  <c r="T72" i="9"/>
  <c r="N72" i="9"/>
  <c r="O72" i="9" s="1"/>
  <c r="M72" i="9"/>
  <c r="K72" i="9"/>
  <c r="I72" i="9"/>
  <c r="G72" i="9"/>
  <c r="U71" i="9"/>
  <c r="T71" i="9"/>
  <c r="N71" i="9"/>
  <c r="O71" i="9" s="1"/>
  <c r="M71" i="9"/>
  <c r="K71" i="9"/>
  <c r="I71" i="9"/>
  <c r="G71" i="9"/>
  <c r="S70" i="9"/>
  <c r="R70" i="9"/>
  <c r="T70" i="9" s="1"/>
  <c r="Q70" i="9"/>
  <c r="P70" i="9"/>
  <c r="L70" i="9"/>
  <c r="J70" i="9"/>
  <c r="I70" i="9"/>
  <c r="H70" i="9"/>
  <c r="F70" i="9"/>
  <c r="E70" i="9"/>
  <c r="M70" i="9" s="1"/>
  <c r="D70" i="9"/>
  <c r="G70" i="9" s="1"/>
  <c r="U69" i="9"/>
  <c r="T69" i="9"/>
  <c r="O69" i="9"/>
  <c r="N69" i="9"/>
  <c r="M69" i="9"/>
  <c r="K69" i="9"/>
  <c r="I69" i="9"/>
  <c r="G69" i="9"/>
  <c r="U68" i="9"/>
  <c r="T68" i="9"/>
  <c r="N68" i="9"/>
  <c r="O68" i="9" s="1"/>
  <c r="M68" i="9"/>
  <c r="K68" i="9"/>
  <c r="I68" i="9"/>
  <c r="G68" i="9"/>
  <c r="U67" i="9"/>
  <c r="T67" i="9"/>
  <c r="N67" i="9"/>
  <c r="O67" i="9" s="1"/>
  <c r="M67" i="9"/>
  <c r="K67" i="9"/>
  <c r="I67" i="9"/>
  <c r="G67" i="9"/>
  <c r="U66" i="9"/>
  <c r="T66" i="9"/>
  <c r="N66" i="9"/>
  <c r="O66" i="9" s="1"/>
  <c r="M66" i="9"/>
  <c r="K66" i="9"/>
  <c r="I66" i="9"/>
  <c r="G66" i="9"/>
  <c r="U65" i="9"/>
  <c r="T65" i="9"/>
  <c r="N65" i="9"/>
  <c r="O65" i="9" s="1"/>
  <c r="M65" i="9"/>
  <c r="K65" i="9"/>
  <c r="I65" i="9"/>
  <c r="G65" i="9"/>
  <c r="U64" i="9"/>
  <c r="T64" i="9"/>
  <c r="O64" i="9"/>
  <c r="N64" i="9"/>
  <c r="M64" i="9"/>
  <c r="K64" i="9"/>
  <c r="I64" i="9"/>
  <c r="G64" i="9"/>
  <c r="S63" i="9"/>
  <c r="R63" i="9"/>
  <c r="Q63" i="9"/>
  <c r="P63" i="9"/>
  <c r="U63" i="9" s="1"/>
  <c r="L63" i="9"/>
  <c r="J63" i="9"/>
  <c r="H63" i="9"/>
  <c r="F63" i="9"/>
  <c r="E63" i="9"/>
  <c r="D63" i="9"/>
  <c r="U62" i="9"/>
  <c r="T62" i="9"/>
  <c r="N62" i="9"/>
  <c r="O62" i="9" s="1"/>
  <c r="M62" i="9"/>
  <c r="K62" i="9"/>
  <c r="I62" i="9"/>
  <c r="G62" i="9"/>
  <c r="U61" i="9"/>
  <c r="T61" i="9"/>
  <c r="N61" i="9"/>
  <c r="O61" i="9" s="1"/>
  <c r="M61" i="9"/>
  <c r="K61" i="9"/>
  <c r="I61" i="9"/>
  <c r="G61" i="9"/>
  <c r="U60" i="9"/>
  <c r="T60" i="9"/>
  <c r="O60" i="9"/>
  <c r="N60" i="9"/>
  <c r="M60" i="9"/>
  <c r="K60" i="9"/>
  <c r="I60" i="9"/>
  <c r="G60" i="9"/>
  <c r="U59" i="9"/>
  <c r="T59" i="9"/>
  <c r="N59" i="9"/>
  <c r="O59" i="9" s="1"/>
  <c r="M59" i="9"/>
  <c r="K59" i="9"/>
  <c r="I59" i="9"/>
  <c r="G59" i="9"/>
  <c r="S58" i="9"/>
  <c r="T58" i="9" s="1"/>
  <c r="R58" i="9"/>
  <c r="Q58" i="9"/>
  <c r="P58" i="9"/>
  <c r="U58" i="9" s="1"/>
  <c r="L58" i="9"/>
  <c r="J58" i="9"/>
  <c r="H58" i="9"/>
  <c r="F58" i="9"/>
  <c r="E58" i="9"/>
  <c r="K58" i="9" s="1"/>
  <c r="D58" i="9"/>
  <c r="U57" i="9"/>
  <c r="T57" i="9"/>
  <c r="N57" i="9"/>
  <c r="O57" i="9" s="1"/>
  <c r="M57" i="9"/>
  <c r="K57" i="9"/>
  <c r="I57" i="9"/>
  <c r="G57" i="9"/>
  <c r="S54" i="9"/>
  <c r="R54" i="9"/>
  <c r="T54" i="9" s="1"/>
  <c r="Q54" i="9"/>
  <c r="P54" i="9"/>
  <c r="L54" i="9"/>
  <c r="J54" i="9"/>
  <c r="K54" i="9" s="1"/>
  <c r="I54" i="9"/>
  <c r="H54" i="9"/>
  <c r="G54" i="9"/>
  <c r="F54" i="9"/>
  <c r="E54" i="9"/>
  <c r="D54" i="9"/>
  <c r="S53" i="9"/>
  <c r="T53" i="9" s="1"/>
  <c r="R53" i="9"/>
  <c r="Q53" i="9"/>
  <c r="P53" i="9"/>
  <c r="U53" i="9" s="1"/>
  <c r="L53" i="9"/>
  <c r="M53" i="9" s="1"/>
  <c r="J53" i="9"/>
  <c r="H53" i="9"/>
  <c r="F53" i="9"/>
  <c r="E53" i="9"/>
  <c r="K53" i="9" s="1"/>
  <c r="D53" i="9"/>
  <c r="U52" i="9"/>
  <c r="T52" i="9"/>
  <c r="O52" i="9"/>
  <c r="N52" i="9"/>
  <c r="M52" i="9"/>
  <c r="K52" i="9"/>
  <c r="I52" i="9"/>
  <c r="G52" i="9"/>
  <c r="U51" i="9"/>
  <c r="T51" i="9"/>
  <c r="O51" i="9"/>
  <c r="N51" i="9"/>
  <c r="M51" i="9"/>
  <c r="K51" i="9"/>
  <c r="I51" i="9"/>
  <c r="G51" i="9"/>
  <c r="U50" i="9"/>
  <c r="T50" i="9"/>
  <c r="O50" i="9"/>
  <c r="N50" i="9"/>
  <c r="M50" i="9"/>
  <c r="K50" i="9"/>
  <c r="I50" i="9"/>
  <c r="G50" i="9"/>
  <c r="U49" i="9"/>
  <c r="T49" i="9"/>
  <c r="O49" i="9"/>
  <c r="N49" i="9"/>
  <c r="M49" i="9"/>
  <c r="K49" i="9"/>
  <c r="I49" i="9"/>
  <c r="G49" i="9"/>
  <c r="U48" i="9"/>
  <c r="T48" i="9"/>
  <c r="O48" i="9"/>
  <c r="N48" i="9"/>
  <c r="M48" i="9"/>
  <c r="K48" i="9"/>
  <c r="I48" i="9"/>
  <c r="G48" i="9"/>
  <c r="T47" i="9"/>
  <c r="S47" i="9"/>
  <c r="R47" i="9"/>
  <c r="Q47" i="9"/>
  <c r="P47" i="9"/>
  <c r="U47" i="9" s="1"/>
  <c r="L47" i="9"/>
  <c r="M47" i="9" s="1"/>
  <c r="K47" i="9"/>
  <c r="J47" i="9"/>
  <c r="H47" i="9"/>
  <c r="N47" i="9" s="1"/>
  <c r="F47" i="9"/>
  <c r="E47" i="9"/>
  <c r="D47" i="9"/>
  <c r="I47" i="9" s="1"/>
  <c r="U46" i="9"/>
  <c r="T46" i="9"/>
  <c r="N46" i="9"/>
  <c r="O46" i="9" s="1"/>
  <c r="M46" i="9"/>
  <c r="K46" i="9"/>
  <c r="I46" i="9"/>
  <c r="G46" i="9"/>
  <c r="U45" i="9"/>
  <c r="T45" i="9"/>
  <c r="N45" i="9"/>
  <c r="O45" i="9" s="1"/>
  <c r="M45" i="9"/>
  <c r="K45" i="9"/>
  <c r="I45" i="9"/>
  <c r="G45" i="9"/>
  <c r="U44" i="9"/>
  <c r="T44" i="9"/>
  <c r="N44" i="9"/>
  <c r="O44" i="9" s="1"/>
  <c r="M44" i="9"/>
  <c r="K44" i="9"/>
  <c r="I44" i="9"/>
  <c r="G44" i="9"/>
  <c r="U43" i="9"/>
  <c r="T43" i="9"/>
  <c r="N43" i="9"/>
  <c r="O43" i="9" s="1"/>
  <c r="M43" i="9"/>
  <c r="K43" i="9"/>
  <c r="I43" i="9"/>
  <c r="G43" i="9"/>
  <c r="U42" i="9"/>
  <c r="T42" i="9"/>
  <c r="N42" i="9"/>
  <c r="O42" i="9" s="1"/>
  <c r="M42" i="9"/>
  <c r="K42" i="9"/>
  <c r="I42" i="9"/>
  <c r="G42" i="9"/>
  <c r="U41" i="9"/>
  <c r="T41" i="9"/>
  <c r="N41" i="9"/>
  <c r="O41" i="9" s="1"/>
  <c r="M41" i="9"/>
  <c r="K41" i="9"/>
  <c r="I41" i="9"/>
  <c r="G41" i="9"/>
  <c r="S40" i="9"/>
  <c r="R40" i="9"/>
  <c r="Q40" i="9"/>
  <c r="P40" i="9"/>
  <c r="L40" i="9"/>
  <c r="J40" i="9"/>
  <c r="H40" i="9"/>
  <c r="F40" i="9"/>
  <c r="G40" i="9" s="1"/>
  <c r="E40" i="9"/>
  <c r="D40" i="9"/>
  <c r="U39" i="9"/>
  <c r="T39" i="9"/>
  <c r="N39" i="9"/>
  <c r="O39" i="9" s="1"/>
  <c r="M39" i="9"/>
  <c r="K39" i="9"/>
  <c r="I39" i="9"/>
  <c r="G39" i="9"/>
  <c r="U38" i="9"/>
  <c r="T38" i="9"/>
  <c r="N38" i="9"/>
  <c r="O38" i="9" s="1"/>
  <c r="M38" i="9"/>
  <c r="K38" i="9"/>
  <c r="I38" i="9"/>
  <c r="G38" i="9"/>
  <c r="U37" i="9"/>
  <c r="T37" i="9"/>
  <c r="N37" i="9"/>
  <c r="O37" i="9" s="1"/>
  <c r="M37" i="9"/>
  <c r="K37" i="9"/>
  <c r="I37" i="9"/>
  <c r="G37" i="9"/>
  <c r="U36" i="9"/>
  <c r="T36" i="9"/>
  <c r="N36" i="9"/>
  <c r="O36" i="9" s="1"/>
  <c r="M36" i="9"/>
  <c r="K36" i="9"/>
  <c r="I36" i="9"/>
  <c r="G36" i="9"/>
  <c r="S35" i="9"/>
  <c r="R35" i="9"/>
  <c r="Q35" i="9"/>
  <c r="P35" i="9"/>
  <c r="L35" i="9"/>
  <c r="J35" i="9"/>
  <c r="K35" i="9" s="1"/>
  <c r="H35" i="9"/>
  <c r="F35" i="9"/>
  <c r="E35" i="9"/>
  <c r="D35" i="9"/>
  <c r="I35" i="9" s="1"/>
  <c r="U34" i="9"/>
  <c r="T34" i="9"/>
  <c r="N34" i="9"/>
  <c r="O34" i="9" s="1"/>
  <c r="M34" i="9"/>
  <c r="K34" i="9"/>
  <c r="I34" i="9"/>
  <c r="G34" i="9"/>
  <c r="U33" i="9"/>
  <c r="T33" i="9"/>
  <c r="O33" i="9"/>
  <c r="N33" i="9"/>
  <c r="M33" i="9"/>
  <c r="K33" i="9"/>
  <c r="I33" i="9"/>
  <c r="G33" i="9"/>
  <c r="U32" i="9"/>
  <c r="T32" i="9"/>
  <c r="N32" i="9"/>
  <c r="O32" i="9" s="1"/>
  <c r="M32" i="9"/>
  <c r="K32" i="9"/>
  <c r="I32" i="9"/>
  <c r="G32" i="9"/>
  <c r="U31" i="9"/>
  <c r="T31" i="9"/>
  <c r="N31" i="9"/>
  <c r="O31" i="9" s="1"/>
  <c r="M31" i="9"/>
  <c r="K31" i="9"/>
  <c r="I31" i="9"/>
  <c r="G31" i="9"/>
  <c r="U30" i="9"/>
  <c r="T30" i="9"/>
  <c r="N30" i="9"/>
  <c r="O30" i="9" s="1"/>
  <c r="M30" i="9"/>
  <c r="K30" i="9"/>
  <c r="I30" i="9"/>
  <c r="G30" i="9"/>
  <c r="U29" i="9"/>
  <c r="T29" i="9"/>
  <c r="N29" i="9"/>
  <c r="O29" i="9" s="1"/>
  <c r="M29" i="9"/>
  <c r="K29" i="9"/>
  <c r="I29" i="9"/>
  <c r="G29" i="9"/>
  <c r="U28" i="9"/>
  <c r="T28" i="9"/>
  <c r="N28" i="9"/>
  <c r="O28" i="9" s="1"/>
  <c r="M28" i="9"/>
  <c r="K28" i="9"/>
  <c r="I28" i="9"/>
  <c r="G28" i="9"/>
  <c r="S27" i="9"/>
  <c r="R27" i="9"/>
  <c r="Q27" i="9"/>
  <c r="P27" i="9"/>
  <c r="U27" i="9" s="1"/>
  <c r="L27" i="9"/>
  <c r="J27" i="9"/>
  <c r="H27" i="9"/>
  <c r="F27" i="9"/>
  <c r="N27" i="9" s="1"/>
  <c r="E27" i="9"/>
  <c r="D27" i="9"/>
  <c r="U26" i="9"/>
  <c r="T26" i="9"/>
  <c r="O26" i="9"/>
  <c r="N26" i="9"/>
  <c r="M26" i="9"/>
  <c r="K26" i="9"/>
  <c r="I26" i="9"/>
  <c r="G26" i="9"/>
  <c r="U25" i="9"/>
  <c r="T25" i="9"/>
  <c r="O25" i="9"/>
  <c r="N25" i="9"/>
  <c r="M25" i="9"/>
  <c r="K25" i="9"/>
  <c r="I25" i="9"/>
  <c r="G25" i="9"/>
  <c r="U24" i="9"/>
  <c r="T24" i="9"/>
  <c r="O24" i="9"/>
  <c r="N24" i="9"/>
  <c r="M24" i="9"/>
  <c r="K24" i="9"/>
  <c r="I24" i="9"/>
  <c r="G24" i="9"/>
  <c r="U23" i="9"/>
  <c r="T23" i="9"/>
  <c r="O23" i="9"/>
  <c r="N23" i="9"/>
  <c r="M23" i="9"/>
  <c r="K23" i="9"/>
  <c r="I23" i="9"/>
  <c r="G23" i="9"/>
  <c r="U22" i="9"/>
  <c r="T22" i="9"/>
  <c r="O22" i="9"/>
  <c r="N22" i="9"/>
  <c r="M22" i="9"/>
  <c r="K22" i="9"/>
  <c r="I22" i="9"/>
  <c r="G22" i="9"/>
  <c r="U21" i="9"/>
  <c r="T21" i="9"/>
  <c r="O21" i="9"/>
  <c r="N21" i="9"/>
  <c r="M21" i="9"/>
  <c r="K21" i="9"/>
  <c r="I21" i="9"/>
  <c r="G21" i="9"/>
  <c r="U20" i="9"/>
  <c r="T20" i="9"/>
  <c r="O20" i="9"/>
  <c r="N20" i="9"/>
  <c r="M20" i="9"/>
  <c r="K20" i="9"/>
  <c r="I20" i="9"/>
  <c r="G20" i="9"/>
  <c r="U19" i="9"/>
  <c r="S19" i="9"/>
  <c r="R19" i="9"/>
  <c r="Q19" i="9"/>
  <c r="P19" i="9"/>
  <c r="N19" i="9"/>
  <c r="L19" i="9"/>
  <c r="J19" i="9"/>
  <c r="H19" i="9"/>
  <c r="F19" i="9"/>
  <c r="E19" i="9"/>
  <c r="D19" i="9"/>
  <c r="U18" i="9"/>
  <c r="T18" i="9"/>
  <c r="N18" i="9"/>
  <c r="O18" i="9" s="1"/>
  <c r="M18" i="9"/>
  <c r="K18" i="9"/>
  <c r="I18" i="9"/>
  <c r="G18" i="9"/>
  <c r="U17" i="9"/>
  <c r="T17" i="9"/>
  <c r="N17" i="9"/>
  <c r="O17" i="9" s="1"/>
  <c r="M17" i="9"/>
  <c r="K17" i="9"/>
  <c r="I17" i="9"/>
  <c r="G17" i="9"/>
  <c r="U16" i="9"/>
  <c r="T16" i="9"/>
  <c r="N16" i="9"/>
  <c r="O16" i="9" s="1"/>
  <c r="M16" i="9"/>
  <c r="K16" i="9"/>
  <c r="I16" i="9"/>
  <c r="G16" i="9"/>
  <c r="U15" i="9"/>
  <c r="T15" i="9"/>
  <c r="N15" i="9"/>
  <c r="O15" i="9" s="1"/>
  <c r="M15" i="9"/>
  <c r="K15" i="9"/>
  <c r="I15" i="9"/>
  <c r="G15" i="9"/>
  <c r="U14" i="9"/>
  <c r="T14" i="9"/>
  <c r="N14" i="9"/>
  <c r="O14" i="9" s="1"/>
  <c r="M14" i="9"/>
  <c r="K14" i="9"/>
  <c r="I14" i="9"/>
  <c r="G14" i="9"/>
  <c r="U13" i="9"/>
  <c r="T13" i="9"/>
  <c r="N13" i="9"/>
  <c r="O13" i="9" s="1"/>
  <c r="M13" i="9"/>
  <c r="K13" i="9"/>
  <c r="I13" i="9"/>
  <c r="G13" i="9"/>
  <c r="U12" i="9"/>
  <c r="T12" i="9"/>
  <c r="O12" i="9"/>
  <c r="N12" i="9"/>
  <c r="M12" i="9"/>
  <c r="K12" i="9"/>
  <c r="I12" i="9"/>
  <c r="G12" i="9"/>
  <c r="U11" i="9"/>
  <c r="T11" i="9"/>
  <c r="N11" i="9"/>
  <c r="O11" i="9" s="1"/>
  <c r="M11" i="9"/>
  <c r="K11" i="9"/>
  <c r="I11" i="9"/>
  <c r="G11" i="9"/>
  <c r="S10" i="9"/>
  <c r="R10" i="9"/>
  <c r="Q10" i="9"/>
  <c r="P10" i="9"/>
  <c r="U10" i="9" s="1"/>
  <c r="L10" i="9"/>
  <c r="J10" i="9"/>
  <c r="H10" i="9"/>
  <c r="F10" i="9"/>
  <c r="N10" i="9" s="1"/>
  <c r="E10" i="9"/>
  <c r="M10" i="9" s="1"/>
  <c r="D10" i="9"/>
  <c r="G10" i="9" s="1"/>
  <c r="U9" i="9"/>
  <c r="T9" i="9"/>
  <c r="N9" i="9"/>
  <c r="O9" i="9" s="1"/>
  <c r="M9" i="9"/>
  <c r="K9" i="9"/>
  <c r="I9" i="9"/>
  <c r="G9" i="9"/>
  <c r="U8" i="9"/>
  <c r="T8" i="9"/>
  <c r="N8" i="9"/>
  <c r="O8" i="9" s="1"/>
  <c r="M8" i="9"/>
  <c r="K8" i="9"/>
  <c r="I8" i="9"/>
  <c r="G8" i="9"/>
  <c r="S339" i="8"/>
  <c r="R339" i="8"/>
  <c r="T339" i="8" s="1"/>
  <c r="Q339" i="8"/>
  <c r="P339" i="8"/>
  <c r="L339" i="8"/>
  <c r="J339" i="8"/>
  <c r="U339" i="8" s="1"/>
  <c r="H339" i="8"/>
  <c r="F339" i="8"/>
  <c r="G339" i="8" s="1"/>
  <c r="E339" i="8"/>
  <c r="D339" i="8"/>
  <c r="I339" i="8" s="1"/>
  <c r="S338" i="8"/>
  <c r="R338" i="8"/>
  <c r="T338" i="8" s="1"/>
  <c r="Q338" i="8"/>
  <c r="P338" i="8"/>
  <c r="U338" i="8" s="1"/>
  <c r="L338" i="8"/>
  <c r="J338" i="8"/>
  <c r="H338" i="8"/>
  <c r="F338" i="8"/>
  <c r="E338" i="8"/>
  <c r="D338" i="8"/>
  <c r="G338" i="8" s="1"/>
  <c r="S337" i="8"/>
  <c r="R337" i="8"/>
  <c r="Q337" i="8"/>
  <c r="P337" i="8"/>
  <c r="U337" i="8" s="1"/>
  <c r="L337" i="8"/>
  <c r="J337" i="8"/>
  <c r="H337" i="8"/>
  <c r="F337" i="8"/>
  <c r="N337" i="8" s="1"/>
  <c r="E337" i="8"/>
  <c r="D337" i="8"/>
  <c r="I337" i="8" s="1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O333" i="8"/>
  <c r="N333" i="8"/>
  <c r="M333" i="8"/>
  <c r="K333" i="8"/>
  <c r="I333" i="8"/>
  <c r="G333" i="8"/>
  <c r="S332" i="8"/>
  <c r="T332" i="8" s="1"/>
  <c r="R332" i="8"/>
  <c r="Q332" i="8"/>
  <c r="P332" i="8"/>
  <c r="U332" i="8" s="1"/>
  <c r="L332" i="8"/>
  <c r="M332" i="8" s="1"/>
  <c r="J332" i="8"/>
  <c r="K332" i="8" s="1"/>
  <c r="H332" i="8"/>
  <c r="F332" i="8"/>
  <c r="E332" i="8"/>
  <c r="D332" i="8"/>
  <c r="U331" i="8"/>
  <c r="T331" i="8"/>
  <c r="N331" i="8"/>
  <c r="O331" i="8" s="1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N327" i="8"/>
  <c r="O327" i="8" s="1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S323" i="8"/>
  <c r="R323" i="8"/>
  <c r="T323" i="8" s="1"/>
  <c r="Q323" i="8"/>
  <c r="P323" i="8"/>
  <c r="U323" i="8" s="1"/>
  <c r="L323" i="8"/>
  <c r="J323" i="8"/>
  <c r="H323" i="8"/>
  <c r="F323" i="8"/>
  <c r="E323" i="8"/>
  <c r="K323" i="8" s="1"/>
  <c r="D323" i="8"/>
  <c r="U322" i="8"/>
  <c r="T322" i="8"/>
  <c r="N322" i="8"/>
  <c r="O322" i="8" s="1"/>
  <c r="M322" i="8"/>
  <c r="K322" i="8"/>
  <c r="I322" i="8"/>
  <c r="G322" i="8"/>
  <c r="U321" i="8"/>
  <c r="T321" i="8"/>
  <c r="O321" i="8"/>
  <c r="N321" i="8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T317" i="8"/>
  <c r="S317" i="8"/>
  <c r="R317" i="8"/>
  <c r="Q317" i="8"/>
  <c r="P317" i="8"/>
  <c r="L317" i="8"/>
  <c r="J317" i="8"/>
  <c r="I317" i="8"/>
  <c r="H317" i="8"/>
  <c r="G317" i="8"/>
  <c r="F317" i="8"/>
  <c r="E317" i="8"/>
  <c r="M317" i="8" s="1"/>
  <c r="D317" i="8"/>
  <c r="U316" i="8"/>
  <c r="T316" i="8"/>
  <c r="O316" i="8"/>
  <c r="N316" i="8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O314" i="8"/>
  <c r="N314" i="8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S310" i="8"/>
  <c r="R310" i="8"/>
  <c r="Q310" i="8"/>
  <c r="P310" i="8"/>
  <c r="L310" i="8"/>
  <c r="J310" i="8"/>
  <c r="H310" i="8"/>
  <c r="F310" i="8"/>
  <c r="E310" i="8"/>
  <c r="D310" i="8"/>
  <c r="I310" i="8" s="1"/>
  <c r="U309" i="8"/>
  <c r="T309" i="8"/>
  <c r="O309" i="8"/>
  <c r="N309" i="8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O307" i="8"/>
  <c r="N307" i="8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O304" i="8"/>
  <c r="N304" i="8"/>
  <c r="M304" i="8"/>
  <c r="K304" i="8"/>
  <c r="I304" i="8"/>
  <c r="G304" i="8"/>
  <c r="T303" i="8"/>
  <c r="S303" i="8"/>
  <c r="R303" i="8"/>
  <c r="Q303" i="8"/>
  <c r="P303" i="8"/>
  <c r="U303" i="8" s="1"/>
  <c r="L303" i="8"/>
  <c r="J303" i="8"/>
  <c r="H303" i="8"/>
  <c r="F303" i="8"/>
  <c r="E303" i="8"/>
  <c r="D303" i="8"/>
  <c r="U302" i="8"/>
  <c r="T302" i="8"/>
  <c r="N302" i="8"/>
  <c r="O302" i="8" s="1"/>
  <c r="M302" i="8"/>
  <c r="K302" i="8"/>
  <c r="I302" i="8"/>
  <c r="G302" i="8"/>
  <c r="S299" i="8"/>
  <c r="R299" i="8"/>
  <c r="T299" i="8" s="1"/>
  <c r="Q299" i="8"/>
  <c r="P299" i="8"/>
  <c r="U299" i="8" s="1"/>
  <c r="L299" i="8"/>
  <c r="J299" i="8"/>
  <c r="H299" i="8"/>
  <c r="F299" i="8"/>
  <c r="E299" i="8"/>
  <c r="D299" i="8"/>
  <c r="I299" i="8" s="1"/>
  <c r="T298" i="8"/>
  <c r="S298" i="8"/>
  <c r="R298" i="8"/>
  <c r="Q298" i="8"/>
  <c r="P298" i="8"/>
  <c r="L298" i="8"/>
  <c r="J298" i="8"/>
  <c r="H298" i="8"/>
  <c r="I298" i="8" s="1"/>
  <c r="F298" i="8"/>
  <c r="G298" i="8" s="1"/>
  <c r="E298" i="8"/>
  <c r="D298" i="8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N293" i="8"/>
  <c r="O293" i="8" s="1"/>
  <c r="M293" i="8"/>
  <c r="K293" i="8"/>
  <c r="I293" i="8"/>
  <c r="G293" i="8"/>
  <c r="S292" i="8"/>
  <c r="R292" i="8"/>
  <c r="T292" i="8" s="1"/>
  <c r="Q292" i="8"/>
  <c r="P292" i="8"/>
  <c r="U292" i="8" s="1"/>
  <c r="L292" i="8"/>
  <c r="J292" i="8"/>
  <c r="I292" i="8"/>
  <c r="H292" i="8"/>
  <c r="F292" i="8"/>
  <c r="E292" i="8"/>
  <c r="M292" i="8" s="1"/>
  <c r="D292" i="8"/>
  <c r="G292" i="8" s="1"/>
  <c r="U291" i="8"/>
  <c r="T291" i="8"/>
  <c r="O291" i="8"/>
  <c r="N291" i="8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O286" i="8"/>
  <c r="N286" i="8"/>
  <c r="M286" i="8"/>
  <c r="K286" i="8"/>
  <c r="I286" i="8"/>
  <c r="G286" i="8"/>
  <c r="S285" i="8"/>
  <c r="R285" i="8"/>
  <c r="Q285" i="8"/>
  <c r="P285" i="8"/>
  <c r="U285" i="8" s="1"/>
  <c r="L285" i="8"/>
  <c r="J285" i="8"/>
  <c r="H285" i="8"/>
  <c r="F285" i="8"/>
  <c r="E285" i="8"/>
  <c r="D285" i="8"/>
  <c r="U284" i="8"/>
  <c r="T284" i="8"/>
  <c r="N284" i="8"/>
  <c r="O284" i="8" s="1"/>
  <c r="M284" i="8"/>
  <c r="K284" i="8"/>
  <c r="I284" i="8"/>
  <c r="G284" i="8"/>
  <c r="U283" i="8"/>
  <c r="T283" i="8"/>
  <c r="O283" i="8"/>
  <c r="N283" i="8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O279" i="8"/>
  <c r="N279" i="8"/>
  <c r="M279" i="8"/>
  <c r="K279" i="8"/>
  <c r="I279" i="8"/>
  <c r="G279" i="8"/>
  <c r="U278" i="8"/>
  <c r="T278" i="8"/>
  <c r="N278" i="8"/>
  <c r="O278" i="8" s="1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S275" i="8"/>
  <c r="R275" i="8"/>
  <c r="T275" i="8" s="1"/>
  <c r="Q275" i="8"/>
  <c r="P275" i="8"/>
  <c r="U275" i="8" s="1"/>
  <c r="L275" i="8"/>
  <c r="J275" i="8"/>
  <c r="H275" i="8"/>
  <c r="G275" i="8"/>
  <c r="F275" i="8"/>
  <c r="N275" i="8" s="1"/>
  <c r="E275" i="8"/>
  <c r="K275" i="8" s="1"/>
  <c r="D275" i="8"/>
  <c r="I275" i="8" s="1"/>
  <c r="U274" i="8"/>
  <c r="T274" i="8"/>
  <c r="O274" i="8"/>
  <c r="N274" i="8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O268" i="8"/>
  <c r="N268" i="8"/>
  <c r="M268" i="8"/>
  <c r="K268" i="8"/>
  <c r="I268" i="8"/>
  <c r="G268" i="8"/>
  <c r="S267" i="8"/>
  <c r="T267" i="8" s="1"/>
  <c r="R267" i="8"/>
  <c r="Q267" i="8"/>
  <c r="P267" i="8"/>
  <c r="U267" i="8" s="1"/>
  <c r="L267" i="8"/>
  <c r="J267" i="8"/>
  <c r="H267" i="8"/>
  <c r="I267" i="8" s="1"/>
  <c r="G267" i="8"/>
  <c r="F267" i="8"/>
  <c r="E267" i="8"/>
  <c r="D267" i="8"/>
  <c r="U266" i="8"/>
  <c r="T266" i="8"/>
  <c r="N266" i="8"/>
  <c r="O266" i="8" s="1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O263" i="8"/>
  <c r="N263" i="8"/>
  <c r="M263" i="8"/>
  <c r="K263" i="8"/>
  <c r="I263" i="8"/>
  <c r="G263" i="8"/>
  <c r="S260" i="8"/>
  <c r="R260" i="8"/>
  <c r="T260" i="8" s="1"/>
  <c r="Q260" i="8"/>
  <c r="P260" i="8"/>
  <c r="U260" i="8" s="1"/>
  <c r="L260" i="8"/>
  <c r="J260" i="8"/>
  <c r="H260" i="8"/>
  <c r="F260" i="8"/>
  <c r="E260" i="8"/>
  <c r="M260" i="8" s="1"/>
  <c r="D260" i="8"/>
  <c r="U259" i="8"/>
  <c r="T259" i="8"/>
  <c r="S259" i="8"/>
  <c r="R259" i="8"/>
  <c r="Q259" i="8"/>
  <c r="P259" i="8"/>
  <c r="M259" i="8"/>
  <c r="L259" i="8"/>
  <c r="K259" i="8"/>
  <c r="J259" i="8"/>
  <c r="H259" i="8"/>
  <c r="F259" i="8"/>
  <c r="E259" i="8"/>
  <c r="O259" i="8" s="1"/>
  <c r="D259" i="8"/>
  <c r="U258" i="8"/>
  <c r="T258" i="8"/>
  <c r="O258" i="8"/>
  <c r="N258" i="8"/>
  <c r="M258" i="8"/>
  <c r="K258" i="8"/>
  <c r="I258" i="8"/>
  <c r="G258" i="8"/>
  <c r="U257" i="8"/>
  <c r="T257" i="8"/>
  <c r="O257" i="8"/>
  <c r="N257" i="8"/>
  <c r="M257" i="8"/>
  <c r="K257" i="8"/>
  <c r="I257" i="8"/>
  <c r="G257" i="8"/>
  <c r="U256" i="8"/>
  <c r="T256" i="8"/>
  <c r="O256" i="8"/>
  <c r="N256" i="8"/>
  <c r="M256" i="8"/>
  <c r="K256" i="8"/>
  <c r="I256" i="8"/>
  <c r="G256" i="8"/>
  <c r="U255" i="8"/>
  <c r="T255" i="8"/>
  <c r="O255" i="8"/>
  <c r="N255" i="8"/>
  <c r="M255" i="8"/>
  <c r="K255" i="8"/>
  <c r="I255" i="8"/>
  <c r="G255" i="8"/>
  <c r="U254" i="8"/>
  <c r="S254" i="8"/>
  <c r="R254" i="8"/>
  <c r="T254" i="8" s="1"/>
  <c r="Q254" i="8"/>
  <c r="P254" i="8"/>
  <c r="L254" i="8"/>
  <c r="J254" i="8"/>
  <c r="H254" i="8"/>
  <c r="G254" i="8"/>
  <c r="F254" i="8"/>
  <c r="N254" i="8" s="1"/>
  <c r="E254" i="8"/>
  <c r="K254" i="8" s="1"/>
  <c r="D254" i="8"/>
  <c r="I254" i="8" s="1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S247" i="8"/>
  <c r="R247" i="8"/>
  <c r="T247" i="8" s="1"/>
  <c r="Q247" i="8"/>
  <c r="P247" i="8"/>
  <c r="U247" i="8" s="1"/>
  <c r="L247" i="8"/>
  <c r="J247" i="8"/>
  <c r="H247" i="8"/>
  <c r="F247" i="8"/>
  <c r="N247" i="8" s="1"/>
  <c r="O247" i="8" s="1"/>
  <c r="E247" i="8"/>
  <c r="M247" i="8" s="1"/>
  <c r="D247" i="8"/>
  <c r="I247" i="8" s="1"/>
  <c r="U246" i="8"/>
  <c r="T246" i="8"/>
  <c r="O246" i="8"/>
  <c r="N246" i="8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O243" i="8"/>
  <c r="N243" i="8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S240" i="8"/>
  <c r="R240" i="8"/>
  <c r="T240" i="8" s="1"/>
  <c r="Q240" i="8"/>
  <c r="P240" i="8"/>
  <c r="U240" i="8" s="1"/>
  <c r="L240" i="8"/>
  <c r="K240" i="8"/>
  <c r="J240" i="8"/>
  <c r="I240" i="8"/>
  <c r="H240" i="8"/>
  <c r="F240" i="8"/>
  <c r="E240" i="8"/>
  <c r="M240" i="8" s="1"/>
  <c r="D240" i="8"/>
  <c r="G240" i="8" s="1"/>
  <c r="U239" i="8"/>
  <c r="T239" i="8"/>
  <c r="O239" i="8"/>
  <c r="N239" i="8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O235" i="8"/>
  <c r="N235" i="8"/>
  <c r="M235" i="8"/>
  <c r="K235" i="8"/>
  <c r="I235" i="8"/>
  <c r="G235" i="8"/>
  <c r="U234" i="8"/>
  <c r="T234" i="8"/>
  <c r="O234" i="8"/>
  <c r="N234" i="8"/>
  <c r="M234" i="8"/>
  <c r="K234" i="8"/>
  <c r="I234" i="8"/>
  <c r="G234" i="8"/>
  <c r="U231" i="8"/>
  <c r="S231" i="8"/>
  <c r="T231" i="8" s="1"/>
  <c r="R231" i="8"/>
  <c r="Q231" i="8"/>
  <c r="P231" i="8"/>
  <c r="L231" i="8"/>
  <c r="J231" i="8"/>
  <c r="H231" i="8"/>
  <c r="F231" i="8"/>
  <c r="E231" i="8"/>
  <c r="K231" i="8" s="1"/>
  <c r="D231" i="8"/>
  <c r="S230" i="8"/>
  <c r="R230" i="8"/>
  <c r="T230" i="8" s="1"/>
  <c r="Q230" i="8"/>
  <c r="P230" i="8"/>
  <c r="M230" i="8"/>
  <c r="L230" i="8"/>
  <c r="J230" i="8"/>
  <c r="N230" i="8" s="1"/>
  <c r="H230" i="8"/>
  <c r="G230" i="8"/>
  <c r="F230" i="8"/>
  <c r="E230" i="8"/>
  <c r="K230" i="8" s="1"/>
  <c r="D230" i="8"/>
  <c r="I230" i="8" s="1"/>
  <c r="U229" i="8"/>
  <c r="T229" i="8"/>
  <c r="O229" i="8"/>
  <c r="N229" i="8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O227" i="8"/>
  <c r="N227" i="8"/>
  <c r="M227" i="8"/>
  <c r="K227" i="8"/>
  <c r="I227" i="8"/>
  <c r="G227" i="8"/>
  <c r="U226" i="8"/>
  <c r="T226" i="8"/>
  <c r="O226" i="8"/>
  <c r="N226" i="8"/>
  <c r="M226" i="8"/>
  <c r="K226" i="8"/>
  <c r="I226" i="8"/>
  <c r="G226" i="8"/>
  <c r="U225" i="8"/>
  <c r="T225" i="8"/>
  <c r="O225" i="8"/>
  <c r="N225" i="8"/>
  <c r="M225" i="8"/>
  <c r="K225" i="8"/>
  <c r="I225" i="8"/>
  <c r="G225" i="8"/>
  <c r="T224" i="8"/>
  <c r="S224" i="8"/>
  <c r="R224" i="8"/>
  <c r="Q224" i="8"/>
  <c r="P224" i="8"/>
  <c r="U224" i="8" s="1"/>
  <c r="L224" i="8"/>
  <c r="J224" i="8"/>
  <c r="H224" i="8"/>
  <c r="G224" i="8"/>
  <c r="F224" i="8"/>
  <c r="E224" i="8"/>
  <c r="M224" i="8" s="1"/>
  <c r="D224" i="8"/>
  <c r="U223" i="8"/>
  <c r="T223" i="8"/>
  <c r="N223" i="8"/>
  <c r="O223" i="8" s="1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O220" i="8"/>
  <c r="N220" i="8"/>
  <c r="M220" i="8"/>
  <c r="K220" i="8"/>
  <c r="I220" i="8"/>
  <c r="G220" i="8"/>
  <c r="U219" i="8"/>
  <c r="T219" i="8"/>
  <c r="N219" i="8"/>
  <c r="O219" i="8" s="1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O217" i="8"/>
  <c r="N217" i="8"/>
  <c r="M217" i="8"/>
  <c r="K217" i="8"/>
  <c r="I217" i="8"/>
  <c r="G217" i="8"/>
  <c r="S216" i="8"/>
  <c r="R216" i="8"/>
  <c r="Q216" i="8"/>
  <c r="P216" i="8"/>
  <c r="U216" i="8" s="1"/>
  <c r="N216" i="8"/>
  <c r="O216" i="8" s="1"/>
  <c r="L216" i="8"/>
  <c r="J216" i="8"/>
  <c r="K216" i="8" s="1"/>
  <c r="H216" i="8"/>
  <c r="F216" i="8"/>
  <c r="E216" i="8"/>
  <c r="D216" i="8"/>
  <c r="U215" i="8"/>
  <c r="T215" i="8"/>
  <c r="O215" i="8"/>
  <c r="N215" i="8"/>
  <c r="M215" i="8"/>
  <c r="K215" i="8"/>
  <c r="I215" i="8"/>
  <c r="G215" i="8"/>
  <c r="U214" i="8"/>
  <c r="T214" i="8"/>
  <c r="O214" i="8"/>
  <c r="N214" i="8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O209" i="8"/>
  <c r="N209" i="8"/>
  <c r="M209" i="8"/>
  <c r="K209" i="8"/>
  <c r="I209" i="8"/>
  <c r="G209" i="8"/>
  <c r="U208" i="8"/>
  <c r="T208" i="8"/>
  <c r="O208" i="8"/>
  <c r="N208" i="8"/>
  <c r="M208" i="8"/>
  <c r="K208" i="8"/>
  <c r="I208" i="8"/>
  <c r="G208" i="8"/>
  <c r="U205" i="8"/>
  <c r="S205" i="8"/>
  <c r="T205" i="8" s="1"/>
  <c r="R205" i="8"/>
  <c r="Q205" i="8"/>
  <c r="P205" i="8"/>
  <c r="L205" i="8"/>
  <c r="J205" i="8"/>
  <c r="H205" i="8"/>
  <c r="F205" i="8"/>
  <c r="E205" i="8"/>
  <c r="K205" i="8" s="1"/>
  <c r="D205" i="8"/>
  <c r="S204" i="8"/>
  <c r="R204" i="8"/>
  <c r="T204" i="8" s="1"/>
  <c r="Q204" i="8"/>
  <c r="P204" i="8"/>
  <c r="U204" i="8" s="1"/>
  <c r="L204" i="8"/>
  <c r="J204" i="8"/>
  <c r="N204" i="8" s="1"/>
  <c r="H204" i="8"/>
  <c r="F204" i="8"/>
  <c r="E204" i="8"/>
  <c r="D204" i="8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O199" i="8"/>
  <c r="N199" i="8"/>
  <c r="M199" i="8"/>
  <c r="K199" i="8"/>
  <c r="I199" i="8"/>
  <c r="G199" i="8"/>
  <c r="S198" i="8"/>
  <c r="T198" i="8" s="1"/>
  <c r="R198" i="8"/>
  <c r="Q198" i="8"/>
  <c r="P198" i="8"/>
  <c r="L198" i="8"/>
  <c r="J198" i="8"/>
  <c r="I198" i="8"/>
  <c r="H198" i="8"/>
  <c r="G198" i="8"/>
  <c r="F198" i="8"/>
  <c r="E198" i="8"/>
  <c r="M198" i="8" s="1"/>
  <c r="D198" i="8"/>
  <c r="U197" i="8"/>
  <c r="T197" i="8"/>
  <c r="O197" i="8"/>
  <c r="N197" i="8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S191" i="8"/>
  <c r="R191" i="8"/>
  <c r="T191" i="8" s="1"/>
  <c r="Q191" i="8"/>
  <c r="P191" i="8"/>
  <c r="U191" i="8" s="1"/>
  <c r="N191" i="8"/>
  <c r="L191" i="8"/>
  <c r="J191" i="8"/>
  <c r="H191" i="8"/>
  <c r="F191" i="8"/>
  <c r="E191" i="8"/>
  <c r="M191" i="8" s="1"/>
  <c r="D191" i="8"/>
  <c r="G191" i="8" s="1"/>
  <c r="U190" i="8"/>
  <c r="T190" i="8"/>
  <c r="O190" i="8"/>
  <c r="N190" i="8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N188" i="8"/>
  <c r="O188" i="8" s="1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U185" i="8"/>
  <c r="T185" i="8"/>
  <c r="S185" i="8"/>
  <c r="R185" i="8"/>
  <c r="Q185" i="8"/>
  <c r="P185" i="8"/>
  <c r="L185" i="8"/>
  <c r="K185" i="8"/>
  <c r="J185" i="8"/>
  <c r="H185" i="8"/>
  <c r="F185" i="8"/>
  <c r="E185" i="8"/>
  <c r="D185" i="8"/>
  <c r="U184" i="8"/>
  <c r="T184" i="8"/>
  <c r="N184" i="8"/>
  <c r="O184" i="8" s="1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O182" i="8"/>
  <c r="N182" i="8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S179" i="8"/>
  <c r="R179" i="8"/>
  <c r="T179" i="8" s="1"/>
  <c r="Q179" i="8"/>
  <c r="P179" i="8"/>
  <c r="M179" i="8"/>
  <c r="L179" i="8"/>
  <c r="J179" i="8"/>
  <c r="H179" i="8"/>
  <c r="F179" i="8"/>
  <c r="E179" i="8"/>
  <c r="D179" i="8"/>
  <c r="I179" i="8" s="1"/>
  <c r="U178" i="8"/>
  <c r="T178" i="8"/>
  <c r="O178" i="8"/>
  <c r="N178" i="8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O176" i="8"/>
  <c r="N176" i="8"/>
  <c r="M176" i="8"/>
  <c r="K176" i="8"/>
  <c r="I176" i="8"/>
  <c r="G176" i="8"/>
  <c r="U175" i="8"/>
  <c r="T175" i="8"/>
  <c r="N175" i="8"/>
  <c r="O175" i="8" s="1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S170" i="8"/>
  <c r="T170" i="8" s="1"/>
  <c r="R170" i="8"/>
  <c r="Q170" i="8"/>
  <c r="P170" i="8"/>
  <c r="U170" i="8" s="1"/>
  <c r="L170" i="8"/>
  <c r="J170" i="8"/>
  <c r="H170" i="8"/>
  <c r="F170" i="8"/>
  <c r="N170" i="8" s="1"/>
  <c r="O170" i="8" s="1"/>
  <c r="E170" i="8"/>
  <c r="D170" i="8"/>
  <c r="I170" i="8" s="1"/>
  <c r="S169" i="8"/>
  <c r="R169" i="8"/>
  <c r="T169" i="8" s="1"/>
  <c r="Q169" i="8"/>
  <c r="P169" i="8"/>
  <c r="U169" i="8" s="1"/>
  <c r="N169" i="8"/>
  <c r="L169" i="8"/>
  <c r="K169" i="8"/>
  <c r="J169" i="8"/>
  <c r="H169" i="8"/>
  <c r="F169" i="8"/>
  <c r="E169" i="8"/>
  <c r="O169" i="8" s="1"/>
  <c r="D169" i="8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U163" i="8"/>
  <c r="S163" i="8"/>
  <c r="R163" i="8"/>
  <c r="T163" i="8" s="1"/>
  <c r="Q163" i="8"/>
  <c r="P163" i="8"/>
  <c r="L163" i="8"/>
  <c r="J163" i="8"/>
  <c r="H163" i="8"/>
  <c r="F163" i="8"/>
  <c r="E163" i="8"/>
  <c r="M163" i="8" s="1"/>
  <c r="D163" i="8"/>
  <c r="U162" i="8"/>
  <c r="T162" i="8"/>
  <c r="N162" i="8"/>
  <c r="O162" i="8" s="1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S157" i="8"/>
  <c r="R157" i="8"/>
  <c r="Q157" i="8"/>
  <c r="P157" i="8"/>
  <c r="U157" i="8" s="1"/>
  <c r="M157" i="8"/>
  <c r="L157" i="8"/>
  <c r="J157" i="8"/>
  <c r="N157" i="8" s="1"/>
  <c r="H157" i="8"/>
  <c r="F157" i="8"/>
  <c r="E157" i="8"/>
  <c r="D157" i="8"/>
  <c r="U156" i="8"/>
  <c r="T156" i="8"/>
  <c r="O156" i="8"/>
  <c r="N156" i="8"/>
  <c r="M156" i="8"/>
  <c r="K156" i="8"/>
  <c r="I156" i="8"/>
  <c r="G156" i="8"/>
  <c r="U155" i="8"/>
  <c r="T155" i="8"/>
  <c r="O155" i="8"/>
  <c r="N155" i="8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N152" i="8"/>
  <c r="O152" i="8" s="1"/>
  <c r="M152" i="8"/>
  <c r="K152" i="8"/>
  <c r="I152" i="8"/>
  <c r="G152" i="8"/>
  <c r="U151" i="8"/>
  <c r="T151" i="8"/>
  <c r="O151" i="8"/>
  <c r="N151" i="8"/>
  <c r="M151" i="8"/>
  <c r="K151" i="8"/>
  <c r="I151" i="8"/>
  <c r="G151" i="8"/>
  <c r="S150" i="8"/>
  <c r="R150" i="8"/>
  <c r="T150" i="8" s="1"/>
  <c r="Q150" i="8"/>
  <c r="P150" i="8"/>
  <c r="U150" i="8" s="1"/>
  <c r="L150" i="8"/>
  <c r="J150" i="8"/>
  <c r="H150" i="8"/>
  <c r="F150" i="8"/>
  <c r="N150" i="8" s="1"/>
  <c r="O150" i="8" s="1"/>
  <c r="E150" i="8"/>
  <c r="D150" i="8"/>
  <c r="I150" i="8" s="1"/>
  <c r="U149" i="8"/>
  <c r="T149" i="8"/>
  <c r="O149" i="8"/>
  <c r="N149" i="8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O147" i="8"/>
  <c r="N147" i="8"/>
  <c r="M147" i="8"/>
  <c r="K147" i="8"/>
  <c r="I147" i="8"/>
  <c r="G147" i="8"/>
  <c r="U146" i="8"/>
  <c r="T146" i="8"/>
  <c r="O146" i="8"/>
  <c r="N146" i="8"/>
  <c r="M146" i="8"/>
  <c r="K146" i="8"/>
  <c r="I146" i="8"/>
  <c r="G146" i="8"/>
  <c r="U145" i="8"/>
  <c r="T145" i="8"/>
  <c r="O145" i="8"/>
  <c r="N145" i="8"/>
  <c r="M145" i="8"/>
  <c r="K145" i="8"/>
  <c r="I145" i="8"/>
  <c r="G145" i="8"/>
  <c r="S144" i="8"/>
  <c r="R144" i="8"/>
  <c r="Q144" i="8"/>
  <c r="P144" i="8"/>
  <c r="L144" i="8"/>
  <c r="J144" i="8"/>
  <c r="K144" i="8" s="1"/>
  <c r="H144" i="8"/>
  <c r="I144" i="8" s="1"/>
  <c r="F144" i="8"/>
  <c r="E144" i="8"/>
  <c r="D144" i="8"/>
  <c r="U143" i="8"/>
  <c r="T143" i="8"/>
  <c r="N143" i="8"/>
  <c r="O143" i="8" s="1"/>
  <c r="M143" i="8"/>
  <c r="K143" i="8"/>
  <c r="I143" i="8"/>
  <c r="G143" i="8"/>
  <c r="U142" i="8"/>
  <c r="T142" i="8"/>
  <c r="O142" i="8"/>
  <c r="N142" i="8"/>
  <c r="M142" i="8"/>
  <c r="K142" i="8"/>
  <c r="I142" i="8"/>
  <c r="G142" i="8"/>
  <c r="U141" i="8"/>
  <c r="T141" i="8"/>
  <c r="O141" i="8"/>
  <c r="N141" i="8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S137" i="8"/>
  <c r="R137" i="8"/>
  <c r="T137" i="8" s="1"/>
  <c r="Q137" i="8"/>
  <c r="P137" i="8"/>
  <c r="U137" i="8" s="1"/>
  <c r="L137" i="8"/>
  <c r="J137" i="8"/>
  <c r="H137" i="8"/>
  <c r="F137" i="8"/>
  <c r="E137" i="8"/>
  <c r="D137" i="8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U132" i="8"/>
  <c r="S132" i="8"/>
  <c r="R132" i="8"/>
  <c r="T132" i="8" s="1"/>
  <c r="Q132" i="8"/>
  <c r="P132" i="8"/>
  <c r="L132" i="8"/>
  <c r="J132" i="8"/>
  <c r="H132" i="8"/>
  <c r="G132" i="8"/>
  <c r="F132" i="8"/>
  <c r="E132" i="8"/>
  <c r="K132" i="8" s="1"/>
  <c r="D132" i="8"/>
  <c r="I132" i="8" s="1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T126" i="8"/>
  <c r="S126" i="8"/>
  <c r="R126" i="8"/>
  <c r="Q126" i="8"/>
  <c r="P126" i="8"/>
  <c r="U126" i="8" s="1"/>
  <c r="L126" i="8"/>
  <c r="J126" i="8"/>
  <c r="K126" i="8" s="1"/>
  <c r="H126" i="8"/>
  <c r="F126" i="8"/>
  <c r="E126" i="8"/>
  <c r="D126" i="8"/>
  <c r="I126" i="8" s="1"/>
  <c r="U125" i="8"/>
  <c r="T125" i="8"/>
  <c r="O125" i="8"/>
  <c r="N125" i="8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S121" i="8"/>
  <c r="R121" i="8"/>
  <c r="T121" i="8" s="1"/>
  <c r="Q121" i="8"/>
  <c r="P121" i="8"/>
  <c r="L121" i="8"/>
  <c r="J121" i="8"/>
  <c r="I121" i="8"/>
  <c r="H121" i="8"/>
  <c r="F121" i="8"/>
  <c r="N121" i="8" s="1"/>
  <c r="E121" i="8"/>
  <c r="O121" i="8" s="1"/>
  <c r="D121" i="8"/>
  <c r="G121" i="8" s="1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O118" i="8"/>
  <c r="N118" i="8"/>
  <c r="M118" i="8"/>
  <c r="K118" i="8"/>
  <c r="I118" i="8"/>
  <c r="G118" i="8"/>
  <c r="U117" i="8"/>
  <c r="T117" i="8"/>
  <c r="O117" i="8"/>
  <c r="N117" i="8"/>
  <c r="M117" i="8"/>
  <c r="K117" i="8"/>
  <c r="I117" i="8"/>
  <c r="G117" i="8"/>
  <c r="U116" i="8"/>
  <c r="T116" i="8"/>
  <c r="O116" i="8"/>
  <c r="N116" i="8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O113" i="8"/>
  <c r="N113" i="8"/>
  <c r="M113" i="8"/>
  <c r="K113" i="8"/>
  <c r="I113" i="8"/>
  <c r="G113" i="8"/>
  <c r="S112" i="8"/>
  <c r="R112" i="8"/>
  <c r="T112" i="8" s="1"/>
  <c r="Q112" i="8"/>
  <c r="P112" i="8"/>
  <c r="U112" i="8" s="1"/>
  <c r="L112" i="8"/>
  <c r="J112" i="8"/>
  <c r="H112" i="8"/>
  <c r="F112" i="8"/>
  <c r="E112" i="8"/>
  <c r="D112" i="8"/>
  <c r="U111" i="8"/>
  <c r="T111" i="8"/>
  <c r="O111" i="8"/>
  <c r="N111" i="8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O107" i="8"/>
  <c r="N107" i="8"/>
  <c r="M107" i="8"/>
  <c r="K107" i="8"/>
  <c r="I107" i="8"/>
  <c r="G107" i="8"/>
  <c r="S106" i="8"/>
  <c r="T106" i="8" s="1"/>
  <c r="R106" i="8"/>
  <c r="Q106" i="8"/>
  <c r="P106" i="8"/>
  <c r="L106" i="8"/>
  <c r="J106" i="8"/>
  <c r="H106" i="8"/>
  <c r="F106" i="8"/>
  <c r="E106" i="8"/>
  <c r="M106" i="8" s="1"/>
  <c r="D106" i="8"/>
  <c r="U105" i="8"/>
  <c r="T105" i="8"/>
  <c r="N105" i="8"/>
  <c r="O105" i="8" s="1"/>
  <c r="M105" i="8"/>
  <c r="K105" i="8"/>
  <c r="I105" i="8"/>
  <c r="G105" i="8"/>
  <c r="T102" i="8"/>
  <c r="S102" i="8"/>
  <c r="R102" i="8"/>
  <c r="Q102" i="8"/>
  <c r="P102" i="8"/>
  <c r="U102" i="8" s="1"/>
  <c r="L102" i="8"/>
  <c r="J102" i="8"/>
  <c r="H102" i="8"/>
  <c r="F102" i="8"/>
  <c r="N102" i="8" s="1"/>
  <c r="O102" i="8" s="1"/>
  <c r="E102" i="8"/>
  <c r="K102" i="8" s="1"/>
  <c r="D102" i="8"/>
  <c r="I102" i="8" s="1"/>
  <c r="S101" i="8"/>
  <c r="R101" i="8"/>
  <c r="Q101" i="8"/>
  <c r="P101" i="8"/>
  <c r="L101" i="8"/>
  <c r="J101" i="8"/>
  <c r="K101" i="8" s="1"/>
  <c r="H101" i="8"/>
  <c r="I101" i="8" s="1"/>
  <c r="F101" i="8"/>
  <c r="E101" i="8"/>
  <c r="D101" i="8"/>
  <c r="U100" i="8"/>
  <c r="T100" i="8"/>
  <c r="N100" i="8"/>
  <c r="O100" i="8" s="1"/>
  <c r="M100" i="8"/>
  <c r="K100" i="8"/>
  <c r="I100" i="8"/>
  <c r="G100" i="8"/>
  <c r="U99" i="8"/>
  <c r="T99" i="8"/>
  <c r="N99" i="8"/>
  <c r="O99" i="8" s="1"/>
  <c r="M99" i="8"/>
  <c r="K99" i="8"/>
  <c r="I99" i="8"/>
  <c r="G99" i="8"/>
  <c r="U98" i="8"/>
  <c r="T98" i="8"/>
  <c r="O98" i="8"/>
  <c r="N98" i="8"/>
  <c r="M98" i="8"/>
  <c r="K98" i="8"/>
  <c r="I98" i="8"/>
  <c r="G98" i="8"/>
  <c r="U97" i="8"/>
  <c r="T97" i="8"/>
  <c r="N97" i="8"/>
  <c r="O97" i="8" s="1"/>
  <c r="M97" i="8"/>
  <c r="K97" i="8"/>
  <c r="I97" i="8"/>
  <c r="G97" i="8"/>
  <c r="S96" i="8"/>
  <c r="T96" i="8" s="1"/>
  <c r="R96" i="8"/>
  <c r="Q96" i="8"/>
  <c r="P96" i="8"/>
  <c r="U96" i="8" s="1"/>
  <c r="L96" i="8"/>
  <c r="K96" i="8"/>
  <c r="J96" i="8"/>
  <c r="H96" i="8"/>
  <c r="F96" i="8"/>
  <c r="E96" i="8"/>
  <c r="D96" i="8"/>
  <c r="G96" i="8" s="1"/>
  <c r="U95" i="8"/>
  <c r="T95" i="8"/>
  <c r="N95" i="8"/>
  <c r="O95" i="8" s="1"/>
  <c r="M95" i="8"/>
  <c r="K95" i="8"/>
  <c r="I95" i="8"/>
  <c r="G95" i="8"/>
  <c r="U94" i="8"/>
  <c r="T94" i="8"/>
  <c r="N94" i="8"/>
  <c r="O94" i="8" s="1"/>
  <c r="M94" i="8"/>
  <c r="K94" i="8"/>
  <c r="I94" i="8"/>
  <c r="G94" i="8"/>
  <c r="U93" i="8"/>
  <c r="T93" i="8"/>
  <c r="N93" i="8"/>
  <c r="O93" i="8" s="1"/>
  <c r="M93" i="8"/>
  <c r="K93" i="8"/>
  <c r="I93" i="8"/>
  <c r="G93" i="8"/>
  <c r="U92" i="8"/>
  <c r="T92" i="8"/>
  <c r="N92" i="8"/>
  <c r="O92" i="8" s="1"/>
  <c r="M92" i="8"/>
  <c r="K92" i="8"/>
  <c r="I92" i="8"/>
  <c r="G92" i="8"/>
  <c r="S91" i="8"/>
  <c r="R91" i="8"/>
  <c r="T91" i="8" s="1"/>
  <c r="Q91" i="8"/>
  <c r="P91" i="8"/>
  <c r="U91" i="8" s="1"/>
  <c r="L91" i="8"/>
  <c r="J91" i="8"/>
  <c r="H91" i="8"/>
  <c r="F91" i="8"/>
  <c r="N91" i="8" s="1"/>
  <c r="E91" i="8"/>
  <c r="D91" i="8"/>
  <c r="I91" i="8" s="1"/>
  <c r="U90" i="8"/>
  <c r="T90" i="8"/>
  <c r="N90" i="8"/>
  <c r="O90" i="8" s="1"/>
  <c r="M90" i="8"/>
  <c r="K90" i="8"/>
  <c r="I90" i="8"/>
  <c r="G90" i="8"/>
  <c r="U89" i="8"/>
  <c r="T89" i="8"/>
  <c r="N89" i="8"/>
  <c r="O89" i="8" s="1"/>
  <c r="M89" i="8"/>
  <c r="K89" i="8"/>
  <c r="I89" i="8"/>
  <c r="G89" i="8"/>
  <c r="U88" i="8"/>
  <c r="T88" i="8"/>
  <c r="N88" i="8"/>
  <c r="O88" i="8" s="1"/>
  <c r="M88" i="8"/>
  <c r="K88" i="8"/>
  <c r="I88" i="8"/>
  <c r="G88" i="8"/>
  <c r="S85" i="8"/>
  <c r="T85" i="8" s="1"/>
  <c r="R85" i="8"/>
  <c r="Q85" i="8"/>
  <c r="P85" i="8"/>
  <c r="U85" i="8" s="1"/>
  <c r="L85" i="8"/>
  <c r="J85" i="8"/>
  <c r="H85" i="8"/>
  <c r="F85" i="8"/>
  <c r="N85" i="8" s="1"/>
  <c r="E85" i="8"/>
  <c r="D85" i="8"/>
  <c r="I85" i="8" s="1"/>
  <c r="S84" i="8"/>
  <c r="R84" i="8"/>
  <c r="T84" i="8" s="1"/>
  <c r="Q84" i="8"/>
  <c r="P84" i="8"/>
  <c r="U84" i="8" s="1"/>
  <c r="M84" i="8"/>
  <c r="L84" i="8"/>
  <c r="J84" i="8"/>
  <c r="H84" i="8"/>
  <c r="F84" i="8"/>
  <c r="N84" i="8" s="1"/>
  <c r="E84" i="8"/>
  <c r="O84" i="8" s="1"/>
  <c r="D84" i="8"/>
  <c r="G84" i="8" s="1"/>
  <c r="U83" i="8"/>
  <c r="T83" i="8"/>
  <c r="O83" i="8"/>
  <c r="N83" i="8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S78" i="8"/>
  <c r="R78" i="8"/>
  <c r="T78" i="8" s="1"/>
  <c r="Q78" i="8"/>
  <c r="P78" i="8"/>
  <c r="U78" i="8" s="1"/>
  <c r="N78" i="8"/>
  <c r="L78" i="8"/>
  <c r="J78" i="8"/>
  <c r="H78" i="8"/>
  <c r="F78" i="8"/>
  <c r="E78" i="8"/>
  <c r="M78" i="8" s="1"/>
  <c r="D78" i="8"/>
  <c r="U77" i="8"/>
  <c r="T77" i="8"/>
  <c r="N77" i="8"/>
  <c r="O77" i="8" s="1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S70" i="8"/>
  <c r="R70" i="8"/>
  <c r="Q70" i="8"/>
  <c r="P70" i="8"/>
  <c r="U70" i="8" s="1"/>
  <c r="L70" i="8"/>
  <c r="J70" i="8"/>
  <c r="H70" i="8"/>
  <c r="I70" i="8" s="1"/>
  <c r="F70" i="8"/>
  <c r="E70" i="8"/>
  <c r="K70" i="8" s="1"/>
  <c r="D70" i="8"/>
  <c r="U69" i="8"/>
  <c r="T69" i="8"/>
  <c r="N69" i="8"/>
  <c r="O69" i="8" s="1"/>
  <c r="M69" i="8"/>
  <c r="K69" i="8"/>
  <c r="I69" i="8"/>
  <c r="G69" i="8"/>
  <c r="U68" i="8"/>
  <c r="T68" i="8"/>
  <c r="N68" i="8"/>
  <c r="O68" i="8" s="1"/>
  <c r="M68" i="8"/>
  <c r="K68" i="8"/>
  <c r="I68" i="8"/>
  <c r="G68" i="8"/>
  <c r="U67" i="8"/>
  <c r="T67" i="8"/>
  <c r="O67" i="8"/>
  <c r="N67" i="8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O64" i="8"/>
  <c r="N64" i="8"/>
  <c r="M64" i="8"/>
  <c r="K64" i="8"/>
  <c r="I64" i="8"/>
  <c r="G64" i="8"/>
  <c r="S63" i="8"/>
  <c r="R63" i="8"/>
  <c r="T63" i="8" s="1"/>
  <c r="Q63" i="8"/>
  <c r="P63" i="8"/>
  <c r="U63" i="8" s="1"/>
  <c r="L63" i="8"/>
  <c r="K63" i="8"/>
  <c r="J63" i="8"/>
  <c r="I63" i="8"/>
  <c r="H63" i="8"/>
  <c r="G63" i="8"/>
  <c r="F63" i="8"/>
  <c r="E63" i="8"/>
  <c r="M63" i="8" s="1"/>
  <c r="D63" i="8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O59" i="8"/>
  <c r="N59" i="8"/>
  <c r="M59" i="8"/>
  <c r="K59" i="8"/>
  <c r="I59" i="8"/>
  <c r="G59" i="8"/>
  <c r="S58" i="8"/>
  <c r="R58" i="8"/>
  <c r="T58" i="8" s="1"/>
  <c r="Q58" i="8"/>
  <c r="P58" i="8"/>
  <c r="L58" i="8"/>
  <c r="J58" i="8"/>
  <c r="H58" i="8"/>
  <c r="F58" i="8"/>
  <c r="N58" i="8" s="1"/>
  <c r="E58" i="8"/>
  <c r="D58" i="8"/>
  <c r="I58" i="8" s="1"/>
  <c r="U57" i="8"/>
  <c r="T57" i="8"/>
  <c r="O57" i="8"/>
  <c r="N57" i="8"/>
  <c r="M57" i="8"/>
  <c r="K57" i="8"/>
  <c r="I57" i="8"/>
  <c r="G57" i="8"/>
  <c r="S54" i="8"/>
  <c r="T54" i="8" s="1"/>
  <c r="R54" i="8"/>
  <c r="Q54" i="8"/>
  <c r="P54" i="8"/>
  <c r="L54" i="8"/>
  <c r="K54" i="8"/>
  <c r="J54" i="8"/>
  <c r="U54" i="8" s="1"/>
  <c r="H54" i="8"/>
  <c r="F54" i="8"/>
  <c r="E54" i="8"/>
  <c r="D54" i="8"/>
  <c r="T53" i="8"/>
  <c r="S53" i="8"/>
  <c r="R53" i="8"/>
  <c r="Q53" i="8"/>
  <c r="P53" i="8"/>
  <c r="U53" i="8" s="1"/>
  <c r="L53" i="8"/>
  <c r="J53" i="8"/>
  <c r="H53" i="8"/>
  <c r="G53" i="8"/>
  <c r="F53" i="8"/>
  <c r="E53" i="8"/>
  <c r="M53" i="8" s="1"/>
  <c r="D53" i="8"/>
  <c r="I53" i="8" s="1"/>
  <c r="U52" i="8"/>
  <c r="T52" i="8"/>
  <c r="O52" i="8"/>
  <c r="N52" i="8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S47" i="8"/>
  <c r="R47" i="8"/>
  <c r="Q47" i="8"/>
  <c r="P47" i="8"/>
  <c r="U47" i="8" s="1"/>
  <c r="L47" i="8"/>
  <c r="J47" i="8"/>
  <c r="K47" i="8" s="1"/>
  <c r="H47" i="8"/>
  <c r="I47" i="8" s="1"/>
  <c r="G47" i="8"/>
  <c r="F47" i="8"/>
  <c r="E47" i="8"/>
  <c r="D47" i="8"/>
  <c r="U46" i="8"/>
  <c r="T46" i="8"/>
  <c r="N46" i="8"/>
  <c r="O46" i="8" s="1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O44" i="8"/>
  <c r="N44" i="8"/>
  <c r="M44" i="8"/>
  <c r="K44" i="8"/>
  <c r="I44" i="8"/>
  <c r="G44" i="8"/>
  <c r="U43" i="8"/>
  <c r="T43" i="8"/>
  <c r="O43" i="8"/>
  <c r="N43" i="8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S40" i="8"/>
  <c r="R40" i="8"/>
  <c r="T40" i="8" s="1"/>
  <c r="Q40" i="8"/>
  <c r="P40" i="8"/>
  <c r="L40" i="8"/>
  <c r="J40" i="8"/>
  <c r="H40" i="8"/>
  <c r="F40" i="8"/>
  <c r="E40" i="8"/>
  <c r="D40" i="8"/>
  <c r="U39" i="8"/>
  <c r="T39" i="8"/>
  <c r="O39" i="8"/>
  <c r="N39" i="8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U35" i="8"/>
  <c r="T35" i="8"/>
  <c r="S35" i="8"/>
  <c r="R35" i="8"/>
  <c r="Q35" i="8"/>
  <c r="P35" i="8"/>
  <c r="L35" i="8"/>
  <c r="K35" i="8"/>
  <c r="J35" i="8"/>
  <c r="H35" i="8"/>
  <c r="F35" i="8"/>
  <c r="E35" i="8"/>
  <c r="O35" i="8" s="1"/>
  <c r="D35" i="8"/>
  <c r="I35" i="8" s="1"/>
  <c r="U34" i="8"/>
  <c r="T34" i="8"/>
  <c r="O34" i="8"/>
  <c r="N34" i="8"/>
  <c r="M34" i="8"/>
  <c r="K34" i="8"/>
  <c r="I34" i="8"/>
  <c r="G34" i="8"/>
  <c r="U33" i="8"/>
  <c r="T33" i="8"/>
  <c r="O33" i="8"/>
  <c r="N33" i="8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O29" i="8"/>
  <c r="N29" i="8"/>
  <c r="M29" i="8"/>
  <c r="K29" i="8"/>
  <c r="I29" i="8"/>
  <c r="G29" i="8"/>
  <c r="U28" i="8"/>
  <c r="T28" i="8"/>
  <c r="O28" i="8"/>
  <c r="N28" i="8"/>
  <c r="M28" i="8"/>
  <c r="K28" i="8"/>
  <c r="I28" i="8"/>
  <c r="G28" i="8"/>
  <c r="S27" i="8"/>
  <c r="T27" i="8" s="1"/>
  <c r="R27" i="8"/>
  <c r="Q27" i="8"/>
  <c r="P27" i="8"/>
  <c r="U27" i="8" s="1"/>
  <c r="L27" i="8"/>
  <c r="J27" i="8"/>
  <c r="H27" i="8"/>
  <c r="F27" i="8"/>
  <c r="E27" i="8"/>
  <c r="M27" i="8" s="1"/>
  <c r="D27" i="8"/>
  <c r="U26" i="8"/>
  <c r="T26" i="8"/>
  <c r="N26" i="8"/>
  <c r="O26" i="8" s="1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O20" i="8"/>
  <c r="N20" i="8"/>
  <c r="M20" i="8"/>
  <c r="K20" i="8"/>
  <c r="I20" i="8"/>
  <c r="G20" i="8"/>
  <c r="S19" i="8"/>
  <c r="R19" i="8"/>
  <c r="Q19" i="8"/>
  <c r="P19" i="8"/>
  <c r="U19" i="8" s="1"/>
  <c r="L19" i="8"/>
  <c r="J19" i="8"/>
  <c r="H19" i="8"/>
  <c r="G19" i="8"/>
  <c r="F19" i="8"/>
  <c r="N19" i="8" s="1"/>
  <c r="O19" i="8" s="1"/>
  <c r="E19" i="8"/>
  <c r="M19" i="8" s="1"/>
  <c r="D19" i="8"/>
  <c r="U18" i="8"/>
  <c r="T18" i="8"/>
  <c r="N18" i="8"/>
  <c r="O18" i="8" s="1"/>
  <c r="M18" i="8"/>
  <c r="K18" i="8"/>
  <c r="I18" i="8"/>
  <c r="G18" i="8"/>
  <c r="U17" i="8"/>
  <c r="T17" i="8"/>
  <c r="O17" i="8"/>
  <c r="N17" i="8"/>
  <c r="M17" i="8"/>
  <c r="K17" i="8"/>
  <c r="I17" i="8"/>
  <c r="G17" i="8"/>
  <c r="U16" i="8"/>
  <c r="T16" i="8"/>
  <c r="N16" i="8"/>
  <c r="O16" i="8" s="1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N14" i="8"/>
  <c r="O14" i="8" s="1"/>
  <c r="M14" i="8"/>
  <c r="K14" i="8"/>
  <c r="I14" i="8"/>
  <c r="G14" i="8"/>
  <c r="U13" i="8"/>
  <c r="T13" i="8"/>
  <c r="N13" i="8"/>
  <c r="O13" i="8" s="1"/>
  <c r="M13" i="8"/>
  <c r="K13" i="8"/>
  <c r="I13" i="8"/>
  <c r="G13" i="8"/>
  <c r="U12" i="8"/>
  <c r="T12" i="8"/>
  <c r="O12" i="8"/>
  <c r="N12" i="8"/>
  <c r="M12" i="8"/>
  <c r="K12" i="8"/>
  <c r="I12" i="8"/>
  <c r="G12" i="8"/>
  <c r="U11" i="8"/>
  <c r="T11" i="8"/>
  <c r="O11" i="8"/>
  <c r="N11" i="8"/>
  <c r="M11" i="8"/>
  <c r="K11" i="8"/>
  <c r="I11" i="8"/>
  <c r="G11" i="8"/>
  <c r="S10" i="8"/>
  <c r="R10" i="8"/>
  <c r="Q10" i="8"/>
  <c r="P10" i="8"/>
  <c r="L10" i="8"/>
  <c r="J10" i="8"/>
  <c r="H10" i="8"/>
  <c r="F10" i="8"/>
  <c r="N10" i="8" s="1"/>
  <c r="E10" i="8"/>
  <c r="D10" i="8"/>
  <c r="I10" i="8" s="1"/>
  <c r="U9" i="8"/>
  <c r="T9" i="8"/>
  <c r="O9" i="8"/>
  <c r="N9" i="8"/>
  <c r="M9" i="8"/>
  <c r="K9" i="8"/>
  <c r="I9" i="8"/>
  <c r="G9" i="8"/>
  <c r="U8" i="8"/>
  <c r="T8" i="8"/>
  <c r="O8" i="8"/>
  <c r="N8" i="8"/>
  <c r="M8" i="8"/>
  <c r="K8" i="8"/>
  <c r="I8" i="8"/>
  <c r="G8" i="8"/>
  <c r="S339" i="7"/>
  <c r="T339" i="7" s="1"/>
  <c r="R339" i="7"/>
  <c r="Q339" i="7"/>
  <c r="P339" i="7"/>
  <c r="U339" i="7" s="1"/>
  <c r="N339" i="7"/>
  <c r="L339" i="7"/>
  <c r="J339" i="7"/>
  <c r="K339" i="7" s="1"/>
  <c r="H339" i="7"/>
  <c r="F339" i="7"/>
  <c r="E339" i="7"/>
  <c r="D339" i="7"/>
  <c r="T338" i="7"/>
  <c r="S338" i="7"/>
  <c r="R338" i="7"/>
  <c r="Q338" i="7"/>
  <c r="P338" i="7"/>
  <c r="L338" i="7"/>
  <c r="J338" i="7"/>
  <c r="H338" i="7"/>
  <c r="F338" i="7"/>
  <c r="E338" i="7"/>
  <c r="D338" i="7"/>
  <c r="S337" i="7"/>
  <c r="R337" i="7"/>
  <c r="Q337" i="7"/>
  <c r="P337" i="7"/>
  <c r="U337" i="7" s="1"/>
  <c r="L337" i="7"/>
  <c r="J337" i="7"/>
  <c r="H337" i="7"/>
  <c r="F337" i="7"/>
  <c r="E337" i="7"/>
  <c r="D337" i="7"/>
  <c r="U336" i="7"/>
  <c r="T336" i="7"/>
  <c r="O336" i="7"/>
  <c r="N336" i="7"/>
  <c r="M336" i="7"/>
  <c r="K336" i="7"/>
  <c r="I336" i="7"/>
  <c r="G336" i="7"/>
  <c r="U335" i="7"/>
  <c r="T335" i="7"/>
  <c r="N335" i="7"/>
  <c r="O335" i="7" s="1"/>
  <c r="M335" i="7"/>
  <c r="K335" i="7"/>
  <c r="I335" i="7"/>
  <c r="G335" i="7"/>
  <c r="U334" i="7"/>
  <c r="T334" i="7"/>
  <c r="N334" i="7"/>
  <c r="O334" i="7" s="1"/>
  <c r="M334" i="7"/>
  <c r="K334" i="7"/>
  <c r="I334" i="7"/>
  <c r="G334" i="7"/>
  <c r="U333" i="7"/>
  <c r="T333" i="7"/>
  <c r="N333" i="7"/>
  <c r="O333" i="7" s="1"/>
  <c r="M333" i="7"/>
  <c r="K333" i="7"/>
  <c r="I333" i="7"/>
  <c r="G333" i="7"/>
  <c r="S332" i="7"/>
  <c r="R332" i="7"/>
  <c r="Q332" i="7"/>
  <c r="P332" i="7"/>
  <c r="U332" i="7" s="1"/>
  <c r="L332" i="7"/>
  <c r="J332" i="7"/>
  <c r="H332" i="7"/>
  <c r="F332" i="7"/>
  <c r="E332" i="7"/>
  <c r="K332" i="7" s="1"/>
  <c r="D332" i="7"/>
  <c r="U331" i="7"/>
  <c r="T331" i="7"/>
  <c r="O331" i="7"/>
  <c r="N331" i="7"/>
  <c r="M331" i="7"/>
  <c r="K331" i="7"/>
  <c r="I331" i="7"/>
  <c r="G331" i="7"/>
  <c r="U330" i="7"/>
  <c r="T330" i="7"/>
  <c r="N330" i="7"/>
  <c r="O330" i="7" s="1"/>
  <c r="M330" i="7"/>
  <c r="K330" i="7"/>
  <c r="I330" i="7"/>
  <c r="G330" i="7"/>
  <c r="U329" i="7"/>
  <c r="T329" i="7"/>
  <c r="N329" i="7"/>
  <c r="O329" i="7" s="1"/>
  <c r="M329" i="7"/>
  <c r="K329" i="7"/>
  <c r="I329" i="7"/>
  <c r="G329" i="7"/>
  <c r="U328" i="7"/>
  <c r="T328" i="7"/>
  <c r="N328" i="7"/>
  <c r="O328" i="7" s="1"/>
  <c r="M328" i="7"/>
  <c r="K328" i="7"/>
  <c r="I328" i="7"/>
  <c r="G328" i="7"/>
  <c r="U327" i="7"/>
  <c r="T327" i="7"/>
  <c r="N327" i="7"/>
  <c r="O327" i="7" s="1"/>
  <c r="M327" i="7"/>
  <c r="K327" i="7"/>
  <c r="I327" i="7"/>
  <c r="G327" i="7"/>
  <c r="U326" i="7"/>
  <c r="T326" i="7"/>
  <c r="N326" i="7"/>
  <c r="O326" i="7" s="1"/>
  <c r="M326" i="7"/>
  <c r="K326" i="7"/>
  <c r="I326" i="7"/>
  <c r="G326" i="7"/>
  <c r="U325" i="7"/>
  <c r="T325" i="7"/>
  <c r="N325" i="7"/>
  <c r="O325" i="7" s="1"/>
  <c r="M325" i="7"/>
  <c r="K325" i="7"/>
  <c r="I325" i="7"/>
  <c r="G325" i="7"/>
  <c r="U324" i="7"/>
  <c r="T324" i="7"/>
  <c r="N324" i="7"/>
  <c r="O324" i="7" s="1"/>
  <c r="M324" i="7"/>
  <c r="K324" i="7"/>
  <c r="I324" i="7"/>
  <c r="G324" i="7"/>
  <c r="T323" i="7"/>
  <c r="S323" i="7"/>
  <c r="R323" i="7"/>
  <c r="Q323" i="7"/>
  <c r="P323" i="7"/>
  <c r="U323" i="7" s="1"/>
  <c r="L323" i="7"/>
  <c r="J323" i="7"/>
  <c r="H323" i="7"/>
  <c r="F323" i="7"/>
  <c r="N323" i="7" s="1"/>
  <c r="E323" i="7"/>
  <c r="D323" i="7"/>
  <c r="U322" i="7"/>
  <c r="T322" i="7"/>
  <c r="O322" i="7"/>
  <c r="N322" i="7"/>
  <c r="M322" i="7"/>
  <c r="K322" i="7"/>
  <c r="I322" i="7"/>
  <c r="G322" i="7"/>
  <c r="U321" i="7"/>
  <c r="T321" i="7"/>
  <c r="O321" i="7"/>
  <c r="N321" i="7"/>
  <c r="M321" i="7"/>
  <c r="K321" i="7"/>
  <c r="I321" i="7"/>
  <c r="G321" i="7"/>
  <c r="U320" i="7"/>
  <c r="T320" i="7"/>
  <c r="O320" i="7"/>
  <c r="N320" i="7"/>
  <c r="M320" i="7"/>
  <c r="K320" i="7"/>
  <c r="I320" i="7"/>
  <c r="G320" i="7"/>
  <c r="U319" i="7"/>
  <c r="T319" i="7"/>
  <c r="O319" i="7"/>
  <c r="N319" i="7"/>
  <c r="M319" i="7"/>
  <c r="K319" i="7"/>
  <c r="I319" i="7"/>
  <c r="G319" i="7"/>
  <c r="U318" i="7"/>
  <c r="T318" i="7"/>
  <c r="O318" i="7"/>
  <c r="N318" i="7"/>
  <c r="M318" i="7"/>
  <c r="K318" i="7"/>
  <c r="I318" i="7"/>
  <c r="G318" i="7"/>
  <c r="U317" i="7"/>
  <c r="T317" i="7"/>
  <c r="S317" i="7"/>
  <c r="R317" i="7"/>
  <c r="Q317" i="7"/>
  <c r="P317" i="7"/>
  <c r="L317" i="7"/>
  <c r="J317" i="7"/>
  <c r="H317" i="7"/>
  <c r="G317" i="7"/>
  <c r="F317" i="7"/>
  <c r="E317" i="7"/>
  <c r="K317" i="7" s="1"/>
  <c r="D317" i="7"/>
  <c r="U316" i="7"/>
  <c r="T316" i="7"/>
  <c r="O316" i="7"/>
  <c r="N316" i="7"/>
  <c r="M316" i="7"/>
  <c r="K316" i="7"/>
  <c r="I316" i="7"/>
  <c r="G316" i="7"/>
  <c r="U315" i="7"/>
  <c r="T315" i="7"/>
  <c r="N315" i="7"/>
  <c r="O315" i="7" s="1"/>
  <c r="M315" i="7"/>
  <c r="K315" i="7"/>
  <c r="I315" i="7"/>
  <c r="G315" i="7"/>
  <c r="U314" i="7"/>
  <c r="T314" i="7"/>
  <c r="N314" i="7"/>
  <c r="O314" i="7" s="1"/>
  <c r="M314" i="7"/>
  <c r="K314" i="7"/>
  <c r="I314" i="7"/>
  <c r="G314" i="7"/>
  <c r="U313" i="7"/>
  <c r="T313" i="7"/>
  <c r="N313" i="7"/>
  <c r="O313" i="7" s="1"/>
  <c r="M313" i="7"/>
  <c r="K313" i="7"/>
  <c r="I313" i="7"/>
  <c r="G313" i="7"/>
  <c r="U312" i="7"/>
  <c r="T312" i="7"/>
  <c r="N312" i="7"/>
  <c r="O312" i="7" s="1"/>
  <c r="M312" i="7"/>
  <c r="K312" i="7"/>
  <c r="I312" i="7"/>
  <c r="G312" i="7"/>
  <c r="U311" i="7"/>
  <c r="T311" i="7"/>
  <c r="N311" i="7"/>
  <c r="O311" i="7" s="1"/>
  <c r="M311" i="7"/>
  <c r="K311" i="7"/>
  <c r="I311" i="7"/>
  <c r="G311" i="7"/>
  <c r="S310" i="7"/>
  <c r="R310" i="7"/>
  <c r="Q310" i="7"/>
  <c r="P310" i="7"/>
  <c r="L310" i="7"/>
  <c r="J310" i="7"/>
  <c r="H310" i="7"/>
  <c r="F310" i="7"/>
  <c r="G310" i="7" s="1"/>
  <c r="E310" i="7"/>
  <c r="D310" i="7"/>
  <c r="I310" i="7" s="1"/>
  <c r="U309" i="7"/>
  <c r="T309" i="7"/>
  <c r="O309" i="7"/>
  <c r="N309" i="7"/>
  <c r="M309" i="7"/>
  <c r="K309" i="7"/>
  <c r="I309" i="7"/>
  <c r="G309" i="7"/>
  <c r="U308" i="7"/>
  <c r="T308" i="7"/>
  <c r="N308" i="7"/>
  <c r="O308" i="7" s="1"/>
  <c r="M308" i="7"/>
  <c r="K308" i="7"/>
  <c r="I308" i="7"/>
  <c r="G308" i="7"/>
  <c r="U307" i="7"/>
  <c r="T307" i="7"/>
  <c r="N307" i="7"/>
  <c r="O307" i="7" s="1"/>
  <c r="M307" i="7"/>
  <c r="K307" i="7"/>
  <c r="I307" i="7"/>
  <c r="G307" i="7"/>
  <c r="U306" i="7"/>
  <c r="T306" i="7"/>
  <c r="N306" i="7"/>
  <c r="O306" i="7" s="1"/>
  <c r="M306" i="7"/>
  <c r="K306" i="7"/>
  <c r="I306" i="7"/>
  <c r="G306" i="7"/>
  <c r="U305" i="7"/>
  <c r="T305" i="7"/>
  <c r="N305" i="7"/>
  <c r="O305" i="7" s="1"/>
  <c r="M305" i="7"/>
  <c r="K305" i="7"/>
  <c r="I305" i="7"/>
  <c r="G305" i="7"/>
  <c r="U304" i="7"/>
  <c r="T304" i="7"/>
  <c r="N304" i="7"/>
  <c r="O304" i="7" s="1"/>
  <c r="M304" i="7"/>
  <c r="K304" i="7"/>
  <c r="I304" i="7"/>
  <c r="G304" i="7"/>
  <c r="S303" i="7"/>
  <c r="R303" i="7"/>
  <c r="T303" i="7" s="1"/>
  <c r="Q303" i="7"/>
  <c r="P303" i="7"/>
  <c r="L303" i="7"/>
  <c r="K303" i="7"/>
  <c r="J303" i="7"/>
  <c r="H303" i="7"/>
  <c r="F303" i="7"/>
  <c r="N303" i="7" s="1"/>
  <c r="E303" i="7"/>
  <c r="D303" i="7"/>
  <c r="U302" i="7"/>
  <c r="T302" i="7"/>
  <c r="O302" i="7"/>
  <c r="N302" i="7"/>
  <c r="M302" i="7"/>
  <c r="K302" i="7"/>
  <c r="I302" i="7"/>
  <c r="G302" i="7"/>
  <c r="T299" i="7"/>
  <c r="S299" i="7"/>
  <c r="R299" i="7"/>
  <c r="Q299" i="7"/>
  <c r="P299" i="7"/>
  <c r="L299" i="7"/>
  <c r="J299" i="7"/>
  <c r="U299" i="7" s="1"/>
  <c r="H299" i="7"/>
  <c r="F299" i="7"/>
  <c r="E299" i="7"/>
  <c r="M299" i="7" s="1"/>
  <c r="D299" i="7"/>
  <c r="T298" i="7"/>
  <c r="S298" i="7"/>
  <c r="R298" i="7"/>
  <c r="Q298" i="7"/>
  <c r="P298" i="7"/>
  <c r="U298" i="7" s="1"/>
  <c r="L298" i="7"/>
  <c r="J298" i="7"/>
  <c r="H298" i="7"/>
  <c r="F298" i="7"/>
  <c r="N298" i="7" s="1"/>
  <c r="E298" i="7"/>
  <c r="D298" i="7"/>
  <c r="U297" i="7"/>
  <c r="T297" i="7"/>
  <c r="O297" i="7"/>
  <c r="N297" i="7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O295" i="7"/>
  <c r="N295" i="7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N293" i="7"/>
  <c r="O293" i="7" s="1"/>
  <c r="M293" i="7"/>
  <c r="K293" i="7"/>
  <c r="I293" i="7"/>
  <c r="G293" i="7"/>
  <c r="S292" i="7"/>
  <c r="R292" i="7"/>
  <c r="T292" i="7" s="1"/>
  <c r="Q292" i="7"/>
  <c r="P292" i="7"/>
  <c r="L292" i="7"/>
  <c r="J292" i="7"/>
  <c r="I292" i="7"/>
  <c r="H292" i="7"/>
  <c r="F292" i="7"/>
  <c r="E292" i="7"/>
  <c r="M292" i="7" s="1"/>
  <c r="D292" i="7"/>
  <c r="U291" i="7"/>
  <c r="T291" i="7"/>
  <c r="O291" i="7"/>
  <c r="N291" i="7"/>
  <c r="M291" i="7"/>
  <c r="K291" i="7"/>
  <c r="I291" i="7"/>
  <c r="G291" i="7"/>
  <c r="U290" i="7"/>
  <c r="T290" i="7"/>
  <c r="O290" i="7"/>
  <c r="N290" i="7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O288" i="7"/>
  <c r="N288" i="7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O286" i="7"/>
  <c r="N286" i="7"/>
  <c r="M286" i="7"/>
  <c r="K286" i="7"/>
  <c r="I286" i="7"/>
  <c r="G286" i="7"/>
  <c r="S285" i="7"/>
  <c r="R285" i="7"/>
  <c r="T285" i="7" s="1"/>
  <c r="Q285" i="7"/>
  <c r="P285" i="7"/>
  <c r="L285" i="7"/>
  <c r="J285" i="7"/>
  <c r="K285" i="7" s="1"/>
  <c r="I285" i="7"/>
  <c r="H285" i="7"/>
  <c r="F285" i="7"/>
  <c r="E285" i="7"/>
  <c r="D285" i="7"/>
  <c r="U284" i="7"/>
  <c r="T284" i="7"/>
  <c r="O284" i="7"/>
  <c r="N284" i="7"/>
  <c r="M284" i="7"/>
  <c r="K284" i="7"/>
  <c r="I284" i="7"/>
  <c r="G284" i="7"/>
  <c r="U283" i="7"/>
  <c r="T283" i="7"/>
  <c r="O283" i="7"/>
  <c r="N283" i="7"/>
  <c r="M283" i="7"/>
  <c r="K283" i="7"/>
  <c r="I283" i="7"/>
  <c r="G283" i="7"/>
  <c r="U282" i="7"/>
  <c r="T282" i="7"/>
  <c r="O282" i="7"/>
  <c r="N282" i="7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O279" i="7"/>
  <c r="N279" i="7"/>
  <c r="M279" i="7"/>
  <c r="K279" i="7"/>
  <c r="I279" i="7"/>
  <c r="G279" i="7"/>
  <c r="U278" i="7"/>
  <c r="T278" i="7"/>
  <c r="O278" i="7"/>
  <c r="N278" i="7"/>
  <c r="M278" i="7"/>
  <c r="K278" i="7"/>
  <c r="I278" i="7"/>
  <c r="G278" i="7"/>
  <c r="U277" i="7"/>
  <c r="T277" i="7"/>
  <c r="O277" i="7"/>
  <c r="N277" i="7"/>
  <c r="M277" i="7"/>
  <c r="K277" i="7"/>
  <c r="I277" i="7"/>
  <c r="G277" i="7"/>
  <c r="U276" i="7"/>
  <c r="T276" i="7"/>
  <c r="O276" i="7"/>
  <c r="N276" i="7"/>
  <c r="M276" i="7"/>
  <c r="K276" i="7"/>
  <c r="I276" i="7"/>
  <c r="G276" i="7"/>
  <c r="S275" i="7"/>
  <c r="T275" i="7" s="1"/>
  <c r="R275" i="7"/>
  <c r="Q275" i="7"/>
  <c r="P275" i="7"/>
  <c r="U275" i="7" s="1"/>
  <c r="L275" i="7"/>
  <c r="J275" i="7"/>
  <c r="H275" i="7"/>
  <c r="F275" i="7"/>
  <c r="N275" i="7" s="1"/>
  <c r="E275" i="7"/>
  <c r="K275" i="7" s="1"/>
  <c r="D275" i="7"/>
  <c r="U274" i="7"/>
  <c r="T274" i="7"/>
  <c r="N274" i="7"/>
  <c r="O274" i="7" s="1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O268" i="7"/>
  <c r="N268" i="7"/>
  <c r="M268" i="7"/>
  <c r="K268" i="7"/>
  <c r="I268" i="7"/>
  <c r="G268" i="7"/>
  <c r="S267" i="7"/>
  <c r="T267" i="7" s="1"/>
  <c r="R267" i="7"/>
  <c r="Q267" i="7"/>
  <c r="P267" i="7"/>
  <c r="U267" i="7" s="1"/>
  <c r="L267" i="7"/>
  <c r="J267" i="7"/>
  <c r="H267" i="7"/>
  <c r="F267" i="7"/>
  <c r="N267" i="7" s="1"/>
  <c r="E267" i="7"/>
  <c r="K267" i="7" s="1"/>
  <c r="D267" i="7"/>
  <c r="U266" i="7"/>
  <c r="T266" i="7"/>
  <c r="N266" i="7"/>
  <c r="O266" i="7" s="1"/>
  <c r="M266" i="7"/>
  <c r="K266" i="7"/>
  <c r="I266" i="7"/>
  <c r="G266" i="7"/>
  <c r="U265" i="7"/>
  <c r="T265" i="7"/>
  <c r="O265" i="7"/>
  <c r="N265" i="7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O263" i="7"/>
  <c r="N263" i="7"/>
  <c r="M263" i="7"/>
  <c r="K263" i="7"/>
  <c r="I263" i="7"/>
  <c r="G263" i="7"/>
  <c r="S260" i="7"/>
  <c r="R260" i="7"/>
  <c r="T260" i="7" s="1"/>
  <c r="Q260" i="7"/>
  <c r="P260" i="7"/>
  <c r="L260" i="7"/>
  <c r="J260" i="7"/>
  <c r="H260" i="7"/>
  <c r="F260" i="7"/>
  <c r="E260" i="7"/>
  <c r="M260" i="7" s="1"/>
  <c r="D260" i="7"/>
  <c r="S259" i="7"/>
  <c r="R259" i="7"/>
  <c r="T259" i="7" s="1"/>
  <c r="Q259" i="7"/>
  <c r="P259" i="7"/>
  <c r="L259" i="7"/>
  <c r="J259" i="7"/>
  <c r="I259" i="7"/>
  <c r="H259" i="7"/>
  <c r="F259" i="7"/>
  <c r="E259" i="7"/>
  <c r="D259" i="7"/>
  <c r="G259" i="7" s="1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O256" i="7"/>
  <c r="N256" i="7"/>
  <c r="M256" i="7"/>
  <c r="K256" i="7"/>
  <c r="I256" i="7"/>
  <c r="G256" i="7"/>
  <c r="U255" i="7"/>
  <c r="T255" i="7"/>
  <c r="O255" i="7"/>
  <c r="N255" i="7"/>
  <c r="M255" i="7"/>
  <c r="K255" i="7"/>
  <c r="I255" i="7"/>
  <c r="G255" i="7"/>
  <c r="S254" i="7"/>
  <c r="R254" i="7"/>
  <c r="T254" i="7" s="1"/>
  <c r="Q254" i="7"/>
  <c r="P254" i="7"/>
  <c r="U254" i="7" s="1"/>
  <c r="L254" i="7"/>
  <c r="K254" i="7"/>
  <c r="J254" i="7"/>
  <c r="H254" i="7"/>
  <c r="F254" i="7"/>
  <c r="N254" i="7" s="1"/>
  <c r="E254" i="7"/>
  <c r="M254" i="7" s="1"/>
  <c r="D254" i="7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O251" i="7"/>
  <c r="N251" i="7"/>
  <c r="M251" i="7"/>
  <c r="K251" i="7"/>
  <c r="I251" i="7"/>
  <c r="G251" i="7"/>
  <c r="U250" i="7"/>
  <c r="T250" i="7"/>
  <c r="O250" i="7"/>
  <c r="N250" i="7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O248" i="7"/>
  <c r="N248" i="7"/>
  <c r="M248" i="7"/>
  <c r="K248" i="7"/>
  <c r="I248" i="7"/>
  <c r="G248" i="7"/>
  <c r="S247" i="7"/>
  <c r="R247" i="7"/>
  <c r="T247" i="7" s="1"/>
  <c r="Q247" i="7"/>
  <c r="P247" i="7"/>
  <c r="L247" i="7"/>
  <c r="J247" i="7"/>
  <c r="H247" i="7"/>
  <c r="F247" i="7"/>
  <c r="E247" i="7"/>
  <c r="D247" i="7"/>
  <c r="I247" i="7" s="1"/>
  <c r="U246" i="7"/>
  <c r="T246" i="7"/>
  <c r="O246" i="7"/>
  <c r="N246" i="7"/>
  <c r="M246" i="7"/>
  <c r="K246" i="7"/>
  <c r="I246" i="7"/>
  <c r="G246" i="7"/>
  <c r="U245" i="7"/>
  <c r="T245" i="7"/>
  <c r="N245" i="7"/>
  <c r="O245" i="7" s="1"/>
  <c r="M245" i="7"/>
  <c r="K245" i="7"/>
  <c r="I245" i="7"/>
  <c r="G245" i="7"/>
  <c r="U244" i="7"/>
  <c r="T244" i="7"/>
  <c r="O244" i="7"/>
  <c r="N244" i="7"/>
  <c r="M244" i="7"/>
  <c r="K244" i="7"/>
  <c r="I244" i="7"/>
  <c r="G244" i="7"/>
  <c r="U243" i="7"/>
  <c r="T243" i="7"/>
  <c r="N243" i="7"/>
  <c r="O243" i="7" s="1"/>
  <c r="M243" i="7"/>
  <c r="K243" i="7"/>
  <c r="I243" i="7"/>
  <c r="G243" i="7"/>
  <c r="U242" i="7"/>
  <c r="T242" i="7"/>
  <c r="N242" i="7"/>
  <c r="O242" i="7" s="1"/>
  <c r="M242" i="7"/>
  <c r="K242" i="7"/>
  <c r="I242" i="7"/>
  <c r="G242" i="7"/>
  <c r="U241" i="7"/>
  <c r="T241" i="7"/>
  <c r="O241" i="7"/>
  <c r="N241" i="7"/>
  <c r="M241" i="7"/>
  <c r="K241" i="7"/>
  <c r="I241" i="7"/>
  <c r="G241" i="7"/>
  <c r="S240" i="7"/>
  <c r="R240" i="7"/>
  <c r="T240" i="7" s="1"/>
  <c r="Q240" i="7"/>
  <c r="P240" i="7"/>
  <c r="L240" i="7"/>
  <c r="J240" i="7"/>
  <c r="K240" i="7" s="1"/>
  <c r="H240" i="7"/>
  <c r="I240" i="7" s="1"/>
  <c r="F240" i="7"/>
  <c r="E240" i="7"/>
  <c r="M240" i="7" s="1"/>
  <c r="D240" i="7"/>
  <c r="G240" i="7" s="1"/>
  <c r="U239" i="7"/>
  <c r="T239" i="7"/>
  <c r="N239" i="7"/>
  <c r="O239" i="7" s="1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N237" i="7"/>
  <c r="O237" i="7" s="1"/>
  <c r="M237" i="7"/>
  <c r="K237" i="7"/>
  <c r="I237" i="7"/>
  <c r="G237" i="7"/>
  <c r="U236" i="7"/>
  <c r="T236" i="7"/>
  <c r="N236" i="7"/>
  <c r="O236" i="7" s="1"/>
  <c r="M236" i="7"/>
  <c r="K236" i="7"/>
  <c r="I236" i="7"/>
  <c r="G236" i="7"/>
  <c r="U235" i="7"/>
  <c r="T235" i="7"/>
  <c r="O235" i="7"/>
  <c r="N235" i="7"/>
  <c r="M235" i="7"/>
  <c r="K235" i="7"/>
  <c r="I235" i="7"/>
  <c r="G235" i="7"/>
  <c r="U234" i="7"/>
  <c r="T234" i="7"/>
  <c r="O234" i="7"/>
  <c r="N234" i="7"/>
  <c r="M234" i="7"/>
  <c r="K234" i="7"/>
  <c r="I234" i="7"/>
  <c r="G234" i="7"/>
  <c r="S231" i="7"/>
  <c r="R231" i="7"/>
  <c r="T231" i="7" s="1"/>
  <c r="Q231" i="7"/>
  <c r="P231" i="7"/>
  <c r="L231" i="7"/>
  <c r="K231" i="7"/>
  <c r="J231" i="7"/>
  <c r="H231" i="7"/>
  <c r="F231" i="7"/>
  <c r="N231" i="7" s="1"/>
  <c r="E231" i="7"/>
  <c r="D231" i="7"/>
  <c r="T230" i="7"/>
  <c r="S230" i="7"/>
  <c r="R230" i="7"/>
  <c r="Q230" i="7"/>
  <c r="P230" i="7"/>
  <c r="U230" i="7" s="1"/>
  <c r="L230" i="7"/>
  <c r="J230" i="7"/>
  <c r="H230" i="7"/>
  <c r="F230" i="7"/>
  <c r="N230" i="7" s="1"/>
  <c r="E230" i="7"/>
  <c r="D230" i="7"/>
  <c r="U229" i="7"/>
  <c r="T229" i="7"/>
  <c r="O229" i="7"/>
  <c r="N229" i="7"/>
  <c r="M229" i="7"/>
  <c r="K229" i="7"/>
  <c r="I229" i="7"/>
  <c r="G229" i="7"/>
  <c r="U228" i="7"/>
  <c r="T228" i="7"/>
  <c r="O228" i="7"/>
  <c r="N228" i="7"/>
  <c r="M228" i="7"/>
  <c r="K228" i="7"/>
  <c r="I228" i="7"/>
  <c r="G228" i="7"/>
  <c r="U227" i="7"/>
  <c r="T227" i="7"/>
  <c r="O227" i="7"/>
  <c r="N227" i="7"/>
  <c r="M227" i="7"/>
  <c r="K227" i="7"/>
  <c r="I227" i="7"/>
  <c r="G227" i="7"/>
  <c r="U226" i="7"/>
  <c r="T226" i="7"/>
  <c r="O226" i="7"/>
  <c r="N226" i="7"/>
  <c r="M226" i="7"/>
  <c r="K226" i="7"/>
  <c r="I226" i="7"/>
  <c r="G226" i="7"/>
  <c r="U225" i="7"/>
  <c r="T225" i="7"/>
  <c r="O225" i="7"/>
  <c r="N225" i="7"/>
  <c r="M225" i="7"/>
  <c r="K225" i="7"/>
  <c r="I225" i="7"/>
  <c r="G225" i="7"/>
  <c r="U224" i="7"/>
  <c r="S224" i="7"/>
  <c r="R224" i="7"/>
  <c r="T224" i="7" s="1"/>
  <c r="Q224" i="7"/>
  <c r="P224" i="7"/>
  <c r="N224" i="7"/>
  <c r="M224" i="7"/>
  <c r="L224" i="7"/>
  <c r="J224" i="7"/>
  <c r="H224" i="7"/>
  <c r="F224" i="7"/>
  <c r="E224" i="7"/>
  <c r="K224" i="7" s="1"/>
  <c r="D224" i="7"/>
  <c r="U223" i="7"/>
  <c r="T223" i="7"/>
  <c r="O223" i="7"/>
  <c r="N223" i="7"/>
  <c r="M223" i="7"/>
  <c r="K223" i="7"/>
  <c r="I223" i="7"/>
  <c r="G223" i="7"/>
  <c r="U222" i="7"/>
  <c r="T222" i="7"/>
  <c r="O222" i="7"/>
  <c r="N222" i="7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N219" i="7"/>
  <c r="O219" i="7" s="1"/>
  <c r="M219" i="7"/>
  <c r="K219" i="7"/>
  <c r="I219" i="7"/>
  <c r="G219" i="7"/>
  <c r="U218" i="7"/>
  <c r="T218" i="7"/>
  <c r="N218" i="7"/>
  <c r="O218" i="7" s="1"/>
  <c r="M218" i="7"/>
  <c r="K218" i="7"/>
  <c r="I218" i="7"/>
  <c r="G218" i="7"/>
  <c r="U217" i="7"/>
  <c r="T217" i="7"/>
  <c r="N217" i="7"/>
  <c r="O217" i="7" s="1"/>
  <c r="M217" i="7"/>
  <c r="K217" i="7"/>
  <c r="I217" i="7"/>
  <c r="G217" i="7"/>
  <c r="S216" i="7"/>
  <c r="R216" i="7"/>
  <c r="T216" i="7" s="1"/>
  <c r="Q216" i="7"/>
  <c r="P216" i="7"/>
  <c r="U216" i="7" s="1"/>
  <c r="L216" i="7"/>
  <c r="J216" i="7"/>
  <c r="H216" i="7"/>
  <c r="I216" i="7" s="1"/>
  <c r="F216" i="7"/>
  <c r="E216" i="7"/>
  <c r="M216" i="7" s="1"/>
  <c r="D216" i="7"/>
  <c r="G216" i="7" s="1"/>
  <c r="U215" i="7"/>
  <c r="T215" i="7"/>
  <c r="O215" i="7"/>
  <c r="N215" i="7"/>
  <c r="M215" i="7"/>
  <c r="K215" i="7"/>
  <c r="I215" i="7"/>
  <c r="G215" i="7"/>
  <c r="U214" i="7"/>
  <c r="T214" i="7"/>
  <c r="N214" i="7"/>
  <c r="O214" i="7" s="1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O212" i="7"/>
  <c r="N212" i="7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O210" i="7"/>
  <c r="N210" i="7"/>
  <c r="M210" i="7"/>
  <c r="K210" i="7"/>
  <c r="I210" i="7"/>
  <c r="G210" i="7"/>
  <c r="U209" i="7"/>
  <c r="T209" i="7"/>
  <c r="N209" i="7"/>
  <c r="O209" i="7" s="1"/>
  <c r="M209" i="7"/>
  <c r="K209" i="7"/>
  <c r="I209" i="7"/>
  <c r="G209" i="7"/>
  <c r="U208" i="7"/>
  <c r="T208" i="7"/>
  <c r="O208" i="7"/>
  <c r="N208" i="7"/>
  <c r="M208" i="7"/>
  <c r="K208" i="7"/>
  <c r="I208" i="7"/>
  <c r="G208" i="7"/>
  <c r="S205" i="7"/>
  <c r="R205" i="7"/>
  <c r="T205" i="7" s="1"/>
  <c r="Q205" i="7"/>
  <c r="P205" i="7"/>
  <c r="L205" i="7"/>
  <c r="J205" i="7"/>
  <c r="H205" i="7"/>
  <c r="F205" i="7"/>
  <c r="E205" i="7"/>
  <c r="D205" i="7"/>
  <c r="G205" i="7" s="1"/>
  <c r="U204" i="7"/>
  <c r="S204" i="7"/>
  <c r="R204" i="7"/>
  <c r="T204" i="7" s="1"/>
  <c r="Q204" i="7"/>
  <c r="P204" i="7"/>
  <c r="L204" i="7"/>
  <c r="J204" i="7"/>
  <c r="H204" i="7"/>
  <c r="F204" i="7"/>
  <c r="E204" i="7"/>
  <c r="M204" i="7" s="1"/>
  <c r="D204" i="7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O201" i="7"/>
  <c r="N201" i="7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N199" i="7"/>
  <c r="O199" i="7" s="1"/>
  <c r="M199" i="7"/>
  <c r="K199" i="7"/>
  <c r="I199" i="7"/>
  <c r="G199" i="7"/>
  <c r="S198" i="7"/>
  <c r="R198" i="7"/>
  <c r="T198" i="7" s="1"/>
  <c r="Q198" i="7"/>
  <c r="P198" i="7"/>
  <c r="L198" i="7"/>
  <c r="J198" i="7"/>
  <c r="U198" i="7" s="1"/>
  <c r="H198" i="7"/>
  <c r="F198" i="7"/>
  <c r="E198" i="7"/>
  <c r="D198" i="7"/>
  <c r="G198" i="7" s="1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N195" i="7"/>
  <c r="O195" i="7" s="1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O193" i="7"/>
  <c r="N193" i="7"/>
  <c r="M193" i="7"/>
  <c r="K193" i="7"/>
  <c r="I193" i="7"/>
  <c r="G193" i="7"/>
  <c r="U192" i="7"/>
  <c r="T192" i="7"/>
  <c r="O192" i="7"/>
  <c r="N192" i="7"/>
  <c r="M192" i="7"/>
  <c r="K192" i="7"/>
  <c r="I192" i="7"/>
  <c r="G192" i="7"/>
  <c r="S191" i="7"/>
  <c r="R191" i="7"/>
  <c r="Q191" i="7"/>
  <c r="P191" i="7"/>
  <c r="U191" i="7" s="1"/>
  <c r="L191" i="7"/>
  <c r="J191" i="7"/>
  <c r="H191" i="7"/>
  <c r="F191" i="7"/>
  <c r="E191" i="7"/>
  <c r="M191" i="7" s="1"/>
  <c r="D191" i="7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N188" i="7"/>
  <c r="O188" i="7" s="1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S185" i="7"/>
  <c r="R185" i="7"/>
  <c r="Q185" i="7"/>
  <c r="P185" i="7"/>
  <c r="U185" i="7" s="1"/>
  <c r="L185" i="7"/>
  <c r="K185" i="7"/>
  <c r="J185" i="7"/>
  <c r="H185" i="7"/>
  <c r="F185" i="7"/>
  <c r="E185" i="7"/>
  <c r="O185" i="7" s="1"/>
  <c r="D185" i="7"/>
  <c r="G185" i="7" s="1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O181" i="7"/>
  <c r="N181" i="7"/>
  <c r="M181" i="7"/>
  <c r="K181" i="7"/>
  <c r="I181" i="7"/>
  <c r="G181" i="7"/>
  <c r="U180" i="7"/>
  <c r="T180" i="7"/>
  <c r="O180" i="7"/>
  <c r="N180" i="7"/>
  <c r="M180" i="7"/>
  <c r="K180" i="7"/>
  <c r="I180" i="7"/>
  <c r="G180" i="7"/>
  <c r="S179" i="7"/>
  <c r="R179" i="7"/>
  <c r="Q179" i="7"/>
  <c r="P179" i="7"/>
  <c r="L179" i="7"/>
  <c r="J179" i="7"/>
  <c r="U179" i="7" s="1"/>
  <c r="H179" i="7"/>
  <c r="F179" i="7"/>
  <c r="E179" i="7"/>
  <c r="D179" i="7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N175" i="7"/>
  <c r="O175" i="7" s="1"/>
  <c r="M175" i="7"/>
  <c r="K175" i="7"/>
  <c r="I175" i="7"/>
  <c r="G175" i="7"/>
  <c r="U174" i="7"/>
  <c r="T174" i="7"/>
  <c r="O174" i="7"/>
  <c r="N174" i="7"/>
  <c r="M174" i="7"/>
  <c r="K174" i="7"/>
  <c r="I174" i="7"/>
  <c r="G174" i="7"/>
  <c r="U173" i="7"/>
  <c r="T173" i="7"/>
  <c r="N173" i="7"/>
  <c r="O173" i="7" s="1"/>
  <c r="M173" i="7"/>
  <c r="K173" i="7"/>
  <c r="I173" i="7"/>
  <c r="G173" i="7"/>
  <c r="S170" i="7"/>
  <c r="R170" i="7"/>
  <c r="T170" i="7" s="1"/>
  <c r="Q170" i="7"/>
  <c r="P170" i="7"/>
  <c r="U170" i="7" s="1"/>
  <c r="M170" i="7"/>
  <c r="L170" i="7"/>
  <c r="J170" i="7"/>
  <c r="H170" i="7"/>
  <c r="F170" i="7"/>
  <c r="G170" i="7" s="1"/>
  <c r="E170" i="7"/>
  <c r="K170" i="7" s="1"/>
  <c r="D170" i="7"/>
  <c r="S169" i="7"/>
  <c r="R169" i="7"/>
  <c r="T169" i="7" s="1"/>
  <c r="Q169" i="7"/>
  <c r="P169" i="7"/>
  <c r="U169" i="7" s="1"/>
  <c r="L169" i="7"/>
  <c r="K169" i="7"/>
  <c r="J169" i="7"/>
  <c r="H169" i="7"/>
  <c r="F169" i="7"/>
  <c r="E169" i="7"/>
  <c r="M169" i="7" s="1"/>
  <c r="D169" i="7"/>
  <c r="G169" i="7" s="1"/>
  <c r="U168" i="7"/>
  <c r="T168" i="7"/>
  <c r="O168" i="7"/>
  <c r="N168" i="7"/>
  <c r="M168" i="7"/>
  <c r="K168" i="7"/>
  <c r="I168" i="7"/>
  <c r="G168" i="7"/>
  <c r="U167" i="7"/>
  <c r="T167" i="7"/>
  <c r="O167" i="7"/>
  <c r="N167" i="7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O165" i="7"/>
  <c r="N165" i="7"/>
  <c r="M165" i="7"/>
  <c r="K165" i="7"/>
  <c r="I165" i="7"/>
  <c r="G165" i="7"/>
  <c r="U164" i="7"/>
  <c r="T164" i="7"/>
  <c r="O164" i="7"/>
  <c r="N164" i="7"/>
  <c r="M164" i="7"/>
  <c r="K164" i="7"/>
  <c r="I164" i="7"/>
  <c r="G164" i="7"/>
  <c r="S163" i="7"/>
  <c r="R163" i="7"/>
  <c r="Q163" i="7"/>
  <c r="P163" i="7"/>
  <c r="L163" i="7"/>
  <c r="J163" i="7"/>
  <c r="H163" i="7"/>
  <c r="F163" i="7"/>
  <c r="N163" i="7" s="1"/>
  <c r="E163" i="7"/>
  <c r="D163" i="7"/>
  <c r="U162" i="7"/>
  <c r="T162" i="7"/>
  <c r="O162" i="7"/>
  <c r="N162" i="7"/>
  <c r="M162" i="7"/>
  <c r="K162" i="7"/>
  <c r="I162" i="7"/>
  <c r="G162" i="7"/>
  <c r="U161" i="7"/>
  <c r="T161" i="7"/>
  <c r="O161" i="7"/>
  <c r="N161" i="7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O159" i="7"/>
  <c r="N159" i="7"/>
  <c r="M159" i="7"/>
  <c r="K159" i="7"/>
  <c r="I159" i="7"/>
  <c r="G159" i="7"/>
  <c r="U158" i="7"/>
  <c r="T158" i="7"/>
  <c r="O158" i="7"/>
  <c r="N158" i="7"/>
  <c r="M158" i="7"/>
  <c r="K158" i="7"/>
  <c r="I158" i="7"/>
  <c r="G158" i="7"/>
  <c r="U157" i="7"/>
  <c r="S157" i="7"/>
  <c r="T157" i="7" s="1"/>
  <c r="R157" i="7"/>
  <c r="Q157" i="7"/>
  <c r="P157" i="7"/>
  <c r="L157" i="7"/>
  <c r="J157" i="7"/>
  <c r="H157" i="7"/>
  <c r="F157" i="7"/>
  <c r="N157" i="7" s="1"/>
  <c r="E157" i="7"/>
  <c r="D157" i="7"/>
  <c r="U156" i="7"/>
  <c r="T156" i="7"/>
  <c r="O156" i="7"/>
  <c r="N156" i="7"/>
  <c r="M156" i="7"/>
  <c r="K156" i="7"/>
  <c r="I156" i="7"/>
  <c r="G156" i="7"/>
  <c r="U155" i="7"/>
  <c r="T155" i="7"/>
  <c r="O155" i="7"/>
  <c r="N155" i="7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O153" i="7"/>
  <c r="N153" i="7"/>
  <c r="M153" i="7"/>
  <c r="K153" i="7"/>
  <c r="I153" i="7"/>
  <c r="G153" i="7"/>
  <c r="U152" i="7"/>
  <c r="T152" i="7"/>
  <c r="O152" i="7"/>
  <c r="N152" i="7"/>
  <c r="M152" i="7"/>
  <c r="K152" i="7"/>
  <c r="I152" i="7"/>
  <c r="G152" i="7"/>
  <c r="U151" i="7"/>
  <c r="T151" i="7"/>
  <c r="O151" i="7"/>
  <c r="N151" i="7"/>
  <c r="M151" i="7"/>
  <c r="K151" i="7"/>
  <c r="I151" i="7"/>
  <c r="G151" i="7"/>
  <c r="S150" i="7"/>
  <c r="R150" i="7"/>
  <c r="T150" i="7" s="1"/>
  <c r="Q150" i="7"/>
  <c r="P150" i="7"/>
  <c r="U150" i="7" s="1"/>
  <c r="O150" i="7"/>
  <c r="L150" i="7"/>
  <c r="J150" i="7"/>
  <c r="H150" i="7"/>
  <c r="F150" i="7"/>
  <c r="E150" i="7"/>
  <c r="K150" i="7" s="1"/>
  <c r="D150" i="7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O146" i="7"/>
  <c r="N146" i="7"/>
  <c r="M146" i="7"/>
  <c r="K146" i="7"/>
  <c r="I146" i="7"/>
  <c r="G146" i="7"/>
  <c r="U145" i="7"/>
  <c r="T145" i="7"/>
  <c r="O145" i="7"/>
  <c r="N145" i="7"/>
  <c r="M145" i="7"/>
  <c r="K145" i="7"/>
  <c r="I145" i="7"/>
  <c r="G145" i="7"/>
  <c r="S144" i="7"/>
  <c r="R144" i="7"/>
  <c r="Q144" i="7"/>
  <c r="P144" i="7"/>
  <c r="U144" i="7" s="1"/>
  <c r="L144" i="7"/>
  <c r="J144" i="7"/>
  <c r="I144" i="7"/>
  <c r="H144" i="7"/>
  <c r="G144" i="7"/>
  <c r="F144" i="7"/>
  <c r="E144" i="7"/>
  <c r="M144" i="7" s="1"/>
  <c r="D144" i="7"/>
  <c r="U143" i="7"/>
  <c r="T143" i="7"/>
  <c r="O143" i="7"/>
  <c r="N143" i="7"/>
  <c r="M143" i="7"/>
  <c r="K143" i="7"/>
  <c r="I143" i="7"/>
  <c r="G143" i="7"/>
  <c r="U142" i="7"/>
  <c r="T142" i="7"/>
  <c r="O142" i="7"/>
  <c r="N142" i="7"/>
  <c r="M142" i="7"/>
  <c r="K142" i="7"/>
  <c r="I142" i="7"/>
  <c r="G142" i="7"/>
  <c r="U141" i="7"/>
  <c r="T141" i="7"/>
  <c r="O141" i="7"/>
  <c r="N141" i="7"/>
  <c r="M141" i="7"/>
  <c r="K141" i="7"/>
  <c r="I141" i="7"/>
  <c r="G141" i="7"/>
  <c r="U140" i="7"/>
  <c r="T140" i="7"/>
  <c r="O140" i="7"/>
  <c r="N140" i="7"/>
  <c r="M140" i="7"/>
  <c r="K140" i="7"/>
  <c r="I140" i="7"/>
  <c r="G140" i="7"/>
  <c r="U139" i="7"/>
  <c r="T139" i="7"/>
  <c r="O139" i="7"/>
  <c r="N139" i="7"/>
  <c r="M139" i="7"/>
  <c r="K139" i="7"/>
  <c r="I139" i="7"/>
  <c r="G139" i="7"/>
  <c r="U138" i="7"/>
  <c r="T138" i="7"/>
  <c r="O138" i="7"/>
  <c r="N138" i="7"/>
  <c r="M138" i="7"/>
  <c r="K138" i="7"/>
  <c r="I138" i="7"/>
  <c r="G138" i="7"/>
  <c r="U137" i="7"/>
  <c r="S137" i="7"/>
  <c r="T137" i="7" s="1"/>
  <c r="R137" i="7"/>
  <c r="Q137" i="7"/>
  <c r="P137" i="7"/>
  <c r="L137" i="7"/>
  <c r="M137" i="7" s="1"/>
  <c r="K137" i="7"/>
  <c r="J137" i="7"/>
  <c r="H137" i="7"/>
  <c r="F137" i="7"/>
  <c r="N137" i="7" s="1"/>
  <c r="E137" i="7"/>
  <c r="D137" i="7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O133" i="7"/>
  <c r="N133" i="7"/>
  <c r="M133" i="7"/>
  <c r="K133" i="7"/>
  <c r="I133" i="7"/>
  <c r="G133" i="7"/>
  <c r="S132" i="7"/>
  <c r="T132" i="7" s="1"/>
  <c r="R132" i="7"/>
  <c r="Q132" i="7"/>
  <c r="P132" i="7"/>
  <c r="U132" i="7" s="1"/>
  <c r="L132" i="7"/>
  <c r="J132" i="7"/>
  <c r="H132" i="7"/>
  <c r="F132" i="7"/>
  <c r="N132" i="7" s="1"/>
  <c r="E132" i="7"/>
  <c r="D132" i="7"/>
  <c r="I132" i="7" s="1"/>
  <c r="U131" i="7"/>
  <c r="T131" i="7"/>
  <c r="O131" i="7"/>
  <c r="N131" i="7"/>
  <c r="M131" i="7"/>
  <c r="K131" i="7"/>
  <c r="I131" i="7"/>
  <c r="G131" i="7"/>
  <c r="U130" i="7"/>
  <c r="T130" i="7"/>
  <c r="O130" i="7"/>
  <c r="N130" i="7"/>
  <c r="M130" i="7"/>
  <c r="K130" i="7"/>
  <c r="I130" i="7"/>
  <c r="G130" i="7"/>
  <c r="U129" i="7"/>
  <c r="T129" i="7"/>
  <c r="O129" i="7"/>
  <c r="N129" i="7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N127" i="7"/>
  <c r="O127" i="7" s="1"/>
  <c r="M127" i="7"/>
  <c r="K127" i="7"/>
  <c r="I127" i="7"/>
  <c r="G127" i="7"/>
  <c r="S126" i="7"/>
  <c r="R126" i="7"/>
  <c r="T126" i="7" s="1"/>
  <c r="Q126" i="7"/>
  <c r="P126" i="7"/>
  <c r="N126" i="7"/>
  <c r="L126" i="7"/>
  <c r="J126" i="7"/>
  <c r="U126" i="7" s="1"/>
  <c r="H126" i="7"/>
  <c r="F126" i="7"/>
  <c r="E126" i="7"/>
  <c r="K126" i="7" s="1"/>
  <c r="D126" i="7"/>
  <c r="U125" i="7"/>
  <c r="T125" i="7"/>
  <c r="O125" i="7"/>
  <c r="N125" i="7"/>
  <c r="M125" i="7"/>
  <c r="K125" i="7"/>
  <c r="I125" i="7"/>
  <c r="G125" i="7"/>
  <c r="U124" i="7"/>
  <c r="T124" i="7"/>
  <c r="N124" i="7"/>
  <c r="O124" i="7" s="1"/>
  <c r="M124" i="7"/>
  <c r="K124" i="7"/>
  <c r="I124" i="7"/>
  <c r="G124" i="7"/>
  <c r="U123" i="7"/>
  <c r="T123" i="7"/>
  <c r="O123" i="7"/>
  <c r="N123" i="7"/>
  <c r="M123" i="7"/>
  <c r="K123" i="7"/>
  <c r="I123" i="7"/>
  <c r="G123" i="7"/>
  <c r="U122" i="7"/>
  <c r="T122" i="7"/>
  <c r="O122" i="7"/>
  <c r="N122" i="7"/>
  <c r="M122" i="7"/>
  <c r="K122" i="7"/>
  <c r="I122" i="7"/>
  <c r="G122" i="7"/>
  <c r="S121" i="7"/>
  <c r="R121" i="7"/>
  <c r="Q121" i="7"/>
  <c r="P121" i="7"/>
  <c r="U121" i="7" s="1"/>
  <c r="L121" i="7"/>
  <c r="J121" i="7"/>
  <c r="H121" i="7"/>
  <c r="F121" i="7"/>
  <c r="E121" i="7"/>
  <c r="M121" i="7" s="1"/>
  <c r="D121" i="7"/>
  <c r="G121" i="7" s="1"/>
  <c r="U120" i="7"/>
  <c r="T120" i="7"/>
  <c r="O120" i="7"/>
  <c r="N120" i="7"/>
  <c r="M120" i="7"/>
  <c r="K120" i="7"/>
  <c r="I120" i="7"/>
  <c r="G120" i="7"/>
  <c r="U119" i="7"/>
  <c r="T119" i="7"/>
  <c r="O119" i="7"/>
  <c r="N119" i="7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N117" i="7"/>
  <c r="O117" i="7" s="1"/>
  <c r="M117" i="7"/>
  <c r="K117" i="7"/>
  <c r="I117" i="7"/>
  <c r="G117" i="7"/>
  <c r="U116" i="7"/>
  <c r="T116" i="7"/>
  <c r="O116" i="7"/>
  <c r="N116" i="7"/>
  <c r="M116" i="7"/>
  <c r="K116" i="7"/>
  <c r="I116" i="7"/>
  <c r="G116" i="7"/>
  <c r="U115" i="7"/>
  <c r="T115" i="7"/>
  <c r="N115" i="7"/>
  <c r="O115" i="7" s="1"/>
  <c r="M115" i="7"/>
  <c r="K115" i="7"/>
  <c r="I115" i="7"/>
  <c r="G115" i="7"/>
  <c r="U114" i="7"/>
  <c r="T114" i="7"/>
  <c r="N114" i="7"/>
  <c r="O114" i="7" s="1"/>
  <c r="M114" i="7"/>
  <c r="K114" i="7"/>
  <c r="I114" i="7"/>
  <c r="G114" i="7"/>
  <c r="U113" i="7"/>
  <c r="T113" i="7"/>
  <c r="O113" i="7"/>
  <c r="N113" i="7"/>
  <c r="M113" i="7"/>
  <c r="K113" i="7"/>
  <c r="I113" i="7"/>
  <c r="G113" i="7"/>
  <c r="S112" i="7"/>
  <c r="T112" i="7" s="1"/>
  <c r="R112" i="7"/>
  <c r="Q112" i="7"/>
  <c r="P112" i="7"/>
  <c r="U112" i="7" s="1"/>
  <c r="L112" i="7"/>
  <c r="K112" i="7"/>
  <c r="J112" i="7"/>
  <c r="H112" i="7"/>
  <c r="I112" i="7" s="1"/>
  <c r="F112" i="7"/>
  <c r="E112" i="7"/>
  <c r="D112" i="7"/>
  <c r="G112" i="7" s="1"/>
  <c r="U111" i="7"/>
  <c r="T111" i="7"/>
  <c r="O111" i="7"/>
  <c r="N111" i="7"/>
  <c r="M111" i="7"/>
  <c r="K111" i="7"/>
  <c r="I111" i="7"/>
  <c r="G111" i="7"/>
  <c r="U110" i="7"/>
  <c r="T110" i="7"/>
  <c r="N110" i="7"/>
  <c r="O110" i="7" s="1"/>
  <c r="M110" i="7"/>
  <c r="K110" i="7"/>
  <c r="I110" i="7"/>
  <c r="G110" i="7"/>
  <c r="U109" i="7"/>
  <c r="T109" i="7"/>
  <c r="N109" i="7"/>
  <c r="O109" i="7" s="1"/>
  <c r="M109" i="7"/>
  <c r="K109" i="7"/>
  <c r="I109" i="7"/>
  <c r="G109" i="7"/>
  <c r="U108" i="7"/>
  <c r="T108" i="7"/>
  <c r="O108" i="7"/>
  <c r="N108" i="7"/>
  <c r="M108" i="7"/>
  <c r="K108" i="7"/>
  <c r="I108" i="7"/>
  <c r="G108" i="7"/>
  <c r="U107" i="7"/>
  <c r="T107" i="7"/>
  <c r="N107" i="7"/>
  <c r="O107" i="7" s="1"/>
  <c r="M107" i="7"/>
  <c r="K107" i="7"/>
  <c r="I107" i="7"/>
  <c r="G107" i="7"/>
  <c r="S106" i="7"/>
  <c r="R106" i="7"/>
  <c r="T106" i="7" s="1"/>
  <c r="Q106" i="7"/>
  <c r="P106" i="7"/>
  <c r="L106" i="7"/>
  <c r="J106" i="7"/>
  <c r="U106" i="7" s="1"/>
  <c r="H106" i="7"/>
  <c r="F106" i="7"/>
  <c r="E106" i="7"/>
  <c r="K106" i="7" s="1"/>
  <c r="D106" i="7"/>
  <c r="I106" i="7" s="1"/>
  <c r="U105" i="7"/>
  <c r="T105" i="7"/>
  <c r="N105" i="7"/>
  <c r="O105" i="7" s="1"/>
  <c r="M105" i="7"/>
  <c r="K105" i="7"/>
  <c r="I105" i="7"/>
  <c r="G105" i="7"/>
  <c r="U102" i="7"/>
  <c r="S102" i="7"/>
  <c r="R102" i="7"/>
  <c r="T102" i="7" s="1"/>
  <c r="Q102" i="7"/>
  <c r="P102" i="7"/>
  <c r="N102" i="7"/>
  <c r="M102" i="7"/>
  <c r="L102" i="7"/>
  <c r="J102" i="7"/>
  <c r="H102" i="7"/>
  <c r="F102" i="7"/>
  <c r="E102" i="7"/>
  <c r="K102" i="7" s="1"/>
  <c r="D102" i="7"/>
  <c r="S101" i="7"/>
  <c r="R101" i="7"/>
  <c r="Q101" i="7"/>
  <c r="P101" i="7"/>
  <c r="L101" i="7"/>
  <c r="J101" i="7"/>
  <c r="H101" i="7"/>
  <c r="I101" i="7" s="1"/>
  <c r="F101" i="7"/>
  <c r="E101" i="7"/>
  <c r="D101" i="7"/>
  <c r="G101" i="7" s="1"/>
  <c r="U100" i="7"/>
  <c r="T100" i="7"/>
  <c r="O100" i="7"/>
  <c r="N100" i="7"/>
  <c r="M100" i="7"/>
  <c r="K100" i="7"/>
  <c r="I100" i="7"/>
  <c r="G100" i="7"/>
  <c r="U99" i="7"/>
  <c r="T99" i="7"/>
  <c r="N99" i="7"/>
  <c r="O99" i="7" s="1"/>
  <c r="M99" i="7"/>
  <c r="K99" i="7"/>
  <c r="I99" i="7"/>
  <c r="G99" i="7"/>
  <c r="U98" i="7"/>
  <c r="T98" i="7"/>
  <c r="N98" i="7"/>
  <c r="O98" i="7" s="1"/>
  <c r="M98" i="7"/>
  <c r="K98" i="7"/>
  <c r="I98" i="7"/>
  <c r="G98" i="7"/>
  <c r="U97" i="7"/>
  <c r="T97" i="7"/>
  <c r="N97" i="7"/>
  <c r="O97" i="7" s="1"/>
  <c r="M97" i="7"/>
  <c r="K97" i="7"/>
  <c r="I97" i="7"/>
  <c r="G97" i="7"/>
  <c r="S96" i="7"/>
  <c r="R96" i="7"/>
  <c r="T96" i="7" s="1"/>
  <c r="Q96" i="7"/>
  <c r="P96" i="7"/>
  <c r="L96" i="7"/>
  <c r="J96" i="7"/>
  <c r="U96" i="7" s="1"/>
  <c r="H96" i="7"/>
  <c r="F96" i="7"/>
  <c r="E96" i="7"/>
  <c r="M96" i="7" s="1"/>
  <c r="D96" i="7"/>
  <c r="G96" i="7" s="1"/>
  <c r="U95" i="7"/>
  <c r="T95" i="7"/>
  <c r="O95" i="7"/>
  <c r="N95" i="7"/>
  <c r="M95" i="7"/>
  <c r="K95" i="7"/>
  <c r="I95" i="7"/>
  <c r="G95" i="7"/>
  <c r="U94" i="7"/>
  <c r="T94" i="7"/>
  <c r="N94" i="7"/>
  <c r="O94" i="7" s="1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N92" i="7"/>
  <c r="O92" i="7" s="1"/>
  <c r="M92" i="7"/>
  <c r="K92" i="7"/>
  <c r="I92" i="7"/>
  <c r="G92" i="7"/>
  <c r="S91" i="7"/>
  <c r="R91" i="7"/>
  <c r="Q91" i="7"/>
  <c r="P91" i="7"/>
  <c r="U91" i="7" s="1"/>
  <c r="L91" i="7"/>
  <c r="K91" i="7"/>
  <c r="J91" i="7"/>
  <c r="H91" i="7"/>
  <c r="F91" i="7"/>
  <c r="G91" i="7" s="1"/>
  <c r="E91" i="7"/>
  <c r="D91" i="7"/>
  <c r="I91" i="7" s="1"/>
  <c r="U90" i="7"/>
  <c r="T90" i="7"/>
  <c r="O90" i="7"/>
  <c r="N90" i="7"/>
  <c r="M90" i="7"/>
  <c r="K90" i="7"/>
  <c r="I90" i="7"/>
  <c r="G90" i="7"/>
  <c r="U89" i="7"/>
  <c r="T89" i="7"/>
  <c r="O89" i="7"/>
  <c r="N89" i="7"/>
  <c r="M89" i="7"/>
  <c r="K89" i="7"/>
  <c r="I89" i="7"/>
  <c r="G89" i="7"/>
  <c r="U88" i="7"/>
  <c r="T88" i="7"/>
  <c r="O88" i="7"/>
  <c r="N88" i="7"/>
  <c r="M88" i="7"/>
  <c r="K88" i="7"/>
  <c r="I88" i="7"/>
  <c r="G88" i="7"/>
  <c r="T85" i="7"/>
  <c r="S85" i="7"/>
  <c r="R85" i="7"/>
  <c r="Q85" i="7"/>
  <c r="P85" i="7"/>
  <c r="M85" i="7"/>
  <c r="L85" i="7"/>
  <c r="J85" i="7"/>
  <c r="U85" i="7" s="1"/>
  <c r="H85" i="7"/>
  <c r="I85" i="7" s="1"/>
  <c r="F85" i="7"/>
  <c r="E85" i="7"/>
  <c r="D85" i="7"/>
  <c r="S84" i="7"/>
  <c r="R84" i="7"/>
  <c r="Q84" i="7"/>
  <c r="P84" i="7"/>
  <c r="L84" i="7"/>
  <c r="J84" i="7"/>
  <c r="H84" i="7"/>
  <c r="I84" i="7" s="1"/>
  <c r="F84" i="7"/>
  <c r="E84" i="7"/>
  <c r="D84" i="7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O81" i="7"/>
  <c r="N81" i="7"/>
  <c r="M81" i="7"/>
  <c r="K81" i="7"/>
  <c r="I81" i="7"/>
  <c r="G81" i="7"/>
  <c r="U80" i="7"/>
  <c r="T80" i="7"/>
  <c r="O80" i="7"/>
  <c r="N80" i="7"/>
  <c r="M80" i="7"/>
  <c r="K80" i="7"/>
  <c r="I80" i="7"/>
  <c r="G80" i="7"/>
  <c r="U79" i="7"/>
  <c r="T79" i="7"/>
  <c r="O79" i="7"/>
  <c r="N79" i="7"/>
  <c r="M79" i="7"/>
  <c r="K79" i="7"/>
  <c r="I79" i="7"/>
  <c r="G79" i="7"/>
  <c r="S78" i="7"/>
  <c r="R78" i="7"/>
  <c r="T78" i="7" s="1"/>
  <c r="Q78" i="7"/>
  <c r="P78" i="7"/>
  <c r="L78" i="7"/>
  <c r="J78" i="7"/>
  <c r="I78" i="7"/>
  <c r="H78" i="7"/>
  <c r="F78" i="7"/>
  <c r="E78" i="7"/>
  <c r="M78" i="7" s="1"/>
  <c r="D78" i="7"/>
  <c r="U77" i="7"/>
  <c r="T77" i="7"/>
  <c r="O77" i="7"/>
  <c r="N77" i="7"/>
  <c r="M77" i="7"/>
  <c r="K77" i="7"/>
  <c r="I77" i="7"/>
  <c r="G77" i="7"/>
  <c r="U76" i="7"/>
  <c r="T76" i="7"/>
  <c r="N76" i="7"/>
  <c r="O76" i="7" s="1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N74" i="7"/>
  <c r="O74" i="7" s="1"/>
  <c r="M74" i="7"/>
  <c r="K74" i="7"/>
  <c r="I74" i="7"/>
  <c r="G74" i="7"/>
  <c r="U73" i="7"/>
  <c r="T73" i="7"/>
  <c r="N73" i="7"/>
  <c r="O73" i="7" s="1"/>
  <c r="M73" i="7"/>
  <c r="K73" i="7"/>
  <c r="I73" i="7"/>
  <c r="G73" i="7"/>
  <c r="U72" i="7"/>
  <c r="T72" i="7"/>
  <c r="O72" i="7"/>
  <c r="N72" i="7"/>
  <c r="M72" i="7"/>
  <c r="K72" i="7"/>
  <c r="I72" i="7"/>
  <c r="G72" i="7"/>
  <c r="U71" i="7"/>
  <c r="T71" i="7"/>
  <c r="N71" i="7"/>
  <c r="O71" i="7" s="1"/>
  <c r="M71" i="7"/>
  <c r="K71" i="7"/>
  <c r="I71" i="7"/>
  <c r="G71" i="7"/>
  <c r="S70" i="7"/>
  <c r="R70" i="7"/>
  <c r="T70" i="7" s="1"/>
  <c r="Q70" i="7"/>
  <c r="P70" i="7"/>
  <c r="L70" i="7"/>
  <c r="J70" i="7"/>
  <c r="H70" i="7"/>
  <c r="F70" i="7"/>
  <c r="E70" i="7"/>
  <c r="M70" i="7" s="1"/>
  <c r="D70" i="7"/>
  <c r="I70" i="7" s="1"/>
  <c r="U69" i="7"/>
  <c r="T69" i="7"/>
  <c r="O69" i="7"/>
  <c r="N69" i="7"/>
  <c r="M69" i="7"/>
  <c r="K69" i="7"/>
  <c r="I69" i="7"/>
  <c r="G69" i="7"/>
  <c r="U68" i="7"/>
  <c r="T68" i="7"/>
  <c r="N68" i="7"/>
  <c r="O68" i="7" s="1"/>
  <c r="M68" i="7"/>
  <c r="K68" i="7"/>
  <c r="I68" i="7"/>
  <c r="G68" i="7"/>
  <c r="U67" i="7"/>
  <c r="T67" i="7"/>
  <c r="O67" i="7"/>
  <c r="N67" i="7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O64" i="7"/>
  <c r="N64" i="7"/>
  <c r="M64" i="7"/>
  <c r="K64" i="7"/>
  <c r="I64" i="7"/>
  <c r="G64" i="7"/>
  <c r="T63" i="7"/>
  <c r="S63" i="7"/>
  <c r="R63" i="7"/>
  <c r="Q63" i="7"/>
  <c r="P63" i="7"/>
  <c r="L63" i="7"/>
  <c r="J63" i="7"/>
  <c r="I63" i="7"/>
  <c r="H63" i="7"/>
  <c r="F63" i="7"/>
  <c r="G63" i="7" s="1"/>
  <c r="E63" i="7"/>
  <c r="D63" i="7"/>
  <c r="U62" i="7"/>
  <c r="T62" i="7"/>
  <c r="O62" i="7"/>
  <c r="N62" i="7"/>
  <c r="M62" i="7"/>
  <c r="K62" i="7"/>
  <c r="I62" i="7"/>
  <c r="G62" i="7"/>
  <c r="U61" i="7"/>
  <c r="T61" i="7"/>
  <c r="O61" i="7"/>
  <c r="N61" i="7"/>
  <c r="M61" i="7"/>
  <c r="K61" i="7"/>
  <c r="I61" i="7"/>
  <c r="G61" i="7"/>
  <c r="U60" i="7"/>
  <c r="T60" i="7"/>
  <c r="O60" i="7"/>
  <c r="N60" i="7"/>
  <c r="M60" i="7"/>
  <c r="K60" i="7"/>
  <c r="I60" i="7"/>
  <c r="G60" i="7"/>
  <c r="U59" i="7"/>
  <c r="T59" i="7"/>
  <c r="O59" i="7"/>
  <c r="N59" i="7"/>
  <c r="M59" i="7"/>
  <c r="K59" i="7"/>
  <c r="I59" i="7"/>
  <c r="G59" i="7"/>
  <c r="S58" i="7"/>
  <c r="R58" i="7"/>
  <c r="T58" i="7" s="1"/>
  <c r="Q58" i="7"/>
  <c r="P58" i="7"/>
  <c r="L58" i="7"/>
  <c r="J58" i="7"/>
  <c r="I58" i="7"/>
  <c r="H58" i="7"/>
  <c r="F58" i="7"/>
  <c r="G58" i="7" s="1"/>
  <c r="E58" i="7"/>
  <c r="M58" i="7" s="1"/>
  <c r="D58" i="7"/>
  <c r="U57" i="7"/>
  <c r="T57" i="7"/>
  <c r="N57" i="7"/>
  <c r="O57" i="7" s="1"/>
  <c r="M57" i="7"/>
  <c r="K57" i="7"/>
  <c r="I57" i="7"/>
  <c r="G57" i="7"/>
  <c r="S54" i="7"/>
  <c r="R54" i="7"/>
  <c r="T54" i="7" s="1"/>
  <c r="Q54" i="7"/>
  <c r="P54" i="7"/>
  <c r="L54" i="7"/>
  <c r="J54" i="7"/>
  <c r="I54" i="7"/>
  <c r="H54" i="7"/>
  <c r="F54" i="7"/>
  <c r="E54" i="7"/>
  <c r="M54" i="7" s="1"/>
  <c r="D54" i="7"/>
  <c r="G54" i="7" s="1"/>
  <c r="U53" i="7"/>
  <c r="S53" i="7"/>
  <c r="R53" i="7"/>
  <c r="T53" i="7" s="1"/>
  <c r="Q53" i="7"/>
  <c r="P53" i="7"/>
  <c r="M53" i="7"/>
  <c r="L53" i="7"/>
  <c r="K53" i="7"/>
  <c r="J53" i="7"/>
  <c r="H53" i="7"/>
  <c r="F53" i="7"/>
  <c r="N53" i="7" s="1"/>
  <c r="E53" i="7"/>
  <c r="O53" i="7" s="1"/>
  <c r="D53" i="7"/>
  <c r="I53" i="7" s="1"/>
  <c r="U52" i="7"/>
  <c r="T52" i="7"/>
  <c r="O52" i="7"/>
  <c r="N52" i="7"/>
  <c r="M52" i="7"/>
  <c r="K52" i="7"/>
  <c r="I52" i="7"/>
  <c r="G52" i="7"/>
  <c r="U51" i="7"/>
  <c r="T51" i="7"/>
  <c r="O51" i="7"/>
  <c r="N51" i="7"/>
  <c r="M51" i="7"/>
  <c r="K51" i="7"/>
  <c r="I51" i="7"/>
  <c r="G51" i="7"/>
  <c r="U50" i="7"/>
  <c r="T50" i="7"/>
  <c r="O50" i="7"/>
  <c r="N50" i="7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S47" i="7"/>
  <c r="R47" i="7"/>
  <c r="T47" i="7" s="1"/>
  <c r="Q47" i="7"/>
  <c r="P47" i="7"/>
  <c r="U47" i="7" s="1"/>
  <c r="N47" i="7"/>
  <c r="L47" i="7"/>
  <c r="J47" i="7"/>
  <c r="H47" i="7"/>
  <c r="F47" i="7"/>
  <c r="E47" i="7"/>
  <c r="K47" i="7" s="1"/>
  <c r="D47" i="7"/>
  <c r="U46" i="7"/>
  <c r="T46" i="7"/>
  <c r="N46" i="7"/>
  <c r="O46" i="7" s="1"/>
  <c r="M46" i="7"/>
  <c r="K46" i="7"/>
  <c r="I46" i="7"/>
  <c r="G46" i="7"/>
  <c r="U45" i="7"/>
  <c r="T45" i="7"/>
  <c r="O45" i="7"/>
  <c r="N45" i="7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N43" i="7"/>
  <c r="O43" i="7" s="1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S40" i="7"/>
  <c r="R40" i="7"/>
  <c r="T40" i="7" s="1"/>
  <c r="Q40" i="7"/>
  <c r="P40" i="7"/>
  <c r="U40" i="7" s="1"/>
  <c r="L40" i="7"/>
  <c r="K40" i="7"/>
  <c r="J40" i="7"/>
  <c r="I40" i="7"/>
  <c r="H40" i="7"/>
  <c r="G40" i="7"/>
  <c r="F40" i="7"/>
  <c r="E40" i="7"/>
  <c r="M40" i="7" s="1"/>
  <c r="D40" i="7"/>
  <c r="U39" i="7"/>
  <c r="T39" i="7"/>
  <c r="O39" i="7"/>
  <c r="N39" i="7"/>
  <c r="M39" i="7"/>
  <c r="K39" i="7"/>
  <c r="I39" i="7"/>
  <c r="G39" i="7"/>
  <c r="U38" i="7"/>
  <c r="T38" i="7"/>
  <c r="O38" i="7"/>
  <c r="N38" i="7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S35" i="7"/>
  <c r="R35" i="7"/>
  <c r="T35" i="7" s="1"/>
  <c r="Q35" i="7"/>
  <c r="P35" i="7"/>
  <c r="L35" i="7"/>
  <c r="J35" i="7"/>
  <c r="I35" i="7"/>
  <c r="H35" i="7"/>
  <c r="F35" i="7"/>
  <c r="E35" i="7"/>
  <c r="M35" i="7" s="1"/>
  <c r="D35" i="7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N32" i="7"/>
  <c r="O32" i="7" s="1"/>
  <c r="M32" i="7"/>
  <c r="K32" i="7"/>
  <c r="I32" i="7"/>
  <c r="G32" i="7"/>
  <c r="U31" i="7"/>
  <c r="T31" i="7"/>
  <c r="N31" i="7"/>
  <c r="O31" i="7" s="1"/>
  <c r="M31" i="7"/>
  <c r="K31" i="7"/>
  <c r="I31" i="7"/>
  <c r="G31" i="7"/>
  <c r="U30" i="7"/>
  <c r="T30" i="7"/>
  <c r="N30" i="7"/>
  <c r="O30" i="7" s="1"/>
  <c r="M30" i="7"/>
  <c r="K30" i="7"/>
  <c r="I30" i="7"/>
  <c r="G30" i="7"/>
  <c r="U29" i="7"/>
  <c r="T29" i="7"/>
  <c r="O29" i="7"/>
  <c r="N29" i="7"/>
  <c r="M29" i="7"/>
  <c r="K29" i="7"/>
  <c r="I29" i="7"/>
  <c r="G29" i="7"/>
  <c r="U28" i="7"/>
  <c r="T28" i="7"/>
  <c r="N28" i="7"/>
  <c r="O28" i="7" s="1"/>
  <c r="M28" i="7"/>
  <c r="K28" i="7"/>
  <c r="I28" i="7"/>
  <c r="G28" i="7"/>
  <c r="S27" i="7"/>
  <c r="R27" i="7"/>
  <c r="T27" i="7" s="1"/>
  <c r="Q27" i="7"/>
  <c r="P27" i="7"/>
  <c r="L27" i="7"/>
  <c r="J27" i="7"/>
  <c r="U27" i="7" s="1"/>
  <c r="H27" i="7"/>
  <c r="F27" i="7"/>
  <c r="E27" i="7"/>
  <c r="M27" i="7" s="1"/>
  <c r="D27" i="7"/>
  <c r="I27" i="7" s="1"/>
  <c r="U26" i="7"/>
  <c r="T26" i="7"/>
  <c r="N26" i="7"/>
  <c r="O26" i="7" s="1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O24" i="7"/>
  <c r="N24" i="7"/>
  <c r="M24" i="7"/>
  <c r="K24" i="7"/>
  <c r="I24" i="7"/>
  <c r="G24" i="7"/>
  <c r="U23" i="7"/>
  <c r="T23" i="7"/>
  <c r="N23" i="7"/>
  <c r="O23" i="7" s="1"/>
  <c r="M23" i="7"/>
  <c r="K23" i="7"/>
  <c r="I23" i="7"/>
  <c r="G23" i="7"/>
  <c r="U22" i="7"/>
  <c r="T22" i="7"/>
  <c r="O22" i="7"/>
  <c r="N22" i="7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O20" i="7"/>
  <c r="N20" i="7"/>
  <c r="M20" i="7"/>
  <c r="K20" i="7"/>
  <c r="I20" i="7"/>
  <c r="G20" i="7"/>
  <c r="S19" i="7"/>
  <c r="T19" i="7" s="1"/>
  <c r="R19" i="7"/>
  <c r="Q19" i="7"/>
  <c r="P19" i="7"/>
  <c r="L19" i="7"/>
  <c r="J19" i="7"/>
  <c r="H19" i="7"/>
  <c r="F19" i="7"/>
  <c r="E19" i="7"/>
  <c r="K19" i="7" s="1"/>
  <c r="D19" i="7"/>
  <c r="U18" i="7"/>
  <c r="T18" i="7"/>
  <c r="O18" i="7"/>
  <c r="N18" i="7"/>
  <c r="M18" i="7"/>
  <c r="K18" i="7"/>
  <c r="I18" i="7"/>
  <c r="G18" i="7"/>
  <c r="U17" i="7"/>
  <c r="T17" i="7"/>
  <c r="O17" i="7"/>
  <c r="N17" i="7"/>
  <c r="M17" i="7"/>
  <c r="K17" i="7"/>
  <c r="I17" i="7"/>
  <c r="G17" i="7"/>
  <c r="U16" i="7"/>
  <c r="T16" i="7"/>
  <c r="O16" i="7"/>
  <c r="N16" i="7"/>
  <c r="M16" i="7"/>
  <c r="K16" i="7"/>
  <c r="I16" i="7"/>
  <c r="G16" i="7"/>
  <c r="U15" i="7"/>
  <c r="T15" i="7"/>
  <c r="O15" i="7"/>
  <c r="N15" i="7"/>
  <c r="M15" i="7"/>
  <c r="K15" i="7"/>
  <c r="I15" i="7"/>
  <c r="G15" i="7"/>
  <c r="U14" i="7"/>
  <c r="T14" i="7"/>
  <c r="N14" i="7"/>
  <c r="O14" i="7" s="1"/>
  <c r="M14" i="7"/>
  <c r="K14" i="7"/>
  <c r="I14" i="7"/>
  <c r="G14" i="7"/>
  <c r="U13" i="7"/>
  <c r="T13" i="7"/>
  <c r="N13" i="7"/>
  <c r="O13" i="7" s="1"/>
  <c r="M13" i="7"/>
  <c r="K13" i="7"/>
  <c r="I13" i="7"/>
  <c r="G13" i="7"/>
  <c r="U12" i="7"/>
  <c r="T12" i="7"/>
  <c r="O12" i="7"/>
  <c r="N12" i="7"/>
  <c r="M12" i="7"/>
  <c r="K12" i="7"/>
  <c r="I12" i="7"/>
  <c r="G12" i="7"/>
  <c r="U11" i="7"/>
  <c r="T11" i="7"/>
  <c r="O11" i="7"/>
  <c r="N11" i="7"/>
  <c r="M11" i="7"/>
  <c r="K11" i="7"/>
  <c r="I11" i="7"/>
  <c r="G11" i="7"/>
  <c r="S10" i="7"/>
  <c r="R10" i="7"/>
  <c r="Q10" i="7"/>
  <c r="P10" i="7"/>
  <c r="U10" i="7" s="1"/>
  <c r="L10" i="7"/>
  <c r="K10" i="7"/>
  <c r="J10" i="7"/>
  <c r="H10" i="7"/>
  <c r="F10" i="7"/>
  <c r="E10" i="7"/>
  <c r="D10" i="7"/>
  <c r="I10" i="7" s="1"/>
  <c r="U9" i="7"/>
  <c r="T9" i="7"/>
  <c r="N9" i="7"/>
  <c r="O9" i="7" s="1"/>
  <c r="M9" i="7"/>
  <c r="K9" i="7"/>
  <c r="I9" i="7"/>
  <c r="G9" i="7"/>
  <c r="U8" i="7"/>
  <c r="T8" i="7"/>
  <c r="N8" i="7"/>
  <c r="O8" i="7" s="1"/>
  <c r="M8" i="7"/>
  <c r="K8" i="7"/>
  <c r="I8" i="7"/>
  <c r="G8" i="7"/>
  <c r="S339" i="6"/>
  <c r="R339" i="6"/>
  <c r="Q339" i="6"/>
  <c r="P339" i="6"/>
  <c r="L339" i="6"/>
  <c r="J339" i="6"/>
  <c r="U339" i="6" s="1"/>
  <c r="H339" i="6"/>
  <c r="F339" i="6"/>
  <c r="N339" i="6" s="1"/>
  <c r="E339" i="6"/>
  <c r="K339" i="6" s="1"/>
  <c r="D339" i="6"/>
  <c r="S338" i="6"/>
  <c r="R338" i="6"/>
  <c r="T338" i="6" s="1"/>
  <c r="Q338" i="6"/>
  <c r="P338" i="6"/>
  <c r="U338" i="6" s="1"/>
  <c r="L338" i="6"/>
  <c r="M338" i="6" s="1"/>
  <c r="J338" i="6"/>
  <c r="H338" i="6"/>
  <c r="F338" i="6"/>
  <c r="N338" i="6" s="1"/>
  <c r="E338" i="6"/>
  <c r="K338" i="6" s="1"/>
  <c r="D338" i="6"/>
  <c r="G338" i="6" s="1"/>
  <c r="S337" i="6"/>
  <c r="R337" i="6"/>
  <c r="T337" i="6" s="1"/>
  <c r="Q337" i="6"/>
  <c r="P337" i="6"/>
  <c r="L337" i="6"/>
  <c r="J337" i="6"/>
  <c r="H337" i="6"/>
  <c r="I337" i="6" s="1"/>
  <c r="F337" i="6"/>
  <c r="E337" i="6"/>
  <c r="M337" i="6" s="1"/>
  <c r="D337" i="6"/>
  <c r="U336" i="6"/>
  <c r="T336" i="6"/>
  <c r="O336" i="6"/>
  <c r="N336" i="6"/>
  <c r="M336" i="6"/>
  <c r="K336" i="6"/>
  <c r="I336" i="6"/>
  <c r="G336" i="6"/>
  <c r="U335" i="6"/>
  <c r="T335" i="6"/>
  <c r="N335" i="6"/>
  <c r="O335" i="6" s="1"/>
  <c r="M335" i="6"/>
  <c r="K335" i="6"/>
  <c r="I335" i="6"/>
  <c r="G335" i="6"/>
  <c r="U334" i="6"/>
  <c r="T334" i="6"/>
  <c r="N334" i="6"/>
  <c r="O334" i="6" s="1"/>
  <c r="M334" i="6"/>
  <c r="K334" i="6"/>
  <c r="I334" i="6"/>
  <c r="G334" i="6"/>
  <c r="U333" i="6"/>
  <c r="T333" i="6"/>
  <c r="N333" i="6"/>
  <c r="O333" i="6" s="1"/>
  <c r="M333" i="6"/>
  <c r="K333" i="6"/>
  <c r="I333" i="6"/>
  <c r="G333" i="6"/>
  <c r="S332" i="6"/>
  <c r="R332" i="6"/>
  <c r="T332" i="6" s="1"/>
  <c r="Q332" i="6"/>
  <c r="P332" i="6"/>
  <c r="U332" i="6" s="1"/>
  <c r="L332" i="6"/>
  <c r="K332" i="6"/>
  <c r="J332" i="6"/>
  <c r="H332" i="6"/>
  <c r="F332" i="6"/>
  <c r="N332" i="6" s="1"/>
  <c r="E332" i="6"/>
  <c r="D332" i="6"/>
  <c r="U331" i="6"/>
  <c r="T331" i="6"/>
  <c r="N331" i="6"/>
  <c r="O331" i="6" s="1"/>
  <c r="M331" i="6"/>
  <c r="K331" i="6"/>
  <c r="I331" i="6"/>
  <c r="G331" i="6"/>
  <c r="U330" i="6"/>
  <c r="T330" i="6"/>
  <c r="N330" i="6"/>
  <c r="O330" i="6" s="1"/>
  <c r="M330" i="6"/>
  <c r="K330" i="6"/>
  <c r="I330" i="6"/>
  <c r="G330" i="6"/>
  <c r="U329" i="6"/>
  <c r="T329" i="6"/>
  <c r="N329" i="6"/>
  <c r="O329" i="6" s="1"/>
  <c r="M329" i="6"/>
  <c r="K329" i="6"/>
  <c r="I329" i="6"/>
  <c r="G329" i="6"/>
  <c r="U328" i="6"/>
  <c r="T328" i="6"/>
  <c r="N328" i="6"/>
  <c r="O328" i="6" s="1"/>
  <c r="M328" i="6"/>
  <c r="K328" i="6"/>
  <c r="I328" i="6"/>
  <c r="G328" i="6"/>
  <c r="U327" i="6"/>
  <c r="T327" i="6"/>
  <c r="N327" i="6"/>
  <c r="O327" i="6" s="1"/>
  <c r="M327" i="6"/>
  <c r="K327" i="6"/>
  <c r="I327" i="6"/>
  <c r="G327" i="6"/>
  <c r="U326" i="6"/>
  <c r="T326" i="6"/>
  <c r="N326" i="6"/>
  <c r="O326" i="6" s="1"/>
  <c r="M326" i="6"/>
  <c r="K326" i="6"/>
  <c r="I326" i="6"/>
  <c r="G326" i="6"/>
  <c r="U325" i="6"/>
  <c r="T325" i="6"/>
  <c r="N325" i="6"/>
  <c r="O325" i="6" s="1"/>
  <c r="M325" i="6"/>
  <c r="K325" i="6"/>
  <c r="I325" i="6"/>
  <c r="G325" i="6"/>
  <c r="U324" i="6"/>
  <c r="T324" i="6"/>
  <c r="O324" i="6"/>
  <c r="N324" i="6"/>
  <c r="M324" i="6"/>
  <c r="K324" i="6"/>
  <c r="I324" i="6"/>
  <c r="G324" i="6"/>
  <c r="S323" i="6"/>
  <c r="R323" i="6"/>
  <c r="T323" i="6" s="1"/>
  <c r="Q323" i="6"/>
  <c r="P323" i="6"/>
  <c r="N323" i="6"/>
  <c r="L323" i="6"/>
  <c r="J323" i="6"/>
  <c r="U323" i="6" s="1"/>
  <c r="H323" i="6"/>
  <c r="F323" i="6"/>
  <c r="E323" i="6"/>
  <c r="D323" i="6"/>
  <c r="U322" i="6"/>
  <c r="T322" i="6"/>
  <c r="N322" i="6"/>
  <c r="O322" i="6" s="1"/>
  <c r="M322" i="6"/>
  <c r="K322" i="6"/>
  <c r="I322" i="6"/>
  <c r="G322" i="6"/>
  <c r="U321" i="6"/>
  <c r="T321" i="6"/>
  <c r="N321" i="6"/>
  <c r="O321" i="6" s="1"/>
  <c r="M321" i="6"/>
  <c r="K321" i="6"/>
  <c r="I321" i="6"/>
  <c r="G321" i="6"/>
  <c r="U320" i="6"/>
  <c r="T320" i="6"/>
  <c r="O320" i="6"/>
  <c r="N320" i="6"/>
  <c r="M320" i="6"/>
  <c r="K320" i="6"/>
  <c r="I320" i="6"/>
  <c r="G320" i="6"/>
  <c r="U319" i="6"/>
  <c r="T319" i="6"/>
  <c r="N319" i="6"/>
  <c r="O319" i="6" s="1"/>
  <c r="M319" i="6"/>
  <c r="K319" i="6"/>
  <c r="I319" i="6"/>
  <c r="G319" i="6"/>
  <c r="U318" i="6"/>
  <c r="T318" i="6"/>
  <c r="N318" i="6"/>
  <c r="O318" i="6" s="1"/>
  <c r="M318" i="6"/>
  <c r="K318" i="6"/>
  <c r="I318" i="6"/>
  <c r="G318" i="6"/>
  <c r="T317" i="6"/>
  <c r="S317" i="6"/>
  <c r="R317" i="6"/>
  <c r="Q317" i="6"/>
  <c r="P317" i="6"/>
  <c r="L317" i="6"/>
  <c r="J317" i="6"/>
  <c r="U317" i="6" s="1"/>
  <c r="H317" i="6"/>
  <c r="F317" i="6"/>
  <c r="G317" i="6" s="1"/>
  <c r="E317" i="6"/>
  <c r="D317" i="6"/>
  <c r="U316" i="6"/>
  <c r="T316" i="6"/>
  <c r="N316" i="6"/>
  <c r="O316" i="6" s="1"/>
  <c r="M316" i="6"/>
  <c r="K316" i="6"/>
  <c r="I316" i="6"/>
  <c r="G316" i="6"/>
  <c r="U315" i="6"/>
  <c r="T315" i="6"/>
  <c r="N315" i="6"/>
  <c r="O315" i="6" s="1"/>
  <c r="M315" i="6"/>
  <c r="K315" i="6"/>
  <c r="I315" i="6"/>
  <c r="G315" i="6"/>
  <c r="U314" i="6"/>
  <c r="T314" i="6"/>
  <c r="N314" i="6"/>
  <c r="O314" i="6" s="1"/>
  <c r="M314" i="6"/>
  <c r="K314" i="6"/>
  <c r="I314" i="6"/>
  <c r="G314" i="6"/>
  <c r="U313" i="6"/>
  <c r="T313" i="6"/>
  <c r="N313" i="6"/>
  <c r="O313" i="6" s="1"/>
  <c r="M313" i="6"/>
  <c r="K313" i="6"/>
  <c r="I313" i="6"/>
  <c r="G313" i="6"/>
  <c r="U312" i="6"/>
  <c r="T312" i="6"/>
  <c r="N312" i="6"/>
  <c r="O312" i="6" s="1"/>
  <c r="M312" i="6"/>
  <c r="K312" i="6"/>
  <c r="I312" i="6"/>
  <c r="G312" i="6"/>
  <c r="U311" i="6"/>
  <c r="T311" i="6"/>
  <c r="N311" i="6"/>
  <c r="O311" i="6" s="1"/>
  <c r="M311" i="6"/>
  <c r="K311" i="6"/>
  <c r="I311" i="6"/>
  <c r="G311" i="6"/>
  <c r="S310" i="6"/>
  <c r="R310" i="6"/>
  <c r="T310" i="6" s="1"/>
  <c r="Q310" i="6"/>
  <c r="P310" i="6"/>
  <c r="L310" i="6"/>
  <c r="J310" i="6"/>
  <c r="H310" i="6"/>
  <c r="I310" i="6" s="1"/>
  <c r="F310" i="6"/>
  <c r="G310" i="6" s="1"/>
  <c r="E310" i="6"/>
  <c r="D310" i="6"/>
  <c r="U309" i="6"/>
  <c r="T309" i="6"/>
  <c r="N309" i="6"/>
  <c r="O309" i="6" s="1"/>
  <c r="M309" i="6"/>
  <c r="K309" i="6"/>
  <c r="I309" i="6"/>
  <c r="G309" i="6"/>
  <c r="U308" i="6"/>
  <c r="T308" i="6"/>
  <c r="N308" i="6"/>
  <c r="O308" i="6" s="1"/>
  <c r="M308" i="6"/>
  <c r="K308" i="6"/>
  <c r="I308" i="6"/>
  <c r="G308" i="6"/>
  <c r="U307" i="6"/>
  <c r="T307" i="6"/>
  <c r="N307" i="6"/>
  <c r="O307" i="6" s="1"/>
  <c r="M307" i="6"/>
  <c r="K307" i="6"/>
  <c r="I307" i="6"/>
  <c r="G307" i="6"/>
  <c r="U306" i="6"/>
  <c r="T306" i="6"/>
  <c r="N306" i="6"/>
  <c r="O306" i="6" s="1"/>
  <c r="M306" i="6"/>
  <c r="K306" i="6"/>
  <c r="I306" i="6"/>
  <c r="G306" i="6"/>
  <c r="U305" i="6"/>
  <c r="T305" i="6"/>
  <c r="N305" i="6"/>
  <c r="O305" i="6" s="1"/>
  <c r="M305" i="6"/>
  <c r="K305" i="6"/>
  <c r="I305" i="6"/>
  <c r="G305" i="6"/>
  <c r="U304" i="6"/>
  <c r="T304" i="6"/>
  <c r="N304" i="6"/>
  <c r="O304" i="6" s="1"/>
  <c r="M304" i="6"/>
  <c r="K304" i="6"/>
  <c r="I304" i="6"/>
  <c r="G304" i="6"/>
  <c r="S303" i="6"/>
  <c r="R303" i="6"/>
  <c r="T303" i="6" s="1"/>
  <c r="Q303" i="6"/>
  <c r="P303" i="6"/>
  <c r="U303" i="6" s="1"/>
  <c r="L303" i="6"/>
  <c r="K303" i="6"/>
  <c r="J303" i="6"/>
  <c r="H303" i="6"/>
  <c r="F303" i="6"/>
  <c r="N303" i="6" s="1"/>
  <c r="E303" i="6"/>
  <c r="D303" i="6"/>
  <c r="G303" i="6" s="1"/>
  <c r="U302" i="6"/>
  <c r="T302" i="6"/>
  <c r="N302" i="6"/>
  <c r="O302" i="6" s="1"/>
  <c r="M302" i="6"/>
  <c r="K302" i="6"/>
  <c r="I302" i="6"/>
  <c r="G302" i="6"/>
  <c r="S299" i="6"/>
  <c r="R299" i="6"/>
  <c r="Q299" i="6"/>
  <c r="P299" i="6"/>
  <c r="L299" i="6"/>
  <c r="J299" i="6"/>
  <c r="U299" i="6" s="1"/>
  <c r="H299" i="6"/>
  <c r="F299" i="6"/>
  <c r="N299" i="6" s="1"/>
  <c r="E299" i="6"/>
  <c r="K299" i="6" s="1"/>
  <c r="D299" i="6"/>
  <c r="S298" i="6"/>
  <c r="R298" i="6"/>
  <c r="T298" i="6" s="1"/>
  <c r="Q298" i="6"/>
  <c r="P298" i="6"/>
  <c r="U298" i="6" s="1"/>
  <c r="L298" i="6"/>
  <c r="J298" i="6"/>
  <c r="H298" i="6"/>
  <c r="F298" i="6"/>
  <c r="E298" i="6"/>
  <c r="D298" i="6"/>
  <c r="G298" i="6" s="1"/>
  <c r="U297" i="6"/>
  <c r="T297" i="6"/>
  <c r="O297" i="6"/>
  <c r="N297" i="6"/>
  <c r="M297" i="6"/>
  <c r="K297" i="6"/>
  <c r="I297" i="6"/>
  <c r="G297" i="6"/>
  <c r="U296" i="6"/>
  <c r="T296" i="6"/>
  <c r="N296" i="6"/>
  <c r="O296" i="6" s="1"/>
  <c r="M296" i="6"/>
  <c r="K296" i="6"/>
  <c r="I296" i="6"/>
  <c r="G296" i="6"/>
  <c r="U295" i="6"/>
  <c r="T295" i="6"/>
  <c r="N295" i="6"/>
  <c r="O295" i="6" s="1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N293" i="6"/>
  <c r="O293" i="6" s="1"/>
  <c r="M293" i="6"/>
  <c r="K293" i="6"/>
  <c r="I293" i="6"/>
  <c r="G293" i="6"/>
  <c r="S292" i="6"/>
  <c r="R292" i="6"/>
  <c r="T292" i="6" s="1"/>
  <c r="Q292" i="6"/>
  <c r="P292" i="6"/>
  <c r="U292" i="6" s="1"/>
  <c r="N292" i="6"/>
  <c r="O292" i="6" s="1"/>
  <c r="L292" i="6"/>
  <c r="J292" i="6"/>
  <c r="H292" i="6"/>
  <c r="F292" i="6"/>
  <c r="E292" i="6"/>
  <c r="D292" i="6"/>
  <c r="U291" i="6"/>
  <c r="T291" i="6"/>
  <c r="O291" i="6"/>
  <c r="N291" i="6"/>
  <c r="M291" i="6"/>
  <c r="K291" i="6"/>
  <c r="I291" i="6"/>
  <c r="G291" i="6"/>
  <c r="U290" i="6"/>
  <c r="T290" i="6"/>
  <c r="N290" i="6"/>
  <c r="O290" i="6" s="1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N288" i="6"/>
  <c r="O288" i="6" s="1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S285" i="6"/>
  <c r="R285" i="6"/>
  <c r="Q285" i="6"/>
  <c r="P285" i="6"/>
  <c r="L285" i="6"/>
  <c r="J285" i="6"/>
  <c r="H285" i="6"/>
  <c r="F285" i="6"/>
  <c r="E285" i="6"/>
  <c r="D285" i="6"/>
  <c r="G285" i="6" s="1"/>
  <c r="U284" i="6"/>
  <c r="T284" i="6"/>
  <c r="O284" i="6"/>
  <c r="N284" i="6"/>
  <c r="M284" i="6"/>
  <c r="K284" i="6"/>
  <c r="I284" i="6"/>
  <c r="G284" i="6"/>
  <c r="U283" i="6"/>
  <c r="T283" i="6"/>
  <c r="O283" i="6"/>
  <c r="N283" i="6"/>
  <c r="M283" i="6"/>
  <c r="K283" i="6"/>
  <c r="I283" i="6"/>
  <c r="G283" i="6"/>
  <c r="U282" i="6"/>
  <c r="T282" i="6"/>
  <c r="O282" i="6"/>
  <c r="N282" i="6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O279" i="6"/>
  <c r="N279" i="6"/>
  <c r="M279" i="6"/>
  <c r="K279" i="6"/>
  <c r="I279" i="6"/>
  <c r="G279" i="6"/>
  <c r="U278" i="6"/>
  <c r="T278" i="6"/>
  <c r="O278" i="6"/>
  <c r="N278" i="6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O276" i="6"/>
  <c r="N276" i="6"/>
  <c r="M276" i="6"/>
  <c r="K276" i="6"/>
  <c r="I276" i="6"/>
  <c r="G276" i="6"/>
  <c r="S275" i="6"/>
  <c r="R275" i="6"/>
  <c r="Q275" i="6"/>
  <c r="P275" i="6"/>
  <c r="L275" i="6"/>
  <c r="J275" i="6"/>
  <c r="U275" i="6" s="1"/>
  <c r="H275" i="6"/>
  <c r="F275" i="6"/>
  <c r="E275" i="6"/>
  <c r="D275" i="6"/>
  <c r="U274" i="6"/>
  <c r="T274" i="6"/>
  <c r="N274" i="6"/>
  <c r="O274" i="6" s="1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O272" i="6"/>
  <c r="N272" i="6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O269" i="6"/>
  <c r="N269" i="6"/>
  <c r="M269" i="6"/>
  <c r="K269" i="6"/>
  <c r="I269" i="6"/>
  <c r="G269" i="6"/>
  <c r="U268" i="6"/>
  <c r="T268" i="6"/>
  <c r="O268" i="6"/>
  <c r="N268" i="6"/>
  <c r="M268" i="6"/>
  <c r="K268" i="6"/>
  <c r="I268" i="6"/>
  <c r="G268" i="6"/>
  <c r="T267" i="6"/>
  <c r="S267" i="6"/>
  <c r="R267" i="6"/>
  <c r="Q267" i="6"/>
  <c r="P267" i="6"/>
  <c r="L267" i="6"/>
  <c r="J267" i="6"/>
  <c r="H267" i="6"/>
  <c r="F267" i="6"/>
  <c r="E267" i="6"/>
  <c r="D267" i="6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N264" i="6"/>
  <c r="O264" i="6" s="1"/>
  <c r="M264" i="6"/>
  <c r="K264" i="6"/>
  <c r="I264" i="6"/>
  <c r="G264" i="6"/>
  <c r="U263" i="6"/>
  <c r="T263" i="6"/>
  <c r="O263" i="6"/>
  <c r="N263" i="6"/>
  <c r="M263" i="6"/>
  <c r="K263" i="6"/>
  <c r="I263" i="6"/>
  <c r="G263" i="6"/>
  <c r="S260" i="6"/>
  <c r="R260" i="6"/>
  <c r="T260" i="6" s="1"/>
  <c r="Q260" i="6"/>
  <c r="P260" i="6"/>
  <c r="L260" i="6"/>
  <c r="J260" i="6"/>
  <c r="H260" i="6"/>
  <c r="F260" i="6"/>
  <c r="N260" i="6" s="1"/>
  <c r="E260" i="6"/>
  <c r="M260" i="6" s="1"/>
  <c r="D260" i="6"/>
  <c r="I260" i="6" s="1"/>
  <c r="S259" i="6"/>
  <c r="R259" i="6"/>
  <c r="Q259" i="6"/>
  <c r="P259" i="6"/>
  <c r="L259" i="6"/>
  <c r="J259" i="6"/>
  <c r="K259" i="6" s="1"/>
  <c r="H259" i="6"/>
  <c r="F259" i="6"/>
  <c r="E259" i="6"/>
  <c r="D259" i="6"/>
  <c r="U258" i="6"/>
  <c r="T258" i="6"/>
  <c r="O258" i="6"/>
  <c r="N258" i="6"/>
  <c r="M258" i="6"/>
  <c r="K258" i="6"/>
  <c r="I258" i="6"/>
  <c r="G258" i="6"/>
  <c r="U257" i="6"/>
  <c r="T257" i="6"/>
  <c r="N257" i="6"/>
  <c r="O257" i="6" s="1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N255" i="6"/>
  <c r="O255" i="6" s="1"/>
  <c r="M255" i="6"/>
  <c r="K255" i="6"/>
  <c r="I255" i="6"/>
  <c r="G255" i="6"/>
  <c r="S254" i="6"/>
  <c r="R254" i="6"/>
  <c r="T254" i="6" s="1"/>
  <c r="Q254" i="6"/>
  <c r="P254" i="6"/>
  <c r="L254" i="6"/>
  <c r="J254" i="6"/>
  <c r="N254" i="6" s="1"/>
  <c r="H254" i="6"/>
  <c r="F254" i="6"/>
  <c r="E254" i="6"/>
  <c r="D254" i="6"/>
  <c r="U253" i="6"/>
  <c r="T253" i="6"/>
  <c r="N253" i="6"/>
  <c r="O253" i="6" s="1"/>
  <c r="M253" i="6"/>
  <c r="K253" i="6"/>
  <c r="I253" i="6"/>
  <c r="G253" i="6"/>
  <c r="U252" i="6"/>
  <c r="T252" i="6"/>
  <c r="O252" i="6"/>
  <c r="N252" i="6"/>
  <c r="M252" i="6"/>
  <c r="K252" i="6"/>
  <c r="I252" i="6"/>
  <c r="G252" i="6"/>
  <c r="U251" i="6"/>
  <c r="T251" i="6"/>
  <c r="N251" i="6"/>
  <c r="O251" i="6" s="1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N249" i="6"/>
  <c r="O249" i="6" s="1"/>
  <c r="M249" i="6"/>
  <c r="K249" i="6"/>
  <c r="I249" i="6"/>
  <c r="G249" i="6"/>
  <c r="U248" i="6"/>
  <c r="T248" i="6"/>
  <c r="O248" i="6"/>
  <c r="N248" i="6"/>
  <c r="M248" i="6"/>
  <c r="K248" i="6"/>
  <c r="I248" i="6"/>
  <c r="G248" i="6"/>
  <c r="U247" i="6"/>
  <c r="T247" i="6"/>
  <c r="S247" i="6"/>
  <c r="R247" i="6"/>
  <c r="Q247" i="6"/>
  <c r="P247" i="6"/>
  <c r="L247" i="6"/>
  <c r="J247" i="6"/>
  <c r="H247" i="6"/>
  <c r="N247" i="6" s="1"/>
  <c r="G247" i="6"/>
  <c r="F247" i="6"/>
  <c r="E247" i="6"/>
  <c r="K247" i="6" s="1"/>
  <c r="D247" i="6"/>
  <c r="U246" i="6"/>
  <c r="T246" i="6"/>
  <c r="O246" i="6"/>
  <c r="N246" i="6"/>
  <c r="M246" i="6"/>
  <c r="K246" i="6"/>
  <c r="I246" i="6"/>
  <c r="G246" i="6"/>
  <c r="U245" i="6"/>
  <c r="T245" i="6"/>
  <c r="O245" i="6"/>
  <c r="N245" i="6"/>
  <c r="M245" i="6"/>
  <c r="K245" i="6"/>
  <c r="I245" i="6"/>
  <c r="G245" i="6"/>
  <c r="U244" i="6"/>
  <c r="T244" i="6"/>
  <c r="O244" i="6"/>
  <c r="N244" i="6"/>
  <c r="M244" i="6"/>
  <c r="K244" i="6"/>
  <c r="I244" i="6"/>
  <c r="G244" i="6"/>
  <c r="U243" i="6"/>
  <c r="T243" i="6"/>
  <c r="N243" i="6"/>
  <c r="O243" i="6" s="1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N241" i="6"/>
  <c r="O241" i="6" s="1"/>
  <c r="M241" i="6"/>
  <c r="K241" i="6"/>
  <c r="I241" i="6"/>
  <c r="G241" i="6"/>
  <c r="S240" i="6"/>
  <c r="R240" i="6"/>
  <c r="Q240" i="6"/>
  <c r="P240" i="6"/>
  <c r="N240" i="6"/>
  <c r="L240" i="6"/>
  <c r="J240" i="6"/>
  <c r="K240" i="6" s="1"/>
  <c r="H240" i="6"/>
  <c r="F240" i="6"/>
  <c r="E240" i="6"/>
  <c r="D240" i="6"/>
  <c r="I240" i="6" s="1"/>
  <c r="U239" i="6"/>
  <c r="T239" i="6"/>
  <c r="O239" i="6"/>
  <c r="N239" i="6"/>
  <c r="M239" i="6"/>
  <c r="K239" i="6"/>
  <c r="I239" i="6"/>
  <c r="G239" i="6"/>
  <c r="U238" i="6"/>
  <c r="T238" i="6"/>
  <c r="O238" i="6"/>
  <c r="N238" i="6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O236" i="6"/>
  <c r="N236" i="6"/>
  <c r="M236" i="6"/>
  <c r="K236" i="6"/>
  <c r="I236" i="6"/>
  <c r="G236" i="6"/>
  <c r="U235" i="6"/>
  <c r="T235" i="6"/>
  <c r="O235" i="6"/>
  <c r="N235" i="6"/>
  <c r="M235" i="6"/>
  <c r="K235" i="6"/>
  <c r="I235" i="6"/>
  <c r="G235" i="6"/>
  <c r="U234" i="6"/>
  <c r="T234" i="6"/>
  <c r="O234" i="6"/>
  <c r="N234" i="6"/>
  <c r="M234" i="6"/>
  <c r="K234" i="6"/>
  <c r="I234" i="6"/>
  <c r="G234" i="6"/>
  <c r="S231" i="6"/>
  <c r="R231" i="6"/>
  <c r="Q231" i="6"/>
  <c r="P231" i="6"/>
  <c r="L231" i="6"/>
  <c r="J231" i="6"/>
  <c r="H231" i="6"/>
  <c r="F231" i="6"/>
  <c r="N231" i="6" s="1"/>
  <c r="E231" i="6"/>
  <c r="K231" i="6" s="1"/>
  <c r="D231" i="6"/>
  <c r="S230" i="6"/>
  <c r="R230" i="6"/>
  <c r="T230" i="6" s="1"/>
  <c r="Q230" i="6"/>
  <c r="P230" i="6"/>
  <c r="L230" i="6"/>
  <c r="J230" i="6"/>
  <c r="H230" i="6"/>
  <c r="F230" i="6"/>
  <c r="E230" i="6"/>
  <c r="D230" i="6"/>
  <c r="U229" i="6"/>
  <c r="T229" i="6"/>
  <c r="O229" i="6"/>
  <c r="N229" i="6"/>
  <c r="M229" i="6"/>
  <c r="K229" i="6"/>
  <c r="I229" i="6"/>
  <c r="G229" i="6"/>
  <c r="U228" i="6"/>
  <c r="T228" i="6"/>
  <c r="N228" i="6"/>
  <c r="O228" i="6" s="1"/>
  <c r="M228" i="6"/>
  <c r="K228" i="6"/>
  <c r="I228" i="6"/>
  <c r="G228" i="6"/>
  <c r="U227" i="6"/>
  <c r="T227" i="6"/>
  <c r="N227" i="6"/>
  <c r="O227" i="6" s="1"/>
  <c r="M227" i="6"/>
  <c r="K227" i="6"/>
  <c r="I227" i="6"/>
  <c r="G227" i="6"/>
  <c r="U226" i="6"/>
  <c r="T226" i="6"/>
  <c r="N226" i="6"/>
  <c r="O226" i="6" s="1"/>
  <c r="M226" i="6"/>
  <c r="K226" i="6"/>
  <c r="I226" i="6"/>
  <c r="G226" i="6"/>
  <c r="U225" i="6"/>
  <c r="T225" i="6"/>
  <c r="N225" i="6"/>
  <c r="O225" i="6" s="1"/>
  <c r="M225" i="6"/>
  <c r="K225" i="6"/>
  <c r="I225" i="6"/>
  <c r="G225" i="6"/>
  <c r="U224" i="6"/>
  <c r="T224" i="6"/>
  <c r="S224" i="6"/>
  <c r="R224" i="6"/>
  <c r="Q224" i="6"/>
  <c r="P224" i="6"/>
  <c r="L224" i="6"/>
  <c r="J224" i="6"/>
  <c r="H224" i="6"/>
  <c r="G224" i="6"/>
  <c r="F224" i="6"/>
  <c r="E224" i="6"/>
  <c r="K224" i="6" s="1"/>
  <c r="D224" i="6"/>
  <c r="U223" i="6"/>
  <c r="T223" i="6"/>
  <c r="N223" i="6"/>
  <c r="O223" i="6" s="1"/>
  <c r="M223" i="6"/>
  <c r="K223" i="6"/>
  <c r="I223" i="6"/>
  <c r="G223" i="6"/>
  <c r="U222" i="6"/>
  <c r="T222" i="6"/>
  <c r="N222" i="6"/>
  <c r="O222" i="6" s="1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N220" i="6"/>
  <c r="O220" i="6" s="1"/>
  <c r="M220" i="6"/>
  <c r="K220" i="6"/>
  <c r="I220" i="6"/>
  <c r="G220" i="6"/>
  <c r="U219" i="6"/>
  <c r="T219" i="6"/>
  <c r="N219" i="6"/>
  <c r="O219" i="6" s="1"/>
  <c r="M219" i="6"/>
  <c r="K219" i="6"/>
  <c r="I219" i="6"/>
  <c r="G219" i="6"/>
  <c r="U218" i="6"/>
  <c r="T218" i="6"/>
  <c r="N218" i="6"/>
  <c r="O218" i="6" s="1"/>
  <c r="M218" i="6"/>
  <c r="K218" i="6"/>
  <c r="I218" i="6"/>
  <c r="G218" i="6"/>
  <c r="U217" i="6"/>
  <c r="T217" i="6"/>
  <c r="N217" i="6"/>
  <c r="O217" i="6" s="1"/>
  <c r="M217" i="6"/>
  <c r="K217" i="6"/>
  <c r="I217" i="6"/>
  <c r="G217" i="6"/>
  <c r="S216" i="6"/>
  <c r="R216" i="6"/>
  <c r="T216" i="6" s="1"/>
  <c r="Q216" i="6"/>
  <c r="P216" i="6"/>
  <c r="U216" i="6" s="1"/>
  <c r="L216" i="6"/>
  <c r="J216" i="6"/>
  <c r="H216" i="6"/>
  <c r="F216" i="6"/>
  <c r="N216" i="6" s="1"/>
  <c r="E216" i="6"/>
  <c r="M216" i="6" s="1"/>
  <c r="D216" i="6"/>
  <c r="I216" i="6" s="1"/>
  <c r="U215" i="6"/>
  <c r="T215" i="6"/>
  <c r="O215" i="6"/>
  <c r="N215" i="6"/>
  <c r="M215" i="6"/>
  <c r="K215" i="6"/>
  <c r="I215" i="6"/>
  <c r="G215" i="6"/>
  <c r="U214" i="6"/>
  <c r="T214" i="6"/>
  <c r="N214" i="6"/>
  <c r="O214" i="6" s="1"/>
  <c r="M214" i="6"/>
  <c r="K214" i="6"/>
  <c r="I214" i="6"/>
  <c r="G214" i="6"/>
  <c r="U213" i="6"/>
  <c r="T213" i="6"/>
  <c r="N213" i="6"/>
  <c r="O213" i="6" s="1"/>
  <c r="M213" i="6"/>
  <c r="K213" i="6"/>
  <c r="I213" i="6"/>
  <c r="G213" i="6"/>
  <c r="U212" i="6"/>
  <c r="T212" i="6"/>
  <c r="N212" i="6"/>
  <c r="O212" i="6" s="1"/>
  <c r="M212" i="6"/>
  <c r="K212" i="6"/>
  <c r="I212" i="6"/>
  <c r="G212" i="6"/>
  <c r="U211" i="6"/>
  <c r="T211" i="6"/>
  <c r="N211" i="6"/>
  <c r="O211" i="6" s="1"/>
  <c r="M211" i="6"/>
  <c r="K211" i="6"/>
  <c r="I211" i="6"/>
  <c r="G211" i="6"/>
  <c r="U210" i="6"/>
  <c r="T210" i="6"/>
  <c r="N210" i="6"/>
  <c r="O210" i="6" s="1"/>
  <c r="M210" i="6"/>
  <c r="K210" i="6"/>
  <c r="I210" i="6"/>
  <c r="G210" i="6"/>
  <c r="U209" i="6"/>
  <c r="T209" i="6"/>
  <c r="N209" i="6"/>
  <c r="O209" i="6" s="1"/>
  <c r="M209" i="6"/>
  <c r="K209" i="6"/>
  <c r="I209" i="6"/>
  <c r="G209" i="6"/>
  <c r="U208" i="6"/>
  <c r="T208" i="6"/>
  <c r="N208" i="6"/>
  <c r="O208" i="6" s="1"/>
  <c r="M208" i="6"/>
  <c r="K208" i="6"/>
  <c r="I208" i="6"/>
  <c r="G208" i="6"/>
  <c r="S205" i="6"/>
  <c r="R205" i="6"/>
  <c r="Q205" i="6"/>
  <c r="P205" i="6"/>
  <c r="L205" i="6"/>
  <c r="J205" i="6"/>
  <c r="K205" i="6" s="1"/>
  <c r="H205" i="6"/>
  <c r="F205" i="6"/>
  <c r="E205" i="6"/>
  <c r="D205" i="6"/>
  <c r="S204" i="6"/>
  <c r="R204" i="6"/>
  <c r="T204" i="6" s="1"/>
  <c r="Q204" i="6"/>
  <c r="P204" i="6"/>
  <c r="L204" i="6"/>
  <c r="J204" i="6"/>
  <c r="H204" i="6"/>
  <c r="F204" i="6"/>
  <c r="N204" i="6" s="1"/>
  <c r="E204" i="6"/>
  <c r="K204" i="6" s="1"/>
  <c r="D204" i="6"/>
  <c r="I204" i="6" s="1"/>
  <c r="U203" i="6"/>
  <c r="T203" i="6"/>
  <c r="O203" i="6"/>
  <c r="N203" i="6"/>
  <c r="M203" i="6"/>
  <c r="K203" i="6"/>
  <c r="I203" i="6"/>
  <c r="G203" i="6"/>
  <c r="U202" i="6"/>
  <c r="T202" i="6"/>
  <c r="N202" i="6"/>
  <c r="O202" i="6" s="1"/>
  <c r="M202" i="6"/>
  <c r="K202" i="6"/>
  <c r="I202" i="6"/>
  <c r="G202" i="6"/>
  <c r="U201" i="6"/>
  <c r="T201" i="6"/>
  <c r="O201" i="6"/>
  <c r="N201" i="6"/>
  <c r="M201" i="6"/>
  <c r="K201" i="6"/>
  <c r="I201" i="6"/>
  <c r="G201" i="6"/>
  <c r="U200" i="6"/>
  <c r="T200" i="6"/>
  <c r="N200" i="6"/>
  <c r="O200" i="6" s="1"/>
  <c r="M200" i="6"/>
  <c r="K200" i="6"/>
  <c r="I200" i="6"/>
  <c r="G200" i="6"/>
  <c r="U199" i="6"/>
  <c r="T199" i="6"/>
  <c r="O199" i="6"/>
  <c r="N199" i="6"/>
  <c r="M199" i="6"/>
  <c r="K199" i="6"/>
  <c r="I199" i="6"/>
  <c r="G199" i="6"/>
  <c r="S198" i="6"/>
  <c r="R198" i="6"/>
  <c r="T198" i="6" s="1"/>
  <c r="Q198" i="6"/>
  <c r="P198" i="6"/>
  <c r="U198" i="6" s="1"/>
  <c r="M198" i="6"/>
  <c r="L198" i="6"/>
  <c r="J198" i="6"/>
  <c r="H198" i="6"/>
  <c r="F198" i="6"/>
  <c r="E198" i="6"/>
  <c r="D198" i="6"/>
  <c r="I198" i="6" s="1"/>
  <c r="U197" i="6"/>
  <c r="T197" i="6"/>
  <c r="N197" i="6"/>
  <c r="O197" i="6" s="1"/>
  <c r="M197" i="6"/>
  <c r="K197" i="6"/>
  <c r="I197" i="6"/>
  <c r="G197" i="6"/>
  <c r="U196" i="6"/>
  <c r="T196" i="6"/>
  <c r="N196" i="6"/>
  <c r="O196" i="6" s="1"/>
  <c r="M196" i="6"/>
  <c r="K196" i="6"/>
  <c r="I196" i="6"/>
  <c r="G196" i="6"/>
  <c r="U195" i="6"/>
  <c r="T195" i="6"/>
  <c r="N195" i="6"/>
  <c r="O195" i="6" s="1"/>
  <c r="M195" i="6"/>
  <c r="K195" i="6"/>
  <c r="I195" i="6"/>
  <c r="G195" i="6"/>
  <c r="U194" i="6"/>
  <c r="T194" i="6"/>
  <c r="N194" i="6"/>
  <c r="O194" i="6" s="1"/>
  <c r="M194" i="6"/>
  <c r="K194" i="6"/>
  <c r="I194" i="6"/>
  <c r="G194" i="6"/>
  <c r="U193" i="6"/>
  <c r="T193" i="6"/>
  <c r="N193" i="6"/>
  <c r="O193" i="6" s="1"/>
  <c r="M193" i="6"/>
  <c r="K193" i="6"/>
  <c r="I193" i="6"/>
  <c r="G193" i="6"/>
  <c r="U192" i="6"/>
  <c r="T192" i="6"/>
  <c r="N192" i="6"/>
  <c r="O192" i="6" s="1"/>
  <c r="M192" i="6"/>
  <c r="K192" i="6"/>
  <c r="I192" i="6"/>
  <c r="G192" i="6"/>
  <c r="S191" i="6"/>
  <c r="R191" i="6"/>
  <c r="T191" i="6" s="1"/>
  <c r="Q191" i="6"/>
  <c r="P191" i="6"/>
  <c r="L191" i="6"/>
  <c r="J191" i="6"/>
  <c r="K191" i="6" s="1"/>
  <c r="H191" i="6"/>
  <c r="I191" i="6" s="1"/>
  <c r="F191" i="6"/>
  <c r="E191" i="6"/>
  <c r="D191" i="6"/>
  <c r="G191" i="6" s="1"/>
  <c r="U190" i="6"/>
  <c r="T190" i="6"/>
  <c r="N190" i="6"/>
  <c r="O190" i="6" s="1"/>
  <c r="M190" i="6"/>
  <c r="K190" i="6"/>
  <c r="I190" i="6"/>
  <c r="G190" i="6"/>
  <c r="U189" i="6"/>
  <c r="T189" i="6"/>
  <c r="N189" i="6"/>
  <c r="O189" i="6" s="1"/>
  <c r="M189" i="6"/>
  <c r="K189" i="6"/>
  <c r="I189" i="6"/>
  <c r="G189" i="6"/>
  <c r="U188" i="6"/>
  <c r="T188" i="6"/>
  <c r="N188" i="6"/>
  <c r="O188" i="6" s="1"/>
  <c r="M188" i="6"/>
  <c r="K188" i="6"/>
  <c r="I188" i="6"/>
  <c r="G188" i="6"/>
  <c r="U187" i="6"/>
  <c r="T187" i="6"/>
  <c r="N187" i="6"/>
  <c r="O187" i="6" s="1"/>
  <c r="M187" i="6"/>
  <c r="K187" i="6"/>
  <c r="I187" i="6"/>
  <c r="G187" i="6"/>
  <c r="U186" i="6"/>
  <c r="T186" i="6"/>
  <c r="N186" i="6"/>
  <c r="O186" i="6" s="1"/>
  <c r="M186" i="6"/>
  <c r="K186" i="6"/>
  <c r="I186" i="6"/>
  <c r="G186" i="6"/>
  <c r="S185" i="6"/>
  <c r="R185" i="6"/>
  <c r="Q185" i="6"/>
  <c r="P185" i="6"/>
  <c r="L185" i="6"/>
  <c r="J185" i="6"/>
  <c r="U185" i="6" s="1"/>
  <c r="H185" i="6"/>
  <c r="F185" i="6"/>
  <c r="E185" i="6"/>
  <c r="M185" i="6" s="1"/>
  <c r="D185" i="6"/>
  <c r="U184" i="6"/>
  <c r="T184" i="6"/>
  <c r="N184" i="6"/>
  <c r="O184" i="6" s="1"/>
  <c r="M184" i="6"/>
  <c r="K184" i="6"/>
  <c r="I184" i="6"/>
  <c r="G184" i="6"/>
  <c r="U183" i="6"/>
  <c r="T183" i="6"/>
  <c r="O183" i="6"/>
  <c r="N183" i="6"/>
  <c r="M183" i="6"/>
  <c r="K183" i="6"/>
  <c r="I183" i="6"/>
  <c r="G183" i="6"/>
  <c r="U182" i="6"/>
  <c r="T182" i="6"/>
  <c r="N182" i="6"/>
  <c r="O182" i="6" s="1"/>
  <c r="M182" i="6"/>
  <c r="K182" i="6"/>
  <c r="I182" i="6"/>
  <c r="G182" i="6"/>
  <c r="U181" i="6"/>
  <c r="T181" i="6"/>
  <c r="N181" i="6"/>
  <c r="O181" i="6" s="1"/>
  <c r="M181" i="6"/>
  <c r="K181" i="6"/>
  <c r="I181" i="6"/>
  <c r="G181" i="6"/>
  <c r="U180" i="6"/>
  <c r="T180" i="6"/>
  <c r="O180" i="6"/>
  <c r="N180" i="6"/>
  <c r="M180" i="6"/>
  <c r="K180" i="6"/>
  <c r="I180" i="6"/>
  <c r="G180" i="6"/>
  <c r="S179" i="6"/>
  <c r="T179" i="6" s="1"/>
  <c r="R179" i="6"/>
  <c r="Q179" i="6"/>
  <c r="P179" i="6"/>
  <c r="L179" i="6"/>
  <c r="J179" i="6"/>
  <c r="U179" i="6" s="1"/>
  <c r="H179" i="6"/>
  <c r="N179" i="6" s="1"/>
  <c r="G179" i="6"/>
  <c r="F179" i="6"/>
  <c r="E179" i="6"/>
  <c r="D179" i="6"/>
  <c r="U178" i="6"/>
  <c r="T178" i="6"/>
  <c r="O178" i="6"/>
  <c r="N178" i="6"/>
  <c r="M178" i="6"/>
  <c r="K178" i="6"/>
  <c r="I178" i="6"/>
  <c r="G178" i="6"/>
  <c r="U177" i="6"/>
  <c r="T177" i="6"/>
  <c r="O177" i="6"/>
  <c r="N177" i="6"/>
  <c r="M177" i="6"/>
  <c r="K177" i="6"/>
  <c r="I177" i="6"/>
  <c r="G177" i="6"/>
  <c r="U176" i="6"/>
  <c r="T176" i="6"/>
  <c r="O176" i="6"/>
  <c r="N176" i="6"/>
  <c r="M176" i="6"/>
  <c r="K176" i="6"/>
  <c r="I176" i="6"/>
  <c r="G176" i="6"/>
  <c r="U175" i="6"/>
  <c r="T175" i="6"/>
  <c r="O175" i="6"/>
  <c r="N175" i="6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O173" i="6"/>
  <c r="N173" i="6"/>
  <c r="M173" i="6"/>
  <c r="K173" i="6"/>
  <c r="I173" i="6"/>
  <c r="G173" i="6"/>
  <c r="S170" i="6"/>
  <c r="T170" i="6" s="1"/>
  <c r="R170" i="6"/>
  <c r="Q170" i="6"/>
  <c r="P170" i="6"/>
  <c r="L170" i="6"/>
  <c r="J170" i="6"/>
  <c r="U170" i="6" s="1"/>
  <c r="H170" i="6"/>
  <c r="F170" i="6"/>
  <c r="N170" i="6" s="1"/>
  <c r="O170" i="6" s="1"/>
  <c r="E170" i="6"/>
  <c r="K170" i="6" s="1"/>
  <c r="D170" i="6"/>
  <c r="S169" i="6"/>
  <c r="R169" i="6"/>
  <c r="Q169" i="6"/>
  <c r="P169" i="6"/>
  <c r="N169" i="6"/>
  <c r="L169" i="6"/>
  <c r="J169" i="6"/>
  <c r="H169" i="6"/>
  <c r="F169" i="6"/>
  <c r="E169" i="6"/>
  <c r="D169" i="6"/>
  <c r="U168" i="6"/>
  <c r="T168" i="6"/>
  <c r="O168" i="6"/>
  <c r="N168" i="6"/>
  <c r="M168" i="6"/>
  <c r="K168" i="6"/>
  <c r="I168" i="6"/>
  <c r="G168" i="6"/>
  <c r="U167" i="6"/>
  <c r="T167" i="6"/>
  <c r="O167" i="6"/>
  <c r="N167" i="6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O165" i="6"/>
  <c r="N165" i="6"/>
  <c r="M165" i="6"/>
  <c r="K165" i="6"/>
  <c r="I165" i="6"/>
  <c r="G165" i="6"/>
  <c r="U164" i="6"/>
  <c r="T164" i="6"/>
  <c r="O164" i="6"/>
  <c r="N164" i="6"/>
  <c r="M164" i="6"/>
  <c r="K164" i="6"/>
  <c r="I164" i="6"/>
  <c r="G164" i="6"/>
  <c r="S163" i="6"/>
  <c r="R163" i="6"/>
  <c r="Q163" i="6"/>
  <c r="P163" i="6"/>
  <c r="L163" i="6"/>
  <c r="M163" i="6" s="1"/>
  <c r="K163" i="6"/>
  <c r="J163" i="6"/>
  <c r="U163" i="6" s="1"/>
  <c r="H163" i="6"/>
  <c r="F163" i="6"/>
  <c r="E163" i="6"/>
  <c r="D163" i="6"/>
  <c r="G163" i="6" s="1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O160" i="6"/>
  <c r="N160" i="6"/>
  <c r="M160" i="6"/>
  <c r="K160" i="6"/>
  <c r="I160" i="6"/>
  <c r="G160" i="6"/>
  <c r="U159" i="6"/>
  <c r="T159" i="6"/>
  <c r="N159" i="6"/>
  <c r="O159" i="6" s="1"/>
  <c r="M159" i="6"/>
  <c r="K159" i="6"/>
  <c r="I159" i="6"/>
  <c r="G159" i="6"/>
  <c r="U158" i="6"/>
  <c r="T158" i="6"/>
  <c r="O158" i="6"/>
  <c r="N158" i="6"/>
  <c r="M158" i="6"/>
  <c r="K158" i="6"/>
  <c r="I158" i="6"/>
  <c r="G158" i="6"/>
  <c r="S157" i="6"/>
  <c r="R157" i="6"/>
  <c r="T157" i="6" s="1"/>
  <c r="Q157" i="6"/>
  <c r="P157" i="6"/>
  <c r="L157" i="6"/>
  <c r="J157" i="6"/>
  <c r="H157" i="6"/>
  <c r="F157" i="6"/>
  <c r="N157" i="6" s="1"/>
  <c r="E157" i="6"/>
  <c r="K157" i="6" s="1"/>
  <c r="D157" i="6"/>
  <c r="I157" i="6" s="1"/>
  <c r="U156" i="6"/>
  <c r="T156" i="6"/>
  <c r="O156" i="6"/>
  <c r="N156" i="6"/>
  <c r="M156" i="6"/>
  <c r="K156" i="6"/>
  <c r="I156" i="6"/>
  <c r="G156" i="6"/>
  <c r="U155" i="6"/>
  <c r="T155" i="6"/>
  <c r="N155" i="6"/>
  <c r="O155" i="6" s="1"/>
  <c r="M155" i="6"/>
  <c r="K155" i="6"/>
  <c r="I155" i="6"/>
  <c r="G155" i="6"/>
  <c r="U154" i="6"/>
  <c r="T154" i="6"/>
  <c r="N154" i="6"/>
  <c r="O154" i="6" s="1"/>
  <c r="M154" i="6"/>
  <c r="K154" i="6"/>
  <c r="I154" i="6"/>
  <c r="G154" i="6"/>
  <c r="U153" i="6"/>
  <c r="T153" i="6"/>
  <c r="N153" i="6"/>
  <c r="O153" i="6" s="1"/>
  <c r="M153" i="6"/>
  <c r="K153" i="6"/>
  <c r="I153" i="6"/>
  <c r="G153" i="6"/>
  <c r="U152" i="6"/>
  <c r="T152" i="6"/>
  <c r="N152" i="6"/>
  <c r="O152" i="6" s="1"/>
  <c r="M152" i="6"/>
  <c r="K152" i="6"/>
  <c r="I152" i="6"/>
  <c r="G152" i="6"/>
  <c r="U151" i="6"/>
  <c r="T151" i="6"/>
  <c r="N151" i="6"/>
  <c r="O151" i="6" s="1"/>
  <c r="M151" i="6"/>
  <c r="K151" i="6"/>
  <c r="I151" i="6"/>
  <c r="G151" i="6"/>
  <c r="S150" i="6"/>
  <c r="R150" i="6"/>
  <c r="T150" i="6" s="1"/>
  <c r="Q150" i="6"/>
  <c r="P150" i="6"/>
  <c r="U150" i="6" s="1"/>
  <c r="L150" i="6"/>
  <c r="J150" i="6"/>
  <c r="H150" i="6"/>
  <c r="F150" i="6"/>
  <c r="E150" i="6"/>
  <c r="K150" i="6" s="1"/>
  <c r="D150" i="6"/>
  <c r="I150" i="6" s="1"/>
  <c r="U149" i="6"/>
  <c r="T149" i="6"/>
  <c r="O149" i="6"/>
  <c r="N149" i="6"/>
  <c r="M149" i="6"/>
  <c r="K149" i="6"/>
  <c r="I149" i="6"/>
  <c r="G149" i="6"/>
  <c r="U148" i="6"/>
  <c r="T148" i="6"/>
  <c r="N148" i="6"/>
  <c r="O148" i="6" s="1"/>
  <c r="M148" i="6"/>
  <c r="K148" i="6"/>
  <c r="I148" i="6"/>
  <c r="G148" i="6"/>
  <c r="U147" i="6"/>
  <c r="T147" i="6"/>
  <c r="N147" i="6"/>
  <c r="O147" i="6" s="1"/>
  <c r="M147" i="6"/>
  <c r="K147" i="6"/>
  <c r="I147" i="6"/>
  <c r="G147" i="6"/>
  <c r="U146" i="6"/>
  <c r="T146" i="6"/>
  <c r="N146" i="6"/>
  <c r="O146" i="6" s="1"/>
  <c r="M146" i="6"/>
  <c r="K146" i="6"/>
  <c r="I146" i="6"/>
  <c r="G146" i="6"/>
  <c r="U145" i="6"/>
  <c r="T145" i="6"/>
  <c r="O145" i="6"/>
  <c r="N145" i="6"/>
  <c r="M145" i="6"/>
  <c r="K145" i="6"/>
  <c r="I145" i="6"/>
  <c r="G145" i="6"/>
  <c r="S144" i="6"/>
  <c r="R144" i="6"/>
  <c r="Q144" i="6"/>
  <c r="P144" i="6"/>
  <c r="L144" i="6"/>
  <c r="J144" i="6"/>
  <c r="K144" i="6" s="1"/>
  <c r="H144" i="6"/>
  <c r="I144" i="6" s="1"/>
  <c r="F144" i="6"/>
  <c r="E144" i="6"/>
  <c r="D144" i="6"/>
  <c r="U143" i="6"/>
  <c r="T143" i="6"/>
  <c r="O143" i="6"/>
  <c r="N143" i="6"/>
  <c r="M143" i="6"/>
  <c r="K143" i="6"/>
  <c r="I143" i="6"/>
  <c r="G143" i="6"/>
  <c r="U142" i="6"/>
  <c r="T142" i="6"/>
  <c r="N142" i="6"/>
  <c r="O142" i="6" s="1"/>
  <c r="M142" i="6"/>
  <c r="K142" i="6"/>
  <c r="I142" i="6"/>
  <c r="G142" i="6"/>
  <c r="U141" i="6"/>
  <c r="T141" i="6"/>
  <c r="N141" i="6"/>
  <c r="O141" i="6" s="1"/>
  <c r="M141" i="6"/>
  <c r="K141" i="6"/>
  <c r="I141" i="6"/>
  <c r="G141" i="6"/>
  <c r="U140" i="6"/>
  <c r="T140" i="6"/>
  <c r="N140" i="6"/>
  <c r="O140" i="6" s="1"/>
  <c r="M140" i="6"/>
  <c r="K140" i="6"/>
  <c r="I140" i="6"/>
  <c r="G140" i="6"/>
  <c r="U139" i="6"/>
  <c r="T139" i="6"/>
  <c r="N139" i="6"/>
  <c r="O139" i="6" s="1"/>
  <c r="M139" i="6"/>
  <c r="K139" i="6"/>
  <c r="I139" i="6"/>
  <c r="G139" i="6"/>
  <c r="U138" i="6"/>
  <c r="T138" i="6"/>
  <c r="O138" i="6"/>
  <c r="N138" i="6"/>
  <c r="M138" i="6"/>
  <c r="K138" i="6"/>
  <c r="I138" i="6"/>
  <c r="G138" i="6"/>
  <c r="S137" i="6"/>
  <c r="T137" i="6" s="1"/>
  <c r="R137" i="6"/>
  <c r="Q137" i="6"/>
  <c r="P137" i="6"/>
  <c r="L137" i="6"/>
  <c r="J137" i="6"/>
  <c r="H137" i="6"/>
  <c r="I137" i="6" s="1"/>
  <c r="F137" i="6"/>
  <c r="E137" i="6"/>
  <c r="D137" i="6"/>
  <c r="U136" i="6"/>
  <c r="T136" i="6"/>
  <c r="O136" i="6"/>
  <c r="N136" i="6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N134" i="6"/>
  <c r="O134" i="6" s="1"/>
  <c r="M134" i="6"/>
  <c r="K134" i="6"/>
  <c r="I134" i="6"/>
  <c r="G134" i="6"/>
  <c r="U133" i="6"/>
  <c r="T133" i="6"/>
  <c r="N133" i="6"/>
  <c r="O133" i="6" s="1"/>
  <c r="M133" i="6"/>
  <c r="K133" i="6"/>
  <c r="I133" i="6"/>
  <c r="G133" i="6"/>
  <c r="S132" i="6"/>
  <c r="R132" i="6"/>
  <c r="T132" i="6" s="1"/>
  <c r="Q132" i="6"/>
  <c r="P132" i="6"/>
  <c r="U132" i="6" s="1"/>
  <c r="L132" i="6"/>
  <c r="J132" i="6"/>
  <c r="H132" i="6"/>
  <c r="F132" i="6"/>
  <c r="N132" i="6" s="1"/>
  <c r="E132" i="6"/>
  <c r="M132" i="6" s="1"/>
  <c r="D132" i="6"/>
  <c r="I132" i="6" s="1"/>
  <c r="U131" i="6"/>
  <c r="T131" i="6"/>
  <c r="O131" i="6"/>
  <c r="N131" i="6"/>
  <c r="M131" i="6"/>
  <c r="K131" i="6"/>
  <c r="I131" i="6"/>
  <c r="G131" i="6"/>
  <c r="U130" i="6"/>
  <c r="T130" i="6"/>
  <c r="N130" i="6"/>
  <c r="O130" i="6" s="1"/>
  <c r="M130" i="6"/>
  <c r="K130" i="6"/>
  <c r="I130" i="6"/>
  <c r="G130" i="6"/>
  <c r="U129" i="6"/>
  <c r="T129" i="6"/>
  <c r="O129" i="6"/>
  <c r="N129" i="6"/>
  <c r="M129" i="6"/>
  <c r="K129" i="6"/>
  <c r="I129" i="6"/>
  <c r="G129" i="6"/>
  <c r="U128" i="6"/>
  <c r="T128" i="6"/>
  <c r="N128" i="6"/>
  <c r="O128" i="6" s="1"/>
  <c r="M128" i="6"/>
  <c r="K128" i="6"/>
  <c r="I128" i="6"/>
  <c r="G128" i="6"/>
  <c r="U127" i="6"/>
  <c r="T127" i="6"/>
  <c r="N127" i="6"/>
  <c r="O127" i="6" s="1"/>
  <c r="M127" i="6"/>
  <c r="K127" i="6"/>
  <c r="I127" i="6"/>
  <c r="G127" i="6"/>
  <c r="S126" i="6"/>
  <c r="T126" i="6" s="1"/>
  <c r="R126" i="6"/>
  <c r="Q126" i="6"/>
  <c r="P126" i="6"/>
  <c r="L126" i="6"/>
  <c r="J126" i="6"/>
  <c r="U126" i="6" s="1"/>
  <c r="H126" i="6"/>
  <c r="F126" i="6"/>
  <c r="N126" i="6" s="1"/>
  <c r="O126" i="6" s="1"/>
  <c r="E126" i="6"/>
  <c r="K126" i="6" s="1"/>
  <c r="D126" i="6"/>
  <c r="U125" i="6"/>
  <c r="T125" i="6"/>
  <c r="O125" i="6"/>
  <c r="N125" i="6"/>
  <c r="M125" i="6"/>
  <c r="K125" i="6"/>
  <c r="I125" i="6"/>
  <c r="G125" i="6"/>
  <c r="U124" i="6"/>
  <c r="T124" i="6"/>
  <c r="N124" i="6"/>
  <c r="O124" i="6" s="1"/>
  <c r="M124" i="6"/>
  <c r="K124" i="6"/>
  <c r="I124" i="6"/>
  <c r="G124" i="6"/>
  <c r="U123" i="6"/>
  <c r="T123" i="6"/>
  <c r="N123" i="6"/>
  <c r="O123" i="6" s="1"/>
  <c r="M123" i="6"/>
  <c r="K123" i="6"/>
  <c r="I123" i="6"/>
  <c r="G123" i="6"/>
  <c r="U122" i="6"/>
  <c r="T122" i="6"/>
  <c r="N122" i="6"/>
  <c r="O122" i="6" s="1"/>
  <c r="M122" i="6"/>
  <c r="K122" i="6"/>
  <c r="I122" i="6"/>
  <c r="G122" i="6"/>
  <c r="S121" i="6"/>
  <c r="R121" i="6"/>
  <c r="Q121" i="6"/>
  <c r="P121" i="6"/>
  <c r="L121" i="6"/>
  <c r="J121" i="6"/>
  <c r="K121" i="6" s="1"/>
  <c r="I121" i="6"/>
  <c r="H121" i="6"/>
  <c r="G121" i="6"/>
  <c r="F121" i="6"/>
  <c r="N121" i="6" s="1"/>
  <c r="O121" i="6" s="1"/>
  <c r="E121" i="6"/>
  <c r="D121" i="6"/>
  <c r="U120" i="6"/>
  <c r="T120" i="6"/>
  <c r="O120" i="6"/>
  <c r="N120" i="6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O117" i="6"/>
  <c r="N117" i="6"/>
  <c r="M117" i="6"/>
  <c r="K117" i="6"/>
  <c r="I117" i="6"/>
  <c r="G117" i="6"/>
  <c r="U116" i="6"/>
  <c r="T116" i="6"/>
  <c r="O116" i="6"/>
  <c r="N116" i="6"/>
  <c r="M116" i="6"/>
  <c r="K116" i="6"/>
  <c r="I116" i="6"/>
  <c r="G116" i="6"/>
  <c r="U115" i="6"/>
  <c r="T115" i="6"/>
  <c r="O115" i="6"/>
  <c r="N115" i="6"/>
  <c r="M115" i="6"/>
  <c r="K115" i="6"/>
  <c r="I115" i="6"/>
  <c r="G115" i="6"/>
  <c r="U114" i="6"/>
  <c r="T114" i="6"/>
  <c r="O114" i="6"/>
  <c r="N114" i="6"/>
  <c r="M114" i="6"/>
  <c r="K114" i="6"/>
  <c r="I114" i="6"/>
  <c r="G114" i="6"/>
  <c r="U113" i="6"/>
  <c r="T113" i="6"/>
  <c r="O113" i="6"/>
  <c r="N113" i="6"/>
  <c r="M113" i="6"/>
  <c r="K113" i="6"/>
  <c r="I113" i="6"/>
  <c r="G113" i="6"/>
  <c r="S112" i="6"/>
  <c r="R112" i="6"/>
  <c r="Q112" i="6"/>
  <c r="P112" i="6"/>
  <c r="U112" i="6" s="1"/>
  <c r="L112" i="6"/>
  <c r="J112" i="6"/>
  <c r="H112" i="6"/>
  <c r="F112" i="6"/>
  <c r="N112" i="6" s="1"/>
  <c r="E112" i="6"/>
  <c r="M112" i="6" s="1"/>
  <c r="D112" i="6"/>
  <c r="U111" i="6"/>
  <c r="T111" i="6"/>
  <c r="O111" i="6"/>
  <c r="N111" i="6"/>
  <c r="M111" i="6"/>
  <c r="K111" i="6"/>
  <c r="I111" i="6"/>
  <c r="G111" i="6"/>
  <c r="U110" i="6"/>
  <c r="T110" i="6"/>
  <c r="N110" i="6"/>
  <c r="O110" i="6" s="1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N108" i="6"/>
  <c r="O108" i="6" s="1"/>
  <c r="M108" i="6"/>
  <c r="K108" i="6"/>
  <c r="I108" i="6"/>
  <c r="G108" i="6"/>
  <c r="U107" i="6"/>
  <c r="T107" i="6"/>
  <c r="N107" i="6"/>
  <c r="O107" i="6" s="1"/>
  <c r="M107" i="6"/>
  <c r="K107" i="6"/>
  <c r="I107" i="6"/>
  <c r="G107" i="6"/>
  <c r="T106" i="6"/>
  <c r="S106" i="6"/>
  <c r="R106" i="6"/>
  <c r="Q106" i="6"/>
  <c r="P106" i="6"/>
  <c r="L106" i="6"/>
  <c r="J106" i="6"/>
  <c r="U106" i="6" s="1"/>
  <c r="H106" i="6"/>
  <c r="F106" i="6"/>
  <c r="G106" i="6" s="1"/>
  <c r="E106" i="6"/>
  <c r="D106" i="6"/>
  <c r="U105" i="6"/>
  <c r="T105" i="6"/>
  <c r="N105" i="6"/>
  <c r="O105" i="6" s="1"/>
  <c r="M105" i="6"/>
  <c r="K105" i="6"/>
  <c r="I105" i="6"/>
  <c r="G105" i="6"/>
  <c r="S102" i="6"/>
  <c r="R102" i="6"/>
  <c r="T102" i="6" s="1"/>
  <c r="Q102" i="6"/>
  <c r="P102" i="6"/>
  <c r="U102" i="6" s="1"/>
  <c r="L102" i="6"/>
  <c r="J102" i="6"/>
  <c r="H102" i="6"/>
  <c r="F102" i="6"/>
  <c r="N102" i="6" s="1"/>
  <c r="E102" i="6"/>
  <c r="K102" i="6" s="1"/>
  <c r="D102" i="6"/>
  <c r="I102" i="6" s="1"/>
  <c r="S101" i="6"/>
  <c r="R101" i="6"/>
  <c r="Q101" i="6"/>
  <c r="P101" i="6"/>
  <c r="L101" i="6"/>
  <c r="J101" i="6"/>
  <c r="K101" i="6" s="1"/>
  <c r="H101" i="6"/>
  <c r="I101" i="6" s="1"/>
  <c r="F101" i="6"/>
  <c r="G101" i="6" s="1"/>
  <c r="E101" i="6"/>
  <c r="M101" i="6" s="1"/>
  <c r="D101" i="6"/>
  <c r="U100" i="6"/>
  <c r="T100" i="6"/>
  <c r="N100" i="6"/>
  <c r="O100" i="6" s="1"/>
  <c r="M100" i="6"/>
  <c r="K100" i="6"/>
  <c r="I100" i="6"/>
  <c r="G100" i="6"/>
  <c r="U99" i="6"/>
  <c r="T99" i="6"/>
  <c r="N99" i="6"/>
  <c r="O99" i="6" s="1"/>
  <c r="M99" i="6"/>
  <c r="K99" i="6"/>
  <c r="I99" i="6"/>
  <c r="G99" i="6"/>
  <c r="U98" i="6"/>
  <c r="T98" i="6"/>
  <c r="O98" i="6"/>
  <c r="N98" i="6"/>
  <c r="M98" i="6"/>
  <c r="K98" i="6"/>
  <c r="I98" i="6"/>
  <c r="G98" i="6"/>
  <c r="U97" i="6"/>
  <c r="T97" i="6"/>
  <c r="O97" i="6"/>
  <c r="N97" i="6"/>
  <c r="M97" i="6"/>
  <c r="K97" i="6"/>
  <c r="I97" i="6"/>
  <c r="G97" i="6"/>
  <c r="T96" i="6"/>
  <c r="S96" i="6"/>
  <c r="R96" i="6"/>
  <c r="Q96" i="6"/>
  <c r="P96" i="6"/>
  <c r="L96" i="6"/>
  <c r="J96" i="6"/>
  <c r="H96" i="6"/>
  <c r="F96" i="6"/>
  <c r="E96" i="6"/>
  <c r="D96" i="6"/>
  <c r="U95" i="6"/>
  <c r="T95" i="6"/>
  <c r="O95" i="6"/>
  <c r="N95" i="6"/>
  <c r="M95" i="6"/>
  <c r="K95" i="6"/>
  <c r="I95" i="6"/>
  <c r="G95" i="6"/>
  <c r="U94" i="6"/>
  <c r="T94" i="6"/>
  <c r="N94" i="6"/>
  <c r="O94" i="6" s="1"/>
  <c r="M94" i="6"/>
  <c r="K94" i="6"/>
  <c r="I94" i="6"/>
  <c r="G94" i="6"/>
  <c r="U93" i="6"/>
  <c r="T93" i="6"/>
  <c r="N93" i="6"/>
  <c r="O93" i="6" s="1"/>
  <c r="M93" i="6"/>
  <c r="K93" i="6"/>
  <c r="I93" i="6"/>
  <c r="G93" i="6"/>
  <c r="U92" i="6"/>
  <c r="T92" i="6"/>
  <c r="N92" i="6"/>
  <c r="O92" i="6" s="1"/>
  <c r="M92" i="6"/>
  <c r="K92" i="6"/>
  <c r="I92" i="6"/>
  <c r="G92" i="6"/>
  <c r="S91" i="6"/>
  <c r="R91" i="6"/>
  <c r="Q91" i="6"/>
  <c r="P91" i="6"/>
  <c r="U91" i="6" s="1"/>
  <c r="L91" i="6"/>
  <c r="J91" i="6"/>
  <c r="H91" i="6"/>
  <c r="F91" i="6"/>
  <c r="N91" i="6" s="1"/>
  <c r="E91" i="6"/>
  <c r="D91" i="6"/>
  <c r="I91" i="6" s="1"/>
  <c r="U90" i="6"/>
  <c r="T90" i="6"/>
  <c r="N90" i="6"/>
  <c r="O90" i="6" s="1"/>
  <c r="M90" i="6"/>
  <c r="K90" i="6"/>
  <c r="I90" i="6"/>
  <c r="G90" i="6"/>
  <c r="U89" i="6"/>
  <c r="T89" i="6"/>
  <c r="N89" i="6"/>
  <c r="O89" i="6" s="1"/>
  <c r="M89" i="6"/>
  <c r="K89" i="6"/>
  <c r="I89" i="6"/>
  <c r="G89" i="6"/>
  <c r="U88" i="6"/>
  <c r="T88" i="6"/>
  <c r="N88" i="6"/>
  <c r="O88" i="6" s="1"/>
  <c r="M88" i="6"/>
  <c r="K88" i="6"/>
  <c r="I88" i="6"/>
  <c r="G88" i="6"/>
  <c r="T85" i="6"/>
  <c r="S85" i="6"/>
  <c r="R85" i="6"/>
  <c r="Q85" i="6"/>
  <c r="P85" i="6"/>
  <c r="L85" i="6"/>
  <c r="J85" i="6"/>
  <c r="U85" i="6" s="1"/>
  <c r="H85" i="6"/>
  <c r="F85" i="6"/>
  <c r="E85" i="6"/>
  <c r="M85" i="6" s="1"/>
  <c r="D85" i="6"/>
  <c r="S84" i="6"/>
  <c r="R84" i="6"/>
  <c r="T84" i="6" s="1"/>
  <c r="Q84" i="6"/>
  <c r="P84" i="6"/>
  <c r="U84" i="6" s="1"/>
  <c r="N84" i="6"/>
  <c r="O84" i="6" s="1"/>
  <c r="L84" i="6"/>
  <c r="J84" i="6"/>
  <c r="H84" i="6"/>
  <c r="F84" i="6"/>
  <c r="E84" i="6"/>
  <c r="D84" i="6"/>
  <c r="I84" i="6" s="1"/>
  <c r="U83" i="6"/>
  <c r="T83" i="6"/>
  <c r="O83" i="6"/>
  <c r="N83" i="6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N81" i="6"/>
  <c r="O81" i="6" s="1"/>
  <c r="M81" i="6"/>
  <c r="K81" i="6"/>
  <c r="I81" i="6"/>
  <c r="G81" i="6"/>
  <c r="U80" i="6"/>
  <c r="T80" i="6"/>
  <c r="O80" i="6"/>
  <c r="N80" i="6"/>
  <c r="M80" i="6"/>
  <c r="K80" i="6"/>
  <c r="I80" i="6"/>
  <c r="G80" i="6"/>
  <c r="U79" i="6"/>
  <c r="T79" i="6"/>
  <c r="N79" i="6"/>
  <c r="O79" i="6" s="1"/>
  <c r="M79" i="6"/>
  <c r="K79" i="6"/>
  <c r="I79" i="6"/>
  <c r="G79" i="6"/>
  <c r="S78" i="6"/>
  <c r="R78" i="6"/>
  <c r="Q78" i="6"/>
  <c r="P78" i="6"/>
  <c r="L78" i="6"/>
  <c r="M78" i="6" s="1"/>
  <c r="J78" i="6"/>
  <c r="K78" i="6" s="1"/>
  <c r="H78" i="6"/>
  <c r="F78" i="6"/>
  <c r="E78" i="6"/>
  <c r="D78" i="6"/>
  <c r="G78" i="6" s="1"/>
  <c r="U77" i="6"/>
  <c r="T77" i="6"/>
  <c r="O77" i="6"/>
  <c r="N77" i="6"/>
  <c r="M77" i="6"/>
  <c r="K77" i="6"/>
  <c r="I77" i="6"/>
  <c r="G77" i="6"/>
  <c r="U76" i="6"/>
  <c r="T76" i="6"/>
  <c r="O76" i="6"/>
  <c r="N76" i="6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N74" i="6"/>
  <c r="O74" i="6" s="1"/>
  <c r="M74" i="6"/>
  <c r="K74" i="6"/>
  <c r="I74" i="6"/>
  <c r="G74" i="6"/>
  <c r="U73" i="6"/>
  <c r="T73" i="6"/>
  <c r="N73" i="6"/>
  <c r="O73" i="6" s="1"/>
  <c r="M73" i="6"/>
  <c r="K73" i="6"/>
  <c r="I73" i="6"/>
  <c r="G73" i="6"/>
  <c r="U72" i="6"/>
  <c r="T72" i="6"/>
  <c r="N72" i="6"/>
  <c r="O72" i="6" s="1"/>
  <c r="M72" i="6"/>
  <c r="K72" i="6"/>
  <c r="I72" i="6"/>
  <c r="G72" i="6"/>
  <c r="U71" i="6"/>
  <c r="T71" i="6"/>
  <c r="N71" i="6"/>
  <c r="O71" i="6" s="1"/>
  <c r="M71" i="6"/>
  <c r="K71" i="6"/>
  <c r="I71" i="6"/>
  <c r="G71" i="6"/>
  <c r="S70" i="6"/>
  <c r="R70" i="6"/>
  <c r="T70" i="6" s="1"/>
  <c r="Q70" i="6"/>
  <c r="P70" i="6"/>
  <c r="L70" i="6"/>
  <c r="J70" i="6"/>
  <c r="N70" i="6" s="1"/>
  <c r="H70" i="6"/>
  <c r="F70" i="6"/>
  <c r="E70" i="6"/>
  <c r="D70" i="6"/>
  <c r="I70" i="6" s="1"/>
  <c r="U69" i="6"/>
  <c r="T69" i="6"/>
  <c r="O69" i="6"/>
  <c r="N69" i="6"/>
  <c r="M69" i="6"/>
  <c r="K69" i="6"/>
  <c r="I69" i="6"/>
  <c r="G69" i="6"/>
  <c r="U68" i="6"/>
  <c r="T68" i="6"/>
  <c r="O68" i="6"/>
  <c r="N68" i="6"/>
  <c r="M68" i="6"/>
  <c r="K68" i="6"/>
  <c r="I68" i="6"/>
  <c r="G68" i="6"/>
  <c r="U67" i="6"/>
  <c r="T67" i="6"/>
  <c r="O67" i="6"/>
  <c r="N67" i="6"/>
  <c r="M67" i="6"/>
  <c r="K67" i="6"/>
  <c r="I67" i="6"/>
  <c r="G67" i="6"/>
  <c r="U66" i="6"/>
  <c r="T66" i="6"/>
  <c r="O66" i="6"/>
  <c r="N66" i="6"/>
  <c r="M66" i="6"/>
  <c r="K66" i="6"/>
  <c r="I66" i="6"/>
  <c r="G66" i="6"/>
  <c r="U65" i="6"/>
  <c r="T65" i="6"/>
  <c r="O65" i="6"/>
  <c r="N65" i="6"/>
  <c r="M65" i="6"/>
  <c r="K65" i="6"/>
  <c r="I65" i="6"/>
  <c r="G65" i="6"/>
  <c r="U64" i="6"/>
  <c r="T64" i="6"/>
  <c r="O64" i="6"/>
  <c r="N64" i="6"/>
  <c r="M64" i="6"/>
  <c r="K64" i="6"/>
  <c r="I64" i="6"/>
  <c r="G64" i="6"/>
  <c r="U63" i="6"/>
  <c r="S63" i="6"/>
  <c r="R63" i="6"/>
  <c r="Q63" i="6"/>
  <c r="P63" i="6"/>
  <c r="L63" i="6"/>
  <c r="J63" i="6"/>
  <c r="H63" i="6"/>
  <c r="I63" i="6" s="1"/>
  <c r="F63" i="6"/>
  <c r="E63" i="6"/>
  <c r="D63" i="6"/>
  <c r="U62" i="6"/>
  <c r="T62" i="6"/>
  <c r="O62" i="6"/>
  <c r="N62" i="6"/>
  <c r="M62" i="6"/>
  <c r="K62" i="6"/>
  <c r="I62" i="6"/>
  <c r="G62" i="6"/>
  <c r="U61" i="6"/>
  <c r="T61" i="6"/>
  <c r="N61" i="6"/>
  <c r="O61" i="6" s="1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S58" i="6"/>
  <c r="R58" i="6"/>
  <c r="Q58" i="6"/>
  <c r="P58" i="6"/>
  <c r="U58" i="6" s="1"/>
  <c r="L58" i="6"/>
  <c r="J58" i="6"/>
  <c r="H58" i="6"/>
  <c r="F58" i="6"/>
  <c r="E58" i="6"/>
  <c r="K58" i="6" s="1"/>
  <c r="D58" i="6"/>
  <c r="I58" i="6" s="1"/>
  <c r="U57" i="6"/>
  <c r="T57" i="6"/>
  <c r="N57" i="6"/>
  <c r="O57" i="6" s="1"/>
  <c r="M57" i="6"/>
  <c r="K57" i="6"/>
  <c r="I57" i="6"/>
  <c r="G57" i="6"/>
  <c r="S54" i="6"/>
  <c r="R54" i="6"/>
  <c r="Q54" i="6"/>
  <c r="P54" i="6"/>
  <c r="U54" i="6" s="1"/>
  <c r="L54" i="6"/>
  <c r="J54" i="6"/>
  <c r="H54" i="6"/>
  <c r="F54" i="6"/>
  <c r="E54" i="6"/>
  <c r="D54" i="6"/>
  <c r="I54" i="6" s="1"/>
  <c r="U53" i="6"/>
  <c r="S53" i="6"/>
  <c r="R53" i="6"/>
  <c r="T53" i="6" s="1"/>
  <c r="Q53" i="6"/>
  <c r="P53" i="6"/>
  <c r="L53" i="6"/>
  <c r="J53" i="6"/>
  <c r="K53" i="6" s="1"/>
  <c r="I53" i="6"/>
  <c r="H53" i="6"/>
  <c r="G53" i="6"/>
  <c r="F53" i="6"/>
  <c r="E53" i="6"/>
  <c r="D53" i="6"/>
  <c r="U52" i="6"/>
  <c r="T52" i="6"/>
  <c r="O52" i="6"/>
  <c r="N52" i="6"/>
  <c r="M52" i="6"/>
  <c r="K52" i="6"/>
  <c r="I52" i="6"/>
  <c r="G52" i="6"/>
  <c r="U51" i="6"/>
  <c r="T51" i="6"/>
  <c r="O51" i="6"/>
  <c r="N51" i="6"/>
  <c r="M51" i="6"/>
  <c r="K51" i="6"/>
  <c r="I51" i="6"/>
  <c r="G51" i="6"/>
  <c r="U50" i="6"/>
  <c r="T50" i="6"/>
  <c r="O50" i="6"/>
  <c r="N50" i="6"/>
  <c r="M50" i="6"/>
  <c r="K50" i="6"/>
  <c r="I50" i="6"/>
  <c r="G50" i="6"/>
  <c r="U49" i="6"/>
  <c r="T49" i="6"/>
  <c r="O49" i="6"/>
  <c r="N49" i="6"/>
  <c r="M49" i="6"/>
  <c r="K49" i="6"/>
  <c r="I49" i="6"/>
  <c r="G49" i="6"/>
  <c r="U48" i="6"/>
  <c r="T48" i="6"/>
  <c r="O48" i="6"/>
  <c r="N48" i="6"/>
  <c r="M48" i="6"/>
  <c r="K48" i="6"/>
  <c r="I48" i="6"/>
  <c r="G48" i="6"/>
  <c r="S47" i="6"/>
  <c r="R47" i="6"/>
  <c r="Q47" i="6"/>
  <c r="P47" i="6"/>
  <c r="U47" i="6" s="1"/>
  <c r="L47" i="6"/>
  <c r="J47" i="6"/>
  <c r="H47" i="6"/>
  <c r="F47" i="6"/>
  <c r="E47" i="6"/>
  <c r="D47" i="6"/>
  <c r="I47" i="6" s="1"/>
  <c r="U46" i="6"/>
  <c r="T46" i="6"/>
  <c r="N46" i="6"/>
  <c r="O46" i="6" s="1"/>
  <c r="M46" i="6"/>
  <c r="K46" i="6"/>
  <c r="I46" i="6"/>
  <c r="G46" i="6"/>
  <c r="U45" i="6"/>
  <c r="T45" i="6"/>
  <c r="N45" i="6"/>
  <c r="O45" i="6" s="1"/>
  <c r="M45" i="6"/>
  <c r="K45" i="6"/>
  <c r="I45" i="6"/>
  <c r="G45" i="6"/>
  <c r="U44" i="6"/>
  <c r="T44" i="6"/>
  <c r="N44" i="6"/>
  <c r="O44" i="6" s="1"/>
  <c r="M44" i="6"/>
  <c r="K44" i="6"/>
  <c r="I44" i="6"/>
  <c r="G44" i="6"/>
  <c r="U43" i="6"/>
  <c r="T43" i="6"/>
  <c r="N43" i="6"/>
  <c r="O43" i="6" s="1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S40" i="6"/>
  <c r="R40" i="6"/>
  <c r="Q40" i="6"/>
  <c r="P40" i="6"/>
  <c r="U40" i="6" s="1"/>
  <c r="L40" i="6"/>
  <c r="J40" i="6"/>
  <c r="H40" i="6"/>
  <c r="F40" i="6"/>
  <c r="E40" i="6"/>
  <c r="D40" i="6"/>
  <c r="U39" i="6"/>
  <c r="T39" i="6"/>
  <c r="O39" i="6"/>
  <c r="N39" i="6"/>
  <c r="M39" i="6"/>
  <c r="K39" i="6"/>
  <c r="I39" i="6"/>
  <c r="G39" i="6"/>
  <c r="U38" i="6"/>
  <c r="T38" i="6"/>
  <c r="N38" i="6"/>
  <c r="O38" i="6" s="1"/>
  <c r="M38" i="6"/>
  <c r="K38" i="6"/>
  <c r="I38" i="6"/>
  <c r="G38" i="6"/>
  <c r="U37" i="6"/>
  <c r="T37" i="6"/>
  <c r="O37" i="6"/>
  <c r="N37" i="6"/>
  <c r="M37" i="6"/>
  <c r="K37" i="6"/>
  <c r="I37" i="6"/>
  <c r="G37" i="6"/>
  <c r="U36" i="6"/>
  <c r="T36" i="6"/>
  <c r="O36" i="6"/>
  <c r="N36" i="6"/>
  <c r="M36" i="6"/>
  <c r="K36" i="6"/>
  <c r="I36" i="6"/>
  <c r="G36" i="6"/>
  <c r="S35" i="6"/>
  <c r="T35" i="6" s="1"/>
  <c r="R35" i="6"/>
  <c r="Q35" i="6"/>
  <c r="P35" i="6"/>
  <c r="L35" i="6"/>
  <c r="J35" i="6"/>
  <c r="U35" i="6" s="1"/>
  <c r="I35" i="6"/>
  <c r="H35" i="6"/>
  <c r="G35" i="6"/>
  <c r="F35" i="6"/>
  <c r="E35" i="6"/>
  <c r="D35" i="6"/>
  <c r="U34" i="6"/>
  <c r="T34" i="6"/>
  <c r="O34" i="6"/>
  <c r="N34" i="6"/>
  <c r="M34" i="6"/>
  <c r="K34" i="6"/>
  <c r="I34" i="6"/>
  <c r="G34" i="6"/>
  <c r="U33" i="6"/>
  <c r="T33" i="6"/>
  <c r="O33" i="6"/>
  <c r="N33" i="6"/>
  <c r="M33" i="6"/>
  <c r="K33" i="6"/>
  <c r="I33" i="6"/>
  <c r="G33" i="6"/>
  <c r="U32" i="6"/>
  <c r="T32" i="6"/>
  <c r="O32" i="6"/>
  <c r="N32" i="6"/>
  <c r="M32" i="6"/>
  <c r="K32" i="6"/>
  <c r="I32" i="6"/>
  <c r="G32" i="6"/>
  <c r="U31" i="6"/>
  <c r="T31" i="6"/>
  <c r="O31" i="6"/>
  <c r="N31" i="6"/>
  <c r="M31" i="6"/>
  <c r="K31" i="6"/>
  <c r="I31" i="6"/>
  <c r="G31" i="6"/>
  <c r="U30" i="6"/>
  <c r="T30" i="6"/>
  <c r="O30" i="6"/>
  <c r="N30" i="6"/>
  <c r="M30" i="6"/>
  <c r="K30" i="6"/>
  <c r="I30" i="6"/>
  <c r="G30" i="6"/>
  <c r="U29" i="6"/>
  <c r="T29" i="6"/>
  <c r="O29" i="6"/>
  <c r="N29" i="6"/>
  <c r="M29" i="6"/>
  <c r="K29" i="6"/>
  <c r="I29" i="6"/>
  <c r="G29" i="6"/>
  <c r="U28" i="6"/>
  <c r="T28" i="6"/>
  <c r="O28" i="6"/>
  <c r="N28" i="6"/>
  <c r="M28" i="6"/>
  <c r="K28" i="6"/>
  <c r="I28" i="6"/>
  <c r="G28" i="6"/>
  <c r="S27" i="6"/>
  <c r="R27" i="6"/>
  <c r="T27" i="6" s="1"/>
  <c r="Q27" i="6"/>
  <c r="P27" i="6"/>
  <c r="U27" i="6" s="1"/>
  <c r="L27" i="6"/>
  <c r="J27" i="6"/>
  <c r="H27" i="6"/>
  <c r="I27" i="6" s="1"/>
  <c r="G27" i="6"/>
  <c r="F27" i="6"/>
  <c r="E27" i="6"/>
  <c r="M27" i="6" s="1"/>
  <c r="D27" i="6"/>
  <c r="U26" i="6"/>
  <c r="T26" i="6"/>
  <c r="N26" i="6"/>
  <c r="O26" i="6" s="1"/>
  <c r="M26" i="6"/>
  <c r="K26" i="6"/>
  <c r="I26" i="6"/>
  <c r="G26" i="6"/>
  <c r="U25" i="6"/>
  <c r="T25" i="6"/>
  <c r="N25" i="6"/>
  <c r="O25" i="6" s="1"/>
  <c r="M25" i="6"/>
  <c r="K25" i="6"/>
  <c r="I25" i="6"/>
  <c r="G25" i="6"/>
  <c r="U24" i="6"/>
  <c r="T24" i="6"/>
  <c r="N24" i="6"/>
  <c r="O24" i="6" s="1"/>
  <c r="M24" i="6"/>
  <c r="K24" i="6"/>
  <c r="I24" i="6"/>
  <c r="G24" i="6"/>
  <c r="U23" i="6"/>
  <c r="T23" i="6"/>
  <c r="N23" i="6"/>
  <c r="O23" i="6" s="1"/>
  <c r="M23" i="6"/>
  <c r="K23" i="6"/>
  <c r="I23" i="6"/>
  <c r="G23" i="6"/>
  <c r="U22" i="6"/>
  <c r="T22" i="6"/>
  <c r="N22" i="6"/>
  <c r="O22" i="6" s="1"/>
  <c r="M22" i="6"/>
  <c r="K22" i="6"/>
  <c r="I22" i="6"/>
  <c r="G22" i="6"/>
  <c r="U21" i="6"/>
  <c r="T21" i="6"/>
  <c r="N21" i="6"/>
  <c r="O21" i="6" s="1"/>
  <c r="M21" i="6"/>
  <c r="K21" i="6"/>
  <c r="I21" i="6"/>
  <c r="G21" i="6"/>
  <c r="U20" i="6"/>
  <c r="T20" i="6"/>
  <c r="N20" i="6"/>
  <c r="O20" i="6" s="1"/>
  <c r="M20" i="6"/>
  <c r="K20" i="6"/>
  <c r="I20" i="6"/>
  <c r="G20" i="6"/>
  <c r="S19" i="6"/>
  <c r="R19" i="6"/>
  <c r="Q19" i="6"/>
  <c r="P19" i="6"/>
  <c r="U19" i="6" s="1"/>
  <c r="L19" i="6"/>
  <c r="J19" i="6"/>
  <c r="H19" i="6"/>
  <c r="F19" i="6"/>
  <c r="E19" i="6"/>
  <c r="D19" i="6"/>
  <c r="U18" i="6"/>
  <c r="T18" i="6"/>
  <c r="O18" i="6"/>
  <c r="N18" i="6"/>
  <c r="M18" i="6"/>
  <c r="K18" i="6"/>
  <c r="I18" i="6"/>
  <c r="G18" i="6"/>
  <c r="U17" i="6"/>
  <c r="T17" i="6"/>
  <c r="N17" i="6"/>
  <c r="O17" i="6" s="1"/>
  <c r="M17" i="6"/>
  <c r="K17" i="6"/>
  <c r="I17" i="6"/>
  <c r="G17" i="6"/>
  <c r="U16" i="6"/>
  <c r="T16" i="6"/>
  <c r="N16" i="6"/>
  <c r="O16" i="6" s="1"/>
  <c r="M16" i="6"/>
  <c r="K16" i="6"/>
  <c r="I16" i="6"/>
  <c r="G16" i="6"/>
  <c r="U15" i="6"/>
  <c r="T15" i="6"/>
  <c r="N15" i="6"/>
  <c r="O15" i="6" s="1"/>
  <c r="M15" i="6"/>
  <c r="K15" i="6"/>
  <c r="I15" i="6"/>
  <c r="G15" i="6"/>
  <c r="U14" i="6"/>
  <c r="T14" i="6"/>
  <c r="N14" i="6"/>
  <c r="O14" i="6" s="1"/>
  <c r="M14" i="6"/>
  <c r="K14" i="6"/>
  <c r="I14" i="6"/>
  <c r="G14" i="6"/>
  <c r="U13" i="6"/>
  <c r="T13" i="6"/>
  <c r="N13" i="6"/>
  <c r="O13" i="6" s="1"/>
  <c r="M13" i="6"/>
  <c r="K13" i="6"/>
  <c r="I13" i="6"/>
  <c r="G13" i="6"/>
  <c r="U12" i="6"/>
  <c r="T12" i="6"/>
  <c r="N12" i="6"/>
  <c r="O12" i="6" s="1"/>
  <c r="M12" i="6"/>
  <c r="K12" i="6"/>
  <c r="I12" i="6"/>
  <c r="G12" i="6"/>
  <c r="U11" i="6"/>
  <c r="T11" i="6"/>
  <c r="O11" i="6"/>
  <c r="N11" i="6"/>
  <c r="M11" i="6"/>
  <c r="K11" i="6"/>
  <c r="I11" i="6"/>
  <c r="G11" i="6"/>
  <c r="S10" i="6"/>
  <c r="T10" i="6" s="1"/>
  <c r="R10" i="6"/>
  <c r="Q10" i="6"/>
  <c r="P10" i="6"/>
  <c r="L10" i="6"/>
  <c r="J10" i="6"/>
  <c r="H10" i="6"/>
  <c r="I10" i="6" s="1"/>
  <c r="F10" i="6"/>
  <c r="E10" i="6"/>
  <c r="D10" i="6"/>
  <c r="G10" i="6" s="1"/>
  <c r="U9" i="6"/>
  <c r="T9" i="6"/>
  <c r="N9" i="6"/>
  <c r="O9" i="6" s="1"/>
  <c r="M9" i="6"/>
  <c r="K9" i="6"/>
  <c r="I9" i="6"/>
  <c r="G9" i="6"/>
  <c r="U8" i="6"/>
  <c r="T8" i="6"/>
  <c r="N8" i="6"/>
  <c r="O8" i="6" s="1"/>
  <c r="M8" i="6"/>
  <c r="K8" i="6"/>
  <c r="I8" i="6"/>
  <c r="G8" i="6"/>
  <c r="S339" i="5"/>
  <c r="R339" i="5"/>
  <c r="T339" i="5" s="1"/>
  <c r="Q339" i="5"/>
  <c r="P339" i="5"/>
  <c r="U339" i="5" s="1"/>
  <c r="L339" i="5"/>
  <c r="J339" i="5"/>
  <c r="H339" i="5"/>
  <c r="F339" i="5"/>
  <c r="E339" i="5"/>
  <c r="M339" i="5" s="1"/>
  <c r="D339" i="5"/>
  <c r="T338" i="5"/>
  <c r="S338" i="5"/>
  <c r="R338" i="5"/>
  <c r="Q338" i="5"/>
  <c r="P338" i="5"/>
  <c r="L338" i="5"/>
  <c r="J338" i="5"/>
  <c r="H338" i="5"/>
  <c r="G338" i="5"/>
  <c r="F338" i="5"/>
  <c r="E338" i="5"/>
  <c r="D338" i="5"/>
  <c r="S337" i="5"/>
  <c r="T337" i="5" s="1"/>
  <c r="R337" i="5"/>
  <c r="Q337" i="5"/>
  <c r="P337" i="5"/>
  <c r="L337" i="5"/>
  <c r="J337" i="5"/>
  <c r="U337" i="5" s="1"/>
  <c r="H337" i="5"/>
  <c r="F337" i="5"/>
  <c r="E337" i="5"/>
  <c r="K337" i="5" s="1"/>
  <c r="D337" i="5"/>
  <c r="U336" i="5"/>
  <c r="T336" i="5"/>
  <c r="O336" i="5"/>
  <c r="N336" i="5"/>
  <c r="M336" i="5"/>
  <c r="K336" i="5"/>
  <c r="I336" i="5"/>
  <c r="G336" i="5"/>
  <c r="U335" i="5"/>
  <c r="T335" i="5"/>
  <c r="O335" i="5"/>
  <c r="N335" i="5"/>
  <c r="M335" i="5"/>
  <c r="K335" i="5"/>
  <c r="I335" i="5"/>
  <c r="G335" i="5"/>
  <c r="U334" i="5"/>
  <c r="T334" i="5"/>
  <c r="O334" i="5"/>
  <c r="N334" i="5"/>
  <c r="M334" i="5"/>
  <c r="K334" i="5"/>
  <c r="I334" i="5"/>
  <c r="G334" i="5"/>
  <c r="U333" i="5"/>
  <c r="T333" i="5"/>
  <c r="O333" i="5"/>
  <c r="N333" i="5"/>
  <c r="M333" i="5"/>
  <c r="K333" i="5"/>
  <c r="I333" i="5"/>
  <c r="G333" i="5"/>
  <c r="S332" i="5"/>
  <c r="R332" i="5"/>
  <c r="T332" i="5" s="1"/>
  <c r="Q332" i="5"/>
  <c r="P332" i="5"/>
  <c r="N332" i="5"/>
  <c r="O332" i="5" s="1"/>
  <c r="L332" i="5"/>
  <c r="K332" i="5"/>
  <c r="J332" i="5"/>
  <c r="H332" i="5"/>
  <c r="F332" i="5"/>
  <c r="E332" i="5"/>
  <c r="D332" i="5"/>
  <c r="U331" i="5"/>
  <c r="T331" i="5"/>
  <c r="N331" i="5"/>
  <c r="O331" i="5" s="1"/>
  <c r="M331" i="5"/>
  <c r="K331" i="5"/>
  <c r="I331" i="5"/>
  <c r="G331" i="5"/>
  <c r="U330" i="5"/>
  <c r="T330" i="5"/>
  <c r="N330" i="5"/>
  <c r="O330" i="5" s="1"/>
  <c r="M330" i="5"/>
  <c r="K330" i="5"/>
  <c r="I330" i="5"/>
  <c r="G330" i="5"/>
  <c r="U329" i="5"/>
  <c r="T329" i="5"/>
  <c r="N329" i="5"/>
  <c r="O329" i="5" s="1"/>
  <c r="M329" i="5"/>
  <c r="K329" i="5"/>
  <c r="I329" i="5"/>
  <c r="G329" i="5"/>
  <c r="U328" i="5"/>
  <c r="T328" i="5"/>
  <c r="N328" i="5"/>
  <c r="O328" i="5" s="1"/>
  <c r="M328" i="5"/>
  <c r="K328" i="5"/>
  <c r="I328" i="5"/>
  <c r="G328" i="5"/>
  <c r="U327" i="5"/>
  <c r="T327" i="5"/>
  <c r="N327" i="5"/>
  <c r="O327" i="5" s="1"/>
  <c r="M327" i="5"/>
  <c r="K327" i="5"/>
  <c r="I327" i="5"/>
  <c r="G327" i="5"/>
  <c r="U326" i="5"/>
  <c r="T326" i="5"/>
  <c r="N326" i="5"/>
  <c r="O326" i="5" s="1"/>
  <c r="M326" i="5"/>
  <c r="K326" i="5"/>
  <c r="I326" i="5"/>
  <c r="G326" i="5"/>
  <c r="U325" i="5"/>
  <c r="T325" i="5"/>
  <c r="N325" i="5"/>
  <c r="O325" i="5" s="1"/>
  <c r="M325" i="5"/>
  <c r="K325" i="5"/>
  <c r="I325" i="5"/>
  <c r="G325" i="5"/>
  <c r="U324" i="5"/>
  <c r="T324" i="5"/>
  <c r="O324" i="5"/>
  <c r="N324" i="5"/>
  <c r="M324" i="5"/>
  <c r="K324" i="5"/>
  <c r="I324" i="5"/>
  <c r="G324" i="5"/>
  <c r="U323" i="5"/>
  <c r="S323" i="5"/>
  <c r="R323" i="5"/>
  <c r="Q323" i="5"/>
  <c r="P323" i="5"/>
  <c r="L323" i="5"/>
  <c r="J323" i="5"/>
  <c r="H323" i="5"/>
  <c r="I323" i="5" s="1"/>
  <c r="F323" i="5"/>
  <c r="E323" i="5"/>
  <c r="M323" i="5" s="1"/>
  <c r="D323" i="5"/>
  <c r="U322" i="5"/>
  <c r="T322" i="5"/>
  <c r="N322" i="5"/>
  <c r="O322" i="5" s="1"/>
  <c r="M322" i="5"/>
  <c r="K322" i="5"/>
  <c r="I322" i="5"/>
  <c r="G322" i="5"/>
  <c r="U321" i="5"/>
  <c r="T321" i="5"/>
  <c r="N321" i="5"/>
  <c r="O321" i="5" s="1"/>
  <c r="M321" i="5"/>
  <c r="K321" i="5"/>
  <c r="I321" i="5"/>
  <c r="G321" i="5"/>
  <c r="U320" i="5"/>
  <c r="T320" i="5"/>
  <c r="N320" i="5"/>
  <c r="O320" i="5" s="1"/>
  <c r="M320" i="5"/>
  <c r="K320" i="5"/>
  <c r="I320" i="5"/>
  <c r="G320" i="5"/>
  <c r="U319" i="5"/>
  <c r="T319" i="5"/>
  <c r="N319" i="5"/>
  <c r="O319" i="5" s="1"/>
  <c r="M319" i="5"/>
  <c r="K319" i="5"/>
  <c r="I319" i="5"/>
  <c r="G319" i="5"/>
  <c r="U318" i="5"/>
  <c r="T318" i="5"/>
  <c r="N318" i="5"/>
  <c r="O318" i="5" s="1"/>
  <c r="M318" i="5"/>
  <c r="K318" i="5"/>
  <c r="I318" i="5"/>
  <c r="G318" i="5"/>
  <c r="S317" i="5"/>
  <c r="R317" i="5"/>
  <c r="T317" i="5" s="1"/>
  <c r="Q317" i="5"/>
  <c r="P317" i="5"/>
  <c r="L317" i="5"/>
  <c r="J317" i="5"/>
  <c r="H317" i="5"/>
  <c r="F317" i="5"/>
  <c r="N317" i="5" s="1"/>
  <c r="E317" i="5"/>
  <c r="M317" i="5" s="1"/>
  <c r="D317" i="5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U310" i="5"/>
  <c r="T310" i="5"/>
  <c r="S310" i="5"/>
  <c r="R310" i="5"/>
  <c r="Q310" i="5"/>
  <c r="P310" i="5"/>
  <c r="L310" i="5"/>
  <c r="J310" i="5"/>
  <c r="H310" i="5"/>
  <c r="F310" i="5"/>
  <c r="E310" i="5"/>
  <c r="D310" i="5"/>
  <c r="U309" i="5"/>
  <c r="T309" i="5"/>
  <c r="N309" i="5"/>
  <c r="O309" i="5" s="1"/>
  <c r="M309" i="5"/>
  <c r="K309" i="5"/>
  <c r="I309" i="5"/>
  <c r="G309" i="5"/>
  <c r="U308" i="5"/>
  <c r="T308" i="5"/>
  <c r="N308" i="5"/>
  <c r="O308" i="5" s="1"/>
  <c r="M308" i="5"/>
  <c r="K308" i="5"/>
  <c r="I308" i="5"/>
  <c r="G308" i="5"/>
  <c r="U307" i="5"/>
  <c r="T307" i="5"/>
  <c r="N307" i="5"/>
  <c r="O307" i="5" s="1"/>
  <c r="M307" i="5"/>
  <c r="K307" i="5"/>
  <c r="I307" i="5"/>
  <c r="G307" i="5"/>
  <c r="U306" i="5"/>
  <c r="T306" i="5"/>
  <c r="N306" i="5"/>
  <c r="O306" i="5" s="1"/>
  <c r="M306" i="5"/>
  <c r="K306" i="5"/>
  <c r="I306" i="5"/>
  <c r="G306" i="5"/>
  <c r="U305" i="5"/>
  <c r="T305" i="5"/>
  <c r="N305" i="5"/>
  <c r="O305" i="5" s="1"/>
  <c r="M305" i="5"/>
  <c r="K305" i="5"/>
  <c r="I305" i="5"/>
  <c r="G305" i="5"/>
  <c r="U304" i="5"/>
  <c r="T304" i="5"/>
  <c r="N304" i="5"/>
  <c r="O304" i="5" s="1"/>
  <c r="M304" i="5"/>
  <c r="K304" i="5"/>
  <c r="I304" i="5"/>
  <c r="G304" i="5"/>
  <c r="S303" i="5"/>
  <c r="R303" i="5"/>
  <c r="Q303" i="5"/>
  <c r="P303" i="5"/>
  <c r="U303" i="5" s="1"/>
  <c r="N303" i="5"/>
  <c r="O303" i="5" s="1"/>
  <c r="L303" i="5"/>
  <c r="J303" i="5"/>
  <c r="H303" i="5"/>
  <c r="F303" i="5"/>
  <c r="E303" i="5"/>
  <c r="D303" i="5"/>
  <c r="U302" i="5"/>
  <c r="T302" i="5"/>
  <c r="N302" i="5"/>
  <c r="O302" i="5" s="1"/>
  <c r="M302" i="5"/>
  <c r="K302" i="5"/>
  <c r="I302" i="5"/>
  <c r="G302" i="5"/>
  <c r="S299" i="5"/>
  <c r="R299" i="5"/>
  <c r="T299" i="5" s="1"/>
  <c r="Q299" i="5"/>
  <c r="P299" i="5"/>
  <c r="L299" i="5"/>
  <c r="J299" i="5"/>
  <c r="H299" i="5"/>
  <c r="F299" i="5"/>
  <c r="N299" i="5" s="1"/>
  <c r="E299" i="5"/>
  <c r="D299" i="5"/>
  <c r="S298" i="5"/>
  <c r="R298" i="5"/>
  <c r="T298" i="5" s="1"/>
  <c r="Q298" i="5"/>
  <c r="P298" i="5"/>
  <c r="L298" i="5"/>
  <c r="J298" i="5"/>
  <c r="H298" i="5"/>
  <c r="F298" i="5"/>
  <c r="E298" i="5"/>
  <c r="D298" i="5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O295" i="5"/>
  <c r="N295" i="5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N293" i="5"/>
  <c r="O293" i="5" s="1"/>
  <c r="M293" i="5"/>
  <c r="K293" i="5"/>
  <c r="I293" i="5"/>
  <c r="G293" i="5"/>
  <c r="S292" i="5"/>
  <c r="R292" i="5"/>
  <c r="T292" i="5" s="1"/>
  <c r="Q292" i="5"/>
  <c r="P292" i="5"/>
  <c r="U292" i="5" s="1"/>
  <c r="L292" i="5"/>
  <c r="J292" i="5"/>
  <c r="H292" i="5"/>
  <c r="F292" i="5"/>
  <c r="N292" i="5" s="1"/>
  <c r="E292" i="5"/>
  <c r="K292" i="5" s="1"/>
  <c r="D292" i="5"/>
  <c r="U291" i="5"/>
  <c r="T291" i="5"/>
  <c r="O291" i="5"/>
  <c r="N291" i="5"/>
  <c r="M291" i="5"/>
  <c r="K291" i="5"/>
  <c r="I291" i="5"/>
  <c r="G291" i="5"/>
  <c r="U290" i="5"/>
  <c r="T290" i="5"/>
  <c r="N290" i="5"/>
  <c r="O290" i="5" s="1"/>
  <c r="M290" i="5"/>
  <c r="K290" i="5"/>
  <c r="I290" i="5"/>
  <c r="G290" i="5"/>
  <c r="U289" i="5"/>
  <c r="T289" i="5"/>
  <c r="N289" i="5"/>
  <c r="O289" i="5" s="1"/>
  <c r="M289" i="5"/>
  <c r="K289" i="5"/>
  <c r="I289" i="5"/>
  <c r="G289" i="5"/>
  <c r="U288" i="5"/>
  <c r="T288" i="5"/>
  <c r="O288" i="5"/>
  <c r="N288" i="5"/>
  <c r="M288" i="5"/>
  <c r="K288" i="5"/>
  <c r="I288" i="5"/>
  <c r="G288" i="5"/>
  <c r="U287" i="5"/>
  <c r="T287" i="5"/>
  <c r="O287" i="5"/>
  <c r="N287" i="5"/>
  <c r="M287" i="5"/>
  <c r="K287" i="5"/>
  <c r="I287" i="5"/>
  <c r="G287" i="5"/>
  <c r="U286" i="5"/>
  <c r="T286" i="5"/>
  <c r="O286" i="5"/>
  <c r="N286" i="5"/>
  <c r="M286" i="5"/>
  <c r="K286" i="5"/>
  <c r="I286" i="5"/>
  <c r="G286" i="5"/>
  <c r="S285" i="5"/>
  <c r="R285" i="5"/>
  <c r="Q285" i="5"/>
  <c r="P285" i="5"/>
  <c r="L285" i="5"/>
  <c r="J285" i="5"/>
  <c r="K285" i="5" s="1"/>
  <c r="H285" i="5"/>
  <c r="F285" i="5"/>
  <c r="E285" i="5"/>
  <c r="D285" i="5"/>
  <c r="U284" i="5"/>
  <c r="T284" i="5"/>
  <c r="O284" i="5"/>
  <c r="N284" i="5"/>
  <c r="M284" i="5"/>
  <c r="K284" i="5"/>
  <c r="I284" i="5"/>
  <c r="G284" i="5"/>
  <c r="U283" i="5"/>
  <c r="T283" i="5"/>
  <c r="N283" i="5"/>
  <c r="O283" i="5" s="1"/>
  <c r="M283" i="5"/>
  <c r="K283" i="5"/>
  <c r="I283" i="5"/>
  <c r="G283" i="5"/>
  <c r="U282" i="5"/>
  <c r="T282" i="5"/>
  <c r="O282" i="5"/>
  <c r="N282" i="5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N280" i="5"/>
  <c r="O280" i="5" s="1"/>
  <c r="M280" i="5"/>
  <c r="K280" i="5"/>
  <c r="I280" i="5"/>
  <c r="G280" i="5"/>
  <c r="U279" i="5"/>
  <c r="T279" i="5"/>
  <c r="N279" i="5"/>
  <c r="O279" i="5" s="1"/>
  <c r="M279" i="5"/>
  <c r="K279" i="5"/>
  <c r="I279" i="5"/>
  <c r="G279" i="5"/>
  <c r="U278" i="5"/>
  <c r="T278" i="5"/>
  <c r="N278" i="5"/>
  <c r="O278" i="5" s="1"/>
  <c r="M278" i="5"/>
  <c r="K278" i="5"/>
  <c r="I278" i="5"/>
  <c r="G278" i="5"/>
  <c r="U277" i="5"/>
  <c r="T277" i="5"/>
  <c r="N277" i="5"/>
  <c r="O277" i="5" s="1"/>
  <c r="M277" i="5"/>
  <c r="K277" i="5"/>
  <c r="I277" i="5"/>
  <c r="G277" i="5"/>
  <c r="U276" i="5"/>
  <c r="T276" i="5"/>
  <c r="O276" i="5"/>
  <c r="N276" i="5"/>
  <c r="M276" i="5"/>
  <c r="K276" i="5"/>
  <c r="I276" i="5"/>
  <c r="G276" i="5"/>
  <c r="S275" i="5"/>
  <c r="R275" i="5"/>
  <c r="Q275" i="5"/>
  <c r="P275" i="5"/>
  <c r="L275" i="5"/>
  <c r="M275" i="5" s="1"/>
  <c r="J275" i="5"/>
  <c r="H275" i="5"/>
  <c r="I275" i="5" s="1"/>
  <c r="G275" i="5"/>
  <c r="F275" i="5"/>
  <c r="E275" i="5"/>
  <c r="D275" i="5"/>
  <c r="U274" i="5"/>
  <c r="T274" i="5"/>
  <c r="O274" i="5"/>
  <c r="N274" i="5"/>
  <c r="M274" i="5"/>
  <c r="K274" i="5"/>
  <c r="I274" i="5"/>
  <c r="G274" i="5"/>
  <c r="U273" i="5"/>
  <c r="T273" i="5"/>
  <c r="O273" i="5"/>
  <c r="N273" i="5"/>
  <c r="M273" i="5"/>
  <c r="K273" i="5"/>
  <c r="I273" i="5"/>
  <c r="G273" i="5"/>
  <c r="U272" i="5"/>
  <c r="T272" i="5"/>
  <c r="N272" i="5"/>
  <c r="O272" i="5" s="1"/>
  <c r="M272" i="5"/>
  <c r="K272" i="5"/>
  <c r="I272" i="5"/>
  <c r="G272" i="5"/>
  <c r="U271" i="5"/>
  <c r="T271" i="5"/>
  <c r="N271" i="5"/>
  <c r="O271" i="5" s="1"/>
  <c r="M271" i="5"/>
  <c r="K271" i="5"/>
  <c r="I271" i="5"/>
  <c r="G271" i="5"/>
  <c r="U270" i="5"/>
  <c r="T270" i="5"/>
  <c r="N270" i="5"/>
  <c r="O270" i="5" s="1"/>
  <c r="M270" i="5"/>
  <c r="K270" i="5"/>
  <c r="I270" i="5"/>
  <c r="G270" i="5"/>
  <c r="U269" i="5"/>
  <c r="T269" i="5"/>
  <c r="N269" i="5"/>
  <c r="O269" i="5" s="1"/>
  <c r="M269" i="5"/>
  <c r="K269" i="5"/>
  <c r="I269" i="5"/>
  <c r="G269" i="5"/>
  <c r="U268" i="5"/>
  <c r="T268" i="5"/>
  <c r="N268" i="5"/>
  <c r="O268" i="5" s="1"/>
  <c r="M268" i="5"/>
  <c r="K268" i="5"/>
  <c r="I268" i="5"/>
  <c r="G268" i="5"/>
  <c r="S267" i="5"/>
  <c r="R267" i="5"/>
  <c r="T267" i="5" s="1"/>
  <c r="Q267" i="5"/>
  <c r="P267" i="5"/>
  <c r="L267" i="5"/>
  <c r="J267" i="5"/>
  <c r="H267" i="5"/>
  <c r="F267" i="5"/>
  <c r="N267" i="5" s="1"/>
  <c r="E267" i="5"/>
  <c r="D267" i="5"/>
  <c r="U266" i="5"/>
  <c r="T266" i="5"/>
  <c r="O266" i="5"/>
  <c r="N266" i="5"/>
  <c r="M266" i="5"/>
  <c r="K266" i="5"/>
  <c r="I266" i="5"/>
  <c r="G266" i="5"/>
  <c r="U265" i="5"/>
  <c r="T265" i="5"/>
  <c r="O265" i="5"/>
  <c r="N265" i="5"/>
  <c r="M265" i="5"/>
  <c r="K265" i="5"/>
  <c r="I265" i="5"/>
  <c r="G265" i="5"/>
  <c r="U264" i="5"/>
  <c r="T264" i="5"/>
  <c r="N264" i="5"/>
  <c r="O264" i="5" s="1"/>
  <c r="M264" i="5"/>
  <c r="K264" i="5"/>
  <c r="I264" i="5"/>
  <c r="G264" i="5"/>
  <c r="U263" i="5"/>
  <c r="T263" i="5"/>
  <c r="O263" i="5"/>
  <c r="N263" i="5"/>
  <c r="M263" i="5"/>
  <c r="K263" i="5"/>
  <c r="I263" i="5"/>
  <c r="G263" i="5"/>
  <c r="S260" i="5"/>
  <c r="T260" i="5" s="1"/>
  <c r="R260" i="5"/>
  <c r="Q260" i="5"/>
  <c r="P260" i="5"/>
  <c r="U260" i="5" s="1"/>
  <c r="N260" i="5"/>
  <c r="L260" i="5"/>
  <c r="J260" i="5"/>
  <c r="H260" i="5"/>
  <c r="F260" i="5"/>
  <c r="E260" i="5"/>
  <c r="K260" i="5" s="1"/>
  <c r="D260" i="5"/>
  <c r="S259" i="5"/>
  <c r="R259" i="5"/>
  <c r="T259" i="5" s="1"/>
  <c r="Q259" i="5"/>
  <c r="P259" i="5"/>
  <c r="L259" i="5"/>
  <c r="J259" i="5"/>
  <c r="H259" i="5"/>
  <c r="F259" i="5"/>
  <c r="E259" i="5"/>
  <c r="D259" i="5"/>
  <c r="U258" i="5"/>
  <c r="T258" i="5"/>
  <c r="O258" i="5"/>
  <c r="N258" i="5"/>
  <c r="M258" i="5"/>
  <c r="K258" i="5"/>
  <c r="I258" i="5"/>
  <c r="G258" i="5"/>
  <c r="U257" i="5"/>
  <c r="T257" i="5"/>
  <c r="N257" i="5"/>
  <c r="O257" i="5" s="1"/>
  <c r="M257" i="5"/>
  <c r="K257" i="5"/>
  <c r="I257" i="5"/>
  <c r="G257" i="5"/>
  <c r="U256" i="5"/>
  <c r="T256" i="5"/>
  <c r="O256" i="5"/>
  <c r="N256" i="5"/>
  <c r="M256" i="5"/>
  <c r="K256" i="5"/>
  <c r="I256" i="5"/>
  <c r="G256" i="5"/>
  <c r="U255" i="5"/>
  <c r="T255" i="5"/>
  <c r="N255" i="5"/>
  <c r="O255" i="5" s="1"/>
  <c r="M255" i="5"/>
  <c r="K255" i="5"/>
  <c r="I255" i="5"/>
  <c r="G255" i="5"/>
  <c r="U254" i="5"/>
  <c r="S254" i="5"/>
  <c r="R254" i="5"/>
  <c r="Q254" i="5"/>
  <c r="P254" i="5"/>
  <c r="L254" i="5"/>
  <c r="J254" i="5"/>
  <c r="H254" i="5"/>
  <c r="I254" i="5" s="1"/>
  <c r="G254" i="5"/>
  <c r="F254" i="5"/>
  <c r="E254" i="5"/>
  <c r="M254" i="5" s="1"/>
  <c r="D254" i="5"/>
  <c r="U253" i="5"/>
  <c r="T253" i="5"/>
  <c r="O253" i="5"/>
  <c r="N253" i="5"/>
  <c r="M253" i="5"/>
  <c r="K253" i="5"/>
  <c r="I253" i="5"/>
  <c r="G253" i="5"/>
  <c r="U252" i="5"/>
  <c r="T252" i="5"/>
  <c r="O252" i="5"/>
  <c r="N252" i="5"/>
  <c r="M252" i="5"/>
  <c r="K252" i="5"/>
  <c r="I252" i="5"/>
  <c r="G252" i="5"/>
  <c r="U251" i="5"/>
  <c r="T251" i="5"/>
  <c r="O251" i="5"/>
  <c r="N251" i="5"/>
  <c r="M251" i="5"/>
  <c r="K251" i="5"/>
  <c r="I251" i="5"/>
  <c r="G251" i="5"/>
  <c r="U250" i="5"/>
  <c r="T250" i="5"/>
  <c r="N250" i="5"/>
  <c r="O250" i="5" s="1"/>
  <c r="M250" i="5"/>
  <c r="K250" i="5"/>
  <c r="I250" i="5"/>
  <c r="G250" i="5"/>
  <c r="U249" i="5"/>
  <c r="T249" i="5"/>
  <c r="N249" i="5"/>
  <c r="O249" i="5" s="1"/>
  <c r="M249" i="5"/>
  <c r="K249" i="5"/>
  <c r="I249" i="5"/>
  <c r="G249" i="5"/>
  <c r="U248" i="5"/>
  <c r="T248" i="5"/>
  <c r="N248" i="5"/>
  <c r="O248" i="5" s="1"/>
  <c r="M248" i="5"/>
  <c r="K248" i="5"/>
  <c r="I248" i="5"/>
  <c r="G248" i="5"/>
  <c r="S247" i="5"/>
  <c r="R247" i="5"/>
  <c r="T247" i="5" s="1"/>
  <c r="Q247" i="5"/>
  <c r="P247" i="5"/>
  <c r="L247" i="5"/>
  <c r="J247" i="5"/>
  <c r="U247" i="5" s="1"/>
  <c r="H247" i="5"/>
  <c r="F247" i="5"/>
  <c r="E247" i="5"/>
  <c r="D247" i="5"/>
  <c r="I247" i="5" s="1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O244" i="5"/>
  <c r="N244" i="5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O242" i="5"/>
  <c r="N242" i="5"/>
  <c r="M242" i="5"/>
  <c r="K242" i="5"/>
  <c r="I242" i="5"/>
  <c r="G242" i="5"/>
  <c r="U241" i="5"/>
  <c r="T241" i="5"/>
  <c r="O241" i="5"/>
  <c r="N241" i="5"/>
  <c r="M241" i="5"/>
  <c r="K241" i="5"/>
  <c r="I241" i="5"/>
  <c r="G241" i="5"/>
  <c r="S240" i="5"/>
  <c r="R240" i="5"/>
  <c r="T240" i="5" s="1"/>
  <c r="Q240" i="5"/>
  <c r="P240" i="5"/>
  <c r="U240" i="5" s="1"/>
  <c r="L240" i="5"/>
  <c r="J240" i="5"/>
  <c r="H240" i="5"/>
  <c r="F240" i="5"/>
  <c r="N240" i="5" s="1"/>
  <c r="E240" i="5"/>
  <c r="D240" i="5"/>
  <c r="U239" i="5"/>
  <c r="T239" i="5"/>
  <c r="O239" i="5"/>
  <c r="N239" i="5"/>
  <c r="M239" i="5"/>
  <c r="K239" i="5"/>
  <c r="I239" i="5"/>
  <c r="G239" i="5"/>
  <c r="U238" i="5"/>
  <c r="T238" i="5"/>
  <c r="O238" i="5"/>
  <c r="N238" i="5"/>
  <c r="M238" i="5"/>
  <c r="K238" i="5"/>
  <c r="I238" i="5"/>
  <c r="G238" i="5"/>
  <c r="U237" i="5"/>
  <c r="T237" i="5"/>
  <c r="N237" i="5"/>
  <c r="O237" i="5" s="1"/>
  <c r="M237" i="5"/>
  <c r="K237" i="5"/>
  <c r="I237" i="5"/>
  <c r="G237" i="5"/>
  <c r="U236" i="5"/>
  <c r="T236" i="5"/>
  <c r="N236" i="5"/>
  <c r="O236" i="5" s="1"/>
  <c r="M236" i="5"/>
  <c r="K236" i="5"/>
  <c r="I236" i="5"/>
  <c r="G236" i="5"/>
  <c r="U235" i="5"/>
  <c r="T235" i="5"/>
  <c r="N235" i="5"/>
  <c r="O235" i="5" s="1"/>
  <c r="M235" i="5"/>
  <c r="K235" i="5"/>
  <c r="I235" i="5"/>
  <c r="G235" i="5"/>
  <c r="U234" i="5"/>
  <c r="T234" i="5"/>
  <c r="N234" i="5"/>
  <c r="O234" i="5" s="1"/>
  <c r="M234" i="5"/>
  <c r="K234" i="5"/>
  <c r="I234" i="5"/>
  <c r="G234" i="5"/>
  <c r="S231" i="5"/>
  <c r="R231" i="5"/>
  <c r="T231" i="5" s="1"/>
  <c r="Q231" i="5"/>
  <c r="P231" i="5"/>
  <c r="L231" i="5"/>
  <c r="J231" i="5"/>
  <c r="K231" i="5" s="1"/>
  <c r="H231" i="5"/>
  <c r="F231" i="5"/>
  <c r="G231" i="5" s="1"/>
  <c r="E231" i="5"/>
  <c r="D231" i="5"/>
  <c r="S230" i="5"/>
  <c r="R230" i="5"/>
  <c r="T230" i="5" s="1"/>
  <c r="Q230" i="5"/>
  <c r="P230" i="5"/>
  <c r="U230" i="5" s="1"/>
  <c r="L230" i="5"/>
  <c r="J230" i="5"/>
  <c r="H230" i="5"/>
  <c r="F230" i="5"/>
  <c r="N230" i="5" s="1"/>
  <c r="E230" i="5"/>
  <c r="D230" i="5"/>
  <c r="I230" i="5" s="1"/>
  <c r="U229" i="5"/>
  <c r="T229" i="5"/>
  <c r="O229" i="5"/>
  <c r="N229" i="5"/>
  <c r="M229" i="5"/>
  <c r="K229" i="5"/>
  <c r="I229" i="5"/>
  <c r="G229" i="5"/>
  <c r="U228" i="5"/>
  <c r="T228" i="5"/>
  <c r="N228" i="5"/>
  <c r="O228" i="5" s="1"/>
  <c r="M228" i="5"/>
  <c r="K228" i="5"/>
  <c r="I228" i="5"/>
  <c r="G228" i="5"/>
  <c r="U227" i="5"/>
  <c r="T227" i="5"/>
  <c r="O227" i="5"/>
  <c r="N227" i="5"/>
  <c r="M227" i="5"/>
  <c r="K227" i="5"/>
  <c r="I227" i="5"/>
  <c r="G227" i="5"/>
  <c r="U226" i="5"/>
  <c r="T226" i="5"/>
  <c r="N226" i="5"/>
  <c r="O226" i="5" s="1"/>
  <c r="M226" i="5"/>
  <c r="K226" i="5"/>
  <c r="I226" i="5"/>
  <c r="G226" i="5"/>
  <c r="U225" i="5"/>
  <c r="T225" i="5"/>
  <c r="O225" i="5"/>
  <c r="N225" i="5"/>
  <c r="M225" i="5"/>
  <c r="K225" i="5"/>
  <c r="I225" i="5"/>
  <c r="G225" i="5"/>
  <c r="S224" i="5"/>
  <c r="R224" i="5"/>
  <c r="Q224" i="5"/>
  <c r="P224" i="5"/>
  <c r="O224" i="5"/>
  <c r="L224" i="5"/>
  <c r="J224" i="5"/>
  <c r="H224" i="5"/>
  <c r="F224" i="5"/>
  <c r="N224" i="5" s="1"/>
  <c r="E224" i="5"/>
  <c r="D224" i="5"/>
  <c r="U223" i="5"/>
  <c r="T223" i="5"/>
  <c r="O223" i="5"/>
  <c r="N223" i="5"/>
  <c r="M223" i="5"/>
  <c r="K223" i="5"/>
  <c r="I223" i="5"/>
  <c r="G223" i="5"/>
  <c r="U222" i="5"/>
  <c r="T222" i="5"/>
  <c r="O222" i="5"/>
  <c r="N222" i="5"/>
  <c r="M222" i="5"/>
  <c r="K222" i="5"/>
  <c r="I222" i="5"/>
  <c r="G222" i="5"/>
  <c r="U221" i="5"/>
  <c r="T221" i="5"/>
  <c r="O221" i="5"/>
  <c r="N221" i="5"/>
  <c r="M221" i="5"/>
  <c r="K221" i="5"/>
  <c r="I221" i="5"/>
  <c r="G221" i="5"/>
  <c r="U220" i="5"/>
  <c r="T220" i="5"/>
  <c r="O220" i="5"/>
  <c r="N220" i="5"/>
  <c r="M220" i="5"/>
  <c r="K220" i="5"/>
  <c r="I220" i="5"/>
  <c r="G220" i="5"/>
  <c r="U219" i="5"/>
  <c r="T219" i="5"/>
  <c r="O219" i="5"/>
  <c r="N219" i="5"/>
  <c r="M219" i="5"/>
  <c r="K219" i="5"/>
  <c r="I219" i="5"/>
  <c r="G219" i="5"/>
  <c r="U218" i="5"/>
  <c r="T218" i="5"/>
  <c r="O218" i="5"/>
  <c r="N218" i="5"/>
  <c r="M218" i="5"/>
  <c r="K218" i="5"/>
  <c r="I218" i="5"/>
  <c r="G218" i="5"/>
  <c r="U217" i="5"/>
  <c r="T217" i="5"/>
  <c r="O217" i="5"/>
  <c r="N217" i="5"/>
  <c r="M217" i="5"/>
  <c r="K217" i="5"/>
  <c r="I217" i="5"/>
  <c r="G217" i="5"/>
  <c r="S216" i="5"/>
  <c r="T216" i="5" s="1"/>
  <c r="R216" i="5"/>
  <c r="Q216" i="5"/>
  <c r="P216" i="5"/>
  <c r="L216" i="5"/>
  <c r="J216" i="5"/>
  <c r="H216" i="5"/>
  <c r="F216" i="5"/>
  <c r="E216" i="5"/>
  <c r="M216" i="5" s="1"/>
  <c r="D216" i="5"/>
  <c r="G216" i="5" s="1"/>
  <c r="U215" i="5"/>
  <c r="T215" i="5"/>
  <c r="O215" i="5"/>
  <c r="N215" i="5"/>
  <c r="M215" i="5"/>
  <c r="K215" i="5"/>
  <c r="I215" i="5"/>
  <c r="G215" i="5"/>
  <c r="U214" i="5"/>
  <c r="T214" i="5"/>
  <c r="O214" i="5"/>
  <c r="N214" i="5"/>
  <c r="M214" i="5"/>
  <c r="K214" i="5"/>
  <c r="I214" i="5"/>
  <c r="G214" i="5"/>
  <c r="U213" i="5"/>
  <c r="T213" i="5"/>
  <c r="O213" i="5"/>
  <c r="N213" i="5"/>
  <c r="M213" i="5"/>
  <c r="K213" i="5"/>
  <c r="I213" i="5"/>
  <c r="G213" i="5"/>
  <c r="U212" i="5"/>
  <c r="T212" i="5"/>
  <c r="O212" i="5"/>
  <c r="N212" i="5"/>
  <c r="M212" i="5"/>
  <c r="K212" i="5"/>
  <c r="I212" i="5"/>
  <c r="G212" i="5"/>
  <c r="U211" i="5"/>
  <c r="T211" i="5"/>
  <c r="N211" i="5"/>
  <c r="O211" i="5" s="1"/>
  <c r="M211" i="5"/>
  <c r="K211" i="5"/>
  <c r="I211" i="5"/>
  <c r="G211" i="5"/>
  <c r="U210" i="5"/>
  <c r="T210" i="5"/>
  <c r="N210" i="5"/>
  <c r="O210" i="5" s="1"/>
  <c r="M210" i="5"/>
  <c r="K210" i="5"/>
  <c r="I210" i="5"/>
  <c r="G210" i="5"/>
  <c r="U209" i="5"/>
  <c r="T209" i="5"/>
  <c r="N209" i="5"/>
  <c r="O209" i="5" s="1"/>
  <c r="M209" i="5"/>
  <c r="K209" i="5"/>
  <c r="I209" i="5"/>
  <c r="G209" i="5"/>
  <c r="U208" i="5"/>
  <c r="T208" i="5"/>
  <c r="O208" i="5"/>
  <c r="N208" i="5"/>
  <c r="M208" i="5"/>
  <c r="K208" i="5"/>
  <c r="I208" i="5"/>
  <c r="G208" i="5"/>
  <c r="S205" i="5"/>
  <c r="R205" i="5"/>
  <c r="Q205" i="5"/>
  <c r="P205" i="5"/>
  <c r="U205" i="5" s="1"/>
  <c r="N205" i="5"/>
  <c r="O205" i="5" s="1"/>
  <c r="L205" i="5"/>
  <c r="J205" i="5"/>
  <c r="K205" i="5" s="1"/>
  <c r="H205" i="5"/>
  <c r="F205" i="5"/>
  <c r="E205" i="5"/>
  <c r="M205" i="5" s="1"/>
  <c r="D205" i="5"/>
  <c r="S204" i="5"/>
  <c r="R204" i="5"/>
  <c r="Q204" i="5"/>
  <c r="P204" i="5"/>
  <c r="L204" i="5"/>
  <c r="J204" i="5"/>
  <c r="H204" i="5"/>
  <c r="I204" i="5" s="1"/>
  <c r="G204" i="5"/>
  <c r="F204" i="5"/>
  <c r="E204" i="5"/>
  <c r="M204" i="5" s="1"/>
  <c r="D204" i="5"/>
  <c r="U203" i="5"/>
  <c r="T203" i="5"/>
  <c r="O203" i="5"/>
  <c r="N203" i="5"/>
  <c r="M203" i="5"/>
  <c r="K203" i="5"/>
  <c r="I203" i="5"/>
  <c r="G203" i="5"/>
  <c r="U202" i="5"/>
  <c r="T202" i="5"/>
  <c r="O202" i="5"/>
  <c r="N202" i="5"/>
  <c r="M202" i="5"/>
  <c r="K202" i="5"/>
  <c r="I202" i="5"/>
  <c r="G202" i="5"/>
  <c r="U201" i="5"/>
  <c r="T201" i="5"/>
  <c r="O201" i="5"/>
  <c r="N201" i="5"/>
  <c r="M201" i="5"/>
  <c r="K201" i="5"/>
  <c r="I201" i="5"/>
  <c r="G201" i="5"/>
  <c r="U200" i="5"/>
  <c r="T200" i="5"/>
  <c r="N200" i="5"/>
  <c r="O200" i="5" s="1"/>
  <c r="M200" i="5"/>
  <c r="K200" i="5"/>
  <c r="I200" i="5"/>
  <c r="G200" i="5"/>
  <c r="U199" i="5"/>
  <c r="T199" i="5"/>
  <c r="O199" i="5"/>
  <c r="N199" i="5"/>
  <c r="M199" i="5"/>
  <c r="K199" i="5"/>
  <c r="I199" i="5"/>
  <c r="G199" i="5"/>
  <c r="S198" i="5"/>
  <c r="R198" i="5"/>
  <c r="Q198" i="5"/>
  <c r="P198" i="5"/>
  <c r="L198" i="5"/>
  <c r="K198" i="5"/>
  <c r="J198" i="5"/>
  <c r="H198" i="5"/>
  <c r="G198" i="5"/>
  <c r="F198" i="5"/>
  <c r="E198" i="5"/>
  <c r="D198" i="5"/>
  <c r="U197" i="5"/>
  <c r="T197" i="5"/>
  <c r="O197" i="5"/>
  <c r="N197" i="5"/>
  <c r="M197" i="5"/>
  <c r="K197" i="5"/>
  <c r="I197" i="5"/>
  <c r="G197" i="5"/>
  <c r="U196" i="5"/>
  <c r="T196" i="5"/>
  <c r="N196" i="5"/>
  <c r="O196" i="5" s="1"/>
  <c r="M196" i="5"/>
  <c r="K196" i="5"/>
  <c r="I196" i="5"/>
  <c r="G196" i="5"/>
  <c r="U195" i="5"/>
  <c r="T195" i="5"/>
  <c r="N195" i="5"/>
  <c r="O195" i="5" s="1"/>
  <c r="M195" i="5"/>
  <c r="K195" i="5"/>
  <c r="I195" i="5"/>
  <c r="G195" i="5"/>
  <c r="U194" i="5"/>
  <c r="T194" i="5"/>
  <c r="O194" i="5"/>
  <c r="N194" i="5"/>
  <c r="M194" i="5"/>
  <c r="K194" i="5"/>
  <c r="I194" i="5"/>
  <c r="G194" i="5"/>
  <c r="U193" i="5"/>
  <c r="T193" i="5"/>
  <c r="O193" i="5"/>
  <c r="N193" i="5"/>
  <c r="M193" i="5"/>
  <c r="K193" i="5"/>
  <c r="I193" i="5"/>
  <c r="G193" i="5"/>
  <c r="U192" i="5"/>
  <c r="T192" i="5"/>
  <c r="O192" i="5"/>
  <c r="N192" i="5"/>
  <c r="M192" i="5"/>
  <c r="K192" i="5"/>
  <c r="I192" i="5"/>
  <c r="G192" i="5"/>
  <c r="U191" i="5"/>
  <c r="T191" i="5"/>
  <c r="S191" i="5"/>
  <c r="R191" i="5"/>
  <c r="Q191" i="5"/>
  <c r="P191" i="5"/>
  <c r="L191" i="5"/>
  <c r="J191" i="5"/>
  <c r="H191" i="5"/>
  <c r="F191" i="5"/>
  <c r="E191" i="5"/>
  <c r="D191" i="5"/>
  <c r="G191" i="5" s="1"/>
  <c r="U190" i="5"/>
  <c r="T190" i="5"/>
  <c r="N190" i="5"/>
  <c r="O190" i="5" s="1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N188" i="5"/>
  <c r="O188" i="5" s="1"/>
  <c r="M188" i="5"/>
  <c r="K188" i="5"/>
  <c r="I188" i="5"/>
  <c r="G188" i="5"/>
  <c r="U187" i="5"/>
  <c r="T187" i="5"/>
  <c r="N187" i="5"/>
  <c r="O187" i="5" s="1"/>
  <c r="M187" i="5"/>
  <c r="K187" i="5"/>
  <c r="I187" i="5"/>
  <c r="G187" i="5"/>
  <c r="U186" i="5"/>
  <c r="T186" i="5"/>
  <c r="O186" i="5"/>
  <c r="N186" i="5"/>
  <c r="M186" i="5"/>
  <c r="K186" i="5"/>
  <c r="I186" i="5"/>
  <c r="G186" i="5"/>
  <c r="S185" i="5"/>
  <c r="R185" i="5"/>
  <c r="Q185" i="5"/>
  <c r="P185" i="5"/>
  <c r="U185" i="5" s="1"/>
  <c r="M185" i="5"/>
  <c r="L185" i="5"/>
  <c r="J185" i="5"/>
  <c r="H185" i="5"/>
  <c r="I185" i="5" s="1"/>
  <c r="F185" i="5"/>
  <c r="E185" i="5"/>
  <c r="D185" i="5"/>
  <c r="U184" i="5"/>
  <c r="T184" i="5"/>
  <c r="O184" i="5"/>
  <c r="N184" i="5"/>
  <c r="M184" i="5"/>
  <c r="K184" i="5"/>
  <c r="I184" i="5"/>
  <c r="G184" i="5"/>
  <c r="U183" i="5"/>
  <c r="T183" i="5"/>
  <c r="O183" i="5"/>
  <c r="N183" i="5"/>
  <c r="M183" i="5"/>
  <c r="K183" i="5"/>
  <c r="I183" i="5"/>
  <c r="G183" i="5"/>
  <c r="U182" i="5"/>
  <c r="T182" i="5"/>
  <c r="N182" i="5"/>
  <c r="O182" i="5" s="1"/>
  <c r="M182" i="5"/>
  <c r="K182" i="5"/>
  <c r="I182" i="5"/>
  <c r="G182" i="5"/>
  <c r="U181" i="5"/>
  <c r="T181" i="5"/>
  <c r="N181" i="5"/>
  <c r="O181" i="5" s="1"/>
  <c r="M181" i="5"/>
  <c r="K181" i="5"/>
  <c r="I181" i="5"/>
  <c r="G181" i="5"/>
  <c r="U180" i="5"/>
  <c r="T180" i="5"/>
  <c r="O180" i="5"/>
  <c r="N180" i="5"/>
  <c r="M180" i="5"/>
  <c r="K180" i="5"/>
  <c r="I180" i="5"/>
  <c r="G180" i="5"/>
  <c r="S179" i="5"/>
  <c r="R179" i="5"/>
  <c r="T179" i="5" s="1"/>
  <c r="Q179" i="5"/>
  <c r="P179" i="5"/>
  <c r="L179" i="5"/>
  <c r="J179" i="5"/>
  <c r="H179" i="5"/>
  <c r="F179" i="5"/>
  <c r="E179" i="5"/>
  <c r="M179" i="5" s="1"/>
  <c r="D179" i="5"/>
  <c r="G179" i="5" s="1"/>
  <c r="U178" i="5"/>
  <c r="T178" i="5"/>
  <c r="O178" i="5"/>
  <c r="N178" i="5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O176" i="5"/>
  <c r="N176" i="5"/>
  <c r="M176" i="5"/>
  <c r="K176" i="5"/>
  <c r="I176" i="5"/>
  <c r="G176" i="5"/>
  <c r="U175" i="5"/>
  <c r="T175" i="5"/>
  <c r="N175" i="5"/>
  <c r="O175" i="5" s="1"/>
  <c r="M175" i="5"/>
  <c r="K175" i="5"/>
  <c r="I175" i="5"/>
  <c r="G175" i="5"/>
  <c r="U174" i="5"/>
  <c r="T174" i="5"/>
  <c r="O174" i="5"/>
  <c r="N174" i="5"/>
  <c r="M174" i="5"/>
  <c r="K174" i="5"/>
  <c r="I174" i="5"/>
  <c r="G174" i="5"/>
  <c r="U173" i="5"/>
  <c r="T173" i="5"/>
  <c r="N173" i="5"/>
  <c r="O173" i="5" s="1"/>
  <c r="M173" i="5"/>
  <c r="K173" i="5"/>
  <c r="I173" i="5"/>
  <c r="G173" i="5"/>
  <c r="S170" i="5"/>
  <c r="R170" i="5"/>
  <c r="T170" i="5" s="1"/>
  <c r="Q170" i="5"/>
  <c r="P170" i="5"/>
  <c r="L170" i="5"/>
  <c r="J170" i="5"/>
  <c r="U170" i="5" s="1"/>
  <c r="H170" i="5"/>
  <c r="F170" i="5"/>
  <c r="G170" i="5" s="1"/>
  <c r="E170" i="5"/>
  <c r="D170" i="5"/>
  <c r="I170" i="5" s="1"/>
  <c r="T169" i="5"/>
  <c r="S169" i="5"/>
  <c r="R169" i="5"/>
  <c r="Q169" i="5"/>
  <c r="P169" i="5"/>
  <c r="U169" i="5" s="1"/>
  <c r="L169" i="5"/>
  <c r="J169" i="5"/>
  <c r="H169" i="5"/>
  <c r="F169" i="5"/>
  <c r="E169" i="5"/>
  <c r="K169" i="5" s="1"/>
  <c r="D169" i="5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O166" i="5"/>
  <c r="N166" i="5"/>
  <c r="M166" i="5"/>
  <c r="K166" i="5"/>
  <c r="I166" i="5"/>
  <c r="G166" i="5"/>
  <c r="U165" i="5"/>
  <c r="T165" i="5"/>
  <c r="O165" i="5"/>
  <c r="N165" i="5"/>
  <c r="M165" i="5"/>
  <c r="K165" i="5"/>
  <c r="I165" i="5"/>
  <c r="G165" i="5"/>
  <c r="U164" i="5"/>
  <c r="T164" i="5"/>
  <c r="O164" i="5"/>
  <c r="N164" i="5"/>
  <c r="M164" i="5"/>
  <c r="K164" i="5"/>
  <c r="I164" i="5"/>
  <c r="G164" i="5"/>
  <c r="S163" i="5"/>
  <c r="R163" i="5"/>
  <c r="Q163" i="5"/>
  <c r="P163" i="5"/>
  <c r="L163" i="5"/>
  <c r="J163" i="5"/>
  <c r="K163" i="5" s="1"/>
  <c r="H163" i="5"/>
  <c r="I163" i="5" s="1"/>
  <c r="F163" i="5"/>
  <c r="E163" i="5"/>
  <c r="M163" i="5" s="1"/>
  <c r="D163" i="5"/>
  <c r="U162" i="5"/>
  <c r="T162" i="5"/>
  <c r="O162" i="5"/>
  <c r="N162" i="5"/>
  <c r="M162" i="5"/>
  <c r="K162" i="5"/>
  <c r="I162" i="5"/>
  <c r="G162" i="5"/>
  <c r="U161" i="5"/>
  <c r="T161" i="5"/>
  <c r="O161" i="5"/>
  <c r="N161" i="5"/>
  <c r="M161" i="5"/>
  <c r="K161" i="5"/>
  <c r="I161" i="5"/>
  <c r="G161" i="5"/>
  <c r="U160" i="5"/>
  <c r="T160" i="5"/>
  <c r="O160" i="5"/>
  <c r="N160" i="5"/>
  <c r="M160" i="5"/>
  <c r="K160" i="5"/>
  <c r="I160" i="5"/>
  <c r="G160" i="5"/>
  <c r="U159" i="5"/>
  <c r="T159" i="5"/>
  <c r="N159" i="5"/>
  <c r="O159" i="5" s="1"/>
  <c r="M159" i="5"/>
  <c r="K159" i="5"/>
  <c r="I159" i="5"/>
  <c r="G159" i="5"/>
  <c r="U158" i="5"/>
  <c r="T158" i="5"/>
  <c r="O158" i="5"/>
  <c r="N158" i="5"/>
  <c r="M158" i="5"/>
  <c r="K158" i="5"/>
  <c r="I158" i="5"/>
  <c r="G158" i="5"/>
  <c r="S157" i="5"/>
  <c r="R157" i="5"/>
  <c r="T157" i="5" s="1"/>
  <c r="Q157" i="5"/>
  <c r="P157" i="5"/>
  <c r="U157" i="5" s="1"/>
  <c r="L157" i="5"/>
  <c r="J157" i="5"/>
  <c r="H157" i="5"/>
  <c r="F157" i="5"/>
  <c r="E157" i="5"/>
  <c r="D157" i="5"/>
  <c r="G157" i="5" s="1"/>
  <c r="U156" i="5"/>
  <c r="T156" i="5"/>
  <c r="O156" i="5"/>
  <c r="N156" i="5"/>
  <c r="M156" i="5"/>
  <c r="K156" i="5"/>
  <c r="I156" i="5"/>
  <c r="G156" i="5"/>
  <c r="U155" i="5"/>
  <c r="T155" i="5"/>
  <c r="O155" i="5"/>
  <c r="N155" i="5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N153" i="5"/>
  <c r="O153" i="5" s="1"/>
  <c r="M153" i="5"/>
  <c r="K153" i="5"/>
  <c r="I153" i="5"/>
  <c r="G153" i="5"/>
  <c r="U152" i="5"/>
  <c r="T152" i="5"/>
  <c r="N152" i="5"/>
  <c r="O152" i="5" s="1"/>
  <c r="M152" i="5"/>
  <c r="K152" i="5"/>
  <c r="I152" i="5"/>
  <c r="G152" i="5"/>
  <c r="U151" i="5"/>
  <c r="T151" i="5"/>
  <c r="N151" i="5"/>
  <c r="O151" i="5" s="1"/>
  <c r="M151" i="5"/>
  <c r="K151" i="5"/>
  <c r="I151" i="5"/>
  <c r="G151" i="5"/>
  <c r="S150" i="5"/>
  <c r="R150" i="5"/>
  <c r="T150" i="5" s="1"/>
  <c r="Q150" i="5"/>
  <c r="P150" i="5"/>
  <c r="L150" i="5"/>
  <c r="J150" i="5"/>
  <c r="H150" i="5"/>
  <c r="F150" i="5"/>
  <c r="N150" i="5" s="1"/>
  <c r="E150" i="5"/>
  <c r="D150" i="5"/>
  <c r="G150" i="5" s="1"/>
  <c r="U149" i="5"/>
  <c r="T149" i="5"/>
  <c r="O149" i="5"/>
  <c r="N149" i="5"/>
  <c r="M149" i="5"/>
  <c r="K149" i="5"/>
  <c r="I149" i="5"/>
  <c r="G149" i="5"/>
  <c r="U148" i="5"/>
  <c r="T148" i="5"/>
  <c r="O148" i="5"/>
  <c r="N148" i="5"/>
  <c r="M148" i="5"/>
  <c r="K148" i="5"/>
  <c r="I148" i="5"/>
  <c r="G148" i="5"/>
  <c r="U147" i="5"/>
  <c r="T147" i="5"/>
  <c r="O147" i="5"/>
  <c r="N147" i="5"/>
  <c r="M147" i="5"/>
  <c r="K147" i="5"/>
  <c r="I147" i="5"/>
  <c r="G147" i="5"/>
  <c r="U146" i="5"/>
  <c r="T146" i="5"/>
  <c r="O146" i="5"/>
  <c r="N146" i="5"/>
  <c r="M146" i="5"/>
  <c r="K146" i="5"/>
  <c r="I146" i="5"/>
  <c r="G146" i="5"/>
  <c r="U145" i="5"/>
  <c r="T145" i="5"/>
  <c r="O145" i="5"/>
  <c r="N145" i="5"/>
  <c r="M145" i="5"/>
  <c r="K145" i="5"/>
  <c r="I145" i="5"/>
  <c r="G145" i="5"/>
  <c r="S144" i="5"/>
  <c r="R144" i="5"/>
  <c r="Q144" i="5"/>
  <c r="P144" i="5"/>
  <c r="U144" i="5" s="1"/>
  <c r="L144" i="5"/>
  <c r="M144" i="5" s="1"/>
  <c r="J144" i="5"/>
  <c r="H144" i="5"/>
  <c r="F144" i="5"/>
  <c r="N144" i="5" s="1"/>
  <c r="E144" i="5"/>
  <c r="D144" i="5"/>
  <c r="U143" i="5"/>
  <c r="T143" i="5"/>
  <c r="O143" i="5"/>
  <c r="N143" i="5"/>
  <c r="M143" i="5"/>
  <c r="K143" i="5"/>
  <c r="I143" i="5"/>
  <c r="G143" i="5"/>
  <c r="U142" i="5"/>
  <c r="T142" i="5"/>
  <c r="O142" i="5"/>
  <c r="N142" i="5"/>
  <c r="M142" i="5"/>
  <c r="K142" i="5"/>
  <c r="I142" i="5"/>
  <c r="G142" i="5"/>
  <c r="U141" i="5"/>
  <c r="T141" i="5"/>
  <c r="O141" i="5"/>
  <c r="N141" i="5"/>
  <c r="M141" i="5"/>
  <c r="K141" i="5"/>
  <c r="I141" i="5"/>
  <c r="G141" i="5"/>
  <c r="U140" i="5"/>
  <c r="T140" i="5"/>
  <c r="O140" i="5"/>
  <c r="N140" i="5"/>
  <c r="M140" i="5"/>
  <c r="K140" i="5"/>
  <c r="I140" i="5"/>
  <c r="G140" i="5"/>
  <c r="U139" i="5"/>
  <c r="T139" i="5"/>
  <c r="O139" i="5"/>
  <c r="N139" i="5"/>
  <c r="M139" i="5"/>
  <c r="K139" i="5"/>
  <c r="I139" i="5"/>
  <c r="G139" i="5"/>
  <c r="U138" i="5"/>
  <c r="T138" i="5"/>
  <c r="O138" i="5"/>
  <c r="N138" i="5"/>
  <c r="M138" i="5"/>
  <c r="K138" i="5"/>
  <c r="I138" i="5"/>
  <c r="G138" i="5"/>
  <c r="S137" i="5"/>
  <c r="R137" i="5"/>
  <c r="T137" i="5" s="1"/>
  <c r="Q137" i="5"/>
  <c r="P137" i="5"/>
  <c r="U137" i="5" s="1"/>
  <c r="M137" i="5"/>
  <c r="L137" i="5"/>
  <c r="J137" i="5"/>
  <c r="H137" i="5"/>
  <c r="F137" i="5"/>
  <c r="N137" i="5" s="1"/>
  <c r="E137" i="5"/>
  <c r="K137" i="5" s="1"/>
  <c r="D137" i="5"/>
  <c r="U136" i="5"/>
  <c r="T136" i="5"/>
  <c r="O136" i="5"/>
  <c r="N136" i="5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O134" i="5"/>
  <c r="N134" i="5"/>
  <c r="M134" i="5"/>
  <c r="K134" i="5"/>
  <c r="I134" i="5"/>
  <c r="G134" i="5"/>
  <c r="U133" i="5"/>
  <c r="T133" i="5"/>
  <c r="N133" i="5"/>
  <c r="O133" i="5" s="1"/>
  <c r="M133" i="5"/>
  <c r="K133" i="5"/>
  <c r="I133" i="5"/>
  <c r="G133" i="5"/>
  <c r="S132" i="5"/>
  <c r="R132" i="5"/>
  <c r="T132" i="5" s="1"/>
  <c r="Q132" i="5"/>
  <c r="P132" i="5"/>
  <c r="L132" i="5"/>
  <c r="J132" i="5"/>
  <c r="U132" i="5" s="1"/>
  <c r="I132" i="5"/>
  <c r="H132" i="5"/>
  <c r="F132" i="5"/>
  <c r="G132" i="5" s="1"/>
  <c r="E132" i="5"/>
  <c r="D132" i="5"/>
  <c r="U131" i="5"/>
  <c r="T131" i="5"/>
  <c r="O131" i="5"/>
  <c r="N131" i="5"/>
  <c r="M131" i="5"/>
  <c r="K131" i="5"/>
  <c r="I131" i="5"/>
  <c r="G131" i="5"/>
  <c r="U130" i="5"/>
  <c r="T130" i="5"/>
  <c r="O130" i="5"/>
  <c r="N130" i="5"/>
  <c r="M130" i="5"/>
  <c r="K130" i="5"/>
  <c r="I130" i="5"/>
  <c r="G130" i="5"/>
  <c r="U129" i="5"/>
  <c r="T129" i="5"/>
  <c r="O129" i="5"/>
  <c r="N129" i="5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O127" i="5"/>
  <c r="N127" i="5"/>
  <c r="M127" i="5"/>
  <c r="K127" i="5"/>
  <c r="I127" i="5"/>
  <c r="G127" i="5"/>
  <c r="S126" i="5"/>
  <c r="R126" i="5"/>
  <c r="Q126" i="5"/>
  <c r="P126" i="5"/>
  <c r="L126" i="5"/>
  <c r="J126" i="5"/>
  <c r="U126" i="5" s="1"/>
  <c r="H126" i="5"/>
  <c r="F126" i="5"/>
  <c r="E126" i="5"/>
  <c r="D126" i="5"/>
  <c r="U125" i="5"/>
  <c r="T125" i="5"/>
  <c r="O125" i="5"/>
  <c r="N125" i="5"/>
  <c r="M125" i="5"/>
  <c r="K125" i="5"/>
  <c r="I125" i="5"/>
  <c r="G125" i="5"/>
  <c r="U124" i="5"/>
  <c r="T124" i="5"/>
  <c r="O124" i="5"/>
  <c r="N124" i="5"/>
  <c r="M124" i="5"/>
  <c r="K124" i="5"/>
  <c r="I124" i="5"/>
  <c r="G124" i="5"/>
  <c r="U123" i="5"/>
  <c r="T123" i="5"/>
  <c r="O123" i="5"/>
  <c r="N123" i="5"/>
  <c r="M123" i="5"/>
  <c r="K123" i="5"/>
  <c r="I123" i="5"/>
  <c r="G123" i="5"/>
  <c r="U122" i="5"/>
  <c r="T122" i="5"/>
  <c r="O122" i="5"/>
  <c r="N122" i="5"/>
  <c r="M122" i="5"/>
  <c r="K122" i="5"/>
  <c r="I122" i="5"/>
  <c r="G122" i="5"/>
  <c r="S121" i="5"/>
  <c r="R121" i="5"/>
  <c r="Q121" i="5"/>
  <c r="P121" i="5"/>
  <c r="U121" i="5" s="1"/>
  <c r="L121" i="5"/>
  <c r="M121" i="5" s="1"/>
  <c r="K121" i="5"/>
  <c r="J121" i="5"/>
  <c r="H121" i="5"/>
  <c r="F121" i="5"/>
  <c r="N121" i="5" s="1"/>
  <c r="E121" i="5"/>
  <c r="D121" i="5"/>
  <c r="U120" i="5"/>
  <c r="T120" i="5"/>
  <c r="O120" i="5"/>
  <c r="N120" i="5"/>
  <c r="M120" i="5"/>
  <c r="K120" i="5"/>
  <c r="I120" i="5"/>
  <c r="G120" i="5"/>
  <c r="U119" i="5"/>
  <c r="T119" i="5"/>
  <c r="O119" i="5"/>
  <c r="N119" i="5"/>
  <c r="M119" i="5"/>
  <c r="K119" i="5"/>
  <c r="I119" i="5"/>
  <c r="G119" i="5"/>
  <c r="U118" i="5"/>
  <c r="T118" i="5"/>
  <c r="O118" i="5"/>
  <c r="N118" i="5"/>
  <c r="M118" i="5"/>
  <c r="K118" i="5"/>
  <c r="I118" i="5"/>
  <c r="G118" i="5"/>
  <c r="U117" i="5"/>
  <c r="T117" i="5"/>
  <c r="O117" i="5"/>
  <c r="N117" i="5"/>
  <c r="M117" i="5"/>
  <c r="K117" i="5"/>
  <c r="I117" i="5"/>
  <c r="G117" i="5"/>
  <c r="U116" i="5"/>
  <c r="T116" i="5"/>
  <c r="O116" i="5"/>
  <c r="N116" i="5"/>
  <c r="M116" i="5"/>
  <c r="K116" i="5"/>
  <c r="I116" i="5"/>
  <c r="G116" i="5"/>
  <c r="U115" i="5"/>
  <c r="T115" i="5"/>
  <c r="O115" i="5"/>
  <c r="N115" i="5"/>
  <c r="M115" i="5"/>
  <c r="K115" i="5"/>
  <c r="I115" i="5"/>
  <c r="G115" i="5"/>
  <c r="U114" i="5"/>
  <c r="T114" i="5"/>
  <c r="O114" i="5"/>
  <c r="N114" i="5"/>
  <c r="M114" i="5"/>
  <c r="K114" i="5"/>
  <c r="I114" i="5"/>
  <c r="G114" i="5"/>
  <c r="U113" i="5"/>
  <c r="T113" i="5"/>
  <c r="O113" i="5"/>
  <c r="N113" i="5"/>
  <c r="M113" i="5"/>
  <c r="K113" i="5"/>
  <c r="I113" i="5"/>
  <c r="G113" i="5"/>
  <c r="S112" i="5"/>
  <c r="R112" i="5"/>
  <c r="T112" i="5" s="1"/>
  <c r="Q112" i="5"/>
  <c r="P112" i="5"/>
  <c r="U112" i="5" s="1"/>
  <c r="M112" i="5"/>
  <c r="L112" i="5"/>
  <c r="J112" i="5"/>
  <c r="H112" i="5"/>
  <c r="I112" i="5" s="1"/>
  <c r="F112" i="5"/>
  <c r="G112" i="5" s="1"/>
  <c r="E112" i="5"/>
  <c r="K112" i="5" s="1"/>
  <c r="D112" i="5"/>
  <c r="U111" i="5"/>
  <c r="T111" i="5"/>
  <c r="O111" i="5"/>
  <c r="N111" i="5"/>
  <c r="M111" i="5"/>
  <c r="K111" i="5"/>
  <c r="I111" i="5"/>
  <c r="G111" i="5"/>
  <c r="U110" i="5"/>
  <c r="T110" i="5"/>
  <c r="N110" i="5"/>
  <c r="O110" i="5" s="1"/>
  <c r="M110" i="5"/>
  <c r="K110" i="5"/>
  <c r="I110" i="5"/>
  <c r="G110" i="5"/>
  <c r="U109" i="5"/>
  <c r="T109" i="5"/>
  <c r="N109" i="5"/>
  <c r="O109" i="5" s="1"/>
  <c r="M109" i="5"/>
  <c r="K109" i="5"/>
  <c r="I109" i="5"/>
  <c r="G109" i="5"/>
  <c r="U108" i="5"/>
  <c r="T108" i="5"/>
  <c r="O108" i="5"/>
  <c r="N108" i="5"/>
  <c r="M108" i="5"/>
  <c r="K108" i="5"/>
  <c r="I108" i="5"/>
  <c r="G108" i="5"/>
  <c r="U107" i="5"/>
  <c r="T107" i="5"/>
  <c r="N107" i="5"/>
  <c r="O107" i="5" s="1"/>
  <c r="M107" i="5"/>
  <c r="K107" i="5"/>
  <c r="I107" i="5"/>
  <c r="G107" i="5"/>
  <c r="S106" i="5"/>
  <c r="R106" i="5"/>
  <c r="Q106" i="5"/>
  <c r="P106" i="5"/>
  <c r="U106" i="5" s="1"/>
  <c r="L106" i="5"/>
  <c r="J106" i="5"/>
  <c r="H106" i="5"/>
  <c r="G106" i="5"/>
  <c r="F106" i="5"/>
  <c r="N106" i="5" s="1"/>
  <c r="E106" i="5"/>
  <c r="K106" i="5" s="1"/>
  <c r="D106" i="5"/>
  <c r="I106" i="5" s="1"/>
  <c r="U105" i="5"/>
  <c r="T105" i="5"/>
  <c r="N105" i="5"/>
  <c r="O105" i="5" s="1"/>
  <c r="M105" i="5"/>
  <c r="K105" i="5"/>
  <c r="I105" i="5"/>
  <c r="G105" i="5"/>
  <c r="S102" i="5"/>
  <c r="R102" i="5"/>
  <c r="Q102" i="5"/>
  <c r="P102" i="5"/>
  <c r="L102" i="5"/>
  <c r="J102" i="5"/>
  <c r="U102" i="5" s="1"/>
  <c r="H102" i="5"/>
  <c r="F102" i="5"/>
  <c r="G102" i="5" s="1"/>
  <c r="E102" i="5"/>
  <c r="D102" i="5"/>
  <c r="I102" i="5" s="1"/>
  <c r="S101" i="5"/>
  <c r="R101" i="5"/>
  <c r="T101" i="5" s="1"/>
  <c r="Q101" i="5"/>
  <c r="P101" i="5"/>
  <c r="L101" i="5"/>
  <c r="J101" i="5"/>
  <c r="H101" i="5"/>
  <c r="F101" i="5"/>
  <c r="E101" i="5"/>
  <c r="M101" i="5" s="1"/>
  <c r="D101" i="5"/>
  <c r="G101" i="5" s="1"/>
  <c r="U100" i="5"/>
  <c r="T100" i="5"/>
  <c r="O100" i="5"/>
  <c r="N100" i="5"/>
  <c r="M100" i="5"/>
  <c r="K100" i="5"/>
  <c r="I100" i="5"/>
  <c r="G100" i="5"/>
  <c r="U99" i="5"/>
  <c r="T99" i="5"/>
  <c r="N99" i="5"/>
  <c r="O99" i="5" s="1"/>
  <c r="M99" i="5"/>
  <c r="K99" i="5"/>
  <c r="I99" i="5"/>
  <c r="G99" i="5"/>
  <c r="U98" i="5"/>
  <c r="T98" i="5"/>
  <c r="N98" i="5"/>
  <c r="O98" i="5" s="1"/>
  <c r="M98" i="5"/>
  <c r="K98" i="5"/>
  <c r="I98" i="5"/>
  <c r="G98" i="5"/>
  <c r="U97" i="5"/>
  <c r="T97" i="5"/>
  <c r="N97" i="5"/>
  <c r="O97" i="5" s="1"/>
  <c r="M97" i="5"/>
  <c r="K97" i="5"/>
  <c r="I97" i="5"/>
  <c r="G97" i="5"/>
  <c r="S96" i="5"/>
  <c r="R96" i="5"/>
  <c r="Q96" i="5"/>
  <c r="P96" i="5"/>
  <c r="L96" i="5"/>
  <c r="J96" i="5"/>
  <c r="H96" i="5"/>
  <c r="F96" i="5"/>
  <c r="E96" i="5"/>
  <c r="D96" i="5"/>
  <c r="U95" i="5"/>
  <c r="T95" i="5"/>
  <c r="O95" i="5"/>
  <c r="N95" i="5"/>
  <c r="M95" i="5"/>
  <c r="K95" i="5"/>
  <c r="I95" i="5"/>
  <c r="G95" i="5"/>
  <c r="U94" i="5"/>
  <c r="T94" i="5"/>
  <c r="N94" i="5"/>
  <c r="O94" i="5" s="1"/>
  <c r="M94" i="5"/>
  <c r="K94" i="5"/>
  <c r="I94" i="5"/>
  <c r="G94" i="5"/>
  <c r="U93" i="5"/>
  <c r="T93" i="5"/>
  <c r="N93" i="5"/>
  <c r="O93" i="5" s="1"/>
  <c r="M93" i="5"/>
  <c r="K93" i="5"/>
  <c r="I93" i="5"/>
  <c r="G93" i="5"/>
  <c r="U92" i="5"/>
  <c r="T92" i="5"/>
  <c r="N92" i="5"/>
  <c r="O92" i="5" s="1"/>
  <c r="M92" i="5"/>
  <c r="K92" i="5"/>
  <c r="I92" i="5"/>
  <c r="G92" i="5"/>
  <c r="S91" i="5"/>
  <c r="R91" i="5"/>
  <c r="T91" i="5" s="1"/>
  <c r="Q91" i="5"/>
  <c r="P91" i="5"/>
  <c r="L91" i="5"/>
  <c r="J91" i="5"/>
  <c r="H91" i="5"/>
  <c r="F91" i="5"/>
  <c r="N91" i="5" s="1"/>
  <c r="E91" i="5"/>
  <c r="M91" i="5" s="1"/>
  <c r="D91" i="5"/>
  <c r="I91" i="5" s="1"/>
  <c r="U90" i="5"/>
  <c r="T90" i="5"/>
  <c r="O90" i="5"/>
  <c r="N90" i="5"/>
  <c r="M90" i="5"/>
  <c r="K90" i="5"/>
  <c r="I90" i="5"/>
  <c r="G90" i="5"/>
  <c r="U89" i="5"/>
  <c r="T89" i="5"/>
  <c r="O89" i="5"/>
  <c r="N89" i="5"/>
  <c r="M89" i="5"/>
  <c r="K89" i="5"/>
  <c r="I89" i="5"/>
  <c r="G89" i="5"/>
  <c r="U88" i="5"/>
  <c r="T88" i="5"/>
  <c r="O88" i="5"/>
  <c r="N88" i="5"/>
  <c r="M88" i="5"/>
  <c r="K88" i="5"/>
  <c r="I88" i="5"/>
  <c r="G88" i="5"/>
  <c r="S85" i="5"/>
  <c r="T85" i="5" s="1"/>
  <c r="R85" i="5"/>
  <c r="Q85" i="5"/>
  <c r="P85" i="5"/>
  <c r="U85" i="5" s="1"/>
  <c r="L85" i="5"/>
  <c r="J85" i="5"/>
  <c r="H85" i="5"/>
  <c r="F85" i="5"/>
  <c r="E85" i="5"/>
  <c r="D85" i="5"/>
  <c r="S84" i="5"/>
  <c r="R84" i="5"/>
  <c r="Q84" i="5"/>
  <c r="P84" i="5"/>
  <c r="U84" i="5" s="1"/>
  <c r="L84" i="5"/>
  <c r="J84" i="5"/>
  <c r="H84" i="5"/>
  <c r="F84" i="5"/>
  <c r="E84" i="5"/>
  <c r="D84" i="5"/>
  <c r="I84" i="5" s="1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O81" i="5"/>
  <c r="N81" i="5"/>
  <c r="M81" i="5"/>
  <c r="K81" i="5"/>
  <c r="I81" i="5"/>
  <c r="G81" i="5"/>
  <c r="U80" i="5"/>
  <c r="T80" i="5"/>
  <c r="O80" i="5"/>
  <c r="N80" i="5"/>
  <c r="M80" i="5"/>
  <c r="K80" i="5"/>
  <c r="I80" i="5"/>
  <c r="G80" i="5"/>
  <c r="U79" i="5"/>
  <c r="T79" i="5"/>
  <c r="O79" i="5"/>
  <c r="N79" i="5"/>
  <c r="M79" i="5"/>
  <c r="K79" i="5"/>
  <c r="I79" i="5"/>
  <c r="G79" i="5"/>
  <c r="S78" i="5"/>
  <c r="R78" i="5"/>
  <c r="T78" i="5" s="1"/>
  <c r="Q78" i="5"/>
  <c r="P78" i="5"/>
  <c r="L78" i="5"/>
  <c r="J78" i="5"/>
  <c r="H78" i="5"/>
  <c r="I78" i="5" s="1"/>
  <c r="F78" i="5"/>
  <c r="E78" i="5"/>
  <c r="D78" i="5"/>
  <c r="G78" i="5" s="1"/>
  <c r="U77" i="5"/>
  <c r="T77" i="5"/>
  <c r="O77" i="5"/>
  <c r="N77" i="5"/>
  <c r="M77" i="5"/>
  <c r="K77" i="5"/>
  <c r="I77" i="5"/>
  <c r="G77" i="5"/>
  <c r="U76" i="5"/>
  <c r="T76" i="5"/>
  <c r="N76" i="5"/>
  <c r="O76" i="5" s="1"/>
  <c r="M76" i="5"/>
  <c r="K76" i="5"/>
  <c r="I76" i="5"/>
  <c r="G76" i="5"/>
  <c r="U75" i="5"/>
  <c r="T75" i="5"/>
  <c r="O75" i="5"/>
  <c r="N75" i="5"/>
  <c r="M75" i="5"/>
  <c r="K75" i="5"/>
  <c r="I75" i="5"/>
  <c r="G75" i="5"/>
  <c r="U74" i="5"/>
  <c r="T74" i="5"/>
  <c r="N74" i="5"/>
  <c r="O74" i="5" s="1"/>
  <c r="M74" i="5"/>
  <c r="K74" i="5"/>
  <c r="I74" i="5"/>
  <c r="G74" i="5"/>
  <c r="U73" i="5"/>
  <c r="T73" i="5"/>
  <c r="N73" i="5"/>
  <c r="O73" i="5" s="1"/>
  <c r="M73" i="5"/>
  <c r="K73" i="5"/>
  <c r="I73" i="5"/>
  <c r="G73" i="5"/>
  <c r="U72" i="5"/>
  <c r="T72" i="5"/>
  <c r="N72" i="5"/>
  <c r="O72" i="5" s="1"/>
  <c r="M72" i="5"/>
  <c r="K72" i="5"/>
  <c r="I72" i="5"/>
  <c r="G72" i="5"/>
  <c r="U71" i="5"/>
  <c r="T71" i="5"/>
  <c r="N71" i="5"/>
  <c r="O71" i="5" s="1"/>
  <c r="M71" i="5"/>
  <c r="K71" i="5"/>
  <c r="I71" i="5"/>
  <c r="G71" i="5"/>
  <c r="S70" i="5"/>
  <c r="R70" i="5"/>
  <c r="Q70" i="5"/>
  <c r="P70" i="5"/>
  <c r="L70" i="5"/>
  <c r="J70" i="5"/>
  <c r="H70" i="5"/>
  <c r="F70" i="5"/>
  <c r="N70" i="5" s="1"/>
  <c r="E70" i="5"/>
  <c r="M70" i="5" s="1"/>
  <c r="D70" i="5"/>
  <c r="U69" i="5"/>
  <c r="T69" i="5"/>
  <c r="O69" i="5"/>
  <c r="N69" i="5"/>
  <c r="M69" i="5"/>
  <c r="K69" i="5"/>
  <c r="I69" i="5"/>
  <c r="G69" i="5"/>
  <c r="U68" i="5"/>
  <c r="T68" i="5"/>
  <c r="O68" i="5"/>
  <c r="N68" i="5"/>
  <c r="M68" i="5"/>
  <c r="K68" i="5"/>
  <c r="I68" i="5"/>
  <c r="G68" i="5"/>
  <c r="U67" i="5"/>
  <c r="T67" i="5"/>
  <c r="O67" i="5"/>
  <c r="N67" i="5"/>
  <c r="M67" i="5"/>
  <c r="K67" i="5"/>
  <c r="I67" i="5"/>
  <c r="G67" i="5"/>
  <c r="U66" i="5"/>
  <c r="T66" i="5"/>
  <c r="O66" i="5"/>
  <c r="N66" i="5"/>
  <c r="M66" i="5"/>
  <c r="K66" i="5"/>
  <c r="I66" i="5"/>
  <c r="G66" i="5"/>
  <c r="U65" i="5"/>
  <c r="T65" i="5"/>
  <c r="O65" i="5"/>
  <c r="N65" i="5"/>
  <c r="M65" i="5"/>
  <c r="K65" i="5"/>
  <c r="I65" i="5"/>
  <c r="G65" i="5"/>
  <c r="U64" i="5"/>
  <c r="T64" i="5"/>
  <c r="O64" i="5"/>
  <c r="N64" i="5"/>
  <c r="M64" i="5"/>
  <c r="K64" i="5"/>
  <c r="I64" i="5"/>
  <c r="G64" i="5"/>
  <c r="T63" i="5"/>
  <c r="S63" i="5"/>
  <c r="R63" i="5"/>
  <c r="Q63" i="5"/>
  <c r="P63" i="5"/>
  <c r="U63" i="5" s="1"/>
  <c r="L63" i="5"/>
  <c r="J63" i="5"/>
  <c r="H63" i="5"/>
  <c r="F63" i="5"/>
  <c r="N63" i="5" s="1"/>
  <c r="E63" i="5"/>
  <c r="K63" i="5" s="1"/>
  <c r="D63" i="5"/>
  <c r="G63" i="5" s="1"/>
  <c r="U62" i="5"/>
  <c r="T62" i="5"/>
  <c r="O62" i="5"/>
  <c r="N62" i="5"/>
  <c r="M62" i="5"/>
  <c r="K62" i="5"/>
  <c r="I62" i="5"/>
  <c r="G62" i="5"/>
  <c r="U61" i="5"/>
  <c r="T61" i="5"/>
  <c r="O61" i="5"/>
  <c r="N61" i="5"/>
  <c r="M61" i="5"/>
  <c r="K61" i="5"/>
  <c r="I61" i="5"/>
  <c r="G61" i="5"/>
  <c r="U60" i="5"/>
  <c r="T60" i="5"/>
  <c r="O60" i="5"/>
  <c r="N60" i="5"/>
  <c r="M60" i="5"/>
  <c r="K60" i="5"/>
  <c r="I60" i="5"/>
  <c r="G60" i="5"/>
  <c r="U59" i="5"/>
  <c r="T59" i="5"/>
  <c r="O59" i="5"/>
  <c r="N59" i="5"/>
  <c r="M59" i="5"/>
  <c r="K59" i="5"/>
  <c r="I59" i="5"/>
  <c r="G59" i="5"/>
  <c r="S58" i="5"/>
  <c r="R58" i="5"/>
  <c r="Q58" i="5"/>
  <c r="P58" i="5"/>
  <c r="L58" i="5"/>
  <c r="J58" i="5"/>
  <c r="H58" i="5"/>
  <c r="F58" i="5"/>
  <c r="N58" i="5" s="1"/>
  <c r="E58" i="5"/>
  <c r="D58" i="5"/>
  <c r="I58" i="5" s="1"/>
  <c r="U57" i="5"/>
  <c r="T57" i="5"/>
  <c r="O57" i="5"/>
  <c r="N57" i="5"/>
  <c r="M57" i="5"/>
  <c r="K57" i="5"/>
  <c r="I57" i="5"/>
  <c r="G57" i="5"/>
  <c r="S54" i="5"/>
  <c r="R54" i="5"/>
  <c r="T54" i="5" s="1"/>
  <c r="Q54" i="5"/>
  <c r="P54" i="5"/>
  <c r="L54" i="5"/>
  <c r="J54" i="5"/>
  <c r="K54" i="5" s="1"/>
  <c r="H54" i="5"/>
  <c r="F54" i="5"/>
  <c r="E54" i="5"/>
  <c r="D54" i="5"/>
  <c r="S53" i="5"/>
  <c r="R53" i="5"/>
  <c r="T53" i="5" s="1"/>
  <c r="Q53" i="5"/>
  <c r="P53" i="5"/>
  <c r="L53" i="5"/>
  <c r="J53" i="5"/>
  <c r="K53" i="5" s="1"/>
  <c r="H53" i="5"/>
  <c r="F53" i="5"/>
  <c r="E53" i="5"/>
  <c r="D53" i="5"/>
  <c r="I53" i="5" s="1"/>
  <c r="U52" i="5"/>
  <c r="T52" i="5"/>
  <c r="O52" i="5"/>
  <c r="N52" i="5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O50" i="5"/>
  <c r="N50" i="5"/>
  <c r="M50" i="5"/>
  <c r="K50" i="5"/>
  <c r="I50" i="5"/>
  <c r="G50" i="5"/>
  <c r="U49" i="5"/>
  <c r="T49" i="5"/>
  <c r="N49" i="5"/>
  <c r="O49" i="5" s="1"/>
  <c r="M49" i="5"/>
  <c r="K49" i="5"/>
  <c r="I49" i="5"/>
  <c r="G49" i="5"/>
  <c r="U48" i="5"/>
  <c r="T48" i="5"/>
  <c r="O48" i="5"/>
  <c r="N48" i="5"/>
  <c r="M48" i="5"/>
  <c r="K48" i="5"/>
  <c r="I48" i="5"/>
  <c r="G48" i="5"/>
  <c r="S47" i="5"/>
  <c r="R47" i="5"/>
  <c r="T47" i="5" s="1"/>
  <c r="Q47" i="5"/>
  <c r="P47" i="5"/>
  <c r="L47" i="5"/>
  <c r="J47" i="5"/>
  <c r="U47" i="5" s="1"/>
  <c r="H47" i="5"/>
  <c r="F47" i="5"/>
  <c r="E47" i="5"/>
  <c r="D47" i="5"/>
  <c r="G47" i="5" s="1"/>
  <c r="U46" i="5"/>
  <c r="T46" i="5"/>
  <c r="N46" i="5"/>
  <c r="O46" i="5" s="1"/>
  <c r="M46" i="5"/>
  <c r="K46" i="5"/>
  <c r="I46" i="5"/>
  <c r="G46" i="5"/>
  <c r="U45" i="5"/>
  <c r="T45" i="5"/>
  <c r="N45" i="5"/>
  <c r="O45" i="5" s="1"/>
  <c r="M45" i="5"/>
  <c r="K45" i="5"/>
  <c r="I45" i="5"/>
  <c r="G45" i="5"/>
  <c r="U44" i="5"/>
  <c r="T44" i="5"/>
  <c r="O44" i="5"/>
  <c r="N44" i="5"/>
  <c r="M44" i="5"/>
  <c r="K44" i="5"/>
  <c r="I44" i="5"/>
  <c r="G44" i="5"/>
  <c r="U43" i="5"/>
  <c r="T43" i="5"/>
  <c r="N43" i="5"/>
  <c r="O43" i="5" s="1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S40" i="5"/>
  <c r="T40" i="5" s="1"/>
  <c r="R40" i="5"/>
  <c r="Q40" i="5"/>
  <c r="P40" i="5"/>
  <c r="U40" i="5" s="1"/>
  <c r="L40" i="5"/>
  <c r="J40" i="5"/>
  <c r="H40" i="5"/>
  <c r="F40" i="5"/>
  <c r="E40" i="5"/>
  <c r="D40" i="5"/>
  <c r="I40" i="5" s="1"/>
  <c r="U39" i="5"/>
  <c r="T39" i="5"/>
  <c r="O39" i="5"/>
  <c r="N39" i="5"/>
  <c r="M39" i="5"/>
  <c r="K39" i="5"/>
  <c r="I39" i="5"/>
  <c r="G39" i="5"/>
  <c r="U38" i="5"/>
  <c r="T38" i="5"/>
  <c r="N38" i="5"/>
  <c r="O38" i="5" s="1"/>
  <c r="M38" i="5"/>
  <c r="K38" i="5"/>
  <c r="I38" i="5"/>
  <c r="G38" i="5"/>
  <c r="U37" i="5"/>
  <c r="T37" i="5"/>
  <c r="N37" i="5"/>
  <c r="O37" i="5" s="1"/>
  <c r="M37" i="5"/>
  <c r="K37" i="5"/>
  <c r="I37" i="5"/>
  <c r="G37" i="5"/>
  <c r="U36" i="5"/>
  <c r="T36" i="5"/>
  <c r="N36" i="5"/>
  <c r="O36" i="5" s="1"/>
  <c r="M36" i="5"/>
  <c r="K36" i="5"/>
  <c r="I36" i="5"/>
  <c r="G36" i="5"/>
  <c r="S35" i="5"/>
  <c r="R35" i="5"/>
  <c r="Q35" i="5"/>
  <c r="P35" i="5"/>
  <c r="U35" i="5" s="1"/>
  <c r="L35" i="5"/>
  <c r="J35" i="5"/>
  <c r="H35" i="5"/>
  <c r="I35" i="5" s="1"/>
  <c r="G35" i="5"/>
  <c r="F35" i="5"/>
  <c r="E35" i="5"/>
  <c r="K35" i="5" s="1"/>
  <c r="D35" i="5"/>
  <c r="U34" i="5"/>
  <c r="T34" i="5"/>
  <c r="O34" i="5"/>
  <c r="N34" i="5"/>
  <c r="M34" i="5"/>
  <c r="K34" i="5"/>
  <c r="I34" i="5"/>
  <c r="G34" i="5"/>
  <c r="U33" i="5"/>
  <c r="T33" i="5"/>
  <c r="N33" i="5"/>
  <c r="O33" i="5" s="1"/>
  <c r="M33" i="5"/>
  <c r="K33" i="5"/>
  <c r="I33" i="5"/>
  <c r="G33" i="5"/>
  <c r="U32" i="5"/>
  <c r="T32" i="5"/>
  <c r="O32" i="5"/>
  <c r="N32" i="5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N30" i="5"/>
  <c r="O30" i="5" s="1"/>
  <c r="M30" i="5"/>
  <c r="K30" i="5"/>
  <c r="I30" i="5"/>
  <c r="G30" i="5"/>
  <c r="U29" i="5"/>
  <c r="T29" i="5"/>
  <c r="O29" i="5"/>
  <c r="N29" i="5"/>
  <c r="M29" i="5"/>
  <c r="K29" i="5"/>
  <c r="I29" i="5"/>
  <c r="G29" i="5"/>
  <c r="U28" i="5"/>
  <c r="T28" i="5"/>
  <c r="N28" i="5"/>
  <c r="O28" i="5" s="1"/>
  <c r="M28" i="5"/>
  <c r="K28" i="5"/>
  <c r="I28" i="5"/>
  <c r="G28" i="5"/>
  <c r="S27" i="5"/>
  <c r="R27" i="5"/>
  <c r="T27" i="5" s="1"/>
  <c r="Q27" i="5"/>
  <c r="P27" i="5"/>
  <c r="U27" i="5" s="1"/>
  <c r="L27" i="5"/>
  <c r="J27" i="5"/>
  <c r="K27" i="5" s="1"/>
  <c r="H27" i="5"/>
  <c r="F27" i="5"/>
  <c r="E27" i="5"/>
  <c r="D27" i="5"/>
  <c r="U26" i="5"/>
  <c r="T26" i="5"/>
  <c r="O26" i="5"/>
  <c r="N26" i="5"/>
  <c r="M26" i="5"/>
  <c r="K26" i="5"/>
  <c r="I26" i="5"/>
  <c r="G26" i="5"/>
  <c r="U25" i="5"/>
  <c r="T25" i="5"/>
  <c r="N25" i="5"/>
  <c r="O25" i="5" s="1"/>
  <c r="M25" i="5"/>
  <c r="K25" i="5"/>
  <c r="I25" i="5"/>
  <c r="G25" i="5"/>
  <c r="U24" i="5"/>
  <c r="T24" i="5"/>
  <c r="O24" i="5"/>
  <c r="N24" i="5"/>
  <c r="M24" i="5"/>
  <c r="K24" i="5"/>
  <c r="I24" i="5"/>
  <c r="G24" i="5"/>
  <c r="U23" i="5"/>
  <c r="T23" i="5"/>
  <c r="O23" i="5"/>
  <c r="N23" i="5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S19" i="5"/>
  <c r="R19" i="5"/>
  <c r="T19" i="5" s="1"/>
  <c r="Q19" i="5"/>
  <c r="P19" i="5"/>
  <c r="L19" i="5"/>
  <c r="J19" i="5"/>
  <c r="U19" i="5" s="1"/>
  <c r="H19" i="5"/>
  <c r="F19" i="5"/>
  <c r="E19" i="5"/>
  <c r="D19" i="5"/>
  <c r="G19" i="5" s="1"/>
  <c r="U18" i="5"/>
  <c r="T18" i="5"/>
  <c r="O18" i="5"/>
  <c r="N18" i="5"/>
  <c r="M18" i="5"/>
  <c r="K18" i="5"/>
  <c r="I18" i="5"/>
  <c r="G18" i="5"/>
  <c r="U17" i="5"/>
  <c r="T17" i="5"/>
  <c r="O17" i="5"/>
  <c r="N17" i="5"/>
  <c r="M17" i="5"/>
  <c r="K17" i="5"/>
  <c r="I17" i="5"/>
  <c r="G17" i="5"/>
  <c r="U16" i="5"/>
  <c r="T16" i="5"/>
  <c r="N16" i="5"/>
  <c r="O16" i="5" s="1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N14" i="5"/>
  <c r="O14" i="5" s="1"/>
  <c r="M14" i="5"/>
  <c r="K14" i="5"/>
  <c r="I14" i="5"/>
  <c r="G14" i="5"/>
  <c r="U13" i="5"/>
  <c r="T13" i="5"/>
  <c r="N13" i="5"/>
  <c r="O13" i="5" s="1"/>
  <c r="M13" i="5"/>
  <c r="K13" i="5"/>
  <c r="I13" i="5"/>
  <c r="G13" i="5"/>
  <c r="U12" i="5"/>
  <c r="T12" i="5"/>
  <c r="N12" i="5"/>
  <c r="O12" i="5" s="1"/>
  <c r="M12" i="5"/>
  <c r="K12" i="5"/>
  <c r="I12" i="5"/>
  <c r="G12" i="5"/>
  <c r="U11" i="5"/>
  <c r="T11" i="5"/>
  <c r="N11" i="5"/>
  <c r="O11" i="5" s="1"/>
  <c r="M11" i="5"/>
  <c r="K11" i="5"/>
  <c r="I11" i="5"/>
  <c r="G11" i="5"/>
  <c r="S10" i="5"/>
  <c r="T10" i="5" s="1"/>
  <c r="R10" i="5"/>
  <c r="Q10" i="5"/>
  <c r="P10" i="5"/>
  <c r="U10" i="5" s="1"/>
  <c r="L10" i="5"/>
  <c r="J10" i="5"/>
  <c r="I10" i="5"/>
  <c r="H10" i="5"/>
  <c r="F10" i="5"/>
  <c r="E10" i="5"/>
  <c r="M10" i="5" s="1"/>
  <c r="D10" i="5"/>
  <c r="U9" i="5"/>
  <c r="T9" i="5"/>
  <c r="N9" i="5"/>
  <c r="O9" i="5" s="1"/>
  <c r="M9" i="5"/>
  <c r="K9" i="5"/>
  <c r="I9" i="5"/>
  <c r="G9" i="5"/>
  <c r="U8" i="5"/>
  <c r="T8" i="5"/>
  <c r="N8" i="5"/>
  <c r="O8" i="5" s="1"/>
  <c r="M8" i="5"/>
  <c r="K8" i="5"/>
  <c r="I8" i="5"/>
  <c r="G8" i="5"/>
  <c r="S339" i="4"/>
  <c r="R339" i="4"/>
  <c r="Q339" i="4"/>
  <c r="P339" i="4"/>
  <c r="L339" i="4"/>
  <c r="J339" i="4"/>
  <c r="H339" i="4"/>
  <c r="F339" i="4"/>
  <c r="N339" i="4" s="1"/>
  <c r="E339" i="4"/>
  <c r="D339" i="4"/>
  <c r="S338" i="4"/>
  <c r="R338" i="4"/>
  <c r="T338" i="4" s="1"/>
  <c r="Q338" i="4"/>
  <c r="P338" i="4"/>
  <c r="U338" i="4" s="1"/>
  <c r="L338" i="4"/>
  <c r="J338" i="4"/>
  <c r="H338" i="4"/>
  <c r="F338" i="4"/>
  <c r="N338" i="4" s="1"/>
  <c r="E338" i="4"/>
  <c r="D338" i="4"/>
  <c r="S337" i="4"/>
  <c r="R337" i="4"/>
  <c r="T337" i="4" s="1"/>
  <c r="Q337" i="4"/>
  <c r="P337" i="4"/>
  <c r="L337" i="4"/>
  <c r="J337" i="4"/>
  <c r="H337" i="4"/>
  <c r="F337" i="4"/>
  <c r="N337" i="4" s="1"/>
  <c r="O337" i="4" s="1"/>
  <c r="E337" i="4"/>
  <c r="D337" i="4"/>
  <c r="U336" i="4"/>
  <c r="T336" i="4"/>
  <c r="N336" i="4"/>
  <c r="O336" i="4" s="1"/>
  <c r="M336" i="4"/>
  <c r="K336" i="4"/>
  <c r="I336" i="4"/>
  <c r="G336" i="4"/>
  <c r="U335" i="4"/>
  <c r="T335" i="4"/>
  <c r="N335" i="4"/>
  <c r="O335" i="4" s="1"/>
  <c r="M335" i="4"/>
  <c r="K335" i="4"/>
  <c r="I335" i="4"/>
  <c r="G335" i="4"/>
  <c r="U334" i="4"/>
  <c r="T334" i="4"/>
  <c r="N334" i="4"/>
  <c r="O334" i="4" s="1"/>
  <c r="M334" i="4"/>
  <c r="K334" i="4"/>
  <c r="I334" i="4"/>
  <c r="G334" i="4"/>
  <c r="U333" i="4"/>
  <c r="T333" i="4"/>
  <c r="N333" i="4"/>
  <c r="O333" i="4" s="1"/>
  <c r="M333" i="4"/>
  <c r="K333" i="4"/>
  <c r="I333" i="4"/>
  <c r="G333" i="4"/>
  <c r="S332" i="4"/>
  <c r="T332" i="4" s="1"/>
  <c r="R332" i="4"/>
  <c r="Q332" i="4"/>
  <c r="P332" i="4"/>
  <c r="U332" i="4" s="1"/>
  <c r="L332" i="4"/>
  <c r="J332" i="4"/>
  <c r="H332" i="4"/>
  <c r="F332" i="4"/>
  <c r="N332" i="4" s="1"/>
  <c r="E332" i="4"/>
  <c r="K332" i="4" s="1"/>
  <c r="D332" i="4"/>
  <c r="U331" i="4"/>
  <c r="T331" i="4"/>
  <c r="O331" i="4"/>
  <c r="N331" i="4"/>
  <c r="M331" i="4"/>
  <c r="K331" i="4"/>
  <c r="I331" i="4"/>
  <c r="G331" i="4"/>
  <c r="U330" i="4"/>
  <c r="T330" i="4"/>
  <c r="N330" i="4"/>
  <c r="O330" i="4" s="1"/>
  <c r="M330" i="4"/>
  <c r="K330" i="4"/>
  <c r="I330" i="4"/>
  <c r="G330" i="4"/>
  <c r="U329" i="4"/>
  <c r="T329" i="4"/>
  <c r="N329" i="4"/>
  <c r="O329" i="4" s="1"/>
  <c r="M329" i="4"/>
  <c r="K329" i="4"/>
  <c r="I329" i="4"/>
  <c r="G329" i="4"/>
  <c r="U328" i="4"/>
  <c r="T328" i="4"/>
  <c r="N328" i="4"/>
  <c r="O328" i="4" s="1"/>
  <c r="M328" i="4"/>
  <c r="K328" i="4"/>
  <c r="I328" i="4"/>
  <c r="G328" i="4"/>
  <c r="U327" i="4"/>
  <c r="T327" i="4"/>
  <c r="N327" i="4"/>
  <c r="O327" i="4" s="1"/>
  <c r="M327" i="4"/>
  <c r="K327" i="4"/>
  <c r="I327" i="4"/>
  <c r="G327" i="4"/>
  <c r="U326" i="4"/>
  <c r="T326" i="4"/>
  <c r="N326" i="4"/>
  <c r="O326" i="4" s="1"/>
  <c r="M326" i="4"/>
  <c r="K326" i="4"/>
  <c r="I326" i="4"/>
  <c r="G326" i="4"/>
  <c r="U325" i="4"/>
  <c r="T325" i="4"/>
  <c r="N325" i="4"/>
  <c r="O325" i="4" s="1"/>
  <c r="M325" i="4"/>
  <c r="K325" i="4"/>
  <c r="I325" i="4"/>
  <c r="G325" i="4"/>
  <c r="U324" i="4"/>
  <c r="T324" i="4"/>
  <c r="N324" i="4"/>
  <c r="O324" i="4" s="1"/>
  <c r="M324" i="4"/>
  <c r="K324" i="4"/>
  <c r="I324" i="4"/>
  <c r="G324" i="4"/>
  <c r="S323" i="4"/>
  <c r="R323" i="4"/>
  <c r="Q323" i="4"/>
  <c r="P323" i="4"/>
  <c r="L323" i="4"/>
  <c r="J323" i="4"/>
  <c r="K323" i="4" s="1"/>
  <c r="H323" i="4"/>
  <c r="F323" i="4"/>
  <c r="G323" i="4" s="1"/>
  <c r="E323" i="4"/>
  <c r="D323" i="4"/>
  <c r="I323" i="4" s="1"/>
  <c r="U322" i="4"/>
  <c r="T322" i="4"/>
  <c r="O322" i="4"/>
  <c r="N322" i="4"/>
  <c r="M322" i="4"/>
  <c r="K322" i="4"/>
  <c r="I322" i="4"/>
  <c r="G322" i="4"/>
  <c r="U321" i="4"/>
  <c r="T321" i="4"/>
  <c r="N321" i="4"/>
  <c r="O321" i="4" s="1"/>
  <c r="M321" i="4"/>
  <c r="K321" i="4"/>
  <c r="I321" i="4"/>
  <c r="G321" i="4"/>
  <c r="U320" i="4"/>
  <c r="T320" i="4"/>
  <c r="N320" i="4"/>
  <c r="O320" i="4" s="1"/>
  <c r="M320" i="4"/>
  <c r="K320" i="4"/>
  <c r="I320" i="4"/>
  <c r="G320" i="4"/>
  <c r="U319" i="4"/>
  <c r="T319" i="4"/>
  <c r="N319" i="4"/>
  <c r="O319" i="4" s="1"/>
  <c r="M319" i="4"/>
  <c r="K319" i="4"/>
  <c r="I319" i="4"/>
  <c r="G319" i="4"/>
  <c r="U318" i="4"/>
  <c r="T318" i="4"/>
  <c r="N318" i="4"/>
  <c r="O318" i="4" s="1"/>
  <c r="M318" i="4"/>
  <c r="K318" i="4"/>
  <c r="I318" i="4"/>
  <c r="G318" i="4"/>
  <c r="S317" i="4"/>
  <c r="R317" i="4"/>
  <c r="T317" i="4" s="1"/>
  <c r="Q317" i="4"/>
  <c r="P317" i="4"/>
  <c r="L317" i="4"/>
  <c r="J317" i="4"/>
  <c r="H317" i="4"/>
  <c r="F317" i="4"/>
  <c r="E317" i="4"/>
  <c r="D317" i="4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N311" i="4"/>
  <c r="O311" i="4" s="1"/>
  <c r="M311" i="4"/>
  <c r="K311" i="4"/>
  <c r="I311" i="4"/>
  <c r="G311" i="4"/>
  <c r="S310" i="4"/>
  <c r="R310" i="4"/>
  <c r="T310" i="4" s="1"/>
  <c r="Q310" i="4"/>
  <c r="P310" i="4"/>
  <c r="L310" i="4"/>
  <c r="J310" i="4"/>
  <c r="K310" i="4" s="1"/>
  <c r="H310" i="4"/>
  <c r="F310" i="4"/>
  <c r="E310" i="4"/>
  <c r="D310" i="4"/>
  <c r="I310" i="4" s="1"/>
  <c r="U309" i="4"/>
  <c r="T309" i="4"/>
  <c r="N309" i="4"/>
  <c r="O309" i="4" s="1"/>
  <c r="M309" i="4"/>
  <c r="K309" i="4"/>
  <c r="I309" i="4"/>
  <c r="G309" i="4"/>
  <c r="U308" i="4"/>
  <c r="T308" i="4"/>
  <c r="N308" i="4"/>
  <c r="O308" i="4" s="1"/>
  <c r="M308" i="4"/>
  <c r="K308" i="4"/>
  <c r="I308" i="4"/>
  <c r="G308" i="4"/>
  <c r="U307" i="4"/>
  <c r="T307" i="4"/>
  <c r="N307" i="4"/>
  <c r="O307" i="4" s="1"/>
  <c r="M307" i="4"/>
  <c r="K307" i="4"/>
  <c r="I307" i="4"/>
  <c r="G307" i="4"/>
  <c r="U306" i="4"/>
  <c r="T306" i="4"/>
  <c r="N306" i="4"/>
  <c r="O306" i="4" s="1"/>
  <c r="M306" i="4"/>
  <c r="K306" i="4"/>
  <c r="I306" i="4"/>
  <c r="G306" i="4"/>
  <c r="U305" i="4"/>
  <c r="T305" i="4"/>
  <c r="N305" i="4"/>
  <c r="O305" i="4" s="1"/>
  <c r="M305" i="4"/>
  <c r="K305" i="4"/>
  <c r="I305" i="4"/>
  <c r="G305" i="4"/>
  <c r="U304" i="4"/>
  <c r="T304" i="4"/>
  <c r="N304" i="4"/>
  <c r="O304" i="4" s="1"/>
  <c r="M304" i="4"/>
  <c r="K304" i="4"/>
  <c r="I304" i="4"/>
  <c r="G304" i="4"/>
  <c r="S303" i="4"/>
  <c r="T303" i="4" s="1"/>
  <c r="R303" i="4"/>
  <c r="Q303" i="4"/>
  <c r="P303" i="4"/>
  <c r="L303" i="4"/>
  <c r="J303" i="4"/>
  <c r="H303" i="4"/>
  <c r="F303" i="4"/>
  <c r="E303" i="4"/>
  <c r="D303" i="4"/>
  <c r="U302" i="4"/>
  <c r="T302" i="4"/>
  <c r="N302" i="4"/>
  <c r="O302" i="4" s="1"/>
  <c r="M302" i="4"/>
  <c r="K302" i="4"/>
  <c r="I302" i="4"/>
  <c r="G302" i="4"/>
  <c r="S299" i="4"/>
  <c r="R299" i="4"/>
  <c r="Q299" i="4"/>
  <c r="P299" i="4"/>
  <c r="U299" i="4" s="1"/>
  <c r="N299" i="4"/>
  <c r="O299" i="4" s="1"/>
  <c r="L299" i="4"/>
  <c r="J299" i="4"/>
  <c r="K299" i="4" s="1"/>
  <c r="H299" i="4"/>
  <c r="F299" i="4"/>
  <c r="E299" i="4"/>
  <c r="M299" i="4" s="1"/>
  <c r="D299" i="4"/>
  <c r="S298" i="4"/>
  <c r="T298" i="4" s="1"/>
  <c r="R298" i="4"/>
  <c r="Q298" i="4"/>
  <c r="P298" i="4"/>
  <c r="U298" i="4" s="1"/>
  <c r="L298" i="4"/>
  <c r="J298" i="4"/>
  <c r="H298" i="4"/>
  <c r="F298" i="4"/>
  <c r="N298" i="4" s="1"/>
  <c r="E298" i="4"/>
  <c r="D298" i="4"/>
  <c r="U297" i="4"/>
  <c r="T297" i="4"/>
  <c r="O297" i="4"/>
  <c r="N297" i="4"/>
  <c r="M297" i="4"/>
  <c r="K297" i="4"/>
  <c r="I297" i="4"/>
  <c r="G297" i="4"/>
  <c r="U296" i="4"/>
  <c r="T296" i="4"/>
  <c r="N296" i="4"/>
  <c r="O296" i="4" s="1"/>
  <c r="M296" i="4"/>
  <c r="K296" i="4"/>
  <c r="I296" i="4"/>
  <c r="G296" i="4"/>
  <c r="U295" i="4"/>
  <c r="T295" i="4"/>
  <c r="N295" i="4"/>
  <c r="O295" i="4" s="1"/>
  <c r="M295" i="4"/>
  <c r="K295" i="4"/>
  <c r="I295" i="4"/>
  <c r="G295" i="4"/>
  <c r="U294" i="4"/>
  <c r="T294" i="4"/>
  <c r="N294" i="4"/>
  <c r="O294" i="4" s="1"/>
  <c r="M294" i="4"/>
  <c r="K294" i="4"/>
  <c r="I294" i="4"/>
  <c r="G294" i="4"/>
  <c r="U293" i="4"/>
  <c r="T293" i="4"/>
  <c r="N293" i="4"/>
  <c r="O293" i="4" s="1"/>
  <c r="M293" i="4"/>
  <c r="K293" i="4"/>
  <c r="I293" i="4"/>
  <c r="G293" i="4"/>
  <c r="S292" i="4"/>
  <c r="R292" i="4"/>
  <c r="T292" i="4" s="1"/>
  <c r="Q292" i="4"/>
  <c r="P292" i="4"/>
  <c r="L292" i="4"/>
  <c r="J292" i="4"/>
  <c r="K292" i="4" s="1"/>
  <c r="H292" i="4"/>
  <c r="F292" i="4"/>
  <c r="E292" i="4"/>
  <c r="D292" i="4"/>
  <c r="I292" i="4" s="1"/>
  <c r="U291" i="4"/>
  <c r="T291" i="4"/>
  <c r="O291" i="4"/>
  <c r="N291" i="4"/>
  <c r="M291" i="4"/>
  <c r="K291" i="4"/>
  <c r="I291" i="4"/>
  <c r="G291" i="4"/>
  <c r="U290" i="4"/>
  <c r="T290" i="4"/>
  <c r="N290" i="4"/>
  <c r="O290" i="4" s="1"/>
  <c r="M290" i="4"/>
  <c r="K290" i="4"/>
  <c r="I290" i="4"/>
  <c r="G290" i="4"/>
  <c r="U289" i="4"/>
  <c r="T289" i="4"/>
  <c r="N289" i="4"/>
  <c r="O289" i="4" s="1"/>
  <c r="M289" i="4"/>
  <c r="K289" i="4"/>
  <c r="I289" i="4"/>
  <c r="G289" i="4"/>
  <c r="U288" i="4"/>
  <c r="T288" i="4"/>
  <c r="N288" i="4"/>
  <c r="O288" i="4" s="1"/>
  <c r="M288" i="4"/>
  <c r="K288" i="4"/>
  <c r="I288" i="4"/>
  <c r="G288" i="4"/>
  <c r="U287" i="4"/>
  <c r="T287" i="4"/>
  <c r="N287" i="4"/>
  <c r="O287" i="4" s="1"/>
  <c r="M287" i="4"/>
  <c r="K287" i="4"/>
  <c r="I287" i="4"/>
  <c r="G287" i="4"/>
  <c r="U286" i="4"/>
  <c r="T286" i="4"/>
  <c r="N286" i="4"/>
  <c r="O286" i="4" s="1"/>
  <c r="M286" i="4"/>
  <c r="K286" i="4"/>
  <c r="I286" i="4"/>
  <c r="G286" i="4"/>
  <c r="T285" i="4"/>
  <c r="S285" i="4"/>
  <c r="R285" i="4"/>
  <c r="Q285" i="4"/>
  <c r="P285" i="4"/>
  <c r="U285" i="4" s="1"/>
  <c r="L285" i="4"/>
  <c r="J285" i="4"/>
  <c r="H285" i="4"/>
  <c r="F285" i="4"/>
  <c r="E285" i="4"/>
  <c r="K285" i="4" s="1"/>
  <c r="D285" i="4"/>
  <c r="U284" i="4"/>
  <c r="T284" i="4"/>
  <c r="O284" i="4"/>
  <c r="N284" i="4"/>
  <c r="M284" i="4"/>
  <c r="K284" i="4"/>
  <c r="I284" i="4"/>
  <c r="G284" i="4"/>
  <c r="U283" i="4"/>
  <c r="T283" i="4"/>
  <c r="N283" i="4"/>
  <c r="O283" i="4" s="1"/>
  <c r="M283" i="4"/>
  <c r="K283" i="4"/>
  <c r="I283" i="4"/>
  <c r="G283" i="4"/>
  <c r="U282" i="4"/>
  <c r="T282" i="4"/>
  <c r="N282" i="4"/>
  <c r="O282" i="4" s="1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N280" i="4"/>
  <c r="O280" i="4" s="1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N278" i="4"/>
  <c r="O278" i="4" s="1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S275" i="4"/>
  <c r="R275" i="4"/>
  <c r="T275" i="4" s="1"/>
  <c r="Q275" i="4"/>
  <c r="P275" i="4"/>
  <c r="L275" i="4"/>
  <c r="J275" i="4"/>
  <c r="K275" i="4" s="1"/>
  <c r="H275" i="4"/>
  <c r="F275" i="4"/>
  <c r="E275" i="4"/>
  <c r="D275" i="4"/>
  <c r="I275" i="4" s="1"/>
  <c r="U274" i="4"/>
  <c r="T274" i="4"/>
  <c r="O274" i="4"/>
  <c r="N274" i="4"/>
  <c r="M274" i="4"/>
  <c r="K274" i="4"/>
  <c r="I274" i="4"/>
  <c r="G274" i="4"/>
  <c r="U273" i="4"/>
  <c r="T273" i="4"/>
  <c r="N273" i="4"/>
  <c r="O273" i="4" s="1"/>
  <c r="M273" i="4"/>
  <c r="K273" i="4"/>
  <c r="I273" i="4"/>
  <c r="G273" i="4"/>
  <c r="U272" i="4"/>
  <c r="T272" i="4"/>
  <c r="N272" i="4"/>
  <c r="O272" i="4" s="1"/>
  <c r="M272" i="4"/>
  <c r="K272" i="4"/>
  <c r="I272" i="4"/>
  <c r="G272" i="4"/>
  <c r="U271" i="4"/>
  <c r="T271" i="4"/>
  <c r="N271" i="4"/>
  <c r="O271" i="4" s="1"/>
  <c r="M271" i="4"/>
  <c r="K271" i="4"/>
  <c r="I271" i="4"/>
  <c r="G271" i="4"/>
  <c r="U270" i="4"/>
  <c r="T270" i="4"/>
  <c r="N270" i="4"/>
  <c r="O270" i="4" s="1"/>
  <c r="M270" i="4"/>
  <c r="K270" i="4"/>
  <c r="I270" i="4"/>
  <c r="G270" i="4"/>
  <c r="U269" i="4"/>
  <c r="T269" i="4"/>
  <c r="N269" i="4"/>
  <c r="O269" i="4" s="1"/>
  <c r="M269" i="4"/>
  <c r="K269" i="4"/>
  <c r="I269" i="4"/>
  <c r="G269" i="4"/>
  <c r="U268" i="4"/>
  <c r="T268" i="4"/>
  <c r="N268" i="4"/>
  <c r="O268" i="4" s="1"/>
  <c r="M268" i="4"/>
  <c r="K268" i="4"/>
  <c r="I268" i="4"/>
  <c r="G268" i="4"/>
  <c r="S267" i="4"/>
  <c r="T267" i="4" s="1"/>
  <c r="R267" i="4"/>
  <c r="Q267" i="4"/>
  <c r="P267" i="4"/>
  <c r="L267" i="4"/>
  <c r="J267" i="4"/>
  <c r="H267" i="4"/>
  <c r="F267" i="4"/>
  <c r="E267" i="4"/>
  <c r="D267" i="4"/>
  <c r="U266" i="4"/>
  <c r="T266" i="4"/>
  <c r="N266" i="4"/>
  <c r="O266" i="4" s="1"/>
  <c r="M266" i="4"/>
  <c r="K266" i="4"/>
  <c r="I266" i="4"/>
  <c r="G266" i="4"/>
  <c r="U265" i="4"/>
  <c r="T265" i="4"/>
  <c r="N265" i="4"/>
  <c r="O265" i="4" s="1"/>
  <c r="M265" i="4"/>
  <c r="K265" i="4"/>
  <c r="I265" i="4"/>
  <c r="G265" i="4"/>
  <c r="U264" i="4"/>
  <c r="T264" i="4"/>
  <c r="N264" i="4"/>
  <c r="O264" i="4" s="1"/>
  <c r="M264" i="4"/>
  <c r="K264" i="4"/>
  <c r="I264" i="4"/>
  <c r="G264" i="4"/>
  <c r="U263" i="4"/>
  <c r="T263" i="4"/>
  <c r="N263" i="4"/>
  <c r="O263" i="4" s="1"/>
  <c r="M263" i="4"/>
  <c r="K263" i="4"/>
  <c r="I263" i="4"/>
  <c r="G263" i="4"/>
  <c r="S260" i="4"/>
  <c r="R260" i="4"/>
  <c r="T260" i="4" s="1"/>
  <c r="Q260" i="4"/>
  <c r="P260" i="4"/>
  <c r="L260" i="4"/>
  <c r="J260" i="4"/>
  <c r="K260" i="4" s="1"/>
  <c r="H260" i="4"/>
  <c r="F260" i="4"/>
  <c r="N260" i="4" s="1"/>
  <c r="O260" i="4" s="1"/>
  <c r="E260" i="4"/>
  <c r="M260" i="4" s="1"/>
  <c r="D260" i="4"/>
  <c r="S259" i="4"/>
  <c r="R259" i="4"/>
  <c r="T259" i="4" s="1"/>
  <c r="Q259" i="4"/>
  <c r="P259" i="4"/>
  <c r="U259" i="4" s="1"/>
  <c r="L259" i="4"/>
  <c r="J259" i="4"/>
  <c r="H259" i="4"/>
  <c r="F259" i="4"/>
  <c r="E259" i="4"/>
  <c r="D259" i="4"/>
  <c r="U258" i="4"/>
  <c r="T258" i="4"/>
  <c r="N258" i="4"/>
  <c r="O258" i="4" s="1"/>
  <c r="M258" i="4"/>
  <c r="K258" i="4"/>
  <c r="I258" i="4"/>
  <c r="G258" i="4"/>
  <c r="U257" i="4"/>
  <c r="T257" i="4"/>
  <c r="N257" i="4"/>
  <c r="O257" i="4" s="1"/>
  <c r="M257" i="4"/>
  <c r="K257" i="4"/>
  <c r="I257" i="4"/>
  <c r="G257" i="4"/>
  <c r="U256" i="4"/>
  <c r="T256" i="4"/>
  <c r="O256" i="4"/>
  <c r="N256" i="4"/>
  <c r="M256" i="4"/>
  <c r="K256" i="4"/>
  <c r="I256" i="4"/>
  <c r="G256" i="4"/>
  <c r="U255" i="4"/>
  <c r="T255" i="4"/>
  <c r="N255" i="4"/>
  <c r="O255" i="4" s="1"/>
  <c r="M255" i="4"/>
  <c r="K255" i="4"/>
  <c r="I255" i="4"/>
  <c r="G255" i="4"/>
  <c r="S254" i="4"/>
  <c r="R254" i="4"/>
  <c r="Q254" i="4"/>
  <c r="P254" i="4"/>
  <c r="U254" i="4" s="1"/>
  <c r="L254" i="4"/>
  <c r="J254" i="4"/>
  <c r="H254" i="4"/>
  <c r="F254" i="4"/>
  <c r="G254" i="4" s="1"/>
  <c r="E254" i="4"/>
  <c r="D254" i="4"/>
  <c r="U253" i="4"/>
  <c r="T253" i="4"/>
  <c r="O253" i="4"/>
  <c r="N253" i="4"/>
  <c r="M253" i="4"/>
  <c r="K253" i="4"/>
  <c r="I253" i="4"/>
  <c r="G253" i="4"/>
  <c r="U252" i="4"/>
  <c r="T252" i="4"/>
  <c r="N252" i="4"/>
  <c r="O252" i="4" s="1"/>
  <c r="M252" i="4"/>
  <c r="K252" i="4"/>
  <c r="I252" i="4"/>
  <c r="G252" i="4"/>
  <c r="U251" i="4"/>
  <c r="T251" i="4"/>
  <c r="N251" i="4"/>
  <c r="O251" i="4" s="1"/>
  <c r="M251" i="4"/>
  <c r="K251" i="4"/>
  <c r="I251" i="4"/>
  <c r="G251" i="4"/>
  <c r="U250" i="4"/>
  <c r="T250" i="4"/>
  <c r="N250" i="4"/>
  <c r="O250" i="4" s="1"/>
  <c r="M250" i="4"/>
  <c r="K250" i="4"/>
  <c r="I250" i="4"/>
  <c r="G250" i="4"/>
  <c r="U249" i="4"/>
  <c r="T249" i="4"/>
  <c r="N249" i="4"/>
  <c r="O249" i="4" s="1"/>
  <c r="M249" i="4"/>
  <c r="K249" i="4"/>
  <c r="I249" i="4"/>
  <c r="G249" i="4"/>
  <c r="U248" i="4"/>
  <c r="T248" i="4"/>
  <c r="N248" i="4"/>
  <c r="O248" i="4" s="1"/>
  <c r="M248" i="4"/>
  <c r="K248" i="4"/>
  <c r="I248" i="4"/>
  <c r="G248" i="4"/>
  <c r="S247" i="4"/>
  <c r="R247" i="4"/>
  <c r="T247" i="4" s="1"/>
  <c r="Q247" i="4"/>
  <c r="P247" i="4"/>
  <c r="L247" i="4"/>
  <c r="J247" i="4"/>
  <c r="H247" i="4"/>
  <c r="F247" i="4"/>
  <c r="E247" i="4"/>
  <c r="D247" i="4"/>
  <c r="G247" i="4" s="1"/>
  <c r="U246" i="4"/>
  <c r="T246" i="4"/>
  <c r="O246" i="4"/>
  <c r="N246" i="4"/>
  <c r="M246" i="4"/>
  <c r="K246" i="4"/>
  <c r="I246" i="4"/>
  <c r="G246" i="4"/>
  <c r="U245" i="4"/>
  <c r="T245" i="4"/>
  <c r="N245" i="4"/>
  <c r="O245" i="4" s="1"/>
  <c r="M245" i="4"/>
  <c r="K245" i="4"/>
  <c r="I245" i="4"/>
  <c r="G245" i="4"/>
  <c r="U244" i="4"/>
  <c r="T244" i="4"/>
  <c r="N244" i="4"/>
  <c r="O244" i="4" s="1"/>
  <c r="M244" i="4"/>
  <c r="K244" i="4"/>
  <c r="I244" i="4"/>
  <c r="G244" i="4"/>
  <c r="U243" i="4"/>
  <c r="T243" i="4"/>
  <c r="N243" i="4"/>
  <c r="O243" i="4" s="1"/>
  <c r="M243" i="4"/>
  <c r="K243" i="4"/>
  <c r="I243" i="4"/>
  <c r="G243" i="4"/>
  <c r="U242" i="4"/>
  <c r="T242" i="4"/>
  <c r="N242" i="4"/>
  <c r="O242" i="4" s="1"/>
  <c r="M242" i="4"/>
  <c r="K242" i="4"/>
  <c r="I242" i="4"/>
  <c r="G242" i="4"/>
  <c r="U241" i="4"/>
  <c r="T241" i="4"/>
  <c r="N241" i="4"/>
  <c r="O241" i="4" s="1"/>
  <c r="M241" i="4"/>
  <c r="K241" i="4"/>
  <c r="I241" i="4"/>
  <c r="G241" i="4"/>
  <c r="S240" i="4"/>
  <c r="R240" i="4"/>
  <c r="Q240" i="4"/>
  <c r="P240" i="4"/>
  <c r="L240" i="4"/>
  <c r="J240" i="4"/>
  <c r="H240" i="4"/>
  <c r="F240" i="4"/>
  <c r="E240" i="4"/>
  <c r="M240" i="4" s="1"/>
  <c r="D240" i="4"/>
  <c r="I240" i="4" s="1"/>
  <c r="U239" i="4"/>
  <c r="T239" i="4"/>
  <c r="N239" i="4"/>
  <c r="O239" i="4" s="1"/>
  <c r="M239" i="4"/>
  <c r="K239" i="4"/>
  <c r="I239" i="4"/>
  <c r="G239" i="4"/>
  <c r="U238" i="4"/>
  <c r="T238" i="4"/>
  <c r="N238" i="4"/>
  <c r="O238" i="4" s="1"/>
  <c r="M238" i="4"/>
  <c r="K238" i="4"/>
  <c r="I238" i="4"/>
  <c r="G238" i="4"/>
  <c r="U237" i="4"/>
  <c r="T237" i="4"/>
  <c r="N237" i="4"/>
  <c r="O237" i="4" s="1"/>
  <c r="M237" i="4"/>
  <c r="K237" i="4"/>
  <c r="I237" i="4"/>
  <c r="G237" i="4"/>
  <c r="U236" i="4"/>
  <c r="T236" i="4"/>
  <c r="N236" i="4"/>
  <c r="O236" i="4" s="1"/>
  <c r="M236" i="4"/>
  <c r="K236" i="4"/>
  <c r="I236" i="4"/>
  <c r="G236" i="4"/>
  <c r="U235" i="4"/>
  <c r="T235" i="4"/>
  <c r="N235" i="4"/>
  <c r="O235" i="4" s="1"/>
  <c r="M235" i="4"/>
  <c r="K235" i="4"/>
  <c r="I235" i="4"/>
  <c r="G235" i="4"/>
  <c r="U234" i="4"/>
  <c r="T234" i="4"/>
  <c r="N234" i="4"/>
  <c r="O234" i="4" s="1"/>
  <c r="M234" i="4"/>
  <c r="K234" i="4"/>
  <c r="I234" i="4"/>
  <c r="G234" i="4"/>
  <c r="S231" i="4"/>
  <c r="R231" i="4"/>
  <c r="T231" i="4" s="1"/>
  <c r="Q231" i="4"/>
  <c r="P231" i="4"/>
  <c r="U231" i="4" s="1"/>
  <c r="L231" i="4"/>
  <c r="J231" i="4"/>
  <c r="H231" i="4"/>
  <c r="F231" i="4"/>
  <c r="E231" i="4"/>
  <c r="M231" i="4" s="1"/>
  <c r="D231" i="4"/>
  <c r="S230" i="4"/>
  <c r="R230" i="4"/>
  <c r="T230" i="4" s="1"/>
  <c r="Q230" i="4"/>
  <c r="P230" i="4"/>
  <c r="U230" i="4" s="1"/>
  <c r="L230" i="4"/>
  <c r="J230" i="4"/>
  <c r="K230" i="4" s="1"/>
  <c r="H230" i="4"/>
  <c r="F230" i="4"/>
  <c r="E230" i="4"/>
  <c r="M230" i="4" s="1"/>
  <c r="D230" i="4"/>
  <c r="U229" i="4"/>
  <c r="T229" i="4"/>
  <c r="O229" i="4"/>
  <c r="N229" i="4"/>
  <c r="M229" i="4"/>
  <c r="K229" i="4"/>
  <c r="I229" i="4"/>
  <c r="G229" i="4"/>
  <c r="U228" i="4"/>
  <c r="T228" i="4"/>
  <c r="N228" i="4"/>
  <c r="O228" i="4" s="1"/>
  <c r="M228" i="4"/>
  <c r="K228" i="4"/>
  <c r="I228" i="4"/>
  <c r="G228" i="4"/>
  <c r="U227" i="4"/>
  <c r="T227" i="4"/>
  <c r="N227" i="4"/>
  <c r="O227" i="4" s="1"/>
  <c r="M227" i="4"/>
  <c r="K227" i="4"/>
  <c r="I227" i="4"/>
  <c r="G227" i="4"/>
  <c r="U226" i="4"/>
  <c r="T226" i="4"/>
  <c r="N226" i="4"/>
  <c r="O226" i="4" s="1"/>
  <c r="M226" i="4"/>
  <c r="K226" i="4"/>
  <c r="I226" i="4"/>
  <c r="G226" i="4"/>
  <c r="U225" i="4"/>
  <c r="T225" i="4"/>
  <c r="N225" i="4"/>
  <c r="O225" i="4" s="1"/>
  <c r="M225" i="4"/>
  <c r="K225" i="4"/>
  <c r="I225" i="4"/>
  <c r="G225" i="4"/>
  <c r="S224" i="4"/>
  <c r="T224" i="4" s="1"/>
  <c r="R224" i="4"/>
  <c r="Q224" i="4"/>
  <c r="P224" i="4"/>
  <c r="U224" i="4" s="1"/>
  <c r="L224" i="4"/>
  <c r="J224" i="4"/>
  <c r="H224" i="4"/>
  <c r="F224" i="4"/>
  <c r="N224" i="4" s="1"/>
  <c r="E224" i="4"/>
  <c r="O224" i="4" s="1"/>
  <c r="D224" i="4"/>
  <c r="U223" i="4"/>
  <c r="T223" i="4"/>
  <c r="O223" i="4"/>
  <c r="N223" i="4"/>
  <c r="M223" i="4"/>
  <c r="K223" i="4"/>
  <c r="I223" i="4"/>
  <c r="G223" i="4"/>
  <c r="U222" i="4"/>
  <c r="T222" i="4"/>
  <c r="N222" i="4"/>
  <c r="O222" i="4" s="1"/>
  <c r="M222" i="4"/>
  <c r="K222" i="4"/>
  <c r="I222" i="4"/>
  <c r="G222" i="4"/>
  <c r="U221" i="4"/>
  <c r="T221" i="4"/>
  <c r="N221" i="4"/>
  <c r="O221" i="4" s="1"/>
  <c r="M221" i="4"/>
  <c r="K221" i="4"/>
  <c r="I221" i="4"/>
  <c r="G221" i="4"/>
  <c r="U220" i="4"/>
  <c r="T220" i="4"/>
  <c r="N220" i="4"/>
  <c r="O220" i="4" s="1"/>
  <c r="M220" i="4"/>
  <c r="K220" i="4"/>
  <c r="I220" i="4"/>
  <c r="G220" i="4"/>
  <c r="U219" i="4"/>
  <c r="T219" i="4"/>
  <c r="N219" i="4"/>
  <c r="O219" i="4" s="1"/>
  <c r="M219" i="4"/>
  <c r="K219" i="4"/>
  <c r="I219" i="4"/>
  <c r="G219" i="4"/>
  <c r="U218" i="4"/>
  <c r="T218" i="4"/>
  <c r="N218" i="4"/>
  <c r="O218" i="4" s="1"/>
  <c r="M218" i="4"/>
  <c r="K218" i="4"/>
  <c r="I218" i="4"/>
  <c r="G218" i="4"/>
  <c r="U217" i="4"/>
  <c r="T217" i="4"/>
  <c r="N217" i="4"/>
  <c r="O217" i="4" s="1"/>
  <c r="M217" i="4"/>
  <c r="K217" i="4"/>
  <c r="I217" i="4"/>
  <c r="G217" i="4"/>
  <c r="S216" i="4"/>
  <c r="R216" i="4"/>
  <c r="Q216" i="4"/>
  <c r="P216" i="4"/>
  <c r="L216" i="4"/>
  <c r="J216" i="4"/>
  <c r="H216" i="4"/>
  <c r="F216" i="4"/>
  <c r="G216" i="4" s="1"/>
  <c r="E216" i="4"/>
  <c r="D216" i="4"/>
  <c r="U215" i="4"/>
  <c r="T215" i="4"/>
  <c r="N215" i="4"/>
  <c r="O215" i="4" s="1"/>
  <c r="M215" i="4"/>
  <c r="K215" i="4"/>
  <c r="I215" i="4"/>
  <c r="G215" i="4"/>
  <c r="U214" i="4"/>
  <c r="T214" i="4"/>
  <c r="N214" i="4"/>
  <c r="O214" i="4" s="1"/>
  <c r="M214" i="4"/>
  <c r="K214" i="4"/>
  <c r="I214" i="4"/>
  <c r="G214" i="4"/>
  <c r="U213" i="4"/>
  <c r="T213" i="4"/>
  <c r="N213" i="4"/>
  <c r="O213" i="4" s="1"/>
  <c r="M213" i="4"/>
  <c r="K213" i="4"/>
  <c r="I213" i="4"/>
  <c r="G213" i="4"/>
  <c r="U212" i="4"/>
  <c r="T212" i="4"/>
  <c r="N212" i="4"/>
  <c r="O212" i="4" s="1"/>
  <c r="M212" i="4"/>
  <c r="K212" i="4"/>
  <c r="I212" i="4"/>
  <c r="G212" i="4"/>
  <c r="U211" i="4"/>
  <c r="T211" i="4"/>
  <c r="N211" i="4"/>
  <c r="O211" i="4" s="1"/>
  <c r="M211" i="4"/>
  <c r="K211" i="4"/>
  <c r="I211" i="4"/>
  <c r="G211" i="4"/>
  <c r="U210" i="4"/>
  <c r="T210" i="4"/>
  <c r="N210" i="4"/>
  <c r="O210" i="4" s="1"/>
  <c r="M210" i="4"/>
  <c r="K210" i="4"/>
  <c r="I210" i="4"/>
  <c r="G210" i="4"/>
  <c r="U209" i="4"/>
  <c r="T209" i="4"/>
  <c r="N209" i="4"/>
  <c r="O209" i="4" s="1"/>
  <c r="M209" i="4"/>
  <c r="K209" i="4"/>
  <c r="I209" i="4"/>
  <c r="G209" i="4"/>
  <c r="U208" i="4"/>
  <c r="T208" i="4"/>
  <c r="O208" i="4"/>
  <c r="N208" i="4"/>
  <c r="M208" i="4"/>
  <c r="K208" i="4"/>
  <c r="I208" i="4"/>
  <c r="G208" i="4"/>
  <c r="U205" i="4"/>
  <c r="T205" i="4"/>
  <c r="S205" i="4"/>
  <c r="R205" i="4"/>
  <c r="Q205" i="4"/>
  <c r="P205" i="4"/>
  <c r="L205" i="4"/>
  <c r="J205" i="4"/>
  <c r="H205" i="4"/>
  <c r="I205" i="4" s="1"/>
  <c r="F205" i="4"/>
  <c r="E205" i="4"/>
  <c r="M205" i="4" s="1"/>
  <c r="D205" i="4"/>
  <c r="G205" i="4" s="1"/>
  <c r="S204" i="4"/>
  <c r="R204" i="4"/>
  <c r="Q204" i="4"/>
  <c r="P204" i="4"/>
  <c r="U204" i="4" s="1"/>
  <c r="L204" i="4"/>
  <c r="J204" i="4"/>
  <c r="H204" i="4"/>
  <c r="F204" i="4"/>
  <c r="N204" i="4" s="1"/>
  <c r="O204" i="4" s="1"/>
  <c r="E204" i="4"/>
  <c r="D204" i="4"/>
  <c r="U203" i="4"/>
  <c r="T203" i="4"/>
  <c r="O203" i="4"/>
  <c r="N203" i="4"/>
  <c r="M203" i="4"/>
  <c r="K203" i="4"/>
  <c r="I203" i="4"/>
  <c r="G203" i="4"/>
  <c r="U202" i="4"/>
  <c r="T202" i="4"/>
  <c r="N202" i="4"/>
  <c r="O202" i="4" s="1"/>
  <c r="M202" i="4"/>
  <c r="K202" i="4"/>
  <c r="I202" i="4"/>
  <c r="G202" i="4"/>
  <c r="U201" i="4"/>
  <c r="T201" i="4"/>
  <c r="O201" i="4"/>
  <c r="N201" i="4"/>
  <c r="M201" i="4"/>
  <c r="K201" i="4"/>
  <c r="I201" i="4"/>
  <c r="G201" i="4"/>
  <c r="U200" i="4"/>
  <c r="T200" i="4"/>
  <c r="N200" i="4"/>
  <c r="O200" i="4" s="1"/>
  <c r="M200" i="4"/>
  <c r="K200" i="4"/>
  <c r="I200" i="4"/>
  <c r="G200" i="4"/>
  <c r="U199" i="4"/>
  <c r="T199" i="4"/>
  <c r="N199" i="4"/>
  <c r="O199" i="4" s="1"/>
  <c r="M199" i="4"/>
  <c r="K199" i="4"/>
  <c r="I199" i="4"/>
  <c r="G199" i="4"/>
  <c r="S198" i="4"/>
  <c r="R198" i="4"/>
  <c r="T198" i="4" s="1"/>
  <c r="Q198" i="4"/>
  <c r="P198" i="4"/>
  <c r="U198" i="4" s="1"/>
  <c r="L198" i="4"/>
  <c r="J198" i="4"/>
  <c r="H198" i="4"/>
  <c r="F198" i="4"/>
  <c r="E198" i="4"/>
  <c r="D198" i="4"/>
  <c r="U197" i="4"/>
  <c r="T197" i="4"/>
  <c r="O197" i="4"/>
  <c r="N197" i="4"/>
  <c r="M197" i="4"/>
  <c r="K197" i="4"/>
  <c r="I197" i="4"/>
  <c r="G197" i="4"/>
  <c r="U196" i="4"/>
  <c r="T196" i="4"/>
  <c r="N196" i="4"/>
  <c r="O196" i="4" s="1"/>
  <c r="M196" i="4"/>
  <c r="K196" i="4"/>
  <c r="I196" i="4"/>
  <c r="G196" i="4"/>
  <c r="U195" i="4"/>
  <c r="T195" i="4"/>
  <c r="N195" i="4"/>
  <c r="O195" i="4" s="1"/>
  <c r="M195" i="4"/>
  <c r="K195" i="4"/>
  <c r="I195" i="4"/>
  <c r="G195" i="4"/>
  <c r="U194" i="4"/>
  <c r="T194" i="4"/>
  <c r="N194" i="4"/>
  <c r="O194" i="4" s="1"/>
  <c r="M194" i="4"/>
  <c r="K194" i="4"/>
  <c r="I194" i="4"/>
  <c r="G194" i="4"/>
  <c r="U193" i="4"/>
  <c r="T193" i="4"/>
  <c r="N193" i="4"/>
  <c r="O193" i="4" s="1"/>
  <c r="M193" i="4"/>
  <c r="K193" i="4"/>
  <c r="I193" i="4"/>
  <c r="G193" i="4"/>
  <c r="U192" i="4"/>
  <c r="T192" i="4"/>
  <c r="N192" i="4"/>
  <c r="O192" i="4" s="1"/>
  <c r="M192" i="4"/>
  <c r="K192" i="4"/>
  <c r="I192" i="4"/>
  <c r="G192" i="4"/>
  <c r="S191" i="4"/>
  <c r="R191" i="4"/>
  <c r="Q191" i="4"/>
  <c r="P191" i="4"/>
  <c r="U191" i="4" s="1"/>
  <c r="L191" i="4"/>
  <c r="K191" i="4"/>
  <c r="J191" i="4"/>
  <c r="H191" i="4"/>
  <c r="F191" i="4"/>
  <c r="N191" i="4" s="1"/>
  <c r="O191" i="4" s="1"/>
  <c r="E191" i="4"/>
  <c r="D191" i="4"/>
  <c r="U190" i="4"/>
  <c r="T190" i="4"/>
  <c r="N190" i="4"/>
  <c r="O190" i="4" s="1"/>
  <c r="M190" i="4"/>
  <c r="K190" i="4"/>
  <c r="I190" i="4"/>
  <c r="G190" i="4"/>
  <c r="U189" i="4"/>
  <c r="T189" i="4"/>
  <c r="N189" i="4"/>
  <c r="O189" i="4" s="1"/>
  <c r="M189" i="4"/>
  <c r="K189" i="4"/>
  <c r="I189" i="4"/>
  <c r="G189" i="4"/>
  <c r="U188" i="4"/>
  <c r="T188" i="4"/>
  <c r="N188" i="4"/>
  <c r="O188" i="4" s="1"/>
  <c r="M188" i="4"/>
  <c r="K188" i="4"/>
  <c r="I188" i="4"/>
  <c r="G188" i="4"/>
  <c r="U187" i="4"/>
  <c r="T187" i="4"/>
  <c r="N187" i="4"/>
  <c r="O187" i="4" s="1"/>
  <c r="M187" i="4"/>
  <c r="K187" i="4"/>
  <c r="I187" i="4"/>
  <c r="G187" i="4"/>
  <c r="U186" i="4"/>
  <c r="T186" i="4"/>
  <c r="O186" i="4"/>
  <c r="N186" i="4"/>
  <c r="M186" i="4"/>
  <c r="K186" i="4"/>
  <c r="I186" i="4"/>
  <c r="G186" i="4"/>
  <c r="T185" i="4"/>
  <c r="S185" i="4"/>
  <c r="R185" i="4"/>
  <c r="Q185" i="4"/>
  <c r="P185" i="4"/>
  <c r="U185" i="4" s="1"/>
  <c r="L185" i="4"/>
  <c r="M185" i="4" s="1"/>
  <c r="J185" i="4"/>
  <c r="H185" i="4"/>
  <c r="I185" i="4" s="1"/>
  <c r="F185" i="4"/>
  <c r="E185" i="4"/>
  <c r="D185" i="4"/>
  <c r="G185" i="4" s="1"/>
  <c r="U184" i="4"/>
  <c r="T184" i="4"/>
  <c r="N184" i="4"/>
  <c r="O184" i="4" s="1"/>
  <c r="M184" i="4"/>
  <c r="K184" i="4"/>
  <c r="I184" i="4"/>
  <c r="G184" i="4"/>
  <c r="U183" i="4"/>
  <c r="T183" i="4"/>
  <c r="N183" i="4"/>
  <c r="O183" i="4" s="1"/>
  <c r="M183" i="4"/>
  <c r="K183" i="4"/>
  <c r="I183" i="4"/>
  <c r="G183" i="4"/>
  <c r="U182" i="4"/>
  <c r="T182" i="4"/>
  <c r="N182" i="4"/>
  <c r="O182" i="4" s="1"/>
  <c r="M182" i="4"/>
  <c r="K182" i="4"/>
  <c r="I182" i="4"/>
  <c r="G182" i="4"/>
  <c r="U181" i="4"/>
  <c r="T181" i="4"/>
  <c r="N181" i="4"/>
  <c r="O181" i="4" s="1"/>
  <c r="M181" i="4"/>
  <c r="K181" i="4"/>
  <c r="I181" i="4"/>
  <c r="G181" i="4"/>
  <c r="U180" i="4"/>
  <c r="T180" i="4"/>
  <c r="N180" i="4"/>
  <c r="O180" i="4" s="1"/>
  <c r="M180" i="4"/>
  <c r="K180" i="4"/>
  <c r="I180" i="4"/>
  <c r="G180" i="4"/>
  <c r="S179" i="4"/>
  <c r="R179" i="4"/>
  <c r="T179" i="4" s="1"/>
  <c r="Q179" i="4"/>
  <c r="P179" i="4"/>
  <c r="L179" i="4"/>
  <c r="J179" i="4"/>
  <c r="K179" i="4" s="1"/>
  <c r="H179" i="4"/>
  <c r="F179" i="4"/>
  <c r="E179" i="4"/>
  <c r="D179" i="4"/>
  <c r="U178" i="4"/>
  <c r="T178" i="4"/>
  <c r="O178" i="4"/>
  <c r="N178" i="4"/>
  <c r="M178" i="4"/>
  <c r="K178" i="4"/>
  <c r="I178" i="4"/>
  <c r="G178" i="4"/>
  <c r="U177" i="4"/>
  <c r="T177" i="4"/>
  <c r="N177" i="4"/>
  <c r="O177" i="4" s="1"/>
  <c r="M177" i="4"/>
  <c r="K177" i="4"/>
  <c r="I177" i="4"/>
  <c r="G177" i="4"/>
  <c r="U176" i="4"/>
  <c r="T176" i="4"/>
  <c r="N176" i="4"/>
  <c r="O176" i="4" s="1"/>
  <c r="M176" i="4"/>
  <c r="K176" i="4"/>
  <c r="I176" i="4"/>
  <c r="G176" i="4"/>
  <c r="U175" i="4"/>
  <c r="T175" i="4"/>
  <c r="N175" i="4"/>
  <c r="O175" i="4" s="1"/>
  <c r="M175" i="4"/>
  <c r="K175" i="4"/>
  <c r="I175" i="4"/>
  <c r="G175" i="4"/>
  <c r="U174" i="4"/>
  <c r="T174" i="4"/>
  <c r="O174" i="4"/>
  <c r="N174" i="4"/>
  <c r="M174" i="4"/>
  <c r="K174" i="4"/>
  <c r="I174" i="4"/>
  <c r="G174" i="4"/>
  <c r="U173" i="4"/>
  <c r="T173" i="4"/>
  <c r="N173" i="4"/>
  <c r="O173" i="4" s="1"/>
  <c r="M173" i="4"/>
  <c r="K173" i="4"/>
  <c r="I173" i="4"/>
  <c r="G173" i="4"/>
  <c r="S170" i="4"/>
  <c r="T170" i="4" s="1"/>
  <c r="R170" i="4"/>
  <c r="Q170" i="4"/>
  <c r="P170" i="4"/>
  <c r="U170" i="4" s="1"/>
  <c r="N170" i="4"/>
  <c r="L170" i="4"/>
  <c r="M170" i="4" s="1"/>
  <c r="J170" i="4"/>
  <c r="H170" i="4"/>
  <c r="F170" i="4"/>
  <c r="E170" i="4"/>
  <c r="D170" i="4"/>
  <c r="S169" i="4"/>
  <c r="R169" i="4"/>
  <c r="Q169" i="4"/>
  <c r="P169" i="4"/>
  <c r="L169" i="4"/>
  <c r="J169" i="4"/>
  <c r="H169" i="4"/>
  <c r="F169" i="4"/>
  <c r="E169" i="4"/>
  <c r="D169" i="4"/>
  <c r="G169" i="4" s="1"/>
  <c r="U168" i="4"/>
  <c r="T168" i="4"/>
  <c r="N168" i="4"/>
  <c r="O168" i="4" s="1"/>
  <c r="M168" i="4"/>
  <c r="K168" i="4"/>
  <c r="I168" i="4"/>
  <c r="G168" i="4"/>
  <c r="U167" i="4"/>
  <c r="T167" i="4"/>
  <c r="N167" i="4"/>
  <c r="O167" i="4" s="1"/>
  <c r="M167" i="4"/>
  <c r="K167" i="4"/>
  <c r="I167" i="4"/>
  <c r="G167" i="4"/>
  <c r="U166" i="4"/>
  <c r="T166" i="4"/>
  <c r="N166" i="4"/>
  <c r="O166" i="4" s="1"/>
  <c r="M166" i="4"/>
  <c r="K166" i="4"/>
  <c r="I166" i="4"/>
  <c r="G166" i="4"/>
  <c r="U165" i="4"/>
  <c r="T165" i="4"/>
  <c r="N165" i="4"/>
  <c r="O165" i="4" s="1"/>
  <c r="M165" i="4"/>
  <c r="K165" i="4"/>
  <c r="I165" i="4"/>
  <c r="G165" i="4"/>
  <c r="U164" i="4"/>
  <c r="T164" i="4"/>
  <c r="N164" i="4"/>
  <c r="O164" i="4" s="1"/>
  <c r="M164" i="4"/>
  <c r="K164" i="4"/>
  <c r="I164" i="4"/>
  <c r="G164" i="4"/>
  <c r="S163" i="4"/>
  <c r="R163" i="4"/>
  <c r="T163" i="4" s="1"/>
  <c r="Q163" i="4"/>
  <c r="P163" i="4"/>
  <c r="U163" i="4" s="1"/>
  <c r="L163" i="4"/>
  <c r="J163" i="4"/>
  <c r="H163" i="4"/>
  <c r="F163" i="4"/>
  <c r="N163" i="4" s="1"/>
  <c r="E163" i="4"/>
  <c r="D163" i="4"/>
  <c r="I163" i="4" s="1"/>
  <c r="U162" i="4"/>
  <c r="T162" i="4"/>
  <c r="N162" i="4"/>
  <c r="O162" i="4" s="1"/>
  <c r="M162" i="4"/>
  <c r="K162" i="4"/>
  <c r="I162" i="4"/>
  <c r="G162" i="4"/>
  <c r="U161" i="4"/>
  <c r="T161" i="4"/>
  <c r="N161" i="4"/>
  <c r="O161" i="4" s="1"/>
  <c r="M161" i="4"/>
  <c r="K161" i="4"/>
  <c r="I161" i="4"/>
  <c r="G161" i="4"/>
  <c r="U160" i="4"/>
  <c r="T160" i="4"/>
  <c r="N160" i="4"/>
  <c r="O160" i="4" s="1"/>
  <c r="M160" i="4"/>
  <c r="K160" i="4"/>
  <c r="I160" i="4"/>
  <c r="G160" i="4"/>
  <c r="U159" i="4"/>
  <c r="T159" i="4"/>
  <c r="N159" i="4"/>
  <c r="O159" i="4" s="1"/>
  <c r="M159" i="4"/>
  <c r="K159" i="4"/>
  <c r="I159" i="4"/>
  <c r="G159" i="4"/>
  <c r="U158" i="4"/>
  <c r="T158" i="4"/>
  <c r="N158" i="4"/>
  <c r="O158" i="4" s="1"/>
  <c r="M158" i="4"/>
  <c r="K158" i="4"/>
  <c r="I158" i="4"/>
  <c r="G158" i="4"/>
  <c r="S157" i="4"/>
  <c r="R157" i="4"/>
  <c r="Q157" i="4"/>
  <c r="P157" i="4"/>
  <c r="U157" i="4" s="1"/>
  <c r="L157" i="4"/>
  <c r="J157" i="4"/>
  <c r="H157" i="4"/>
  <c r="I157" i="4" s="1"/>
  <c r="G157" i="4"/>
  <c r="F157" i="4"/>
  <c r="E157" i="4"/>
  <c r="M157" i="4" s="1"/>
  <c r="D157" i="4"/>
  <c r="U156" i="4"/>
  <c r="T156" i="4"/>
  <c r="N156" i="4"/>
  <c r="O156" i="4" s="1"/>
  <c r="M156" i="4"/>
  <c r="K156" i="4"/>
  <c r="I156" i="4"/>
  <c r="G156" i="4"/>
  <c r="U155" i="4"/>
  <c r="T155" i="4"/>
  <c r="N155" i="4"/>
  <c r="O155" i="4" s="1"/>
  <c r="M155" i="4"/>
  <c r="K155" i="4"/>
  <c r="I155" i="4"/>
  <c r="G155" i="4"/>
  <c r="U154" i="4"/>
  <c r="T154" i="4"/>
  <c r="N154" i="4"/>
  <c r="O154" i="4" s="1"/>
  <c r="M154" i="4"/>
  <c r="K154" i="4"/>
  <c r="I154" i="4"/>
  <c r="G154" i="4"/>
  <c r="U153" i="4"/>
  <c r="T153" i="4"/>
  <c r="N153" i="4"/>
  <c r="O153" i="4" s="1"/>
  <c r="M153" i="4"/>
  <c r="K153" i="4"/>
  <c r="I153" i="4"/>
  <c r="G153" i="4"/>
  <c r="U152" i="4"/>
  <c r="T152" i="4"/>
  <c r="N152" i="4"/>
  <c r="O152" i="4" s="1"/>
  <c r="M152" i="4"/>
  <c r="K152" i="4"/>
  <c r="I152" i="4"/>
  <c r="G152" i="4"/>
  <c r="U151" i="4"/>
  <c r="T151" i="4"/>
  <c r="N151" i="4"/>
  <c r="O151" i="4" s="1"/>
  <c r="M151" i="4"/>
  <c r="K151" i="4"/>
  <c r="I151" i="4"/>
  <c r="G151" i="4"/>
  <c r="S150" i="4"/>
  <c r="R150" i="4"/>
  <c r="T150" i="4" s="1"/>
  <c r="Q150" i="4"/>
  <c r="P150" i="4"/>
  <c r="L150" i="4"/>
  <c r="J150" i="4"/>
  <c r="I150" i="4"/>
  <c r="H150" i="4"/>
  <c r="F150" i="4"/>
  <c r="E150" i="4"/>
  <c r="D150" i="4"/>
  <c r="U149" i="4"/>
  <c r="T149" i="4"/>
  <c r="O149" i="4"/>
  <c r="N149" i="4"/>
  <c r="M149" i="4"/>
  <c r="K149" i="4"/>
  <c r="I149" i="4"/>
  <c r="G149" i="4"/>
  <c r="U148" i="4"/>
  <c r="T148" i="4"/>
  <c r="O148" i="4"/>
  <c r="N148" i="4"/>
  <c r="M148" i="4"/>
  <c r="K148" i="4"/>
  <c r="I148" i="4"/>
  <c r="G148" i="4"/>
  <c r="U147" i="4"/>
  <c r="T147" i="4"/>
  <c r="O147" i="4"/>
  <c r="N147" i="4"/>
  <c r="M147" i="4"/>
  <c r="K147" i="4"/>
  <c r="I147" i="4"/>
  <c r="G147" i="4"/>
  <c r="U146" i="4"/>
  <c r="T146" i="4"/>
  <c r="O146" i="4"/>
  <c r="N146" i="4"/>
  <c r="M146" i="4"/>
  <c r="K146" i="4"/>
  <c r="I146" i="4"/>
  <c r="G146" i="4"/>
  <c r="U145" i="4"/>
  <c r="T145" i="4"/>
  <c r="O145" i="4"/>
  <c r="N145" i="4"/>
  <c r="M145" i="4"/>
  <c r="K145" i="4"/>
  <c r="I145" i="4"/>
  <c r="G145" i="4"/>
  <c r="S144" i="4"/>
  <c r="R144" i="4"/>
  <c r="Q144" i="4"/>
  <c r="P144" i="4"/>
  <c r="L144" i="4"/>
  <c r="K144" i="4"/>
  <c r="J144" i="4"/>
  <c r="U144" i="4" s="1"/>
  <c r="H144" i="4"/>
  <c r="F144" i="4"/>
  <c r="E144" i="4"/>
  <c r="D144" i="4"/>
  <c r="I144" i="4" s="1"/>
  <c r="U143" i="4"/>
  <c r="T143" i="4"/>
  <c r="O143" i="4"/>
  <c r="N143" i="4"/>
  <c r="M143" i="4"/>
  <c r="K143" i="4"/>
  <c r="I143" i="4"/>
  <c r="G143" i="4"/>
  <c r="U142" i="4"/>
  <c r="T142" i="4"/>
  <c r="O142" i="4"/>
  <c r="N142" i="4"/>
  <c r="M142" i="4"/>
  <c r="K142" i="4"/>
  <c r="I142" i="4"/>
  <c r="G142" i="4"/>
  <c r="U141" i="4"/>
  <c r="T141" i="4"/>
  <c r="O141" i="4"/>
  <c r="N141" i="4"/>
  <c r="M141" i="4"/>
  <c r="K141" i="4"/>
  <c r="I141" i="4"/>
  <c r="G141" i="4"/>
  <c r="U140" i="4"/>
  <c r="T140" i="4"/>
  <c r="O140" i="4"/>
  <c r="N140" i="4"/>
  <c r="M140" i="4"/>
  <c r="K140" i="4"/>
  <c r="I140" i="4"/>
  <c r="G140" i="4"/>
  <c r="U139" i="4"/>
  <c r="T139" i="4"/>
  <c r="O139" i="4"/>
  <c r="N139" i="4"/>
  <c r="M139" i="4"/>
  <c r="K139" i="4"/>
  <c r="I139" i="4"/>
  <c r="G139" i="4"/>
  <c r="U138" i="4"/>
  <c r="T138" i="4"/>
  <c r="O138" i="4"/>
  <c r="N138" i="4"/>
  <c r="M138" i="4"/>
  <c r="K138" i="4"/>
  <c r="I138" i="4"/>
  <c r="G138" i="4"/>
  <c r="S137" i="4"/>
  <c r="R137" i="4"/>
  <c r="T137" i="4" s="1"/>
  <c r="Q137" i="4"/>
  <c r="P137" i="4"/>
  <c r="U137" i="4" s="1"/>
  <c r="L137" i="4"/>
  <c r="J137" i="4"/>
  <c r="H137" i="4"/>
  <c r="F137" i="4"/>
  <c r="N137" i="4" s="1"/>
  <c r="E137" i="4"/>
  <c r="K137" i="4" s="1"/>
  <c r="D137" i="4"/>
  <c r="I137" i="4" s="1"/>
  <c r="U136" i="4"/>
  <c r="T136" i="4"/>
  <c r="O136" i="4"/>
  <c r="N136" i="4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O134" i="4"/>
  <c r="N134" i="4"/>
  <c r="M134" i="4"/>
  <c r="K134" i="4"/>
  <c r="I134" i="4"/>
  <c r="G134" i="4"/>
  <c r="U133" i="4"/>
  <c r="T133" i="4"/>
  <c r="O133" i="4"/>
  <c r="N133" i="4"/>
  <c r="M133" i="4"/>
  <c r="K133" i="4"/>
  <c r="I133" i="4"/>
  <c r="G133" i="4"/>
  <c r="S132" i="4"/>
  <c r="R132" i="4"/>
  <c r="T132" i="4" s="1"/>
  <c r="Q132" i="4"/>
  <c r="P132" i="4"/>
  <c r="L132" i="4"/>
  <c r="J132" i="4"/>
  <c r="H132" i="4"/>
  <c r="I132" i="4" s="1"/>
  <c r="F132" i="4"/>
  <c r="E132" i="4"/>
  <c r="M132" i="4" s="1"/>
  <c r="D132" i="4"/>
  <c r="G132" i="4" s="1"/>
  <c r="U131" i="4"/>
  <c r="T131" i="4"/>
  <c r="O131" i="4"/>
  <c r="N131" i="4"/>
  <c r="M131" i="4"/>
  <c r="K131" i="4"/>
  <c r="I131" i="4"/>
  <c r="G131" i="4"/>
  <c r="U130" i="4"/>
  <c r="T130" i="4"/>
  <c r="N130" i="4"/>
  <c r="O130" i="4" s="1"/>
  <c r="M130" i="4"/>
  <c r="K130" i="4"/>
  <c r="I130" i="4"/>
  <c r="G130" i="4"/>
  <c r="U129" i="4"/>
  <c r="T129" i="4"/>
  <c r="N129" i="4"/>
  <c r="O129" i="4" s="1"/>
  <c r="M129" i="4"/>
  <c r="K129" i="4"/>
  <c r="I129" i="4"/>
  <c r="G129" i="4"/>
  <c r="U128" i="4"/>
  <c r="T128" i="4"/>
  <c r="N128" i="4"/>
  <c r="O128" i="4" s="1"/>
  <c r="M128" i="4"/>
  <c r="K128" i="4"/>
  <c r="I128" i="4"/>
  <c r="G128" i="4"/>
  <c r="U127" i="4"/>
  <c r="T127" i="4"/>
  <c r="N127" i="4"/>
  <c r="O127" i="4" s="1"/>
  <c r="M127" i="4"/>
  <c r="K127" i="4"/>
  <c r="I127" i="4"/>
  <c r="G127" i="4"/>
  <c r="S126" i="4"/>
  <c r="R126" i="4"/>
  <c r="T126" i="4" s="1"/>
  <c r="Q126" i="4"/>
  <c r="P126" i="4"/>
  <c r="L126" i="4"/>
  <c r="J126" i="4"/>
  <c r="I126" i="4"/>
  <c r="H126" i="4"/>
  <c r="F126" i="4"/>
  <c r="E126" i="4"/>
  <c r="D126" i="4"/>
  <c r="G126" i="4" s="1"/>
  <c r="U125" i="4"/>
  <c r="T125" i="4"/>
  <c r="O125" i="4"/>
  <c r="N125" i="4"/>
  <c r="M125" i="4"/>
  <c r="K125" i="4"/>
  <c r="I125" i="4"/>
  <c r="G125" i="4"/>
  <c r="U124" i="4"/>
  <c r="T124" i="4"/>
  <c r="N124" i="4"/>
  <c r="O124" i="4" s="1"/>
  <c r="M124" i="4"/>
  <c r="K124" i="4"/>
  <c r="I124" i="4"/>
  <c r="G124" i="4"/>
  <c r="U123" i="4"/>
  <c r="T123" i="4"/>
  <c r="N123" i="4"/>
  <c r="O123" i="4" s="1"/>
  <c r="M123" i="4"/>
  <c r="K123" i="4"/>
  <c r="I123" i="4"/>
  <c r="G123" i="4"/>
  <c r="U122" i="4"/>
  <c r="T122" i="4"/>
  <c r="N122" i="4"/>
  <c r="O122" i="4" s="1"/>
  <c r="M122" i="4"/>
  <c r="K122" i="4"/>
  <c r="I122" i="4"/>
  <c r="G122" i="4"/>
  <c r="S121" i="4"/>
  <c r="R121" i="4"/>
  <c r="Q121" i="4"/>
  <c r="P121" i="4"/>
  <c r="L121" i="4"/>
  <c r="J121" i="4"/>
  <c r="H121" i="4"/>
  <c r="F121" i="4"/>
  <c r="E121" i="4"/>
  <c r="D121" i="4"/>
  <c r="I121" i="4" s="1"/>
  <c r="U120" i="4"/>
  <c r="T120" i="4"/>
  <c r="N120" i="4"/>
  <c r="O120" i="4" s="1"/>
  <c r="M120" i="4"/>
  <c r="K120" i="4"/>
  <c r="I120" i="4"/>
  <c r="G120" i="4"/>
  <c r="U119" i="4"/>
  <c r="T119" i="4"/>
  <c r="N119" i="4"/>
  <c r="O119" i="4" s="1"/>
  <c r="M119" i="4"/>
  <c r="K119" i="4"/>
  <c r="I119" i="4"/>
  <c r="G119" i="4"/>
  <c r="U118" i="4"/>
  <c r="T118" i="4"/>
  <c r="N118" i="4"/>
  <c r="O118" i="4" s="1"/>
  <c r="M118" i="4"/>
  <c r="K118" i="4"/>
  <c r="I118" i="4"/>
  <c r="G118" i="4"/>
  <c r="U117" i="4"/>
  <c r="T117" i="4"/>
  <c r="N117" i="4"/>
  <c r="O117" i="4" s="1"/>
  <c r="M117" i="4"/>
  <c r="K117" i="4"/>
  <c r="I117" i="4"/>
  <c r="G117" i="4"/>
  <c r="U116" i="4"/>
  <c r="T116" i="4"/>
  <c r="N116" i="4"/>
  <c r="O116" i="4" s="1"/>
  <c r="M116" i="4"/>
  <c r="K116" i="4"/>
  <c r="I116" i="4"/>
  <c r="G116" i="4"/>
  <c r="U115" i="4"/>
  <c r="T115" i="4"/>
  <c r="N115" i="4"/>
  <c r="O115" i="4" s="1"/>
  <c r="M115" i="4"/>
  <c r="K115" i="4"/>
  <c r="I115" i="4"/>
  <c r="G115" i="4"/>
  <c r="U114" i="4"/>
  <c r="T114" i="4"/>
  <c r="N114" i="4"/>
  <c r="O114" i="4" s="1"/>
  <c r="M114" i="4"/>
  <c r="K114" i="4"/>
  <c r="I114" i="4"/>
  <c r="G114" i="4"/>
  <c r="U113" i="4"/>
  <c r="T113" i="4"/>
  <c r="N113" i="4"/>
  <c r="O113" i="4" s="1"/>
  <c r="M113" i="4"/>
  <c r="K113" i="4"/>
  <c r="I113" i="4"/>
  <c r="G113" i="4"/>
  <c r="U112" i="4"/>
  <c r="S112" i="4"/>
  <c r="R112" i="4"/>
  <c r="T112" i="4" s="1"/>
  <c r="Q112" i="4"/>
  <c r="P112" i="4"/>
  <c r="L112" i="4"/>
  <c r="J112" i="4"/>
  <c r="H112" i="4"/>
  <c r="F112" i="4"/>
  <c r="E112" i="4"/>
  <c r="D112" i="4"/>
  <c r="U111" i="4"/>
  <c r="T111" i="4"/>
  <c r="O111" i="4"/>
  <c r="N111" i="4"/>
  <c r="M111" i="4"/>
  <c r="K111" i="4"/>
  <c r="I111" i="4"/>
  <c r="G111" i="4"/>
  <c r="U110" i="4"/>
  <c r="T110" i="4"/>
  <c r="N110" i="4"/>
  <c r="O110" i="4" s="1"/>
  <c r="M110" i="4"/>
  <c r="K110" i="4"/>
  <c r="I110" i="4"/>
  <c r="G110" i="4"/>
  <c r="U109" i="4"/>
  <c r="T109" i="4"/>
  <c r="N109" i="4"/>
  <c r="O109" i="4" s="1"/>
  <c r="M109" i="4"/>
  <c r="K109" i="4"/>
  <c r="I109" i="4"/>
  <c r="G109" i="4"/>
  <c r="U108" i="4"/>
  <c r="T108" i="4"/>
  <c r="N108" i="4"/>
  <c r="O108" i="4" s="1"/>
  <c r="M108" i="4"/>
  <c r="K108" i="4"/>
  <c r="I108" i="4"/>
  <c r="G108" i="4"/>
  <c r="U107" i="4"/>
  <c r="T107" i="4"/>
  <c r="N107" i="4"/>
  <c r="O107" i="4" s="1"/>
  <c r="M107" i="4"/>
  <c r="K107" i="4"/>
  <c r="I107" i="4"/>
  <c r="G107" i="4"/>
  <c r="S106" i="4"/>
  <c r="R106" i="4"/>
  <c r="Q106" i="4"/>
  <c r="P106" i="4"/>
  <c r="U106" i="4" s="1"/>
  <c r="L106" i="4"/>
  <c r="J106" i="4"/>
  <c r="H106" i="4"/>
  <c r="F106" i="4"/>
  <c r="E106" i="4"/>
  <c r="D106" i="4"/>
  <c r="G106" i="4" s="1"/>
  <c r="U105" i="4"/>
  <c r="T105" i="4"/>
  <c r="N105" i="4"/>
  <c r="O105" i="4" s="1"/>
  <c r="M105" i="4"/>
  <c r="K105" i="4"/>
  <c r="I105" i="4"/>
  <c r="G105" i="4"/>
  <c r="S102" i="4"/>
  <c r="R102" i="4"/>
  <c r="T102" i="4" s="1"/>
  <c r="Q102" i="4"/>
  <c r="P102" i="4"/>
  <c r="U102" i="4" s="1"/>
  <c r="L102" i="4"/>
  <c r="J102" i="4"/>
  <c r="K102" i="4" s="1"/>
  <c r="H102" i="4"/>
  <c r="F102" i="4"/>
  <c r="N102" i="4" s="1"/>
  <c r="E102" i="4"/>
  <c r="D102" i="4"/>
  <c r="I102" i="4" s="1"/>
  <c r="S101" i="4"/>
  <c r="T101" i="4" s="1"/>
  <c r="R101" i="4"/>
  <c r="Q101" i="4"/>
  <c r="P101" i="4"/>
  <c r="L101" i="4"/>
  <c r="K101" i="4"/>
  <c r="J101" i="4"/>
  <c r="H101" i="4"/>
  <c r="F101" i="4"/>
  <c r="N101" i="4" s="1"/>
  <c r="E101" i="4"/>
  <c r="D101" i="4"/>
  <c r="U100" i="4"/>
  <c r="T100" i="4"/>
  <c r="O100" i="4"/>
  <c r="N100" i="4"/>
  <c r="M100" i="4"/>
  <c r="K100" i="4"/>
  <c r="I100" i="4"/>
  <c r="G100" i="4"/>
  <c r="U99" i="4"/>
  <c r="T99" i="4"/>
  <c r="O99" i="4"/>
  <c r="N99" i="4"/>
  <c r="M99" i="4"/>
  <c r="K99" i="4"/>
  <c r="I99" i="4"/>
  <c r="G99" i="4"/>
  <c r="U98" i="4"/>
  <c r="T98" i="4"/>
  <c r="O98" i="4"/>
  <c r="N98" i="4"/>
  <c r="M98" i="4"/>
  <c r="K98" i="4"/>
  <c r="I98" i="4"/>
  <c r="G98" i="4"/>
  <c r="U97" i="4"/>
  <c r="T97" i="4"/>
  <c r="O97" i="4"/>
  <c r="N97" i="4"/>
  <c r="M97" i="4"/>
  <c r="K97" i="4"/>
  <c r="I97" i="4"/>
  <c r="G97" i="4"/>
  <c r="S96" i="4"/>
  <c r="T96" i="4" s="1"/>
  <c r="R96" i="4"/>
  <c r="Q96" i="4"/>
  <c r="P96" i="4"/>
  <c r="U96" i="4" s="1"/>
  <c r="L96" i="4"/>
  <c r="J96" i="4"/>
  <c r="H96" i="4"/>
  <c r="F96" i="4"/>
  <c r="N96" i="4" s="1"/>
  <c r="E96" i="4"/>
  <c r="K96" i="4" s="1"/>
  <c r="D96" i="4"/>
  <c r="U95" i="4"/>
  <c r="T95" i="4"/>
  <c r="O95" i="4"/>
  <c r="N95" i="4"/>
  <c r="M95" i="4"/>
  <c r="K95" i="4"/>
  <c r="I95" i="4"/>
  <c r="G95" i="4"/>
  <c r="U94" i="4"/>
  <c r="T94" i="4"/>
  <c r="O94" i="4"/>
  <c r="N94" i="4"/>
  <c r="M94" i="4"/>
  <c r="K94" i="4"/>
  <c r="I94" i="4"/>
  <c r="G94" i="4"/>
  <c r="U93" i="4"/>
  <c r="T93" i="4"/>
  <c r="O93" i="4"/>
  <c r="N93" i="4"/>
  <c r="M93" i="4"/>
  <c r="K93" i="4"/>
  <c r="I93" i="4"/>
  <c r="G93" i="4"/>
  <c r="U92" i="4"/>
  <c r="T92" i="4"/>
  <c r="O92" i="4"/>
  <c r="N92" i="4"/>
  <c r="M92" i="4"/>
  <c r="K92" i="4"/>
  <c r="I92" i="4"/>
  <c r="G92" i="4"/>
  <c r="S91" i="4"/>
  <c r="R91" i="4"/>
  <c r="T91" i="4" s="1"/>
  <c r="Q91" i="4"/>
  <c r="P91" i="4"/>
  <c r="L91" i="4"/>
  <c r="J91" i="4"/>
  <c r="K91" i="4" s="1"/>
  <c r="H91" i="4"/>
  <c r="I91" i="4" s="1"/>
  <c r="F91" i="4"/>
  <c r="E91" i="4"/>
  <c r="D91" i="4"/>
  <c r="U90" i="4"/>
  <c r="T90" i="4"/>
  <c r="N90" i="4"/>
  <c r="O90" i="4" s="1"/>
  <c r="M90" i="4"/>
  <c r="K90" i="4"/>
  <c r="I90" i="4"/>
  <c r="G90" i="4"/>
  <c r="U89" i="4"/>
  <c r="T89" i="4"/>
  <c r="N89" i="4"/>
  <c r="O89" i="4" s="1"/>
  <c r="M89" i="4"/>
  <c r="K89" i="4"/>
  <c r="I89" i="4"/>
  <c r="G89" i="4"/>
  <c r="U88" i="4"/>
  <c r="T88" i="4"/>
  <c r="N88" i="4"/>
  <c r="O88" i="4" s="1"/>
  <c r="M88" i="4"/>
  <c r="K88" i="4"/>
  <c r="I88" i="4"/>
  <c r="G88" i="4"/>
  <c r="S85" i="4"/>
  <c r="R85" i="4"/>
  <c r="Q85" i="4"/>
  <c r="P85" i="4"/>
  <c r="L85" i="4"/>
  <c r="J85" i="4"/>
  <c r="K85" i="4" s="1"/>
  <c r="H85" i="4"/>
  <c r="G85" i="4"/>
  <c r="F85" i="4"/>
  <c r="E85" i="4"/>
  <c r="D85" i="4"/>
  <c r="I85" i="4" s="1"/>
  <c r="S84" i="4"/>
  <c r="R84" i="4"/>
  <c r="Q84" i="4"/>
  <c r="P84" i="4"/>
  <c r="L84" i="4"/>
  <c r="J84" i="4"/>
  <c r="H84" i="4"/>
  <c r="F84" i="4"/>
  <c r="N84" i="4" s="1"/>
  <c r="E84" i="4"/>
  <c r="D84" i="4"/>
  <c r="U83" i="4"/>
  <c r="T83" i="4"/>
  <c r="O83" i="4"/>
  <c r="N83" i="4"/>
  <c r="M83" i="4"/>
  <c r="K83" i="4"/>
  <c r="I83" i="4"/>
  <c r="G83" i="4"/>
  <c r="U82" i="4"/>
  <c r="T82" i="4"/>
  <c r="O82" i="4"/>
  <c r="N82" i="4"/>
  <c r="M82" i="4"/>
  <c r="K82" i="4"/>
  <c r="I82" i="4"/>
  <c r="G82" i="4"/>
  <c r="U81" i="4"/>
  <c r="T81" i="4"/>
  <c r="O81" i="4"/>
  <c r="N81" i="4"/>
  <c r="M81" i="4"/>
  <c r="K81" i="4"/>
  <c r="I81" i="4"/>
  <c r="G81" i="4"/>
  <c r="U80" i="4"/>
  <c r="T80" i="4"/>
  <c r="O80" i="4"/>
  <c r="N80" i="4"/>
  <c r="M80" i="4"/>
  <c r="K80" i="4"/>
  <c r="I80" i="4"/>
  <c r="G80" i="4"/>
  <c r="U79" i="4"/>
  <c r="T79" i="4"/>
  <c r="O79" i="4"/>
  <c r="N79" i="4"/>
  <c r="M79" i="4"/>
  <c r="K79" i="4"/>
  <c r="I79" i="4"/>
  <c r="G79" i="4"/>
  <c r="T78" i="4"/>
  <c r="S78" i="4"/>
  <c r="R78" i="4"/>
  <c r="Q78" i="4"/>
  <c r="P78" i="4"/>
  <c r="U78" i="4" s="1"/>
  <c r="L78" i="4"/>
  <c r="J78" i="4"/>
  <c r="H78" i="4"/>
  <c r="F78" i="4"/>
  <c r="N78" i="4" s="1"/>
  <c r="E78" i="4"/>
  <c r="K78" i="4" s="1"/>
  <c r="D78" i="4"/>
  <c r="U77" i="4"/>
  <c r="T77" i="4"/>
  <c r="O77" i="4"/>
  <c r="N77" i="4"/>
  <c r="M77" i="4"/>
  <c r="K77" i="4"/>
  <c r="I77" i="4"/>
  <c r="G77" i="4"/>
  <c r="U76" i="4"/>
  <c r="T76" i="4"/>
  <c r="O76" i="4"/>
  <c r="N76" i="4"/>
  <c r="M76" i="4"/>
  <c r="K76" i="4"/>
  <c r="I76" i="4"/>
  <c r="G76" i="4"/>
  <c r="U75" i="4"/>
  <c r="T75" i="4"/>
  <c r="O75" i="4"/>
  <c r="N75" i="4"/>
  <c r="M75" i="4"/>
  <c r="K75" i="4"/>
  <c r="I75" i="4"/>
  <c r="G75" i="4"/>
  <c r="U74" i="4"/>
  <c r="T74" i="4"/>
  <c r="O74" i="4"/>
  <c r="N74" i="4"/>
  <c r="M74" i="4"/>
  <c r="K74" i="4"/>
  <c r="I74" i="4"/>
  <c r="G74" i="4"/>
  <c r="U73" i="4"/>
  <c r="T73" i="4"/>
  <c r="O73" i="4"/>
  <c r="N73" i="4"/>
  <c r="M73" i="4"/>
  <c r="K73" i="4"/>
  <c r="I73" i="4"/>
  <c r="G73" i="4"/>
  <c r="U72" i="4"/>
  <c r="T72" i="4"/>
  <c r="O72" i="4"/>
  <c r="N72" i="4"/>
  <c r="M72" i="4"/>
  <c r="K72" i="4"/>
  <c r="I72" i="4"/>
  <c r="G72" i="4"/>
  <c r="U71" i="4"/>
  <c r="T71" i="4"/>
  <c r="O71" i="4"/>
  <c r="N71" i="4"/>
  <c r="M71" i="4"/>
  <c r="K71" i="4"/>
  <c r="I71" i="4"/>
  <c r="G71" i="4"/>
  <c r="S70" i="4"/>
  <c r="R70" i="4"/>
  <c r="T70" i="4" s="1"/>
  <c r="Q70" i="4"/>
  <c r="P70" i="4"/>
  <c r="L70" i="4"/>
  <c r="J70" i="4"/>
  <c r="H70" i="4"/>
  <c r="I70" i="4" s="1"/>
  <c r="F70" i="4"/>
  <c r="E70" i="4"/>
  <c r="D70" i="4"/>
  <c r="U69" i="4"/>
  <c r="T69" i="4"/>
  <c r="O69" i="4"/>
  <c r="N69" i="4"/>
  <c r="M69" i="4"/>
  <c r="K69" i="4"/>
  <c r="I69" i="4"/>
  <c r="G69" i="4"/>
  <c r="U68" i="4"/>
  <c r="T68" i="4"/>
  <c r="N68" i="4"/>
  <c r="O68" i="4" s="1"/>
  <c r="M68" i="4"/>
  <c r="K68" i="4"/>
  <c r="I68" i="4"/>
  <c r="G68" i="4"/>
  <c r="U67" i="4"/>
  <c r="T67" i="4"/>
  <c r="N67" i="4"/>
  <c r="O67" i="4" s="1"/>
  <c r="M67" i="4"/>
  <c r="K67" i="4"/>
  <c r="I67" i="4"/>
  <c r="G67" i="4"/>
  <c r="U66" i="4"/>
  <c r="T66" i="4"/>
  <c r="N66" i="4"/>
  <c r="O66" i="4" s="1"/>
  <c r="M66" i="4"/>
  <c r="K66" i="4"/>
  <c r="I66" i="4"/>
  <c r="G66" i="4"/>
  <c r="U65" i="4"/>
  <c r="T65" i="4"/>
  <c r="N65" i="4"/>
  <c r="O65" i="4" s="1"/>
  <c r="M65" i="4"/>
  <c r="K65" i="4"/>
  <c r="I65" i="4"/>
  <c r="G65" i="4"/>
  <c r="U64" i="4"/>
  <c r="T64" i="4"/>
  <c r="O64" i="4"/>
  <c r="N64" i="4"/>
  <c r="M64" i="4"/>
  <c r="K64" i="4"/>
  <c r="I64" i="4"/>
  <c r="G64" i="4"/>
  <c r="S63" i="4"/>
  <c r="R63" i="4"/>
  <c r="T63" i="4" s="1"/>
  <c r="Q63" i="4"/>
  <c r="P63" i="4"/>
  <c r="L63" i="4"/>
  <c r="J63" i="4"/>
  <c r="I63" i="4"/>
  <c r="H63" i="4"/>
  <c r="F63" i="4"/>
  <c r="E63" i="4"/>
  <c r="D63" i="4"/>
  <c r="U62" i="4"/>
  <c r="T62" i="4"/>
  <c r="O62" i="4"/>
  <c r="N62" i="4"/>
  <c r="M62" i="4"/>
  <c r="K62" i="4"/>
  <c r="I62" i="4"/>
  <c r="G62" i="4"/>
  <c r="U61" i="4"/>
  <c r="T61" i="4"/>
  <c r="O61" i="4"/>
  <c r="N61" i="4"/>
  <c r="M61" i="4"/>
  <c r="K61" i="4"/>
  <c r="I61" i="4"/>
  <c r="G61" i="4"/>
  <c r="U60" i="4"/>
  <c r="T60" i="4"/>
  <c r="O60" i="4"/>
  <c r="N60" i="4"/>
  <c r="M60" i="4"/>
  <c r="K60" i="4"/>
  <c r="I60" i="4"/>
  <c r="G60" i="4"/>
  <c r="U59" i="4"/>
  <c r="T59" i="4"/>
  <c r="O59" i="4"/>
  <c r="N59" i="4"/>
  <c r="M59" i="4"/>
  <c r="K59" i="4"/>
  <c r="I59" i="4"/>
  <c r="G59" i="4"/>
  <c r="S58" i="4"/>
  <c r="R58" i="4"/>
  <c r="Q58" i="4"/>
  <c r="P58" i="4"/>
  <c r="L58" i="4"/>
  <c r="J58" i="4"/>
  <c r="U58" i="4" s="1"/>
  <c r="H58" i="4"/>
  <c r="F58" i="4"/>
  <c r="E58" i="4"/>
  <c r="D58" i="4"/>
  <c r="I58" i="4" s="1"/>
  <c r="U57" i="4"/>
  <c r="T57" i="4"/>
  <c r="N57" i="4"/>
  <c r="O57" i="4" s="1"/>
  <c r="M57" i="4"/>
  <c r="K57" i="4"/>
  <c r="I57" i="4"/>
  <c r="G57" i="4"/>
  <c r="S54" i="4"/>
  <c r="R54" i="4"/>
  <c r="Q54" i="4"/>
  <c r="P54" i="4"/>
  <c r="U54" i="4" s="1"/>
  <c r="L54" i="4"/>
  <c r="J54" i="4"/>
  <c r="H54" i="4"/>
  <c r="F54" i="4"/>
  <c r="N54" i="4" s="1"/>
  <c r="E54" i="4"/>
  <c r="K54" i="4" s="1"/>
  <c r="D54" i="4"/>
  <c r="I54" i="4" s="1"/>
  <c r="S53" i="4"/>
  <c r="R53" i="4"/>
  <c r="T53" i="4" s="1"/>
  <c r="Q53" i="4"/>
  <c r="P53" i="4"/>
  <c r="L53" i="4"/>
  <c r="J53" i="4"/>
  <c r="H53" i="4"/>
  <c r="I53" i="4" s="1"/>
  <c r="F53" i="4"/>
  <c r="E53" i="4"/>
  <c r="M53" i="4" s="1"/>
  <c r="D53" i="4"/>
  <c r="G53" i="4" s="1"/>
  <c r="U52" i="4"/>
  <c r="T52" i="4"/>
  <c r="O52" i="4"/>
  <c r="N52" i="4"/>
  <c r="M52" i="4"/>
  <c r="K52" i="4"/>
  <c r="I52" i="4"/>
  <c r="G52" i="4"/>
  <c r="U51" i="4"/>
  <c r="T51" i="4"/>
  <c r="N51" i="4"/>
  <c r="O51" i="4" s="1"/>
  <c r="M51" i="4"/>
  <c r="K51" i="4"/>
  <c r="I51" i="4"/>
  <c r="G51" i="4"/>
  <c r="U50" i="4"/>
  <c r="T50" i="4"/>
  <c r="N50" i="4"/>
  <c r="O50" i="4" s="1"/>
  <c r="M50" i="4"/>
  <c r="K50" i="4"/>
  <c r="I50" i="4"/>
  <c r="G50" i="4"/>
  <c r="U49" i="4"/>
  <c r="T49" i="4"/>
  <c r="N49" i="4"/>
  <c r="O49" i="4" s="1"/>
  <c r="M49" i="4"/>
  <c r="K49" i="4"/>
  <c r="I49" i="4"/>
  <c r="G49" i="4"/>
  <c r="U48" i="4"/>
  <c r="T48" i="4"/>
  <c r="N48" i="4"/>
  <c r="O48" i="4" s="1"/>
  <c r="M48" i="4"/>
  <c r="K48" i="4"/>
  <c r="I48" i="4"/>
  <c r="G48" i="4"/>
  <c r="S47" i="4"/>
  <c r="R47" i="4"/>
  <c r="T47" i="4" s="1"/>
  <c r="Q47" i="4"/>
  <c r="P47" i="4"/>
  <c r="L47" i="4"/>
  <c r="J47" i="4"/>
  <c r="H47" i="4"/>
  <c r="I47" i="4" s="1"/>
  <c r="F47" i="4"/>
  <c r="E47" i="4"/>
  <c r="D47" i="4"/>
  <c r="G47" i="4" s="1"/>
  <c r="U46" i="4"/>
  <c r="T46" i="4"/>
  <c r="O46" i="4"/>
  <c r="N46" i="4"/>
  <c r="M46" i="4"/>
  <c r="K46" i="4"/>
  <c r="I46" i="4"/>
  <c r="G46" i="4"/>
  <c r="U45" i="4"/>
  <c r="T45" i="4"/>
  <c r="O45" i="4"/>
  <c r="N45" i="4"/>
  <c r="M45" i="4"/>
  <c r="K45" i="4"/>
  <c r="I45" i="4"/>
  <c r="G45" i="4"/>
  <c r="U44" i="4"/>
  <c r="T44" i="4"/>
  <c r="O44" i="4"/>
  <c r="N44" i="4"/>
  <c r="M44" i="4"/>
  <c r="K44" i="4"/>
  <c r="I44" i="4"/>
  <c r="G44" i="4"/>
  <c r="U43" i="4"/>
  <c r="T43" i="4"/>
  <c r="O43" i="4"/>
  <c r="N43" i="4"/>
  <c r="M43" i="4"/>
  <c r="K43" i="4"/>
  <c r="I43" i="4"/>
  <c r="G43" i="4"/>
  <c r="U42" i="4"/>
  <c r="T42" i="4"/>
  <c r="O42" i="4"/>
  <c r="N42" i="4"/>
  <c r="M42" i="4"/>
  <c r="K42" i="4"/>
  <c r="I42" i="4"/>
  <c r="G42" i="4"/>
  <c r="U41" i="4"/>
  <c r="T41" i="4"/>
  <c r="O41" i="4"/>
  <c r="N41" i="4"/>
  <c r="M41" i="4"/>
  <c r="K41" i="4"/>
  <c r="I41" i="4"/>
  <c r="G41" i="4"/>
  <c r="S40" i="4"/>
  <c r="R40" i="4"/>
  <c r="Q40" i="4"/>
  <c r="P40" i="4"/>
  <c r="L40" i="4"/>
  <c r="J40" i="4"/>
  <c r="H40" i="4"/>
  <c r="F40" i="4"/>
  <c r="E40" i="4"/>
  <c r="D40" i="4"/>
  <c r="I40" i="4" s="1"/>
  <c r="U39" i="4"/>
  <c r="T39" i="4"/>
  <c r="O39" i="4"/>
  <c r="N39" i="4"/>
  <c r="M39" i="4"/>
  <c r="K39" i="4"/>
  <c r="I39" i="4"/>
  <c r="G39" i="4"/>
  <c r="U38" i="4"/>
  <c r="T38" i="4"/>
  <c r="N38" i="4"/>
  <c r="O38" i="4" s="1"/>
  <c r="M38" i="4"/>
  <c r="K38" i="4"/>
  <c r="I38" i="4"/>
  <c r="G38" i="4"/>
  <c r="U37" i="4"/>
  <c r="T37" i="4"/>
  <c r="N37" i="4"/>
  <c r="O37" i="4" s="1"/>
  <c r="M37" i="4"/>
  <c r="K37" i="4"/>
  <c r="I37" i="4"/>
  <c r="G37" i="4"/>
  <c r="U36" i="4"/>
  <c r="T36" i="4"/>
  <c r="N36" i="4"/>
  <c r="O36" i="4" s="1"/>
  <c r="M36" i="4"/>
  <c r="K36" i="4"/>
  <c r="I36" i="4"/>
  <c r="G36" i="4"/>
  <c r="U35" i="4"/>
  <c r="S35" i="4"/>
  <c r="R35" i="4"/>
  <c r="T35" i="4" s="1"/>
  <c r="Q35" i="4"/>
  <c r="P35" i="4"/>
  <c r="L35" i="4"/>
  <c r="J35" i="4"/>
  <c r="H35" i="4"/>
  <c r="F35" i="4"/>
  <c r="E35" i="4"/>
  <c r="M35" i="4" s="1"/>
  <c r="D35" i="4"/>
  <c r="I35" i="4" s="1"/>
  <c r="U34" i="4"/>
  <c r="T34" i="4"/>
  <c r="O34" i="4"/>
  <c r="N34" i="4"/>
  <c r="M34" i="4"/>
  <c r="K34" i="4"/>
  <c r="I34" i="4"/>
  <c r="G34" i="4"/>
  <c r="U33" i="4"/>
  <c r="T33" i="4"/>
  <c r="N33" i="4"/>
  <c r="O33" i="4" s="1"/>
  <c r="M33" i="4"/>
  <c r="K33" i="4"/>
  <c r="I33" i="4"/>
  <c r="G33" i="4"/>
  <c r="U32" i="4"/>
  <c r="T32" i="4"/>
  <c r="N32" i="4"/>
  <c r="O32" i="4" s="1"/>
  <c r="M32" i="4"/>
  <c r="K32" i="4"/>
  <c r="I32" i="4"/>
  <c r="G32" i="4"/>
  <c r="U31" i="4"/>
  <c r="T31" i="4"/>
  <c r="N31" i="4"/>
  <c r="O31" i="4" s="1"/>
  <c r="M31" i="4"/>
  <c r="K31" i="4"/>
  <c r="I31" i="4"/>
  <c r="G31" i="4"/>
  <c r="U30" i="4"/>
  <c r="T30" i="4"/>
  <c r="N30" i="4"/>
  <c r="O30" i="4" s="1"/>
  <c r="M30" i="4"/>
  <c r="K30" i="4"/>
  <c r="I30" i="4"/>
  <c r="G30" i="4"/>
  <c r="U29" i="4"/>
  <c r="T29" i="4"/>
  <c r="N29" i="4"/>
  <c r="O29" i="4" s="1"/>
  <c r="M29" i="4"/>
  <c r="K29" i="4"/>
  <c r="I29" i="4"/>
  <c r="G29" i="4"/>
  <c r="U28" i="4"/>
  <c r="T28" i="4"/>
  <c r="N28" i="4"/>
  <c r="O28" i="4" s="1"/>
  <c r="M28" i="4"/>
  <c r="K28" i="4"/>
  <c r="I28" i="4"/>
  <c r="G28" i="4"/>
  <c r="S27" i="4"/>
  <c r="R27" i="4"/>
  <c r="T27" i="4" s="1"/>
  <c r="Q27" i="4"/>
  <c r="P27" i="4"/>
  <c r="U27" i="4" s="1"/>
  <c r="L27" i="4"/>
  <c r="J27" i="4"/>
  <c r="H27" i="4"/>
  <c r="F27" i="4"/>
  <c r="E27" i="4"/>
  <c r="D27" i="4"/>
  <c r="G27" i="4" s="1"/>
  <c r="U26" i="4"/>
  <c r="T26" i="4"/>
  <c r="O26" i="4"/>
  <c r="N26" i="4"/>
  <c r="M26" i="4"/>
  <c r="K26" i="4"/>
  <c r="I26" i="4"/>
  <c r="G26" i="4"/>
  <c r="U25" i="4"/>
  <c r="T25" i="4"/>
  <c r="N25" i="4"/>
  <c r="O25" i="4" s="1"/>
  <c r="M25" i="4"/>
  <c r="K25" i="4"/>
  <c r="I25" i="4"/>
  <c r="G25" i="4"/>
  <c r="U24" i="4"/>
  <c r="T24" i="4"/>
  <c r="N24" i="4"/>
  <c r="O24" i="4" s="1"/>
  <c r="M24" i="4"/>
  <c r="K24" i="4"/>
  <c r="I24" i="4"/>
  <c r="G24" i="4"/>
  <c r="U23" i="4"/>
  <c r="T23" i="4"/>
  <c r="N23" i="4"/>
  <c r="O23" i="4" s="1"/>
  <c r="M23" i="4"/>
  <c r="K23" i="4"/>
  <c r="I23" i="4"/>
  <c r="G23" i="4"/>
  <c r="U22" i="4"/>
  <c r="T22" i="4"/>
  <c r="N22" i="4"/>
  <c r="O22" i="4" s="1"/>
  <c r="M22" i="4"/>
  <c r="K22" i="4"/>
  <c r="I22" i="4"/>
  <c r="G22" i="4"/>
  <c r="U21" i="4"/>
  <c r="T21" i="4"/>
  <c r="N21" i="4"/>
  <c r="O21" i="4" s="1"/>
  <c r="M21" i="4"/>
  <c r="K21" i="4"/>
  <c r="I21" i="4"/>
  <c r="G21" i="4"/>
  <c r="U20" i="4"/>
  <c r="T20" i="4"/>
  <c r="N20" i="4"/>
  <c r="O20" i="4" s="1"/>
  <c r="M20" i="4"/>
  <c r="K20" i="4"/>
  <c r="I20" i="4"/>
  <c r="G20" i="4"/>
  <c r="S19" i="4"/>
  <c r="R19" i="4"/>
  <c r="Q19" i="4"/>
  <c r="P19" i="4"/>
  <c r="L19" i="4"/>
  <c r="J19" i="4"/>
  <c r="K19" i="4" s="1"/>
  <c r="H19" i="4"/>
  <c r="G19" i="4"/>
  <c r="F19" i="4"/>
  <c r="E19" i="4"/>
  <c r="D19" i="4"/>
  <c r="I19" i="4" s="1"/>
  <c r="U18" i="4"/>
  <c r="T18" i="4"/>
  <c r="O18" i="4"/>
  <c r="N18" i="4"/>
  <c r="M18" i="4"/>
  <c r="K18" i="4"/>
  <c r="I18" i="4"/>
  <c r="G18" i="4"/>
  <c r="U17" i="4"/>
  <c r="T17" i="4"/>
  <c r="N17" i="4"/>
  <c r="O17" i="4" s="1"/>
  <c r="M17" i="4"/>
  <c r="K17" i="4"/>
  <c r="I17" i="4"/>
  <c r="G17" i="4"/>
  <c r="U16" i="4"/>
  <c r="T16" i="4"/>
  <c r="N16" i="4"/>
  <c r="O16" i="4" s="1"/>
  <c r="M16" i="4"/>
  <c r="K16" i="4"/>
  <c r="I16" i="4"/>
  <c r="G16" i="4"/>
  <c r="U15" i="4"/>
  <c r="T15" i="4"/>
  <c r="N15" i="4"/>
  <c r="O15" i="4" s="1"/>
  <c r="M15" i="4"/>
  <c r="K15" i="4"/>
  <c r="I15" i="4"/>
  <c r="G15" i="4"/>
  <c r="U14" i="4"/>
  <c r="T14" i="4"/>
  <c r="N14" i="4"/>
  <c r="O14" i="4" s="1"/>
  <c r="M14" i="4"/>
  <c r="K14" i="4"/>
  <c r="I14" i="4"/>
  <c r="G14" i="4"/>
  <c r="U13" i="4"/>
  <c r="T13" i="4"/>
  <c r="N13" i="4"/>
  <c r="O13" i="4" s="1"/>
  <c r="M13" i="4"/>
  <c r="K13" i="4"/>
  <c r="I13" i="4"/>
  <c r="G13" i="4"/>
  <c r="U12" i="4"/>
  <c r="T12" i="4"/>
  <c r="N12" i="4"/>
  <c r="O12" i="4" s="1"/>
  <c r="M12" i="4"/>
  <c r="K12" i="4"/>
  <c r="I12" i="4"/>
  <c r="G12" i="4"/>
  <c r="U11" i="4"/>
  <c r="T11" i="4"/>
  <c r="N11" i="4"/>
  <c r="O11" i="4" s="1"/>
  <c r="M11" i="4"/>
  <c r="K11" i="4"/>
  <c r="I11" i="4"/>
  <c r="G11" i="4"/>
  <c r="S10" i="4"/>
  <c r="T10" i="4" s="1"/>
  <c r="R10" i="4"/>
  <c r="Q10" i="4"/>
  <c r="P10" i="4"/>
  <c r="L10" i="4"/>
  <c r="J10" i="4"/>
  <c r="H10" i="4"/>
  <c r="F10" i="4"/>
  <c r="N10" i="4" s="1"/>
  <c r="E10" i="4"/>
  <c r="D10" i="4"/>
  <c r="U9" i="4"/>
  <c r="T9" i="4"/>
  <c r="O9" i="4"/>
  <c r="N9" i="4"/>
  <c r="M9" i="4"/>
  <c r="K9" i="4"/>
  <c r="I9" i="4"/>
  <c r="G9" i="4"/>
  <c r="U8" i="4"/>
  <c r="T8" i="4"/>
  <c r="O8" i="4"/>
  <c r="N8" i="4"/>
  <c r="M8" i="4"/>
  <c r="K8" i="4"/>
  <c r="I8" i="4"/>
  <c r="G8" i="4"/>
  <c r="S339" i="3"/>
  <c r="T339" i="3" s="1"/>
  <c r="R339" i="3"/>
  <c r="Q339" i="3"/>
  <c r="P339" i="3"/>
  <c r="L339" i="3"/>
  <c r="M339" i="3" s="1"/>
  <c r="J339" i="3"/>
  <c r="U339" i="3" s="1"/>
  <c r="H339" i="3"/>
  <c r="F339" i="3"/>
  <c r="E339" i="3"/>
  <c r="D339" i="3"/>
  <c r="S338" i="3"/>
  <c r="R338" i="3"/>
  <c r="Q338" i="3"/>
  <c r="P338" i="3"/>
  <c r="U338" i="3" s="1"/>
  <c r="L338" i="3"/>
  <c r="J338" i="3"/>
  <c r="K338" i="3" s="1"/>
  <c r="H338" i="3"/>
  <c r="F338" i="3"/>
  <c r="E338" i="3"/>
  <c r="M338" i="3" s="1"/>
  <c r="D338" i="3"/>
  <c r="U337" i="3"/>
  <c r="S337" i="3"/>
  <c r="R337" i="3"/>
  <c r="T337" i="3" s="1"/>
  <c r="Q337" i="3"/>
  <c r="P337" i="3"/>
  <c r="L337" i="3"/>
  <c r="J337" i="3"/>
  <c r="I337" i="3"/>
  <c r="H337" i="3"/>
  <c r="F337" i="3"/>
  <c r="E337" i="3"/>
  <c r="M337" i="3" s="1"/>
  <c r="D337" i="3"/>
  <c r="G337" i="3" s="1"/>
  <c r="U336" i="3"/>
  <c r="T336" i="3"/>
  <c r="O336" i="3"/>
  <c r="N336" i="3"/>
  <c r="M336" i="3"/>
  <c r="K336" i="3"/>
  <c r="I336" i="3"/>
  <c r="G336" i="3"/>
  <c r="U335" i="3"/>
  <c r="T335" i="3"/>
  <c r="O335" i="3"/>
  <c r="N335" i="3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S332" i="3"/>
  <c r="R332" i="3"/>
  <c r="T332" i="3" s="1"/>
  <c r="Q332" i="3"/>
  <c r="P332" i="3"/>
  <c r="U332" i="3" s="1"/>
  <c r="L332" i="3"/>
  <c r="J332" i="3"/>
  <c r="H332" i="3"/>
  <c r="F332" i="3"/>
  <c r="N332" i="3" s="1"/>
  <c r="E332" i="3"/>
  <c r="D332" i="3"/>
  <c r="I332" i="3" s="1"/>
  <c r="U331" i="3"/>
  <c r="T331" i="3"/>
  <c r="O331" i="3"/>
  <c r="N331" i="3"/>
  <c r="M331" i="3"/>
  <c r="K331" i="3"/>
  <c r="I331" i="3"/>
  <c r="G331" i="3"/>
  <c r="U330" i="3"/>
  <c r="T330" i="3"/>
  <c r="O330" i="3"/>
  <c r="N330" i="3"/>
  <c r="M330" i="3"/>
  <c r="K330" i="3"/>
  <c r="I330" i="3"/>
  <c r="G330" i="3"/>
  <c r="U329" i="3"/>
  <c r="T329" i="3"/>
  <c r="O329" i="3"/>
  <c r="N329" i="3"/>
  <c r="M329" i="3"/>
  <c r="K329" i="3"/>
  <c r="I329" i="3"/>
  <c r="G329" i="3"/>
  <c r="U328" i="3"/>
  <c r="T328" i="3"/>
  <c r="O328" i="3"/>
  <c r="N328" i="3"/>
  <c r="M328" i="3"/>
  <c r="K328" i="3"/>
  <c r="I328" i="3"/>
  <c r="G328" i="3"/>
  <c r="U327" i="3"/>
  <c r="T327" i="3"/>
  <c r="O327" i="3"/>
  <c r="N327" i="3"/>
  <c r="M327" i="3"/>
  <c r="K327" i="3"/>
  <c r="I327" i="3"/>
  <c r="G327" i="3"/>
  <c r="U326" i="3"/>
  <c r="T326" i="3"/>
  <c r="O326" i="3"/>
  <c r="N326" i="3"/>
  <c r="M326" i="3"/>
  <c r="K326" i="3"/>
  <c r="I326" i="3"/>
  <c r="G326" i="3"/>
  <c r="U325" i="3"/>
  <c r="T325" i="3"/>
  <c r="O325" i="3"/>
  <c r="N325" i="3"/>
  <c r="M325" i="3"/>
  <c r="K325" i="3"/>
  <c r="I325" i="3"/>
  <c r="G325" i="3"/>
  <c r="U324" i="3"/>
  <c r="T324" i="3"/>
  <c r="O324" i="3"/>
  <c r="N324" i="3"/>
  <c r="M324" i="3"/>
  <c r="K324" i="3"/>
  <c r="I324" i="3"/>
  <c r="G324" i="3"/>
  <c r="U323" i="3"/>
  <c r="S323" i="3"/>
  <c r="R323" i="3"/>
  <c r="T323" i="3" s="1"/>
  <c r="Q323" i="3"/>
  <c r="P323" i="3"/>
  <c r="N323" i="3"/>
  <c r="M323" i="3"/>
  <c r="L323" i="3"/>
  <c r="J323" i="3"/>
  <c r="H323" i="3"/>
  <c r="F323" i="3"/>
  <c r="E323" i="3"/>
  <c r="D323" i="3"/>
  <c r="G323" i="3" s="1"/>
  <c r="U322" i="3"/>
  <c r="T322" i="3"/>
  <c r="O322" i="3"/>
  <c r="N322" i="3"/>
  <c r="M322" i="3"/>
  <c r="K322" i="3"/>
  <c r="I322" i="3"/>
  <c r="G322" i="3"/>
  <c r="U321" i="3"/>
  <c r="T321" i="3"/>
  <c r="O321" i="3"/>
  <c r="N321" i="3"/>
  <c r="M321" i="3"/>
  <c r="K321" i="3"/>
  <c r="I321" i="3"/>
  <c r="G321" i="3"/>
  <c r="U320" i="3"/>
  <c r="T320" i="3"/>
  <c r="O320" i="3"/>
  <c r="N320" i="3"/>
  <c r="M320" i="3"/>
  <c r="K320" i="3"/>
  <c r="I320" i="3"/>
  <c r="G320" i="3"/>
  <c r="U319" i="3"/>
  <c r="T319" i="3"/>
  <c r="O319" i="3"/>
  <c r="N319" i="3"/>
  <c r="M319" i="3"/>
  <c r="K319" i="3"/>
  <c r="I319" i="3"/>
  <c r="G319" i="3"/>
  <c r="U318" i="3"/>
  <c r="T318" i="3"/>
  <c r="O318" i="3"/>
  <c r="N318" i="3"/>
  <c r="M318" i="3"/>
  <c r="K318" i="3"/>
  <c r="I318" i="3"/>
  <c r="G318" i="3"/>
  <c r="S317" i="3"/>
  <c r="T317" i="3" s="1"/>
  <c r="R317" i="3"/>
  <c r="Q317" i="3"/>
  <c r="P317" i="3"/>
  <c r="L317" i="3"/>
  <c r="K317" i="3"/>
  <c r="J317" i="3"/>
  <c r="H317" i="3"/>
  <c r="F317" i="3"/>
  <c r="N317" i="3" s="1"/>
  <c r="E317" i="3"/>
  <c r="M317" i="3" s="1"/>
  <c r="D317" i="3"/>
  <c r="I317" i="3" s="1"/>
  <c r="U316" i="3"/>
  <c r="T316" i="3"/>
  <c r="O316" i="3"/>
  <c r="N316" i="3"/>
  <c r="M316" i="3"/>
  <c r="K316" i="3"/>
  <c r="I316" i="3"/>
  <c r="G316" i="3"/>
  <c r="U315" i="3"/>
  <c r="T315" i="3"/>
  <c r="O315" i="3"/>
  <c r="N315" i="3"/>
  <c r="M315" i="3"/>
  <c r="K315" i="3"/>
  <c r="I315" i="3"/>
  <c r="G315" i="3"/>
  <c r="U314" i="3"/>
  <c r="T314" i="3"/>
  <c r="O314" i="3"/>
  <c r="N314" i="3"/>
  <c r="M314" i="3"/>
  <c r="K314" i="3"/>
  <c r="I314" i="3"/>
  <c r="G314" i="3"/>
  <c r="U313" i="3"/>
  <c r="T313" i="3"/>
  <c r="O313" i="3"/>
  <c r="N313" i="3"/>
  <c r="M313" i="3"/>
  <c r="K313" i="3"/>
  <c r="I313" i="3"/>
  <c r="G313" i="3"/>
  <c r="U312" i="3"/>
  <c r="T312" i="3"/>
  <c r="O312" i="3"/>
  <c r="N312" i="3"/>
  <c r="M312" i="3"/>
  <c r="K312" i="3"/>
  <c r="I312" i="3"/>
  <c r="G312" i="3"/>
  <c r="U311" i="3"/>
  <c r="T311" i="3"/>
  <c r="O311" i="3"/>
  <c r="N311" i="3"/>
  <c r="M311" i="3"/>
  <c r="K311" i="3"/>
  <c r="I311" i="3"/>
  <c r="G311" i="3"/>
  <c r="S310" i="3"/>
  <c r="R310" i="3"/>
  <c r="T310" i="3" s="1"/>
  <c r="Q310" i="3"/>
  <c r="P310" i="3"/>
  <c r="L310" i="3"/>
  <c r="J310" i="3"/>
  <c r="U310" i="3" s="1"/>
  <c r="H310" i="3"/>
  <c r="I310" i="3" s="1"/>
  <c r="F310" i="3"/>
  <c r="E310" i="3"/>
  <c r="D310" i="3"/>
  <c r="U309" i="3"/>
  <c r="T309" i="3"/>
  <c r="O309" i="3"/>
  <c r="N309" i="3"/>
  <c r="M309" i="3"/>
  <c r="K309" i="3"/>
  <c r="I309" i="3"/>
  <c r="G309" i="3"/>
  <c r="U308" i="3"/>
  <c r="T308" i="3"/>
  <c r="N308" i="3"/>
  <c r="O308" i="3" s="1"/>
  <c r="M308" i="3"/>
  <c r="K308" i="3"/>
  <c r="I308" i="3"/>
  <c r="G308" i="3"/>
  <c r="U307" i="3"/>
  <c r="T307" i="3"/>
  <c r="N307" i="3"/>
  <c r="O307" i="3" s="1"/>
  <c r="M307" i="3"/>
  <c r="K307" i="3"/>
  <c r="I307" i="3"/>
  <c r="G307" i="3"/>
  <c r="U306" i="3"/>
  <c r="T306" i="3"/>
  <c r="O306" i="3"/>
  <c r="N306" i="3"/>
  <c r="M306" i="3"/>
  <c r="K306" i="3"/>
  <c r="I306" i="3"/>
  <c r="G306" i="3"/>
  <c r="U305" i="3"/>
  <c r="T305" i="3"/>
  <c r="O305" i="3"/>
  <c r="N305" i="3"/>
  <c r="M305" i="3"/>
  <c r="K305" i="3"/>
  <c r="I305" i="3"/>
  <c r="G305" i="3"/>
  <c r="U304" i="3"/>
  <c r="T304" i="3"/>
  <c r="O304" i="3"/>
  <c r="N304" i="3"/>
  <c r="M304" i="3"/>
  <c r="K304" i="3"/>
  <c r="I304" i="3"/>
  <c r="G304" i="3"/>
  <c r="U303" i="3"/>
  <c r="S303" i="3"/>
  <c r="R303" i="3"/>
  <c r="T303" i="3" s="1"/>
  <c r="Q303" i="3"/>
  <c r="P303" i="3"/>
  <c r="L303" i="3"/>
  <c r="K303" i="3"/>
  <c r="J303" i="3"/>
  <c r="H303" i="3"/>
  <c r="F303" i="3"/>
  <c r="E303" i="3"/>
  <c r="D303" i="3"/>
  <c r="I303" i="3" s="1"/>
  <c r="U302" i="3"/>
  <c r="T302" i="3"/>
  <c r="N302" i="3"/>
  <c r="O302" i="3" s="1"/>
  <c r="M302" i="3"/>
  <c r="K302" i="3"/>
  <c r="I302" i="3"/>
  <c r="G302" i="3"/>
  <c r="S299" i="3"/>
  <c r="R299" i="3"/>
  <c r="T299" i="3" s="1"/>
  <c r="Q299" i="3"/>
  <c r="P299" i="3"/>
  <c r="L299" i="3"/>
  <c r="J299" i="3"/>
  <c r="H299" i="3"/>
  <c r="F299" i="3"/>
  <c r="E299" i="3"/>
  <c r="D299" i="3"/>
  <c r="T298" i="3"/>
  <c r="S298" i="3"/>
  <c r="R298" i="3"/>
  <c r="Q298" i="3"/>
  <c r="P298" i="3"/>
  <c r="U298" i="3" s="1"/>
  <c r="L298" i="3"/>
  <c r="K298" i="3"/>
  <c r="J298" i="3"/>
  <c r="H298" i="3"/>
  <c r="F298" i="3"/>
  <c r="N298" i="3" s="1"/>
  <c r="E298" i="3"/>
  <c r="M298" i="3" s="1"/>
  <c r="D298" i="3"/>
  <c r="I298" i="3" s="1"/>
  <c r="U297" i="3"/>
  <c r="T297" i="3"/>
  <c r="O297" i="3"/>
  <c r="N297" i="3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O293" i="3"/>
  <c r="N293" i="3"/>
  <c r="M293" i="3"/>
  <c r="K293" i="3"/>
  <c r="I293" i="3"/>
  <c r="G293" i="3"/>
  <c r="U292" i="3"/>
  <c r="S292" i="3"/>
  <c r="R292" i="3"/>
  <c r="T292" i="3" s="1"/>
  <c r="Q292" i="3"/>
  <c r="P292" i="3"/>
  <c r="M292" i="3"/>
  <c r="L292" i="3"/>
  <c r="K292" i="3"/>
  <c r="J292" i="3"/>
  <c r="H292" i="3"/>
  <c r="F292" i="3"/>
  <c r="E292" i="3"/>
  <c r="O292" i="3" s="1"/>
  <c r="D292" i="3"/>
  <c r="G292" i="3" s="1"/>
  <c r="U291" i="3"/>
  <c r="T291" i="3"/>
  <c r="O291" i="3"/>
  <c r="N291" i="3"/>
  <c r="M291" i="3"/>
  <c r="K291" i="3"/>
  <c r="I291" i="3"/>
  <c r="G291" i="3"/>
  <c r="U290" i="3"/>
  <c r="T290" i="3"/>
  <c r="O290" i="3"/>
  <c r="N290" i="3"/>
  <c r="M290" i="3"/>
  <c r="K290" i="3"/>
  <c r="I290" i="3"/>
  <c r="G290" i="3"/>
  <c r="U289" i="3"/>
  <c r="T289" i="3"/>
  <c r="O289" i="3"/>
  <c r="N289" i="3"/>
  <c r="M289" i="3"/>
  <c r="K289" i="3"/>
  <c r="I289" i="3"/>
  <c r="G289" i="3"/>
  <c r="U288" i="3"/>
  <c r="T288" i="3"/>
  <c r="O288" i="3"/>
  <c r="N288" i="3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O286" i="3"/>
  <c r="N286" i="3"/>
  <c r="M286" i="3"/>
  <c r="K286" i="3"/>
  <c r="I286" i="3"/>
  <c r="G286" i="3"/>
  <c r="S285" i="3"/>
  <c r="R285" i="3"/>
  <c r="T285" i="3" s="1"/>
  <c r="Q285" i="3"/>
  <c r="P285" i="3"/>
  <c r="U285" i="3" s="1"/>
  <c r="L285" i="3"/>
  <c r="K285" i="3"/>
  <c r="J285" i="3"/>
  <c r="H285" i="3"/>
  <c r="F285" i="3"/>
  <c r="E285" i="3"/>
  <c r="O285" i="3" s="1"/>
  <c r="D285" i="3"/>
  <c r="I285" i="3" s="1"/>
  <c r="U284" i="3"/>
  <c r="T284" i="3"/>
  <c r="O284" i="3"/>
  <c r="N284" i="3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O278" i="3"/>
  <c r="N278" i="3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U275" i="3"/>
  <c r="S275" i="3"/>
  <c r="R275" i="3"/>
  <c r="T275" i="3" s="1"/>
  <c r="Q275" i="3"/>
  <c r="P275" i="3"/>
  <c r="O275" i="3"/>
  <c r="M275" i="3"/>
  <c r="L275" i="3"/>
  <c r="J275" i="3"/>
  <c r="H275" i="3"/>
  <c r="F275" i="3"/>
  <c r="N275" i="3" s="1"/>
  <c r="E275" i="3"/>
  <c r="K275" i="3" s="1"/>
  <c r="D275" i="3"/>
  <c r="I275" i="3" s="1"/>
  <c r="U274" i="3"/>
  <c r="T274" i="3"/>
  <c r="O274" i="3"/>
  <c r="N274" i="3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O271" i="3"/>
  <c r="N271" i="3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O269" i="3"/>
  <c r="N269" i="3"/>
  <c r="M269" i="3"/>
  <c r="K269" i="3"/>
  <c r="I269" i="3"/>
  <c r="G269" i="3"/>
  <c r="U268" i="3"/>
  <c r="T268" i="3"/>
  <c r="O268" i="3"/>
  <c r="N268" i="3"/>
  <c r="M268" i="3"/>
  <c r="K268" i="3"/>
  <c r="I268" i="3"/>
  <c r="G268" i="3"/>
  <c r="S267" i="3"/>
  <c r="R267" i="3"/>
  <c r="Q267" i="3"/>
  <c r="P267" i="3"/>
  <c r="L267" i="3"/>
  <c r="J267" i="3"/>
  <c r="H267" i="3"/>
  <c r="F267" i="3"/>
  <c r="N267" i="3" s="1"/>
  <c r="E267" i="3"/>
  <c r="K267" i="3" s="1"/>
  <c r="D267" i="3"/>
  <c r="I267" i="3" s="1"/>
  <c r="U266" i="3"/>
  <c r="T266" i="3"/>
  <c r="N266" i="3"/>
  <c r="O266" i="3" s="1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N264" i="3"/>
  <c r="O264" i="3" s="1"/>
  <c r="M264" i="3"/>
  <c r="K264" i="3"/>
  <c r="I264" i="3"/>
  <c r="G264" i="3"/>
  <c r="U263" i="3"/>
  <c r="T263" i="3"/>
  <c r="O263" i="3"/>
  <c r="N263" i="3"/>
  <c r="M263" i="3"/>
  <c r="K263" i="3"/>
  <c r="I263" i="3"/>
  <c r="G263" i="3"/>
  <c r="S260" i="3"/>
  <c r="R260" i="3"/>
  <c r="Q260" i="3"/>
  <c r="P260" i="3"/>
  <c r="L260" i="3"/>
  <c r="J260" i="3"/>
  <c r="H260" i="3"/>
  <c r="F260" i="3"/>
  <c r="N260" i="3" s="1"/>
  <c r="E260" i="3"/>
  <c r="M260" i="3" s="1"/>
  <c r="D260" i="3"/>
  <c r="T259" i="3"/>
  <c r="S259" i="3"/>
  <c r="R259" i="3"/>
  <c r="Q259" i="3"/>
  <c r="P259" i="3"/>
  <c r="U259" i="3" s="1"/>
  <c r="L259" i="3"/>
  <c r="K259" i="3"/>
  <c r="J259" i="3"/>
  <c r="H259" i="3"/>
  <c r="F259" i="3"/>
  <c r="E259" i="3"/>
  <c r="O259" i="3" s="1"/>
  <c r="D259" i="3"/>
  <c r="I259" i="3" s="1"/>
  <c r="U258" i="3"/>
  <c r="T258" i="3"/>
  <c r="O258" i="3"/>
  <c r="N258" i="3"/>
  <c r="M258" i="3"/>
  <c r="K258" i="3"/>
  <c r="I258" i="3"/>
  <c r="G258" i="3"/>
  <c r="U257" i="3"/>
  <c r="T257" i="3"/>
  <c r="O257" i="3"/>
  <c r="N257" i="3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O255" i="3"/>
  <c r="N255" i="3"/>
  <c r="M255" i="3"/>
  <c r="K255" i="3"/>
  <c r="I255" i="3"/>
  <c r="G255" i="3"/>
  <c r="S254" i="3"/>
  <c r="T254" i="3" s="1"/>
  <c r="R254" i="3"/>
  <c r="Q254" i="3"/>
  <c r="P254" i="3"/>
  <c r="U254" i="3" s="1"/>
  <c r="L254" i="3"/>
  <c r="J254" i="3"/>
  <c r="H254" i="3"/>
  <c r="F254" i="3"/>
  <c r="N254" i="3" s="1"/>
  <c r="E254" i="3"/>
  <c r="D254" i="3"/>
  <c r="U253" i="3"/>
  <c r="T253" i="3"/>
  <c r="O253" i="3"/>
  <c r="N253" i="3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O248" i="3"/>
  <c r="N248" i="3"/>
  <c r="M248" i="3"/>
  <c r="K248" i="3"/>
  <c r="I248" i="3"/>
  <c r="G248" i="3"/>
  <c r="S247" i="3"/>
  <c r="R247" i="3"/>
  <c r="Q247" i="3"/>
  <c r="P247" i="3"/>
  <c r="L247" i="3"/>
  <c r="J247" i="3"/>
  <c r="K247" i="3" s="1"/>
  <c r="H247" i="3"/>
  <c r="F247" i="3"/>
  <c r="E247" i="3"/>
  <c r="D247" i="3"/>
  <c r="I247" i="3" s="1"/>
  <c r="U246" i="3"/>
  <c r="T246" i="3"/>
  <c r="O246" i="3"/>
  <c r="N246" i="3"/>
  <c r="M246" i="3"/>
  <c r="K246" i="3"/>
  <c r="I246" i="3"/>
  <c r="G246" i="3"/>
  <c r="U245" i="3"/>
  <c r="T245" i="3"/>
  <c r="N245" i="3"/>
  <c r="O245" i="3" s="1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O243" i="3"/>
  <c r="N243" i="3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S240" i="3"/>
  <c r="R240" i="3"/>
  <c r="T240" i="3" s="1"/>
  <c r="Q240" i="3"/>
  <c r="P240" i="3"/>
  <c r="U240" i="3" s="1"/>
  <c r="L240" i="3"/>
  <c r="J240" i="3"/>
  <c r="H240" i="3"/>
  <c r="F240" i="3"/>
  <c r="E240" i="3"/>
  <c r="D240" i="3"/>
  <c r="U239" i="3"/>
  <c r="T239" i="3"/>
  <c r="O239" i="3"/>
  <c r="N239" i="3"/>
  <c r="M239" i="3"/>
  <c r="K239" i="3"/>
  <c r="I239" i="3"/>
  <c r="G239" i="3"/>
  <c r="U238" i="3"/>
  <c r="T238" i="3"/>
  <c r="O238" i="3"/>
  <c r="N238" i="3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O236" i="3"/>
  <c r="N236" i="3"/>
  <c r="M236" i="3"/>
  <c r="K236" i="3"/>
  <c r="I236" i="3"/>
  <c r="G236" i="3"/>
  <c r="U235" i="3"/>
  <c r="T235" i="3"/>
  <c r="O235" i="3"/>
  <c r="N235" i="3"/>
  <c r="M235" i="3"/>
  <c r="K235" i="3"/>
  <c r="I235" i="3"/>
  <c r="G235" i="3"/>
  <c r="U234" i="3"/>
  <c r="T234" i="3"/>
  <c r="O234" i="3"/>
  <c r="N234" i="3"/>
  <c r="M234" i="3"/>
  <c r="K234" i="3"/>
  <c r="I234" i="3"/>
  <c r="G234" i="3"/>
  <c r="S231" i="3"/>
  <c r="R231" i="3"/>
  <c r="Q231" i="3"/>
  <c r="P231" i="3"/>
  <c r="L231" i="3"/>
  <c r="J231" i="3"/>
  <c r="K231" i="3" s="1"/>
  <c r="H231" i="3"/>
  <c r="F231" i="3"/>
  <c r="E231" i="3"/>
  <c r="D231" i="3"/>
  <c r="T230" i="3"/>
  <c r="S230" i="3"/>
  <c r="R230" i="3"/>
  <c r="Q230" i="3"/>
  <c r="P230" i="3"/>
  <c r="O230" i="3"/>
  <c r="L230" i="3"/>
  <c r="J230" i="3"/>
  <c r="H230" i="3"/>
  <c r="F230" i="3"/>
  <c r="E230" i="3"/>
  <c r="K230" i="3" s="1"/>
  <c r="D230" i="3"/>
  <c r="I230" i="3" s="1"/>
  <c r="U229" i="3"/>
  <c r="T229" i="3"/>
  <c r="O229" i="3"/>
  <c r="N229" i="3"/>
  <c r="M229" i="3"/>
  <c r="K229" i="3"/>
  <c r="I229" i="3"/>
  <c r="G229" i="3"/>
  <c r="U228" i="3"/>
  <c r="T228" i="3"/>
  <c r="O228" i="3"/>
  <c r="N228" i="3"/>
  <c r="M228" i="3"/>
  <c r="K228" i="3"/>
  <c r="I228" i="3"/>
  <c r="G228" i="3"/>
  <c r="U227" i="3"/>
  <c r="T227" i="3"/>
  <c r="O227" i="3"/>
  <c r="N227" i="3"/>
  <c r="M227" i="3"/>
  <c r="K227" i="3"/>
  <c r="I227" i="3"/>
  <c r="G227" i="3"/>
  <c r="U226" i="3"/>
  <c r="T226" i="3"/>
  <c r="O226" i="3"/>
  <c r="N226" i="3"/>
  <c r="M226" i="3"/>
  <c r="K226" i="3"/>
  <c r="I226" i="3"/>
  <c r="G226" i="3"/>
  <c r="U225" i="3"/>
  <c r="T225" i="3"/>
  <c r="O225" i="3"/>
  <c r="N225" i="3"/>
  <c r="M225" i="3"/>
  <c r="K225" i="3"/>
  <c r="I225" i="3"/>
  <c r="G225" i="3"/>
  <c r="T224" i="3"/>
  <c r="S224" i="3"/>
  <c r="R224" i="3"/>
  <c r="Q224" i="3"/>
  <c r="P224" i="3"/>
  <c r="U224" i="3" s="1"/>
  <c r="L224" i="3"/>
  <c r="K224" i="3"/>
  <c r="J224" i="3"/>
  <c r="H224" i="3"/>
  <c r="F224" i="3"/>
  <c r="E224" i="3"/>
  <c r="M224" i="3" s="1"/>
  <c r="D224" i="3"/>
  <c r="I224" i="3" s="1"/>
  <c r="U223" i="3"/>
  <c r="T223" i="3"/>
  <c r="O223" i="3"/>
  <c r="N223" i="3"/>
  <c r="M223" i="3"/>
  <c r="K223" i="3"/>
  <c r="I223" i="3"/>
  <c r="G223" i="3"/>
  <c r="U222" i="3"/>
  <c r="T222" i="3"/>
  <c r="O222" i="3"/>
  <c r="N222" i="3"/>
  <c r="M222" i="3"/>
  <c r="K222" i="3"/>
  <c r="I222" i="3"/>
  <c r="G222" i="3"/>
  <c r="U221" i="3"/>
  <c r="T221" i="3"/>
  <c r="O221" i="3"/>
  <c r="N221" i="3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O219" i="3"/>
  <c r="N219" i="3"/>
  <c r="M219" i="3"/>
  <c r="K219" i="3"/>
  <c r="I219" i="3"/>
  <c r="G219" i="3"/>
  <c r="U218" i="3"/>
  <c r="T218" i="3"/>
  <c r="O218" i="3"/>
  <c r="N218" i="3"/>
  <c r="M218" i="3"/>
  <c r="K218" i="3"/>
  <c r="I218" i="3"/>
  <c r="G218" i="3"/>
  <c r="U217" i="3"/>
  <c r="T217" i="3"/>
  <c r="O217" i="3"/>
  <c r="N217" i="3"/>
  <c r="M217" i="3"/>
  <c r="K217" i="3"/>
  <c r="I217" i="3"/>
  <c r="G217" i="3"/>
  <c r="S216" i="3"/>
  <c r="R216" i="3"/>
  <c r="Q216" i="3"/>
  <c r="P216" i="3"/>
  <c r="L216" i="3"/>
  <c r="J216" i="3"/>
  <c r="K216" i="3" s="1"/>
  <c r="H216" i="3"/>
  <c r="I216" i="3" s="1"/>
  <c r="F216" i="3"/>
  <c r="E216" i="3"/>
  <c r="M216" i="3" s="1"/>
  <c r="D216" i="3"/>
  <c r="U215" i="3"/>
  <c r="T215" i="3"/>
  <c r="N215" i="3"/>
  <c r="O215" i="3" s="1"/>
  <c r="M215" i="3"/>
  <c r="K215" i="3"/>
  <c r="I215" i="3"/>
  <c r="G215" i="3"/>
  <c r="U214" i="3"/>
  <c r="T214" i="3"/>
  <c r="O214" i="3"/>
  <c r="N214" i="3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O210" i="3"/>
  <c r="N210" i="3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O208" i="3"/>
  <c r="N208" i="3"/>
  <c r="M208" i="3"/>
  <c r="K208" i="3"/>
  <c r="I208" i="3"/>
  <c r="G208" i="3"/>
  <c r="S205" i="3"/>
  <c r="T205" i="3" s="1"/>
  <c r="R205" i="3"/>
  <c r="Q205" i="3"/>
  <c r="P205" i="3"/>
  <c r="L205" i="3"/>
  <c r="J205" i="3"/>
  <c r="H205" i="3"/>
  <c r="F205" i="3"/>
  <c r="E205" i="3"/>
  <c r="D205" i="3"/>
  <c r="I205" i="3" s="1"/>
  <c r="S204" i="3"/>
  <c r="R204" i="3"/>
  <c r="T204" i="3" s="1"/>
  <c r="Q204" i="3"/>
  <c r="P204" i="3"/>
  <c r="L204" i="3"/>
  <c r="J204" i="3"/>
  <c r="U204" i="3" s="1"/>
  <c r="H204" i="3"/>
  <c r="F204" i="3"/>
  <c r="E204" i="3"/>
  <c r="D204" i="3"/>
  <c r="I204" i="3" s="1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O201" i="3"/>
  <c r="N201" i="3"/>
  <c r="M201" i="3"/>
  <c r="K201" i="3"/>
  <c r="I201" i="3"/>
  <c r="G201" i="3"/>
  <c r="U200" i="3"/>
  <c r="T200" i="3"/>
  <c r="N200" i="3"/>
  <c r="O200" i="3" s="1"/>
  <c r="M200" i="3"/>
  <c r="K200" i="3"/>
  <c r="I200" i="3"/>
  <c r="G200" i="3"/>
  <c r="U199" i="3"/>
  <c r="T199" i="3"/>
  <c r="O199" i="3"/>
  <c r="N199" i="3"/>
  <c r="M199" i="3"/>
  <c r="K199" i="3"/>
  <c r="I199" i="3"/>
  <c r="G199" i="3"/>
  <c r="S198" i="3"/>
  <c r="R198" i="3"/>
  <c r="T198" i="3" s="1"/>
  <c r="Q198" i="3"/>
  <c r="P198" i="3"/>
  <c r="U198" i="3" s="1"/>
  <c r="L198" i="3"/>
  <c r="J198" i="3"/>
  <c r="H198" i="3"/>
  <c r="F198" i="3"/>
  <c r="N198" i="3" s="1"/>
  <c r="E198" i="3"/>
  <c r="D198" i="3"/>
  <c r="I198" i="3" s="1"/>
  <c r="U197" i="3"/>
  <c r="T197" i="3"/>
  <c r="O197" i="3"/>
  <c r="N197" i="3"/>
  <c r="M197" i="3"/>
  <c r="K197" i="3"/>
  <c r="I197" i="3"/>
  <c r="G197" i="3"/>
  <c r="U196" i="3"/>
  <c r="T196" i="3"/>
  <c r="O196" i="3"/>
  <c r="N196" i="3"/>
  <c r="M196" i="3"/>
  <c r="K196" i="3"/>
  <c r="I196" i="3"/>
  <c r="G196" i="3"/>
  <c r="U195" i="3"/>
  <c r="T195" i="3"/>
  <c r="O195" i="3"/>
  <c r="N195" i="3"/>
  <c r="M195" i="3"/>
  <c r="K195" i="3"/>
  <c r="I195" i="3"/>
  <c r="G195" i="3"/>
  <c r="U194" i="3"/>
  <c r="T194" i="3"/>
  <c r="O194" i="3"/>
  <c r="N194" i="3"/>
  <c r="M194" i="3"/>
  <c r="K194" i="3"/>
  <c r="I194" i="3"/>
  <c r="G194" i="3"/>
  <c r="U193" i="3"/>
  <c r="T193" i="3"/>
  <c r="O193" i="3"/>
  <c r="N193" i="3"/>
  <c r="M193" i="3"/>
  <c r="K193" i="3"/>
  <c r="I193" i="3"/>
  <c r="G193" i="3"/>
  <c r="U192" i="3"/>
  <c r="T192" i="3"/>
  <c r="O192" i="3"/>
  <c r="N192" i="3"/>
  <c r="M192" i="3"/>
  <c r="K192" i="3"/>
  <c r="I192" i="3"/>
  <c r="G192" i="3"/>
  <c r="S191" i="3"/>
  <c r="R191" i="3"/>
  <c r="Q191" i="3"/>
  <c r="P191" i="3"/>
  <c r="L191" i="3"/>
  <c r="J191" i="3"/>
  <c r="U191" i="3" s="1"/>
  <c r="I191" i="3"/>
  <c r="H191" i="3"/>
  <c r="F191" i="3"/>
  <c r="E191" i="3"/>
  <c r="M191" i="3" s="1"/>
  <c r="D191" i="3"/>
  <c r="U190" i="3"/>
  <c r="T190" i="3"/>
  <c r="N190" i="3"/>
  <c r="O190" i="3" s="1"/>
  <c r="M190" i="3"/>
  <c r="K190" i="3"/>
  <c r="I190" i="3"/>
  <c r="G190" i="3"/>
  <c r="U189" i="3"/>
  <c r="T189" i="3"/>
  <c r="O189" i="3"/>
  <c r="N189" i="3"/>
  <c r="M189" i="3"/>
  <c r="K189" i="3"/>
  <c r="I189" i="3"/>
  <c r="G189" i="3"/>
  <c r="U188" i="3"/>
  <c r="T188" i="3"/>
  <c r="N188" i="3"/>
  <c r="O188" i="3" s="1"/>
  <c r="M188" i="3"/>
  <c r="K188" i="3"/>
  <c r="I188" i="3"/>
  <c r="G188" i="3"/>
  <c r="U187" i="3"/>
  <c r="T187" i="3"/>
  <c r="O187" i="3"/>
  <c r="N187" i="3"/>
  <c r="M187" i="3"/>
  <c r="K187" i="3"/>
  <c r="I187" i="3"/>
  <c r="G187" i="3"/>
  <c r="U186" i="3"/>
  <c r="T186" i="3"/>
  <c r="O186" i="3"/>
  <c r="N186" i="3"/>
  <c r="M186" i="3"/>
  <c r="K186" i="3"/>
  <c r="I186" i="3"/>
  <c r="G186" i="3"/>
  <c r="S185" i="3"/>
  <c r="T185" i="3" s="1"/>
  <c r="R185" i="3"/>
  <c r="Q185" i="3"/>
  <c r="P185" i="3"/>
  <c r="L185" i="3"/>
  <c r="J185" i="3"/>
  <c r="K185" i="3" s="1"/>
  <c r="H185" i="3"/>
  <c r="G185" i="3"/>
  <c r="F185" i="3"/>
  <c r="E185" i="3"/>
  <c r="D185" i="3"/>
  <c r="U184" i="3"/>
  <c r="T184" i="3"/>
  <c r="N184" i="3"/>
  <c r="O184" i="3" s="1"/>
  <c r="M184" i="3"/>
  <c r="K184" i="3"/>
  <c r="I184" i="3"/>
  <c r="G184" i="3"/>
  <c r="U183" i="3"/>
  <c r="T183" i="3"/>
  <c r="O183" i="3"/>
  <c r="N183" i="3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O181" i="3"/>
  <c r="N181" i="3"/>
  <c r="M181" i="3"/>
  <c r="K181" i="3"/>
  <c r="I181" i="3"/>
  <c r="G181" i="3"/>
  <c r="U180" i="3"/>
  <c r="T180" i="3"/>
  <c r="O180" i="3"/>
  <c r="N180" i="3"/>
  <c r="M180" i="3"/>
  <c r="K180" i="3"/>
  <c r="I180" i="3"/>
  <c r="G180" i="3"/>
  <c r="S179" i="3"/>
  <c r="R179" i="3"/>
  <c r="T179" i="3" s="1"/>
  <c r="Q179" i="3"/>
  <c r="P179" i="3"/>
  <c r="U179" i="3" s="1"/>
  <c r="O179" i="3"/>
  <c r="L179" i="3"/>
  <c r="J179" i="3"/>
  <c r="H179" i="3"/>
  <c r="F179" i="3"/>
  <c r="E179" i="3"/>
  <c r="K179" i="3" s="1"/>
  <c r="D179" i="3"/>
  <c r="I179" i="3" s="1"/>
  <c r="U178" i="3"/>
  <c r="T178" i="3"/>
  <c r="O178" i="3"/>
  <c r="N178" i="3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O176" i="3"/>
  <c r="N176" i="3"/>
  <c r="M176" i="3"/>
  <c r="K176" i="3"/>
  <c r="I176" i="3"/>
  <c r="G176" i="3"/>
  <c r="U175" i="3"/>
  <c r="T175" i="3"/>
  <c r="O175" i="3"/>
  <c r="N175" i="3"/>
  <c r="M175" i="3"/>
  <c r="K175" i="3"/>
  <c r="I175" i="3"/>
  <c r="G175" i="3"/>
  <c r="U174" i="3"/>
  <c r="T174" i="3"/>
  <c r="O174" i="3"/>
  <c r="N174" i="3"/>
  <c r="M174" i="3"/>
  <c r="K174" i="3"/>
  <c r="I174" i="3"/>
  <c r="G174" i="3"/>
  <c r="U173" i="3"/>
  <c r="T173" i="3"/>
  <c r="O173" i="3"/>
  <c r="N173" i="3"/>
  <c r="M173" i="3"/>
  <c r="K173" i="3"/>
  <c r="I173" i="3"/>
  <c r="G173" i="3"/>
  <c r="S170" i="3"/>
  <c r="T170" i="3" s="1"/>
  <c r="R170" i="3"/>
  <c r="Q170" i="3"/>
  <c r="P170" i="3"/>
  <c r="U170" i="3" s="1"/>
  <c r="L170" i="3"/>
  <c r="J170" i="3"/>
  <c r="I170" i="3"/>
  <c r="H170" i="3"/>
  <c r="F170" i="3"/>
  <c r="E170" i="3"/>
  <c r="D170" i="3"/>
  <c r="U169" i="3"/>
  <c r="S169" i="3"/>
  <c r="R169" i="3"/>
  <c r="T169" i="3" s="1"/>
  <c r="Q169" i="3"/>
  <c r="P169" i="3"/>
  <c r="L169" i="3"/>
  <c r="J169" i="3"/>
  <c r="N169" i="3" s="1"/>
  <c r="I169" i="3"/>
  <c r="H169" i="3"/>
  <c r="F169" i="3"/>
  <c r="E169" i="3"/>
  <c r="D169" i="3"/>
  <c r="G169" i="3" s="1"/>
  <c r="U168" i="3"/>
  <c r="T168" i="3"/>
  <c r="O168" i="3"/>
  <c r="N168" i="3"/>
  <c r="M168" i="3"/>
  <c r="K168" i="3"/>
  <c r="I168" i="3"/>
  <c r="G168" i="3"/>
  <c r="U167" i="3"/>
  <c r="T167" i="3"/>
  <c r="O167" i="3"/>
  <c r="N167" i="3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O165" i="3"/>
  <c r="N165" i="3"/>
  <c r="M165" i="3"/>
  <c r="K165" i="3"/>
  <c r="I165" i="3"/>
  <c r="G165" i="3"/>
  <c r="U164" i="3"/>
  <c r="T164" i="3"/>
  <c r="O164" i="3"/>
  <c r="N164" i="3"/>
  <c r="M164" i="3"/>
  <c r="K164" i="3"/>
  <c r="I164" i="3"/>
  <c r="G164" i="3"/>
  <c r="S163" i="3"/>
  <c r="R163" i="3"/>
  <c r="T163" i="3" s="1"/>
  <c r="Q163" i="3"/>
  <c r="P163" i="3"/>
  <c r="U163" i="3" s="1"/>
  <c r="L163" i="3"/>
  <c r="J163" i="3"/>
  <c r="K163" i="3" s="1"/>
  <c r="H163" i="3"/>
  <c r="F163" i="3"/>
  <c r="E163" i="3"/>
  <c r="D163" i="3"/>
  <c r="U162" i="3"/>
  <c r="T162" i="3"/>
  <c r="O162" i="3"/>
  <c r="N162" i="3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O160" i="3"/>
  <c r="N160" i="3"/>
  <c r="M160" i="3"/>
  <c r="K160" i="3"/>
  <c r="I160" i="3"/>
  <c r="G160" i="3"/>
  <c r="U159" i="3"/>
  <c r="T159" i="3"/>
  <c r="N159" i="3"/>
  <c r="O159" i="3" s="1"/>
  <c r="M159" i="3"/>
  <c r="K159" i="3"/>
  <c r="I159" i="3"/>
  <c r="G159" i="3"/>
  <c r="U158" i="3"/>
  <c r="T158" i="3"/>
  <c r="O158" i="3"/>
  <c r="N158" i="3"/>
  <c r="M158" i="3"/>
  <c r="K158" i="3"/>
  <c r="I158" i="3"/>
  <c r="G158" i="3"/>
  <c r="S157" i="3"/>
  <c r="R157" i="3"/>
  <c r="T157" i="3" s="1"/>
  <c r="Q157" i="3"/>
  <c r="P157" i="3"/>
  <c r="U157" i="3" s="1"/>
  <c r="L157" i="3"/>
  <c r="J157" i="3"/>
  <c r="H157" i="3"/>
  <c r="I157" i="3" s="1"/>
  <c r="F157" i="3"/>
  <c r="E157" i="3"/>
  <c r="M157" i="3" s="1"/>
  <c r="D157" i="3"/>
  <c r="U156" i="3"/>
  <c r="T156" i="3"/>
  <c r="O156" i="3"/>
  <c r="N156" i="3"/>
  <c r="M156" i="3"/>
  <c r="K156" i="3"/>
  <c r="I156" i="3"/>
  <c r="G156" i="3"/>
  <c r="U155" i="3"/>
  <c r="T155" i="3"/>
  <c r="O155" i="3"/>
  <c r="N155" i="3"/>
  <c r="M155" i="3"/>
  <c r="K155" i="3"/>
  <c r="I155" i="3"/>
  <c r="G155" i="3"/>
  <c r="U154" i="3"/>
  <c r="T154" i="3"/>
  <c r="O154" i="3"/>
  <c r="N154" i="3"/>
  <c r="M154" i="3"/>
  <c r="K154" i="3"/>
  <c r="I154" i="3"/>
  <c r="G154" i="3"/>
  <c r="U153" i="3"/>
  <c r="T153" i="3"/>
  <c r="O153" i="3"/>
  <c r="N153" i="3"/>
  <c r="M153" i="3"/>
  <c r="K153" i="3"/>
  <c r="I153" i="3"/>
  <c r="G153" i="3"/>
  <c r="U152" i="3"/>
  <c r="T152" i="3"/>
  <c r="O152" i="3"/>
  <c r="N152" i="3"/>
  <c r="M152" i="3"/>
  <c r="K152" i="3"/>
  <c r="I152" i="3"/>
  <c r="G152" i="3"/>
  <c r="U151" i="3"/>
  <c r="T151" i="3"/>
  <c r="O151" i="3"/>
  <c r="N151" i="3"/>
  <c r="M151" i="3"/>
  <c r="K151" i="3"/>
  <c r="I151" i="3"/>
  <c r="G151" i="3"/>
  <c r="T150" i="3"/>
  <c r="S150" i="3"/>
  <c r="R150" i="3"/>
  <c r="Q150" i="3"/>
  <c r="P150" i="3"/>
  <c r="U150" i="3" s="1"/>
  <c r="O150" i="3"/>
  <c r="L150" i="3"/>
  <c r="J150" i="3"/>
  <c r="H150" i="3"/>
  <c r="F150" i="3"/>
  <c r="E150" i="3"/>
  <c r="M150" i="3" s="1"/>
  <c r="D150" i="3"/>
  <c r="G150" i="3" s="1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O146" i="3"/>
  <c r="N146" i="3"/>
  <c r="M146" i="3"/>
  <c r="K146" i="3"/>
  <c r="I146" i="3"/>
  <c r="G146" i="3"/>
  <c r="U145" i="3"/>
  <c r="T145" i="3"/>
  <c r="O145" i="3"/>
  <c r="N145" i="3"/>
  <c r="M145" i="3"/>
  <c r="K145" i="3"/>
  <c r="I145" i="3"/>
  <c r="G145" i="3"/>
  <c r="S144" i="3"/>
  <c r="R144" i="3"/>
  <c r="T144" i="3" s="1"/>
  <c r="Q144" i="3"/>
  <c r="P144" i="3"/>
  <c r="U144" i="3" s="1"/>
  <c r="L144" i="3"/>
  <c r="J144" i="3"/>
  <c r="I144" i="3"/>
  <c r="H144" i="3"/>
  <c r="F144" i="3"/>
  <c r="E144" i="3"/>
  <c r="O144" i="3" s="1"/>
  <c r="D144" i="3"/>
  <c r="G144" i="3" s="1"/>
  <c r="U143" i="3"/>
  <c r="T143" i="3"/>
  <c r="O143" i="3"/>
  <c r="N143" i="3"/>
  <c r="M143" i="3"/>
  <c r="K143" i="3"/>
  <c r="I143" i="3"/>
  <c r="G143" i="3"/>
  <c r="U142" i="3"/>
  <c r="T142" i="3"/>
  <c r="O142" i="3"/>
  <c r="N142" i="3"/>
  <c r="M142" i="3"/>
  <c r="K142" i="3"/>
  <c r="I142" i="3"/>
  <c r="G142" i="3"/>
  <c r="U141" i="3"/>
  <c r="T141" i="3"/>
  <c r="O141" i="3"/>
  <c r="N141" i="3"/>
  <c r="M141" i="3"/>
  <c r="K141" i="3"/>
  <c r="I141" i="3"/>
  <c r="G141" i="3"/>
  <c r="U140" i="3"/>
  <c r="T140" i="3"/>
  <c r="O140" i="3"/>
  <c r="N140" i="3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S137" i="3"/>
  <c r="R137" i="3"/>
  <c r="T137" i="3" s="1"/>
  <c r="Q137" i="3"/>
  <c r="P137" i="3"/>
  <c r="U137" i="3" s="1"/>
  <c r="L137" i="3"/>
  <c r="J137" i="3"/>
  <c r="H137" i="3"/>
  <c r="F137" i="3"/>
  <c r="E137" i="3"/>
  <c r="D137" i="3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O134" i="3"/>
  <c r="N134" i="3"/>
  <c r="M134" i="3"/>
  <c r="K134" i="3"/>
  <c r="I134" i="3"/>
  <c r="G134" i="3"/>
  <c r="U133" i="3"/>
  <c r="T133" i="3"/>
  <c r="O133" i="3"/>
  <c r="N133" i="3"/>
  <c r="M133" i="3"/>
  <c r="K133" i="3"/>
  <c r="I133" i="3"/>
  <c r="G133" i="3"/>
  <c r="S132" i="3"/>
  <c r="R132" i="3"/>
  <c r="T132" i="3" s="1"/>
  <c r="Q132" i="3"/>
  <c r="P132" i="3"/>
  <c r="U132" i="3" s="1"/>
  <c r="L132" i="3"/>
  <c r="J132" i="3"/>
  <c r="N132" i="3" s="1"/>
  <c r="I132" i="3"/>
  <c r="H132" i="3"/>
  <c r="F132" i="3"/>
  <c r="E132" i="3"/>
  <c r="K132" i="3" s="1"/>
  <c r="D132" i="3"/>
  <c r="G132" i="3" s="1"/>
  <c r="U131" i="3"/>
  <c r="T131" i="3"/>
  <c r="O131" i="3"/>
  <c r="N131" i="3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O129" i="3"/>
  <c r="N129" i="3"/>
  <c r="M129" i="3"/>
  <c r="K129" i="3"/>
  <c r="I129" i="3"/>
  <c r="G129" i="3"/>
  <c r="U128" i="3"/>
  <c r="T128" i="3"/>
  <c r="O128" i="3"/>
  <c r="N128" i="3"/>
  <c r="M128" i="3"/>
  <c r="K128" i="3"/>
  <c r="I128" i="3"/>
  <c r="G128" i="3"/>
  <c r="U127" i="3"/>
  <c r="T127" i="3"/>
  <c r="O127" i="3"/>
  <c r="N127" i="3"/>
  <c r="M127" i="3"/>
  <c r="K127" i="3"/>
  <c r="I127" i="3"/>
  <c r="G127" i="3"/>
  <c r="S126" i="3"/>
  <c r="R126" i="3"/>
  <c r="T126" i="3" s="1"/>
  <c r="Q126" i="3"/>
  <c r="P126" i="3"/>
  <c r="O126" i="3"/>
  <c r="L126" i="3"/>
  <c r="K126" i="3"/>
  <c r="J126" i="3"/>
  <c r="H126" i="3"/>
  <c r="N126" i="3" s="1"/>
  <c r="F126" i="3"/>
  <c r="E126" i="3"/>
  <c r="M126" i="3" s="1"/>
  <c r="D126" i="3"/>
  <c r="G126" i="3" s="1"/>
  <c r="U125" i="3"/>
  <c r="T125" i="3"/>
  <c r="O125" i="3"/>
  <c r="N125" i="3"/>
  <c r="M125" i="3"/>
  <c r="K125" i="3"/>
  <c r="I125" i="3"/>
  <c r="G125" i="3"/>
  <c r="U124" i="3"/>
  <c r="T124" i="3"/>
  <c r="O124" i="3"/>
  <c r="N124" i="3"/>
  <c r="M124" i="3"/>
  <c r="K124" i="3"/>
  <c r="I124" i="3"/>
  <c r="G124" i="3"/>
  <c r="U123" i="3"/>
  <c r="T123" i="3"/>
  <c r="O123" i="3"/>
  <c r="N123" i="3"/>
  <c r="M123" i="3"/>
  <c r="K123" i="3"/>
  <c r="I123" i="3"/>
  <c r="G123" i="3"/>
  <c r="U122" i="3"/>
  <c r="T122" i="3"/>
  <c r="O122" i="3"/>
  <c r="N122" i="3"/>
  <c r="M122" i="3"/>
  <c r="K122" i="3"/>
  <c r="I122" i="3"/>
  <c r="G122" i="3"/>
  <c r="S121" i="3"/>
  <c r="R121" i="3"/>
  <c r="T121" i="3" s="1"/>
  <c r="Q121" i="3"/>
  <c r="P121" i="3"/>
  <c r="U121" i="3" s="1"/>
  <c r="M121" i="3"/>
  <c r="L121" i="3"/>
  <c r="J121" i="3"/>
  <c r="I121" i="3"/>
  <c r="H121" i="3"/>
  <c r="F121" i="3"/>
  <c r="E121" i="3"/>
  <c r="O121" i="3" s="1"/>
  <c r="D121" i="3"/>
  <c r="G121" i="3" s="1"/>
  <c r="U120" i="3"/>
  <c r="T120" i="3"/>
  <c r="O120" i="3"/>
  <c r="N120" i="3"/>
  <c r="M120" i="3"/>
  <c r="K120" i="3"/>
  <c r="I120" i="3"/>
  <c r="G120" i="3"/>
  <c r="U119" i="3"/>
  <c r="T119" i="3"/>
  <c r="O119" i="3"/>
  <c r="N119" i="3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O117" i="3"/>
  <c r="N117" i="3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O115" i="3"/>
  <c r="N115" i="3"/>
  <c r="M115" i="3"/>
  <c r="K115" i="3"/>
  <c r="I115" i="3"/>
  <c r="G115" i="3"/>
  <c r="U114" i="3"/>
  <c r="T114" i="3"/>
  <c r="O114" i="3"/>
  <c r="N114" i="3"/>
  <c r="M114" i="3"/>
  <c r="K114" i="3"/>
  <c r="I114" i="3"/>
  <c r="G114" i="3"/>
  <c r="U113" i="3"/>
  <c r="T113" i="3"/>
  <c r="O113" i="3"/>
  <c r="N113" i="3"/>
  <c r="M113" i="3"/>
  <c r="K113" i="3"/>
  <c r="I113" i="3"/>
  <c r="G113" i="3"/>
  <c r="U112" i="3"/>
  <c r="S112" i="3"/>
  <c r="R112" i="3"/>
  <c r="T112" i="3" s="1"/>
  <c r="Q112" i="3"/>
  <c r="P112" i="3"/>
  <c r="L112" i="3"/>
  <c r="J112" i="3"/>
  <c r="H112" i="3"/>
  <c r="G112" i="3"/>
  <c r="F112" i="3"/>
  <c r="E112" i="3"/>
  <c r="O112" i="3" s="1"/>
  <c r="D112" i="3"/>
  <c r="I112" i="3" s="1"/>
  <c r="U111" i="3"/>
  <c r="T111" i="3"/>
  <c r="O111" i="3"/>
  <c r="N111" i="3"/>
  <c r="M111" i="3"/>
  <c r="K111" i="3"/>
  <c r="I111" i="3"/>
  <c r="G111" i="3"/>
  <c r="U110" i="3"/>
  <c r="T110" i="3"/>
  <c r="O110" i="3"/>
  <c r="N110" i="3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O108" i="3"/>
  <c r="N108" i="3"/>
  <c r="M108" i="3"/>
  <c r="K108" i="3"/>
  <c r="I108" i="3"/>
  <c r="G108" i="3"/>
  <c r="U107" i="3"/>
  <c r="T107" i="3"/>
  <c r="O107" i="3"/>
  <c r="N107" i="3"/>
  <c r="M107" i="3"/>
  <c r="K107" i="3"/>
  <c r="I107" i="3"/>
  <c r="G107" i="3"/>
  <c r="S106" i="3"/>
  <c r="R106" i="3"/>
  <c r="Q106" i="3"/>
  <c r="P106" i="3"/>
  <c r="L106" i="3"/>
  <c r="J106" i="3"/>
  <c r="I106" i="3"/>
  <c r="H106" i="3"/>
  <c r="F106" i="3"/>
  <c r="E106" i="3"/>
  <c r="K106" i="3" s="1"/>
  <c r="D106" i="3"/>
  <c r="G106" i="3" s="1"/>
  <c r="U105" i="3"/>
  <c r="T105" i="3"/>
  <c r="O105" i="3"/>
  <c r="N105" i="3"/>
  <c r="M105" i="3"/>
  <c r="K105" i="3"/>
  <c r="I105" i="3"/>
  <c r="G105" i="3"/>
  <c r="S102" i="3"/>
  <c r="R102" i="3"/>
  <c r="Q102" i="3"/>
  <c r="P102" i="3"/>
  <c r="U102" i="3" s="1"/>
  <c r="L102" i="3"/>
  <c r="J102" i="3"/>
  <c r="H102" i="3"/>
  <c r="F102" i="3"/>
  <c r="E102" i="3"/>
  <c r="D102" i="3"/>
  <c r="S101" i="3"/>
  <c r="R101" i="3"/>
  <c r="T101" i="3" s="1"/>
  <c r="Q101" i="3"/>
  <c r="P101" i="3"/>
  <c r="L101" i="3"/>
  <c r="J101" i="3"/>
  <c r="H101" i="3"/>
  <c r="F101" i="3"/>
  <c r="E101" i="3"/>
  <c r="D101" i="3"/>
  <c r="U100" i="3"/>
  <c r="T100" i="3"/>
  <c r="N100" i="3"/>
  <c r="O100" i="3" s="1"/>
  <c r="M100" i="3"/>
  <c r="K100" i="3"/>
  <c r="I100" i="3"/>
  <c r="G100" i="3"/>
  <c r="U99" i="3"/>
  <c r="T99" i="3"/>
  <c r="N99" i="3"/>
  <c r="O99" i="3" s="1"/>
  <c r="M99" i="3"/>
  <c r="K99" i="3"/>
  <c r="I99" i="3"/>
  <c r="G99" i="3"/>
  <c r="U98" i="3"/>
  <c r="T98" i="3"/>
  <c r="O98" i="3"/>
  <c r="N98" i="3"/>
  <c r="M98" i="3"/>
  <c r="K98" i="3"/>
  <c r="I98" i="3"/>
  <c r="G98" i="3"/>
  <c r="U97" i="3"/>
  <c r="T97" i="3"/>
  <c r="O97" i="3"/>
  <c r="N97" i="3"/>
  <c r="M97" i="3"/>
  <c r="K97" i="3"/>
  <c r="I97" i="3"/>
  <c r="G97" i="3"/>
  <c r="U96" i="3"/>
  <c r="S96" i="3"/>
  <c r="R96" i="3"/>
  <c r="T96" i="3" s="1"/>
  <c r="Q96" i="3"/>
  <c r="P96" i="3"/>
  <c r="L96" i="3"/>
  <c r="J96" i="3"/>
  <c r="H96" i="3"/>
  <c r="N96" i="3" s="1"/>
  <c r="F96" i="3"/>
  <c r="E96" i="3"/>
  <c r="O96" i="3" s="1"/>
  <c r="D96" i="3"/>
  <c r="I96" i="3" s="1"/>
  <c r="U95" i="3"/>
  <c r="T95" i="3"/>
  <c r="O95" i="3"/>
  <c r="N95" i="3"/>
  <c r="M95" i="3"/>
  <c r="K95" i="3"/>
  <c r="I95" i="3"/>
  <c r="G95" i="3"/>
  <c r="U94" i="3"/>
  <c r="T94" i="3"/>
  <c r="O94" i="3"/>
  <c r="N94" i="3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O92" i="3"/>
  <c r="N92" i="3"/>
  <c r="M92" i="3"/>
  <c r="K92" i="3"/>
  <c r="I92" i="3"/>
  <c r="G92" i="3"/>
  <c r="S91" i="3"/>
  <c r="R91" i="3"/>
  <c r="Q91" i="3"/>
  <c r="P91" i="3"/>
  <c r="U91" i="3" s="1"/>
  <c r="L91" i="3"/>
  <c r="J91" i="3"/>
  <c r="H91" i="3"/>
  <c r="I91" i="3" s="1"/>
  <c r="F91" i="3"/>
  <c r="G91" i="3" s="1"/>
  <c r="E91" i="3"/>
  <c r="D91" i="3"/>
  <c r="U90" i="3"/>
  <c r="T90" i="3"/>
  <c r="O90" i="3"/>
  <c r="N90" i="3"/>
  <c r="M90" i="3"/>
  <c r="K90" i="3"/>
  <c r="I90" i="3"/>
  <c r="G90" i="3"/>
  <c r="U89" i="3"/>
  <c r="T89" i="3"/>
  <c r="O89" i="3"/>
  <c r="N89" i="3"/>
  <c r="M89" i="3"/>
  <c r="K89" i="3"/>
  <c r="I89" i="3"/>
  <c r="G89" i="3"/>
  <c r="U88" i="3"/>
  <c r="T88" i="3"/>
  <c r="O88" i="3"/>
  <c r="N88" i="3"/>
  <c r="M88" i="3"/>
  <c r="K88" i="3"/>
  <c r="I88" i="3"/>
  <c r="G88" i="3"/>
  <c r="S85" i="3"/>
  <c r="R85" i="3"/>
  <c r="T85" i="3" s="1"/>
  <c r="Q85" i="3"/>
  <c r="P85" i="3"/>
  <c r="U85" i="3" s="1"/>
  <c r="L85" i="3"/>
  <c r="J85" i="3"/>
  <c r="I85" i="3"/>
  <c r="H85" i="3"/>
  <c r="F85" i="3"/>
  <c r="G85" i="3" s="1"/>
  <c r="E85" i="3"/>
  <c r="M85" i="3" s="1"/>
  <c r="D85" i="3"/>
  <c r="S84" i="3"/>
  <c r="R84" i="3"/>
  <c r="T84" i="3" s="1"/>
  <c r="Q84" i="3"/>
  <c r="P84" i="3"/>
  <c r="U84" i="3" s="1"/>
  <c r="L84" i="3"/>
  <c r="K84" i="3"/>
  <c r="J84" i="3"/>
  <c r="H84" i="3"/>
  <c r="F84" i="3"/>
  <c r="E84" i="3"/>
  <c r="O84" i="3" s="1"/>
  <c r="D84" i="3"/>
  <c r="G84" i="3" s="1"/>
  <c r="U83" i="3"/>
  <c r="T83" i="3"/>
  <c r="O83" i="3"/>
  <c r="N83" i="3"/>
  <c r="M83" i="3"/>
  <c r="K83" i="3"/>
  <c r="I83" i="3"/>
  <c r="G83" i="3"/>
  <c r="U82" i="3"/>
  <c r="T82" i="3"/>
  <c r="O82" i="3"/>
  <c r="N82" i="3"/>
  <c r="M82" i="3"/>
  <c r="K82" i="3"/>
  <c r="I82" i="3"/>
  <c r="G82" i="3"/>
  <c r="U81" i="3"/>
  <c r="T81" i="3"/>
  <c r="O81" i="3"/>
  <c r="N81" i="3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O79" i="3"/>
  <c r="N79" i="3"/>
  <c r="M79" i="3"/>
  <c r="K79" i="3"/>
  <c r="I79" i="3"/>
  <c r="G79" i="3"/>
  <c r="S78" i="3"/>
  <c r="T78" i="3" s="1"/>
  <c r="R78" i="3"/>
  <c r="Q78" i="3"/>
  <c r="P78" i="3"/>
  <c r="U78" i="3" s="1"/>
  <c r="L78" i="3"/>
  <c r="M78" i="3" s="1"/>
  <c r="J78" i="3"/>
  <c r="H78" i="3"/>
  <c r="F78" i="3"/>
  <c r="E78" i="3"/>
  <c r="K78" i="3" s="1"/>
  <c r="D78" i="3"/>
  <c r="U77" i="3"/>
  <c r="T77" i="3"/>
  <c r="O77" i="3"/>
  <c r="N77" i="3"/>
  <c r="M77" i="3"/>
  <c r="K77" i="3"/>
  <c r="I77" i="3"/>
  <c r="G77" i="3"/>
  <c r="U76" i="3"/>
  <c r="T76" i="3"/>
  <c r="N76" i="3"/>
  <c r="O76" i="3" s="1"/>
  <c r="M76" i="3"/>
  <c r="K76" i="3"/>
  <c r="I76" i="3"/>
  <c r="G76" i="3"/>
  <c r="U75" i="3"/>
  <c r="T75" i="3"/>
  <c r="O75" i="3"/>
  <c r="N75" i="3"/>
  <c r="M75" i="3"/>
  <c r="K75" i="3"/>
  <c r="I75" i="3"/>
  <c r="G75" i="3"/>
  <c r="U74" i="3"/>
  <c r="T74" i="3"/>
  <c r="O74" i="3"/>
  <c r="N74" i="3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O72" i="3"/>
  <c r="N72" i="3"/>
  <c r="M72" i="3"/>
  <c r="K72" i="3"/>
  <c r="I72" i="3"/>
  <c r="G72" i="3"/>
  <c r="U71" i="3"/>
  <c r="T71" i="3"/>
  <c r="O71" i="3"/>
  <c r="N71" i="3"/>
  <c r="M71" i="3"/>
  <c r="K71" i="3"/>
  <c r="I71" i="3"/>
  <c r="G71" i="3"/>
  <c r="S70" i="3"/>
  <c r="T70" i="3" s="1"/>
  <c r="R70" i="3"/>
  <c r="Q70" i="3"/>
  <c r="P70" i="3"/>
  <c r="U70" i="3" s="1"/>
  <c r="L70" i="3"/>
  <c r="J70" i="3"/>
  <c r="H70" i="3"/>
  <c r="F70" i="3"/>
  <c r="N70" i="3" s="1"/>
  <c r="E70" i="3"/>
  <c r="D70" i="3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O67" i="3"/>
  <c r="N67" i="3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O65" i="3"/>
  <c r="N65" i="3"/>
  <c r="M65" i="3"/>
  <c r="K65" i="3"/>
  <c r="I65" i="3"/>
  <c r="G65" i="3"/>
  <c r="U64" i="3"/>
  <c r="T64" i="3"/>
  <c r="O64" i="3"/>
  <c r="N64" i="3"/>
  <c r="M64" i="3"/>
  <c r="K64" i="3"/>
  <c r="I64" i="3"/>
  <c r="G64" i="3"/>
  <c r="T63" i="3"/>
  <c r="S63" i="3"/>
  <c r="R63" i="3"/>
  <c r="Q63" i="3"/>
  <c r="P63" i="3"/>
  <c r="U63" i="3" s="1"/>
  <c r="O63" i="3"/>
  <c r="L63" i="3"/>
  <c r="J63" i="3"/>
  <c r="H63" i="3"/>
  <c r="F63" i="3"/>
  <c r="E63" i="3"/>
  <c r="M63" i="3" s="1"/>
  <c r="D63" i="3"/>
  <c r="I63" i="3" s="1"/>
  <c r="U62" i="3"/>
  <c r="T62" i="3"/>
  <c r="O62" i="3"/>
  <c r="N62" i="3"/>
  <c r="M62" i="3"/>
  <c r="K62" i="3"/>
  <c r="I62" i="3"/>
  <c r="G62" i="3"/>
  <c r="U61" i="3"/>
  <c r="T61" i="3"/>
  <c r="O61" i="3"/>
  <c r="N61" i="3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O59" i="3"/>
  <c r="N59" i="3"/>
  <c r="M59" i="3"/>
  <c r="K59" i="3"/>
  <c r="I59" i="3"/>
  <c r="G59" i="3"/>
  <c r="U58" i="3"/>
  <c r="T58" i="3"/>
  <c r="S58" i="3"/>
  <c r="R58" i="3"/>
  <c r="Q58" i="3"/>
  <c r="P58" i="3"/>
  <c r="L58" i="3"/>
  <c r="J58" i="3"/>
  <c r="H58" i="3"/>
  <c r="F58" i="3"/>
  <c r="E58" i="3"/>
  <c r="K58" i="3" s="1"/>
  <c r="D58" i="3"/>
  <c r="G58" i="3" s="1"/>
  <c r="U57" i="3"/>
  <c r="T57" i="3"/>
  <c r="O57" i="3"/>
  <c r="N57" i="3"/>
  <c r="M57" i="3"/>
  <c r="K57" i="3"/>
  <c r="I57" i="3"/>
  <c r="G57" i="3"/>
  <c r="S54" i="3"/>
  <c r="R54" i="3"/>
  <c r="T54" i="3" s="1"/>
  <c r="Q54" i="3"/>
  <c r="P54" i="3"/>
  <c r="U54" i="3" s="1"/>
  <c r="N54" i="3"/>
  <c r="L54" i="3"/>
  <c r="J54" i="3"/>
  <c r="H54" i="3"/>
  <c r="F54" i="3"/>
  <c r="E54" i="3"/>
  <c r="K54" i="3" s="1"/>
  <c r="D54" i="3"/>
  <c r="U53" i="3"/>
  <c r="S53" i="3"/>
  <c r="R53" i="3"/>
  <c r="T53" i="3" s="1"/>
  <c r="Q53" i="3"/>
  <c r="P53" i="3"/>
  <c r="M53" i="3"/>
  <c r="L53" i="3"/>
  <c r="J53" i="3"/>
  <c r="H53" i="3"/>
  <c r="N53" i="3" s="1"/>
  <c r="F53" i="3"/>
  <c r="E53" i="3"/>
  <c r="K53" i="3" s="1"/>
  <c r="D53" i="3"/>
  <c r="I53" i="3" s="1"/>
  <c r="U52" i="3"/>
  <c r="T52" i="3"/>
  <c r="O52" i="3"/>
  <c r="N52" i="3"/>
  <c r="M52" i="3"/>
  <c r="K52" i="3"/>
  <c r="I52" i="3"/>
  <c r="G52" i="3"/>
  <c r="U51" i="3"/>
  <c r="T51" i="3"/>
  <c r="O51" i="3"/>
  <c r="N51" i="3"/>
  <c r="M51" i="3"/>
  <c r="K51" i="3"/>
  <c r="I51" i="3"/>
  <c r="G51" i="3"/>
  <c r="U50" i="3"/>
  <c r="T50" i="3"/>
  <c r="O50" i="3"/>
  <c r="N50" i="3"/>
  <c r="M50" i="3"/>
  <c r="K50" i="3"/>
  <c r="I50" i="3"/>
  <c r="G50" i="3"/>
  <c r="U49" i="3"/>
  <c r="T49" i="3"/>
  <c r="O49" i="3"/>
  <c r="N49" i="3"/>
  <c r="M49" i="3"/>
  <c r="K49" i="3"/>
  <c r="I49" i="3"/>
  <c r="G49" i="3"/>
  <c r="U48" i="3"/>
  <c r="T48" i="3"/>
  <c r="O48" i="3"/>
  <c r="N48" i="3"/>
  <c r="M48" i="3"/>
  <c r="K48" i="3"/>
  <c r="I48" i="3"/>
  <c r="G48" i="3"/>
  <c r="S47" i="3"/>
  <c r="R47" i="3"/>
  <c r="T47" i="3" s="1"/>
  <c r="Q47" i="3"/>
  <c r="P47" i="3"/>
  <c r="U47" i="3" s="1"/>
  <c r="N47" i="3"/>
  <c r="L47" i="3"/>
  <c r="J47" i="3"/>
  <c r="H47" i="3"/>
  <c r="F47" i="3"/>
  <c r="E47" i="3"/>
  <c r="D47" i="3"/>
  <c r="U46" i="3"/>
  <c r="T46" i="3"/>
  <c r="O46" i="3"/>
  <c r="N46" i="3"/>
  <c r="M46" i="3"/>
  <c r="K46" i="3"/>
  <c r="I46" i="3"/>
  <c r="G46" i="3"/>
  <c r="U45" i="3"/>
  <c r="T45" i="3"/>
  <c r="O45" i="3"/>
  <c r="N45" i="3"/>
  <c r="M45" i="3"/>
  <c r="K45" i="3"/>
  <c r="I45" i="3"/>
  <c r="G45" i="3"/>
  <c r="U44" i="3"/>
  <c r="T44" i="3"/>
  <c r="O44" i="3"/>
  <c r="N44" i="3"/>
  <c r="M44" i="3"/>
  <c r="K44" i="3"/>
  <c r="I44" i="3"/>
  <c r="G44" i="3"/>
  <c r="U43" i="3"/>
  <c r="T43" i="3"/>
  <c r="O43" i="3"/>
  <c r="N43" i="3"/>
  <c r="M43" i="3"/>
  <c r="K43" i="3"/>
  <c r="I43" i="3"/>
  <c r="G43" i="3"/>
  <c r="U42" i="3"/>
  <c r="T42" i="3"/>
  <c r="O42" i="3"/>
  <c r="N42" i="3"/>
  <c r="M42" i="3"/>
  <c r="K42" i="3"/>
  <c r="I42" i="3"/>
  <c r="G42" i="3"/>
  <c r="U41" i="3"/>
  <c r="T41" i="3"/>
  <c r="O41" i="3"/>
  <c r="N41" i="3"/>
  <c r="M41" i="3"/>
  <c r="K41" i="3"/>
  <c r="I41" i="3"/>
  <c r="G41" i="3"/>
  <c r="S40" i="3"/>
  <c r="R40" i="3"/>
  <c r="T40" i="3" s="1"/>
  <c r="Q40" i="3"/>
  <c r="P40" i="3"/>
  <c r="U40" i="3" s="1"/>
  <c r="O40" i="3"/>
  <c r="L40" i="3"/>
  <c r="K40" i="3"/>
  <c r="J40" i="3"/>
  <c r="H40" i="3"/>
  <c r="G40" i="3"/>
  <c r="F40" i="3"/>
  <c r="E40" i="3"/>
  <c r="M40" i="3" s="1"/>
  <c r="D40" i="3"/>
  <c r="I40" i="3" s="1"/>
  <c r="U39" i="3"/>
  <c r="T39" i="3"/>
  <c r="O39" i="3"/>
  <c r="N39" i="3"/>
  <c r="M39" i="3"/>
  <c r="K39" i="3"/>
  <c r="I39" i="3"/>
  <c r="G39" i="3"/>
  <c r="U38" i="3"/>
  <c r="T38" i="3"/>
  <c r="O38" i="3"/>
  <c r="N38" i="3"/>
  <c r="M38" i="3"/>
  <c r="K38" i="3"/>
  <c r="I38" i="3"/>
  <c r="G38" i="3"/>
  <c r="U37" i="3"/>
  <c r="T37" i="3"/>
  <c r="O37" i="3"/>
  <c r="N37" i="3"/>
  <c r="M37" i="3"/>
  <c r="K37" i="3"/>
  <c r="I37" i="3"/>
  <c r="G37" i="3"/>
  <c r="U36" i="3"/>
  <c r="T36" i="3"/>
  <c r="O36" i="3"/>
  <c r="N36" i="3"/>
  <c r="M36" i="3"/>
  <c r="K36" i="3"/>
  <c r="I36" i="3"/>
  <c r="G36" i="3"/>
  <c r="S35" i="3"/>
  <c r="R35" i="3"/>
  <c r="T35" i="3" s="1"/>
  <c r="Q35" i="3"/>
  <c r="P35" i="3"/>
  <c r="U35" i="3" s="1"/>
  <c r="M35" i="3"/>
  <c r="L35" i="3"/>
  <c r="J35" i="3"/>
  <c r="H35" i="3"/>
  <c r="F35" i="3"/>
  <c r="E35" i="3"/>
  <c r="O35" i="3" s="1"/>
  <c r="D35" i="3"/>
  <c r="G35" i="3" s="1"/>
  <c r="U34" i="3"/>
  <c r="T34" i="3"/>
  <c r="O34" i="3"/>
  <c r="N34" i="3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O32" i="3"/>
  <c r="N32" i="3"/>
  <c r="M32" i="3"/>
  <c r="K32" i="3"/>
  <c r="I32" i="3"/>
  <c r="G32" i="3"/>
  <c r="U31" i="3"/>
  <c r="T31" i="3"/>
  <c r="O31" i="3"/>
  <c r="N31" i="3"/>
  <c r="M31" i="3"/>
  <c r="K31" i="3"/>
  <c r="I31" i="3"/>
  <c r="G31" i="3"/>
  <c r="U30" i="3"/>
  <c r="T30" i="3"/>
  <c r="O30" i="3"/>
  <c r="N30" i="3"/>
  <c r="M30" i="3"/>
  <c r="K30" i="3"/>
  <c r="I30" i="3"/>
  <c r="G30" i="3"/>
  <c r="U29" i="3"/>
  <c r="T29" i="3"/>
  <c r="O29" i="3"/>
  <c r="N29" i="3"/>
  <c r="M29" i="3"/>
  <c r="K29" i="3"/>
  <c r="I29" i="3"/>
  <c r="G29" i="3"/>
  <c r="U28" i="3"/>
  <c r="T28" i="3"/>
  <c r="O28" i="3"/>
  <c r="N28" i="3"/>
  <c r="M28" i="3"/>
  <c r="K28" i="3"/>
  <c r="I28" i="3"/>
  <c r="G28" i="3"/>
  <c r="S27" i="3"/>
  <c r="R27" i="3"/>
  <c r="Q27" i="3"/>
  <c r="P27" i="3"/>
  <c r="U27" i="3" s="1"/>
  <c r="L27" i="3"/>
  <c r="J27" i="3"/>
  <c r="K27" i="3" s="1"/>
  <c r="H27" i="3"/>
  <c r="F27" i="3"/>
  <c r="E27" i="3"/>
  <c r="D27" i="3"/>
  <c r="I27" i="3" s="1"/>
  <c r="U26" i="3"/>
  <c r="T26" i="3"/>
  <c r="O26" i="3"/>
  <c r="N26" i="3"/>
  <c r="M26" i="3"/>
  <c r="K26" i="3"/>
  <c r="I26" i="3"/>
  <c r="G26" i="3"/>
  <c r="U25" i="3"/>
  <c r="T25" i="3"/>
  <c r="O25" i="3"/>
  <c r="N25" i="3"/>
  <c r="M25" i="3"/>
  <c r="K25" i="3"/>
  <c r="I25" i="3"/>
  <c r="G25" i="3"/>
  <c r="U24" i="3"/>
  <c r="T24" i="3"/>
  <c r="O24" i="3"/>
  <c r="N24" i="3"/>
  <c r="M24" i="3"/>
  <c r="K24" i="3"/>
  <c r="I24" i="3"/>
  <c r="G24" i="3"/>
  <c r="U23" i="3"/>
  <c r="T23" i="3"/>
  <c r="O23" i="3"/>
  <c r="N23" i="3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O21" i="3"/>
  <c r="N21" i="3"/>
  <c r="M21" i="3"/>
  <c r="K21" i="3"/>
  <c r="I21" i="3"/>
  <c r="G21" i="3"/>
  <c r="U20" i="3"/>
  <c r="T20" i="3"/>
  <c r="O20" i="3"/>
  <c r="N20" i="3"/>
  <c r="M20" i="3"/>
  <c r="K20" i="3"/>
  <c r="I20" i="3"/>
  <c r="G20" i="3"/>
  <c r="S19" i="3"/>
  <c r="R19" i="3"/>
  <c r="T19" i="3" s="1"/>
  <c r="Q19" i="3"/>
  <c r="P19" i="3"/>
  <c r="U19" i="3" s="1"/>
  <c r="L19" i="3"/>
  <c r="J19" i="3"/>
  <c r="H19" i="3"/>
  <c r="F19" i="3"/>
  <c r="N19" i="3" s="1"/>
  <c r="E19" i="3"/>
  <c r="K19" i="3" s="1"/>
  <c r="D19" i="3"/>
  <c r="I19" i="3" s="1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O16" i="3"/>
  <c r="N16" i="3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O14" i="3"/>
  <c r="N14" i="3"/>
  <c r="M14" i="3"/>
  <c r="K14" i="3"/>
  <c r="I14" i="3"/>
  <c r="G14" i="3"/>
  <c r="U13" i="3"/>
  <c r="T13" i="3"/>
  <c r="O13" i="3"/>
  <c r="N13" i="3"/>
  <c r="M13" i="3"/>
  <c r="K13" i="3"/>
  <c r="I13" i="3"/>
  <c r="G13" i="3"/>
  <c r="U12" i="3"/>
  <c r="T12" i="3"/>
  <c r="O12" i="3"/>
  <c r="N12" i="3"/>
  <c r="M12" i="3"/>
  <c r="K12" i="3"/>
  <c r="I12" i="3"/>
  <c r="G12" i="3"/>
  <c r="U11" i="3"/>
  <c r="T11" i="3"/>
  <c r="O11" i="3"/>
  <c r="N11" i="3"/>
  <c r="M11" i="3"/>
  <c r="K11" i="3"/>
  <c r="I11" i="3"/>
  <c r="G11" i="3"/>
  <c r="S10" i="3"/>
  <c r="R10" i="3"/>
  <c r="T10" i="3" s="1"/>
  <c r="Q10" i="3"/>
  <c r="P10" i="3"/>
  <c r="L10" i="3"/>
  <c r="K10" i="3"/>
  <c r="J10" i="3"/>
  <c r="H10" i="3"/>
  <c r="G10" i="3"/>
  <c r="F10" i="3"/>
  <c r="E10" i="3"/>
  <c r="M10" i="3" s="1"/>
  <c r="D10" i="3"/>
  <c r="I10" i="3" s="1"/>
  <c r="U9" i="3"/>
  <c r="T9" i="3"/>
  <c r="O9" i="3"/>
  <c r="N9" i="3"/>
  <c r="M9" i="3"/>
  <c r="K9" i="3"/>
  <c r="I9" i="3"/>
  <c r="G9" i="3"/>
  <c r="U8" i="3"/>
  <c r="T8" i="3"/>
  <c r="O8" i="3"/>
  <c r="N8" i="3"/>
  <c r="M8" i="3"/>
  <c r="K8" i="3"/>
  <c r="I8" i="3"/>
  <c r="G8" i="3"/>
  <c r="S339" i="2"/>
  <c r="R339" i="2"/>
  <c r="Q339" i="2"/>
  <c r="P339" i="2"/>
  <c r="L339" i="2"/>
  <c r="J339" i="2"/>
  <c r="H339" i="2"/>
  <c r="F339" i="2"/>
  <c r="N339" i="2" s="1"/>
  <c r="E339" i="2"/>
  <c r="D339" i="2"/>
  <c r="I339" i="2" s="1"/>
  <c r="S338" i="2"/>
  <c r="T338" i="2" s="1"/>
  <c r="R338" i="2"/>
  <c r="Q338" i="2"/>
  <c r="P338" i="2"/>
  <c r="L338" i="2"/>
  <c r="J338" i="2"/>
  <c r="H338" i="2"/>
  <c r="F338" i="2"/>
  <c r="E338" i="2"/>
  <c r="D338" i="2"/>
  <c r="S337" i="2"/>
  <c r="R337" i="2"/>
  <c r="T337" i="2" s="1"/>
  <c r="Q337" i="2"/>
  <c r="P337" i="2"/>
  <c r="L337" i="2"/>
  <c r="J337" i="2"/>
  <c r="H337" i="2"/>
  <c r="F337" i="2"/>
  <c r="E337" i="2"/>
  <c r="D337" i="2"/>
  <c r="U336" i="2"/>
  <c r="T336" i="2"/>
  <c r="N336" i="2"/>
  <c r="O336" i="2" s="1"/>
  <c r="M336" i="2"/>
  <c r="K336" i="2"/>
  <c r="I336" i="2"/>
  <c r="G336" i="2"/>
  <c r="U335" i="2"/>
  <c r="T335" i="2"/>
  <c r="N335" i="2"/>
  <c r="O335" i="2" s="1"/>
  <c r="M335" i="2"/>
  <c r="K335" i="2"/>
  <c r="I335" i="2"/>
  <c r="G335" i="2"/>
  <c r="U334" i="2"/>
  <c r="T334" i="2"/>
  <c r="N334" i="2"/>
  <c r="O334" i="2" s="1"/>
  <c r="M334" i="2"/>
  <c r="K334" i="2"/>
  <c r="I334" i="2"/>
  <c r="G334" i="2"/>
  <c r="U333" i="2"/>
  <c r="T333" i="2"/>
  <c r="N333" i="2"/>
  <c r="O333" i="2" s="1"/>
  <c r="M333" i="2"/>
  <c r="K333" i="2"/>
  <c r="I333" i="2"/>
  <c r="G333" i="2"/>
  <c r="T332" i="2"/>
  <c r="S332" i="2"/>
  <c r="R332" i="2"/>
  <c r="Q332" i="2"/>
  <c r="P332" i="2"/>
  <c r="U332" i="2" s="1"/>
  <c r="L332" i="2"/>
  <c r="J332" i="2"/>
  <c r="H332" i="2"/>
  <c r="F332" i="2"/>
  <c r="N332" i="2" s="1"/>
  <c r="O332" i="2" s="1"/>
  <c r="E332" i="2"/>
  <c r="D332" i="2"/>
  <c r="U331" i="2"/>
  <c r="T331" i="2"/>
  <c r="O331" i="2"/>
  <c r="N331" i="2"/>
  <c r="M331" i="2"/>
  <c r="K331" i="2"/>
  <c r="I331" i="2"/>
  <c r="G331" i="2"/>
  <c r="U330" i="2"/>
  <c r="T330" i="2"/>
  <c r="O330" i="2"/>
  <c r="N330" i="2"/>
  <c r="M330" i="2"/>
  <c r="K330" i="2"/>
  <c r="I330" i="2"/>
  <c r="G330" i="2"/>
  <c r="U329" i="2"/>
  <c r="T329" i="2"/>
  <c r="O329" i="2"/>
  <c r="N329" i="2"/>
  <c r="M329" i="2"/>
  <c r="K329" i="2"/>
  <c r="I329" i="2"/>
  <c r="G329" i="2"/>
  <c r="U328" i="2"/>
  <c r="T328" i="2"/>
  <c r="O328" i="2"/>
  <c r="N328" i="2"/>
  <c r="M328" i="2"/>
  <c r="K328" i="2"/>
  <c r="I328" i="2"/>
  <c r="G328" i="2"/>
  <c r="U327" i="2"/>
  <c r="T327" i="2"/>
  <c r="O327" i="2"/>
  <c r="N327" i="2"/>
  <c r="M327" i="2"/>
  <c r="K327" i="2"/>
  <c r="I327" i="2"/>
  <c r="G327" i="2"/>
  <c r="U326" i="2"/>
  <c r="T326" i="2"/>
  <c r="O326" i="2"/>
  <c r="N326" i="2"/>
  <c r="M326" i="2"/>
  <c r="K326" i="2"/>
  <c r="I326" i="2"/>
  <c r="G326" i="2"/>
  <c r="U325" i="2"/>
  <c r="T325" i="2"/>
  <c r="O325" i="2"/>
  <c r="N325" i="2"/>
  <c r="M325" i="2"/>
  <c r="K325" i="2"/>
  <c r="I325" i="2"/>
  <c r="G325" i="2"/>
  <c r="U324" i="2"/>
  <c r="T324" i="2"/>
  <c r="O324" i="2"/>
  <c r="N324" i="2"/>
  <c r="M324" i="2"/>
  <c r="K324" i="2"/>
  <c r="I324" i="2"/>
  <c r="G324" i="2"/>
  <c r="S323" i="2"/>
  <c r="R323" i="2"/>
  <c r="T323" i="2" s="1"/>
  <c r="Q323" i="2"/>
  <c r="P323" i="2"/>
  <c r="L323" i="2"/>
  <c r="J323" i="2"/>
  <c r="U323" i="2" s="1"/>
  <c r="H323" i="2"/>
  <c r="F323" i="2"/>
  <c r="N323" i="2" s="1"/>
  <c r="E323" i="2"/>
  <c r="D323" i="2"/>
  <c r="U322" i="2"/>
  <c r="T322" i="2"/>
  <c r="O322" i="2"/>
  <c r="N322" i="2"/>
  <c r="M322" i="2"/>
  <c r="K322" i="2"/>
  <c r="I322" i="2"/>
  <c r="G322" i="2"/>
  <c r="U321" i="2"/>
  <c r="T321" i="2"/>
  <c r="O321" i="2"/>
  <c r="N321" i="2"/>
  <c r="M321" i="2"/>
  <c r="K321" i="2"/>
  <c r="I321" i="2"/>
  <c r="G321" i="2"/>
  <c r="U320" i="2"/>
  <c r="T320" i="2"/>
  <c r="O320" i="2"/>
  <c r="N320" i="2"/>
  <c r="M320" i="2"/>
  <c r="K320" i="2"/>
  <c r="I320" i="2"/>
  <c r="G320" i="2"/>
  <c r="U319" i="2"/>
  <c r="T319" i="2"/>
  <c r="O319" i="2"/>
  <c r="N319" i="2"/>
  <c r="M319" i="2"/>
  <c r="K319" i="2"/>
  <c r="I319" i="2"/>
  <c r="G319" i="2"/>
  <c r="U318" i="2"/>
  <c r="T318" i="2"/>
  <c r="O318" i="2"/>
  <c r="N318" i="2"/>
  <c r="M318" i="2"/>
  <c r="K318" i="2"/>
  <c r="I318" i="2"/>
  <c r="G318" i="2"/>
  <c r="T317" i="2"/>
  <c r="S317" i="2"/>
  <c r="R317" i="2"/>
  <c r="Q317" i="2"/>
  <c r="P317" i="2"/>
  <c r="U317" i="2" s="1"/>
  <c r="M317" i="2"/>
  <c r="L317" i="2"/>
  <c r="J317" i="2"/>
  <c r="H317" i="2"/>
  <c r="F317" i="2"/>
  <c r="E317" i="2"/>
  <c r="D317" i="2"/>
  <c r="U316" i="2"/>
  <c r="T316" i="2"/>
  <c r="N316" i="2"/>
  <c r="O316" i="2" s="1"/>
  <c r="M316" i="2"/>
  <c r="K316" i="2"/>
  <c r="I316" i="2"/>
  <c r="G316" i="2"/>
  <c r="U315" i="2"/>
  <c r="T315" i="2"/>
  <c r="N315" i="2"/>
  <c r="O315" i="2" s="1"/>
  <c r="M315" i="2"/>
  <c r="K315" i="2"/>
  <c r="I315" i="2"/>
  <c r="G315" i="2"/>
  <c r="U314" i="2"/>
  <c r="T314" i="2"/>
  <c r="N314" i="2"/>
  <c r="O314" i="2" s="1"/>
  <c r="M314" i="2"/>
  <c r="K314" i="2"/>
  <c r="I314" i="2"/>
  <c r="G314" i="2"/>
  <c r="U313" i="2"/>
  <c r="T313" i="2"/>
  <c r="N313" i="2"/>
  <c r="O313" i="2" s="1"/>
  <c r="M313" i="2"/>
  <c r="K313" i="2"/>
  <c r="I313" i="2"/>
  <c r="G313" i="2"/>
  <c r="U312" i="2"/>
  <c r="T312" i="2"/>
  <c r="N312" i="2"/>
  <c r="O312" i="2" s="1"/>
  <c r="M312" i="2"/>
  <c r="K312" i="2"/>
  <c r="I312" i="2"/>
  <c r="G312" i="2"/>
  <c r="U311" i="2"/>
  <c r="T311" i="2"/>
  <c r="N311" i="2"/>
  <c r="O311" i="2" s="1"/>
  <c r="M311" i="2"/>
  <c r="K311" i="2"/>
  <c r="I311" i="2"/>
  <c r="G311" i="2"/>
  <c r="S310" i="2"/>
  <c r="R310" i="2"/>
  <c r="T310" i="2" s="1"/>
  <c r="Q310" i="2"/>
  <c r="P310" i="2"/>
  <c r="L310" i="2"/>
  <c r="J310" i="2"/>
  <c r="H310" i="2"/>
  <c r="I310" i="2" s="1"/>
  <c r="F310" i="2"/>
  <c r="E310" i="2"/>
  <c r="M310" i="2" s="1"/>
  <c r="D310" i="2"/>
  <c r="U309" i="2"/>
  <c r="T309" i="2"/>
  <c r="N309" i="2"/>
  <c r="O309" i="2" s="1"/>
  <c r="M309" i="2"/>
  <c r="K309" i="2"/>
  <c r="I309" i="2"/>
  <c r="G309" i="2"/>
  <c r="U308" i="2"/>
  <c r="T308" i="2"/>
  <c r="N308" i="2"/>
  <c r="O308" i="2" s="1"/>
  <c r="M308" i="2"/>
  <c r="K308" i="2"/>
  <c r="I308" i="2"/>
  <c r="G308" i="2"/>
  <c r="U307" i="2"/>
  <c r="T307" i="2"/>
  <c r="N307" i="2"/>
  <c r="O307" i="2" s="1"/>
  <c r="M307" i="2"/>
  <c r="K307" i="2"/>
  <c r="I307" i="2"/>
  <c r="G307" i="2"/>
  <c r="U306" i="2"/>
  <c r="T306" i="2"/>
  <c r="N306" i="2"/>
  <c r="O306" i="2" s="1"/>
  <c r="M306" i="2"/>
  <c r="K306" i="2"/>
  <c r="I306" i="2"/>
  <c r="G306" i="2"/>
  <c r="U305" i="2"/>
  <c r="T305" i="2"/>
  <c r="N305" i="2"/>
  <c r="O305" i="2" s="1"/>
  <c r="M305" i="2"/>
  <c r="K305" i="2"/>
  <c r="I305" i="2"/>
  <c r="G305" i="2"/>
  <c r="U304" i="2"/>
  <c r="T304" i="2"/>
  <c r="N304" i="2"/>
  <c r="O304" i="2" s="1"/>
  <c r="M304" i="2"/>
  <c r="K304" i="2"/>
  <c r="I304" i="2"/>
  <c r="G304" i="2"/>
  <c r="S303" i="2"/>
  <c r="R303" i="2"/>
  <c r="T303" i="2" s="1"/>
  <c r="Q303" i="2"/>
  <c r="P303" i="2"/>
  <c r="L303" i="2"/>
  <c r="J303" i="2"/>
  <c r="K303" i="2" s="1"/>
  <c r="H303" i="2"/>
  <c r="F303" i="2"/>
  <c r="E303" i="2"/>
  <c r="M303" i="2" s="1"/>
  <c r="D303" i="2"/>
  <c r="U302" i="2"/>
  <c r="T302" i="2"/>
  <c r="N302" i="2"/>
  <c r="O302" i="2" s="1"/>
  <c r="M302" i="2"/>
  <c r="K302" i="2"/>
  <c r="I302" i="2"/>
  <c r="G302" i="2"/>
  <c r="S299" i="2"/>
  <c r="R299" i="2"/>
  <c r="Q299" i="2"/>
  <c r="P299" i="2"/>
  <c r="L299" i="2"/>
  <c r="J299" i="2"/>
  <c r="H299" i="2"/>
  <c r="F299" i="2"/>
  <c r="N299" i="2" s="1"/>
  <c r="E299" i="2"/>
  <c r="D299" i="2"/>
  <c r="T298" i="2"/>
  <c r="S298" i="2"/>
  <c r="R298" i="2"/>
  <c r="Q298" i="2"/>
  <c r="P298" i="2"/>
  <c r="U298" i="2" s="1"/>
  <c r="L298" i="2"/>
  <c r="J298" i="2"/>
  <c r="H298" i="2"/>
  <c r="F298" i="2"/>
  <c r="N298" i="2" s="1"/>
  <c r="E298" i="2"/>
  <c r="D298" i="2"/>
  <c r="U297" i="2"/>
  <c r="T297" i="2"/>
  <c r="N297" i="2"/>
  <c r="O297" i="2" s="1"/>
  <c r="M297" i="2"/>
  <c r="K297" i="2"/>
  <c r="I297" i="2"/>
  <c r="G297" i="2"/>
  <c r="U296" i="2"/>
  <c r="T296" i="2"/>
  <c r="N296" i="2"/>
  <c r="O296" i="2" s="1"/>
  <c r="M296" i="2"/>
  <c r="K296" i="2"/>
  <c r="I296" i="2"/>
  <c r="G296" i="2"/>
  <c r="U295" i="2"/>
  <c r="T295" i="2"/>
  <c r="N295" i="2"/>
  <c r="O295" i="2" s="1"/>
  <c r="M295" i="2"/>
  <c r="K295" i="2"/>
  <c r="I295" i="2"/>
  <c r="G295" i="2"/>
  <c r="U294" i="2"/>
  <c r="T294" i="2"/>
  <c r="N294" i="2"/>
  <c r="O294" i="2" s="1"/>
  <c r="M294" i="2"/>
  <c r="K294" i="2"/>
  <c r="I294" i="2"/>
  <c r="G294" i="2"/>
  <c r="U293" i="2"/>
  <c r="T293" i="2"/>
  <c r="N293" i="2"/>
  <c r="O293" i="2" s="1"/>
  <c r="M293" i="2"/>
  <c r="K293" i="2"/>
  <c r="I293" i="2"/>
  <c r="G293" i="2"/>
  <c r="S292" i="2"/>
  <c r="R292" i="2"/>
  <c r="T292" i="2" s="1"/>
  <c r="Q292" i="2"/>
  <c r="P292" i="2"/>
  <c r="L292" i="2"/>
  <c r="J292" i="2"/>
  <c r="H292" i="2"/>
  <c r="I292" i="2" s="1"/>
  <c r="F292" i="2"/>
  <c r="N292" i="2" s="1"/>
  <c r="O292" i="2" s="1"/>
  <c r="E292" i="2"/>
  <c r="M292" i="2" s="1"/>
  <c r="D292" i="2"/>
  <c r="U291" i="2"/>
  <c r="T291" i="2"/>
  <c r="N291" i="2"/>
  <c r="O291" i="2" s="1"/>
  <c r="M291" i="2"/>
  <c r="K291" i="2"/>
  <c r="I291" i="2"/>
  <c r="G291" i="2"/>
  <c r="U290" i="2"/>
  <c r="T290" i="2"/>
  <c r="N290" i="2"/>
  <c r="O290" i="2" s="1"/>
  <c r="M290" i="2"/>
  <c r="K290" i="2"/>
  <c r="I290" i="2"/>
  <c r="G290" i="2"/>
  <c r="U289" i="2"/>
  <c r="T289" i="2"/>
  <c r="N289" i="2"/>
  <c r="O289" i="2" s="1"/>
  <c r="M289" i="2"/>
  <c r="K289" i="2"/>
  <c r="I289" i="2"/>
  <c r="G289" i="2"/>
  <c r="U288" i="2"/>
  <c r="T288" i="2"/>
  <c r="N288" i="2"/>
  <c r="O288" i="2" s="1"/>
  <c r="M288" i="2"/>
  <c r="K288" i="2"/>
  <c r="I288" i="2"/>
  <c r="G288" i="2"/>
  <c r="U287" i="2"/>
  <c r="T287" i="2"/>
  <c r="N287" i="2"/>
  <c r="O287" i="2" s="1"/>
  <c r="M287" i="2"/>
  <c r="K287" i="2"/>
  <c r="I287" i="2"/>
  <c r="G287" i="2"/>
  <c r="U286" i="2"/>
  <c r="T286" i="2"/>
  <c r="N286" i="2"/>
  <c r="O286" i="2" s="1"/>
  <c r="M286" i="2"/>
  <c r="K286" i="2"/>
  <c r="I286" i="2"/>
  <c r="G286" i="2"/>
  <c r="S285" i="2"/>
  <c r="R285" i="2"/>
  <c r="T285" i="2" s="1"/>
  <c r="Q285" i="2"/>
  <c r="P285" i="2"/>
  <c r="L285" i="2"/>
  <c r="J285" i="2"/>
  <c r="K285" i="2" s="1"/>
  <c r="H285" i="2"/>
  <c r="F285" i="2"/>
  <c r="E285" i="2"/>
  <c r="D285" i="2"/>
  <c r="G285" i="2" s="1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N278" i="2"/>
  <c r="O278" i="2" s="1"/>
  <c r="M278" i="2"/>
  <c r="K278" i="2"/>
  <c r="I278" i="2"/>
  <c r="G278" i="2"/>
  <c r="U277" i="2"/>
  <c r="T277" i="2"/>
  <c r="N277" i="2"/>
  <c r="O277" i="2" s="1"/>
  <c r="M277" i="2"/>
  <c r="K277" i="2"/>
  <c r="I277" i="2"/>
  <c r="G277" i="2"/>
  <c r="U276" i="2"/>
  <c r="T276" i="2"/>
  <c r="N276" i="2"/>
  <c r="O276" i="2" s="1"/>
  <c r="M276" i="2"/>
  <c r="K276" i="2"/>
  <c r="I276" i="2"/>
  <c r="G276" i="2"/>
  <c r="S275" i="2"/>
  <c r="R275" i="2"/>
  <c r="Q275" i="2"/>
  <c r="P275" i="2"/>
  <c r="L275" i="2"/>
  <c r="J275" i="2"/>
  <c r="H275" i="2"/>
  <c r="F275" i="2"/>
  <c r="N275" i="2" s="1"/>
  <c r="E275" i="2"/>
  <c r="D275" i="2"/>
  <c r="U274" i="2"/>
  <c r="T274" i="2"/>
  <c r="O274" i="2"/>
  <c r="N274" i="2"/>
  <c r="M274" i="2"/>
  <c r="K274" i="2"/>
  <c r="I274" i="2"/>
  <c r="G274" i="2"/>
  <c r="U273" i="2"/>
  <c r="T273" i="2"/>
  <c r="O273" i="2"/>
  <c r="N273" i="2"/>
  <c r="M273" i="2"/>
  <c r="K273" i="2"/>
  <c r="I273" i="2"/>
  <c r="G273" i="2"/>
  <c r="U272" i="2"/>
  <c r="T272" i="2"/>
  <c r="O272" i="2"/>
  <c r="N272" i="2"/>
  <c r="M272" i="2"/>
  <c r="K272" i="2"/>
  <c r="I272" i="2"/>
  <c r="G272" i="2"/>
  <c r="U271" i="2"/>
  <c r="T271" i="2"/>
  <c r="O271" i="2"/>
  <c r="N271" i="2"/>
  <c r="M271" i="2"/>
  <c r="K271" i="2"/>
  <c r="I271" i="2"/>
  <c r="G271" i="2"/>
  <c r="U270" i="2"/>
  <c r="T270" i="2"/>
  <c r="O270" i="2"/>
  <c r="N270" i="2"/>
  <c r="M270" i="2"/>
  <c r="K270" i="2"/>
  <c r="I270" i="2"/>
  <c r="G270" i="2"/>
  <c r="U269" i="2"/>
  <c r="T269" i="2"/>
  <c r="O269" i="2"/>
  <c r="N269" i="2"/>
  <c r="M269" i="2"/>
  <c r="K269" i="2"/>
  <c r="I269" i="2"/>
  <c r="G269" i="2"/>
  <c r="U268" i="2"/>
  <c r="T268" i="2"/>
  <c r="O268" i="2"/>
  <c r="N268" i="2"/>
  <c r="M268" i="2"/>
  <c r="K268" i="2"/>
  <c r="I268" i="2"/>
  <c r="G268" i="2"/>
  <c r="S267" i="2"/>
  <c r="T267" i="2" s="1"/>
  <c r="R267" i="2"/>
  <c r="Q267" i="2"/>
  <c r="P267" i="2"/>
  <c r="L267" i="2"/>
  <c r="J267" i="2"/>
  <c r="H267" i="2"/>
  <c r="F267" i="2"/>
  <c r="E267" i="2"/>
  <c r="D267" i="2"/>
  <c r="U266" i="2"/>
  <c r="T266" i="2"/>
  <c r="N266" i="2"/>
  <c r="O266" i="2" s="1"/>
  <c r="M266" i="2"/>
  <c r="K266" i="2"/>
  <c r="I266" i="2"/>
  <c r="G266" i="2"/>
  <c r="U265" i="2"/>
  <c r="T265" i="2"/>
  <c r="N265" i="2"/>
  <c r="O265" i="2" s="1"/>
  <c r="M265" i="2"/>
  <c r="K265" i="2"/>
  <c r="I265" i="2"/>
  <c r="G265" i="2"/>
  <c r="U264" i="2"/>
  <c r="T264" i="2"/>
  <c r="N264" i="2"/>
  <c r="O264" i="2" s="1"/>
  <c r="M264" i="2"/>
  <c r="K264" i="2"/>
  <c r="I264" i="2"/>
  <c r="G264" i="2"/>
  <c r="U263" i="2"/>
  <c r="T263" i="2"/>
  <c r="N263" i="2"/>
  <c r="O263" i="2" s="1"/>
  <c r="M263" i="2"/>
  <c r="K263" i="2"/>
  <c r="I263" i="2"/>
  <c r="G263" i="2"/>
  <c r="S260" i="2"/>
  <c r="R260" i="2"/>
  <c r="T260" i="2" s="1"/>
  <c r="Q260" i="2"/>
  <c r="P260" i="2"/>
  <c r="L260" i="2"/>
  <c r="J260" i="2"/>
  <c r="H260" i="2"/>
  <c r="F260" i="2"/>
  <c r="E260" i="2"/>
  <c r="M260" i="2" s="1"/>
  <c r="D260" i="2"/>
  <c r="I260" i="2" s="1"/>
  <c r="S259" i="2"/>
  <c r="T259" i="2" s="1"/>
  <c r="R259" i="2"/>
  <c r="Q259" i="2"/>
  <c r="P259" i="2"/>
  <c r="U259" i="2" s="1"/>
  <c r="L259" i="2"/>
  <c r="J259" i="2"/>
  <c r="H259" i="2"/>
  <c r="F259" i="2"/>
  <c r="E259" i="2"/>
  <c r="K259" i="2" s="1"/>
  <c r="D259" i="2"/>
  <c r="G259" i="2" s="1"/>
  <c r="U258" i="2"/>
  <c r="T258" i="2"/>
  <c r="N258" i="2"/>
  <c r="O258" i="2" s="1"/>
  <c r="M258" i="2"/>
  <c r="K258" i="2"/>
  <c r="I258" i="2"/>
  <c r="G258" i="2"/>
  <c r="U257" i="2"/>
  <c r="T257" i="2"/>
  <c r="N257" i="2"/>
  <c r="O257" i="2" s="1"/>
  <c r="M257" i="2"/>
  <c r="K257" i="2"/>
  <c r="I257" i="2"/>
  <c r="G257" i="2"/>
  <c r="U256" i="2"/>
  <c r="T256" i="2"/>
  <c r="N256" i="2"/>
  <c r="O256" i="2" s="1"/>
  <c r="M256" i="2"/>
  <c r="K256" i="2"/>
  <c r="I256" i="2"/>
  <c r="G256" i="2"/>
  <c r="U255" i="2"/>
  <c r="T255" i="2"/>
  <c r="N255" i="2"/>
  <c r="O255" i="2" s="1"/>
  <c r="M255" i="2"/>
  <c r="K255" i="2"/>
  <c r="I255" i="2"/>
  <c r="G255" i="2"/>
  <c r="U254" i="2"/>
  <c r="S254" i="2"/>
  <c r="R254" i="2"/>
  <c r="Q254" i="2"/>
  <c r="P254" i="2"/>
  <c r="L254" i="2"/>
  <c r="J254" i="2"/>
  <c r="H254" i="2"/>
  <c r="F254" i="2"/>
  <c r="N254" i="2" s="1"/>
  <c r="E254" i="2"/>
  <c r="M254" i="2" s="1"/>
  <c r="D254" i="2"/>
  <c r="I254" i="2" s="1"/>
  <c r="U253" i="2"/>
  <c r="T253" i="2"/>
  <c r="O253" i="2"/>
  <c r="N253" i="2"/>
  <c r="M253" i="2"/>
  <c r="K253" i="2"/>
  <c r="I253" i="2"/>
  <c r="G253" i="2"/>
  <c r="U252" i="2"/>
  <c r="T252" i="2"/>
  <c r="O252" i="2"/>
  <c r="N252" i="2"/>
  <c r="M252" i="2"/>
  <c r="K252" i="2"/>
  <c r="I252" i="2"/>
  <c r="G252" i="2"/>
  <c r="U251" i="2"/>
  <c r="T251" i="2"/>
  <c r="O251" i="2"/>
  <c r="N251" i="2"/>
  <c r="M251" i="2"/>
  <c r="K251" i="2"/>
  <c r="I251" i="2"/>
  <c r="G251" i="2"/>
  <c r="U250" i="2"/>
  <c r="T250" i="2"/>
  <c r="O250" i="2"/>
  <c r="N250" i="2"/>
  <c r="M250" i="2"/>
  <c r="K250" i="2"/>
  <c r="I250" i="2"/>
  <c r="G250" i="2"/>
  <c r="U249" i="2"/>
  <c r="T249" i="2"/>
  <c r="O249" i="2"/>
  <c r="N249" i="2"/>
  <c r="M249" i="2"/>
  <c r="K249" i="2"/>
  <c r="I249" i="2"/>
  <c r="G249" i="2"/>
  <c r="U248" i="2"/>
  <c r="T248" i="2"/>
  <c r="O248" i="2"/>
  <c r="N248" i="2"/>
  <c r="M248" i="2"/>
  <c r="K248" i="2"/>
  <c r="I248" i="2"/>
  <c r="G248" i="2"/>
  <c r="S247" i="2"/>
  <c r="R247" i="2"/>
  <c r="T247" i="2" s="1"/>
  <c r="Q247" i="2"/>
  <c r="P247" i="2"/>
  <c r="U247" i="2" s="1"/>
  <c r="M247" i="2"/>
  <c r="L247" i="2"/>
  <c r="J247" i="2"/>
  <c r="H247" i="2"/>
  <c r="F247" i="2"/>
  <c r="G247" i="2" s="1"/>
  <c r="E247" i="2"/>
  <c r="K247" i="2" s="1"/>
  <c r="D247" i="2"/>
  <c r="U246" i="2"/>
  <c r="T246" i="2"/>
  <c r="N246" i="2"/>
  <c r="O246" i="2" s="1"/>
  <c r="M246" i="2"/>
  <c r="K246" i="2"/>
  <c r="I246" i="2"/>
  <c r="G246" i="2"/>
  <c r="U245" i="2"/>
  <c r="T245" i="2"/>
  <c r="N245" i="2"/>
  <c r="O245" i="2" s="1"/>
  <c r="M245" i="2"/>
  <c r="K245" i="2"/>
  <c r="I245" i="2"/>
  <c r="G245" i="2"/>
  <c r="U244" i="2"/>
  <c r="T244" i="2"/>
  <c r="N244" i="2"/>
  <c r="O244" i="2" s="1"/>
  <c r="M244" i="2"/>
  <c r="K244" i="2"/>
  <c r="I244" i="2"/>
  <c r="G244" i="2"/>
  <c r="U243" i="2"/>
  <c r="T243" i="2"/>
  <c r="N243" i="2"/>
  <c r="O243" i="2" s="1"/>
  <c r="M243" i="2"/>
  <c r="K243" i="2"/>
  <c r="I243" i="2"/>
  <c r="G243" i="2"/>
  <c r="U242" i="2"/>
  <c r="T242" i="2"/>
  <c r="N242" i="2"/>
  <c r="O242" i="2" s="1"/>
  <c r="M242" i="2"/>
  <c r="K242" i="2"/>
  <c r="I242" i="2"/>
  <c r="G242" i="2"/>
  <c r="U241" i="2"/>
  <c r="T241" i="2"/>
  <c r="N241" i="2"/>
  <c r="O241" i="2" s="1"/>
  <c r="M241" i="2"/>
  <c r="K241" i="2"/>
  <c r="I241" i="2"/>
  <c r="G241" i="2"/>
  <c r="S240" i="2"/>
  <c r="R240" i="2"/>
  <c r="T240" i="2" s="1"/>
  <c r="Q240" i="2"/>
  <c r="P240" i="2"/>
  <c r="U240" i="2" s="1"/>
  <c r="L240" i="2"/>
  <c r="J240" i="2"/>
  <c r="H240" i="2"/>
  <c r="I240" i="2" s="1"/>
  <c r="F240" i="2"/>
  <c r="E240" i="2"/>
  <c r="M240" i="2" s="1"/>
  <c r="D240" i="2"/>
  <c r="G240" i="2" s="1"/>
  <c r="U239" i="2"/>
  <c r="T239" i="2"/>
  <c r="N239" i="2"/>
  <c r="O239" i="2" s="1"/>
  <c r="M239" i="2"/>
  <c r="K239" i="2"/>
  <c r="I239" i="2"/>
  <c r="G239" i="2"/>
  <c r="U238" i="2"/>
  <c r="T238" i="2"/>
  <c r="N238" i="2"/>
  <c r="O238" i="2" s="1"/>
  <c r="M238" i="2"/>
  <c r="K238" i="2"/>
  <c r="I238" i="2"/>
  <c r="G238" i="2"/>
  <c r="U237" i="2"/>
  <c r="T237" i="2"/>
  <c r="N237" i="2"/>
  <c r="O237" i="2" s="1"/>
  <c r="M237" i="2"/>
  <c r="K237" i="2"/>
  <c r="I237" i="2"/>
  <c r="G237" i="2"/>
  <c r="U236" i="2"/>
  <c r="T236" i="2"/>
  <c r="N236" i="2"/>
  <c r="O236" i="2" s="1"/>
  <c r="M236" i="2"/>
  <c r="K236" i="2"/>
  <c r="I236" i="2"/>
  <c r="G236" i="2"/>
  <c r="U235" i="2"/>
  <c r="T235" i="2"/>
  <c r="N235" i="2"/>
  <c r="O235" i="2" s="1"/>
  <c r="M235" i="2"/>
  <c r="K235" i="2"/>
  <c r="I235" i="2"/>
  <c r="G235" i="2"/>
  <c r="U234" i="2"/>
  <c r="T234" i="2"/>
  <c r="N234" i="2"/>
  <c r="O234" i="2" s="1"/>
  <c r="M234" i="2"/>
  <c r="K234" i="2"/>
  <c r="I234" i="2"/>
  <c r="G234" i="2"/>
  <c r="S231" i="2"/>
  <c r="T231" i="2" s="1"/>
  <c r="R231" i="2"/>
  <c r="Q231" i="2"/>
  <c r="P231" i="2"/>
  <c r="U231" i="2" s="1"/>
  <c r="L231" i="2"/>
  <c r="J231" i="2"/>
  <c r="K231" i="2" s="1"/>
  <c r="H231" i="2"/>
  <c r="F231" i="2"/>
  <c r="N231" i="2" s="1"/>
  <c r="O231" i="2" s="1"/>
  <c r="E231" i="2"/>
  <c r="D231" i="2"/>
  <c r="U230" i="2"/>
  <c r="S230" i="2"/>
  <c r="R230" i="2"/>
  <c r="T230" i="2" s="1"/>
  <c r="Q230" i="2"/>
  <c r="P230" i="2"/>
  <c r="L230" i="2"/>
  <c r="J230" i="2"/>
  <c r="H230" i="2"/>
  <c r="F230" i="2"/>
  <c r="N230" i="2" s="1"/>
  <c r="E230" i="2"/>
  <c r="D230" i="2"/>
  <c r="U229" i="2"/>
  <c r="T229" i="2"/>
  <c r="O229" i="2"/>
  <c r="N229" i="2"/>
  <c r="M229" i="2"/>
  <c r="K229" i="2"/>
  <c r="I229" i="2"/>
  <c r="G229" i="2"/>
  <c r="U228" i="2"/>
  <c r="T228" i="2"/>
  <c r="O228" i="2"/>
  <c r="N228" i="2"/>
  <c r="M228" i="2"/>
  <c r="K228" i="2"/>
  <c r="I228" i="2"/>
  <c r="G228" i="2"/>
  <c r="U227" i="2"/>
  <c r="T227" i="2"/>
  <c r="O227" i="2"/>
  <c r="N227" i="2"/>
  <c r="M227" i="2"/>
  <c r="K227" i="2"/>
  <c r="I227" i="2"/>
  <c r="G227" i="2"/>
  <c r="U226" i="2"/>
  <c r="T226" i="2"/>
  <c r="O226" i="2"/>
  <c r="N226" i="2"/>
  <c r="M226" i="2"/>
  <c r="K226" i="2"/>
  <c r="I226" i="2"/>
  <c r="G226" i="2"/>
  <c r="U225" i="2"/>
  <c r="T225" i="2"/>
  <c r="O225" i="2"/>
  <c r="N225" i="2"/>
  <c r="M225" i="2"/>
  <c r="K225" i="2"/>
  <c r="I225" i="2"/>
  <c r="G225" i="2"/>
  <c r="T224" i="2"/>
  <c r="S224" i="2"/>
  <c r="R224" i="2"/>
  <c r="Q224" i="2"/>
  <c r="P224" i="2"/>
  <c r="U224" i="2" s="1"/>
  <c r="N224" i="2"/>
  <c r="L224" i="2"/>
  <c r="J224" i="2"/>
  <c r="H224" i="2"/>
  <c r="F224" i="2"/>
  <c r="E224" i="2"/>
  <c r="D224" i="2"/>
  <c r="G224" i="2" s="1"/>
  <c r="U223" i="2"/>
  <c r="T223" i="2"/>
  <c r="N223" i="2"/>
  <c r="O223" i="2" s="1"/>
  <c r="M223" i="2"/>
  <c r="K223" i="2"/>
  <c r="I223" i="2"/>
  <c r="G223" i="2"/>
  <c r="U222" i="2"/>
  <c r="T222" i="2"/>
  <c r="N222" i="2"/>
  <c r="O222" i="2" s="1"/>
  <c r="M222" i="2"/>
  <c r="K222" i="2"/>
  <c r="I222" i="2"/>
  <c r="G222" i="2"/>
  <c r="U221" i="2"/>
  <c r="T221" i="2"/>
  <c r="N221" i="2"/>
  <c r="O221" i="2" s="1"/>
  <c r="M221" i="2"/>
  <c r="K221" i="2"/>
  <c r="I221" i="2"/>
  <c r="G221" i="2"/>
  <c r="U220" i="2"/>
  <c r="T220" i="2"/>
  <c r="N220" i="2"/>
  <c r="O220" i="2" s="1"/>
  <c r="M220" i="2"/>
  <c r="K220" i="2"/>
  <c r="I220" i="2"/>
  <c r="G220" i="2"/>
  <c r="U219" i="2"/>
  <c r="T219" i="2"/>
  <c r="N219" i="2"/>
  <c r="O219" i="2" s="1"/>
  <c r="M219" i="2"/>
  <c r="K219" i="2"/>
  <c r="I219" i="2"/>
  <c r="G219" i="2"/>
  <c r="U218" i="2"/>
  <c r="T218" i="2"/>
  <c r="N218" i="2"/>
  <c r="O218" i="2" s="1"/>
  <c r="M218" i="2"/>
  <c r="K218" i="2"/>
  <c r="I218" i="2"/>
  <c r="G218" i="2"/>
  <c r="U217" i="2"/>
  <c r="T217" i="2"/>
  <c r="N217" i="2"/>
  <c r="O217" i="2" s="1"/>
  <c r="M217" i="2"/>
  <c r="K217" i="2"/>
  <c r="I217" i="2"/>
  <c r="G217" i="2"/>
  <c r="S216" i="2"/>
  <c r="R216" i="2"/>
  <c r="Q216" i="2"/>
  <c r="P216" i="2"/>
  <c r="U216" i="2" s="1"/>
  <c r="L216" i="2"/>
  <c r="J216" i="2"/>
  <c r="H216" i="2"/>
  <c r="I216" i="2" s="1"/>
  <c r="F216" i="2"/>
  <c r="E216" i="2"/>
  <c r="D216" i="2"/>
  <c r="U215" i="2"/>
  <c r="T215" i="2"/>
  <c r="N215" i="2"/>
  <c r="O215" i="2" s="1"/>
  <c r="M215" i="2"/>
  <c r="K215" i="2"/>
  <c r="I215" i="2"/>
  <c r="G215" i="2"/>
  <c r="U214" i="2"/>
  <c r="T214" i="2"/>
  <c r="N214" i="2"/>
  <c r="O214" i="2" s="1"/>
  <c r="M214" i="2"/>
  <c r="K214" i="2"/>
  <c r="I214" i="2"/>
  <c r="G214" i="2"/>
  <c r="U213" i="2"/>
  <c r="T213" i="2"/>
  <c r="N213" i="2"/>
  <c r="O213" i="2" s="1"/>
  <c r="M213" i="2"/>
  <c r="K213" i="2"/>
  <c r="I213" i="2"/>
  <c r="G213" i="2"/>
  <c r="U212" i="2"/>
  <c r="T212" i="2"/>
  <c r="N212" i="2"/>
  <c r="O212" i="2" s="1"/>
  <c r="M212" i="2"/>
  <c r="K212" i="2"/>
  <c r="I212" i="2"/>
  <c r="G212" i="2"/>
  <c r="U211" i="2"/>
  <c r="T211" i="2"/>
  <c r="N211" i="2"/>
  <c r="O211" i="2" s="1"/>
  <c r="M211" i="2"/>
  <c r="K211" i="2"/>
  <c r="I211" i="2"/>
  <c r="G211" i="2"/>
  <c r="U210" i="2"/>
  <c r="T210" i="2"/>
  <c r="N210" i="2"/>
  <c r="O210" i="2" s="1"/>
  <c r="M210" i="2"/>
  <c r="K210" i="2"/>
  <c r="I210" i="2"/>
  <c r="G210" i="2"/>
  <c r="U209" i="2"/>
  <c r="T209" i="2"/>
  <c r="N209" i="2"/>
  <c r="O209" i="2" s="1"/>
  <c r="M209" i="2"/>
  <c r="K209" i="2"/>
  <c r="I209" i="2"/>
  <c r="G209" i="2"/>
  <c r="U208" i="2"/>
  <c r="T208" i="2"/>
  <c r="N208" i="2"/>
  <c r="O208" i="2" s="1"/>
  <c r="M208" i="2"/>
  <c r="K208" i="2"/>
  <c r="I208" i="2"/>
  <c r="G208" i="2"/>
  <c r="S205" i="2"/>
  <c r="R205" i="2"/>
  <c r="Q205" i="2"/>
  <c r="P205" i="2"/>
  <c r="U205" i="2" s="1"/>
  <c r="L205" i="2"/>
  <c r="K205" i="2"/>
  <c r="J205" i="2"/>
  <c r="H205" i="2"/>
  <c r="F205" i="2"/>
  <c r="E205" i="2"/>
  <c r="D205" i="2"/>
  <c r="U204" i="2"/>
  <c r="S204" i="2"/>
  <c r="R204" i="2"/>
  <c r="T204" i="2" s="1"/>
  <c r="Q204" i="2"/>
  <c r="P204" i="2"/>
  <c r="L204" i="2"/>
  <c r="J204" i="2"/>
  <c r="H204" i="2"/>
  <c r="I204" i="2" s="1"/>
  <c r="F204" i="2"/>
  <c r="N204" i="2" s="1"/>
  <c r="E204" i="2"/>
  <c r="D204" i="2"/>
  <c r="U203" i="2"/>
  <c r="T203" i="2"/>
  <c r="N203" i="2"/>
  <c r="O203" i="2" s="1"/>
  <c r="M203" i="2"/>
  <c r="K203" i="2"/>
  <c r="I203" i="2"/>
  <c r="G203" i="2"/>
  <c r="U202" i="2"/>
  <c r="T202" i="2"/>
  <c r="N202" i="2"/>
  <c r="O202" i="2" s="1"/>
  <c r="M202" i="2"/>
  <c r="K202" i="2"/>
  <c r="I202" i="2"/>
  <c r="G202" i="2"/>
  <c r="U201" i="2"/>
  <c r="T201" i="2"/>
  <c r="N201" i="2"/>
  <c r="O201" i="2" s="1"/>
  <c r="M201" i="2"/>
  <c r="K201" i="2"/>
  <c r="I201" i="2"/>
  <c r="G201" i="2"/>
  <c r="U200" i="2"/>
  <c r="T200" i="2"/>
  <c r="N200" i="2"/>
  <c r="O200" i="2" s="1"/>
  <c r="M200" i="2"/>
  <c r="K200" i="2"/>
  <c r="I200" i="2"/>
  <c r="G200" i="2"/>
  <c r="U199" i="2"/>
  <c r="T199" i="2"/>
  <c r="N199" i="2"/>
  <c r="O199" i="2" s="1"/>
  <c r="M199" i="2"/>
  <c r="K199" i="2"/>
  <c r="I199" i="2"/>
  <c r="G199" i="2"/>
  <c r="S198" i="2"/>
  <c r="T198" i="2" s="1"/>
  <c r="R198" i="2"/>
  <c r="Q198" i="2"/>
  <c r="P198" i="2"/>
  <c r="U198" i="2" s="1"/>
  <c r="L198" i="2"/>
  <c r="J198" i="2"/>
  <c r="H198" i="2"/>
  <c r="F198" i="2"/>
  <c r="E198" i="2"/>
  <c r="D198" i="2"/>
  <c r="I198" i="2" s="1"/>
  <c r="U197" i="2"/>
  <c r="T197" i="2"/>
  <c r="N197" i="2"/>
  <c r="O197" i="2" s="1"/>
  <c r="M197" i="2"/>
  <c r="K197" i="2"/>
  <c r="I197" i="2"/>
  <c r="G197" i="2"/>
  <c r="U196" i="2"/>
  <c r="T196" i="2"/>
  <c r="N196" i="2"/>
  <c r="O196" i="2" s="1"/>
  <c r="M196" i="2"/>
  <c r="K196" i="2"/>
  <c r="I196" i="2"/>
  <c r="G196" i="2"/>
  <c r="U195" i="2"/>
  <c r="T195" i="2"/>
  <c r="N195" i="2"/>
  <c r="O195" i="2" s="1"/>
  <c r="M195" i="2"/>
  <c r="K195" i="2"/>
  <c r="I195" i="2"/>
  <c r="G195" i="2"/>
  <c r="U194" i="2"/>
  <c r="T194" i="2"/>
  <c r="N194" i="2"/>
  <c r="O194" i="2" s="1"/>
  <c r="M194" i="2"/>
  <c r="K194" i="2"/>
  <c r="I194" i="2"/>
  <c r="G194" i="2"/>
  <c r="U193" i="2"/>
  <c r="T193" i="2"/>
  <c r="N193" i="2"/>
  <c r="O193" i="2" s="1"/>
  <c r="M193" i="2"/>
  <c r="K193" i="2"/>
  <c r="I193" i="2"/>
  <c r="G193" i="2"/>
  <c r="U192" i="2"/>
  <c r="T192" i="2"/>
  <c r="N192" i="2"/>
  <c r="O192" i="2" s="1"/>
  <c r="M192" i="2"/>
  <c r="K192" i="2"/>
  <c r="I192" i="2"/>
  <c r="G192" i="2"/>
  <c r="S191" i="2"/>
  <c r="R191" i="2"/>
  <c r="Q191" i="2"/>
  <c r="P191" i="2"/>
  <c r="L191" i="2"/>
  <c r="J191" i="2"/>
  <c r="U191" i="2" s="1"/>
  <c r="H191" i="2"/>
  <c r="I191" i="2" s="1"/>
  <c r="F191" i="2"/>
  <c r="E191" i="2"/>
  <c r="M191" i="2" s="1"/>
  <c r="D191" i="2"/>
  <c r="G191" i="2" s="1"/>
  <c r="U190" i="2"/>
  <c r="T190" i="2"/>
  <c r="N190" i="2"/>
  <c r="O190" i="2" s="1"/>
  <c r="M190" i="2"/>
  <c r="K190" i="2"/>
  <c r="I190" i="2"/>
  <c r="G190" i="2"/>
  <c r="U189" i="2"/>
  <c r="T189" i="2"/>
  <c r="N189" i="2"/>
  <c r="O189" i="2" s="1"/>
  <c r="M189" i="2"/>
  <c r="K189" i="2"/>
  <c r="I189" i="2"/>
  <c r="G189" i="2"/>
  <c r="U188" i="2"/>
  <c r="T188" i="2"/>
  <c r="N188" i="2"/>
  <c r="O188" i="2" s="1"/>
  <c r="M188" i="2"/>
  <c r="K188" i="2"/>
  <c r="I188" i="2"/>
  <c r="G188" i="2"/>
  <c r="U187" i="2"/>
  <c r="T187" i="2"/>
  <c r="N187" i="2"/>
  <c r="O187" i="2" s="1"/>
  <c r="M187" i="2"/>
  <c r="K187" i="2"/>
  <c r="I187" i="2"/>
  <c r="G187" i="2"/>
  <c r="U186" i="2"/>
  <c r="T186" i="2"/>
  <c r="N186" i="2"/>
  <c r="O186" i="2" s="1"/>
  <c r="M186" i="2"/>
  <c r="K186" i="2"/>
  <c r="I186" i="2"/>
  <c r="G186" i="2"/>
  <c r="T185" i="2"/>
  <c r="S185" i="2"/>
  <c r="R185" i="2"/>
  <c r="Q185" i="2"/>
  <c r="P185" i="2"/>
  <c r="L185" i="2"/>
  <c r="J185" i="2"/>
  <c r="K185" i="2" s="1"/>
  <c r="H185" i="2"/>
  <c r="I185" i="2" s="1"/>
  <c r="G185" i="2"/>
  <c r="F185" i="2"/>
  <c r="E185" i="2"/>
  <c r="D185" i="2"/>
  <c r="U184" i="2"/>
  <c r="T184" i="2"/>
  <c r="N184" i="2"/>
  <c r="O184" i="2" s="1"/>
  <c r="M184" i="2"/>
  <c r="K184" i="2"/>
  <c r="I184" i="2"/>
  <c r="G184" i="2"/>
  <c r="U183" i="2"/>
  <c r="T183" i="2"/>
  <c r="N183" i="2"/>
  <c r="O183" i="2" s="1"/>
  <c r="M183" i="2"/>
  <c r="K183" i="2"/>
  <c r="I183" i="2"/>
  <c r="G183" i="2"/>
  <c r="U182" i="2"/>
  <c r="T182" i="2"/>
  <c r="N182" i="2"/>
  <c r="O182" i="2" s="1"/>
  <c r="M182" i="2"/>
  <c r="K182" i="2"/>
  <c r="I182" i="2"/>
  <c r="G182" i="2"/>
  <c r="U181" i="2"/>
  <c r="T181" i="2"/>
  <c r="N181" i="2"/>
  <c r="O181" i="2" s="1"/>
  <c r="M181" i="2"/>
  <c r="K181" i="2"/>
  <c r="I181" i="2"/>
  <c r="G181" i="2"/>
  <c r="U180" i="2"/>
  <c r="T180" i="2"/>
  <c r="N180" i="2"/>
  <c r="O180" i="2" s="1"/>
  <c r="M180" i="2"/>
  <c r="K180" i="2"/>
  <c r="I180" i="2"/>
  <c r="G180" i="2"/>
  <c r="U179" i="2"/>
  <c r="T179" i="2"/>
  <c r="S179" i="2"/>
  <c r="R179" i="2"/>
  <c r="Q179" i="2"/>
  <c r="P179" i="2"/>
  <c r="L179" i="2"/>
  <c r="J179" i="2"/>
  <c r="H179" i="2"/>
  <c r="I179" i="2" s="1"/>
  <c r="F179" i="2"/>
  <c r="E179" i="2"/>
  <c r="M179" i="2" s="1"/>
  <c r="D179" i="2"/>
  <c r="U178" i="2"/>
  <c r="T178" i="2"/>
  <c r="N178" i="2"/>
  <c r="O178" i="2" s="1"/>
  <c r="M178" i="2"/>
  <c r="K178" i="2"/>
  <c r="I178" i="2"/>
  <c r="G178" i="2"/>
  <c r="U177" i="2"/>
  <c r="T177" i="2"/>
  <c r="N177" i="2"/>
  <c r="O177" i="2" s="1"/>
  <c r="M177" i="2"/>
  <c r="K177" i="2"/>
  <c r="I177" i="2"/>
  <c r="G177" i="2"/>
  <c r="U176" i="2"/>
  <c r="T176" i="2"/>
  <c r="N176" i="2"/>
  <c r="O176" i="2" s="1"/>
  <c r="M176" i="2"/>
  <c r="K176" i="2"/>
  <c r="I176" i="2"/>
  <c r="G176" i="2"/>
  <c r="U175" i="2"/>
  <c r="T175" i="2"/>
  <c r="N175" i="2"/>
  <c r="O175" i="2" s="1"/>
  <c r="M175" i="2"/>
  <c r="K175" i="2"/>
  <c r="I175" i="2"/>
  <c r="G175" i="2"/>
  <c r="U174" i="2"/>
  <c r="T174" i="2"/>
  <c r="N174" i="2"/>
  <c r="O174" i="2" s="1"/>
  <c r="M174" i="2"/>
  <c r="K174" i="2"/>
  <c r="I174" i="2"/>
  <c r="G174" i="2"/>
  <c r="U173" i="2"/>
  <c r="T173" i="2"/>
  <c r="N173" i="2"/>
  <c r="O173" i="2" s="1"/>
  <c r="M173" i="2"/>
  <c r="K173" i="2"/>
  <c r="I173" i="2"/>
  <c r="G173" i="2"/>
  <c r="S170" i="2"/>
  <c r="R170" i="2"/>
  <c r="T170" i="2" s="1"/>
  <c r="Q170" i="2"/>
  <c r="P170" i="2"/>
  <c r="U170" i="2" s="1"/>
  <c r="L170" i="2"/>
  <c r="J170" i="2"/>
  <c r="H170" i="2"/>
  <c r="F170" i="2"/>
  <c r="N170" i="2" s="1"/>
  <c r="O170" i="2" s="1"/>
  <c r="E170" i="2"/>
  <c r="K170" i="2" s="1"/>
  <c r="D170" i="2"/>
  <c r="S169" i="2"/>
  <c r="R169" i="2"/>
  <c r="T169" i="2" s="1"/>
  <c r="Q169" i="2"/>
  <c r="P169" i="2"/>
  <c r="L169" i="2"/>
  <c r="M169" i="2" s="1"/>
  <c r="J169" i="2"/>
  <c r="H169" i="2"/>
  <c r="I169" i="2" s="1"/>
  <c r="F169" i="2"/>
  <c r="G169" i="2" s="1"/>
  <c r="E169" i="2"/>
  <c r="D169" i="2"/>
  <c r="U168" i="2"/>
  <c r="T168" i="2"/>
  <c r="N168" i="2"/>
  <c r="O168" i="2" s="1"/>
  <c r="M168" i="2"/>
  <c r="K168" i="2"/>
  <c r="I168" i="2"/>
  <c r="G168" i="2"/>
  <c r="U167" i="2"/>
  <c r="T167" i="2"/>
  <c r="N167" i="2"/>
  <c r="O167" i="2" s="1"/>
  <c r="M167" i="2"/>
  <c r="K167" i="2"/>
  <c r="I167" i="2"/>
  <c r="G167" i="2"/>
  <c r="U166" i="2"/>
  <c r="T166" i="2"/>
  <c r="N166" i="2"/>
  <c r="O166" i="2" s="1"/>
  <c r="M166" i="2"/>
  <c r="K166" i="2"/>
  <c r="I166" i="2"/>
  <c r="G166" i="2"/>
  <c r="U165" i="2"/>
  <c r="T165" i="2"/>
  <c r="N165" i="2"/>
  <c r="O165" i="2" s="1"/>
  <c r="M165" i="2"/>
  <c r="K165" i="2"/>
  <c r="I165" i="2"/>
  <c r="G165" i="2"/>
  <c r="U164" i="2"/>
  <c r="T164" i="2"/>
  <c r="N164" i="2"/>
  <c r="O164" i="2" s="1"/>
  <c r="M164" i="2"/>
  <c r="K164" i="2"/>
  <c r="I164" i="2"/>
  <c r="G164" i="2"/>
  <c r="S163" i="2"/>
  <c r="R163" i="2"/>
  <c r="T163" i="2" s="1"/>
  <c r="Q163" i="2"/>
  <c r="P163" i="2"/>
  <c r="L163" i="2"/>
  <c r="J163" i="2"/>
  <c r="H163" i="2"/>
  <c r="I163" i="2" s="1"/>
  <c r="F163" i="2"/>
  <c r="E163" i="2"/>
  <c r="D163" i="2"/>
  <c r="G163" i="2" s="1"/>
  <c r="U162" i="2"/>
  <c r="T162" i="2"/>
  <c r="N162" i="2"/>
  <c r="O162" i="2" s="1"/>
  <c r="M162" i="2"/>
  <c r="K162" i="2"/>
  <c r="I162" i="2"/>
  <c r="G162" i="2"/>
  <c r="U161" i="2"/>
  <c r="T161" i="2"/>
  <c r="N161" i="2"/>
  <c r="O161" i="2" s="1"/>
  <c r="M161" i="2"/>
  <c r="K161" i="2"/>
  <c r="I161" i="2"/>
  <c r="G161" i="2"/>
  <c r="U160" i="2"/>
  <c r="T160" i="2"/>
  <c r="N160" i="2"/>
  <c r="O160" i="2" s="1"/>
  <c r="M160" i="2"/>
  <c r="K160" i="2"/>
  <c r="I160" i="2"/>
  <c r="G160" i="2"/>
  <c r="U159" i="2"/>
  <c r="T159" i="2"/>
  <c r="N159" i="2"/>
  <c r="O159" i="2" s="1"/>
  <c r="M159" i="2"/>
  <c r="K159" i="2"/>
  <c r="I159" i="2"/>
  <c r="G159" i="2"/>
  <c r="U158" i="2"/>
  <c r="T158" i="2"/>
  <c r="N158" i="2"/>
  <c r="O158" i="2" s="1"/>
  <c r="M158" i="2"/>
  <c r="K158" i="2"/>
  <c r="I158" i="2"/>
  <c r="G158" i="2"/>
  <c r="T157" i="2"/>
  <c r="S157" i="2"/>
  <c r="R157" i="2"/>
  <c r="Q157" i="2"/>
  <c r="P157" i="2"/>
  <c r="L157" i="2"/>
  <c r="J157" i="2"/>
  <c r="K157" i="2" s="1"/>
  <c r="H157" i="2"/>
  <c r="F157" i="2"/>
  <c r="E157" i="2"/>
  <c r="M157" i="2" s="1"/>
  <c r="D157" i="2"/>
  <c r="U156" i="2"/>
  <c r="T156" i="2"/>
  <c r="N156" i="2"/>
  <c r="O156" i="2" s="1"/>
  <c r="M156" i="2"/>
  <c r="K156" i="2"/>
  <c r="I156" i="2"/>
  <c r="G156" i="2"/>
  <c r="U155" i="2"/>
  <c r="T155" i="2"/>
  <c r="N155" i="2"/>
  <c r="O155" i="2" s="1"/>
  <c r="M155" i="2"/>
  <c r="K155" i="2"/>
  <c r="I155" i="2"/>
  <c r="G155" i="2"/>
  <c r="U154" i="2"/>
  <c r="T154" i="2"/>
  <c r="N154" i="2"/>
  <c r="O154" i="2" s="1"/>
  <c r="M154" i="2"/>
  <c r="K154" i="2"/>
  <c r="I154" i="2"/>
  <c r="G154" i="2"/>
  <c r="U153" i="2"/>
  <c r="T153" i="2"/>
  <c r="N153" i="2"/>
  <c r="O153" i="2" s="1"/>
  <c r="M153" i="2"/>
  <c r="K153" i="2"/>
  <c r="I153" i="2"/>
  <c r="G153" i="2"/>
  <c r="U152" i="2"/>
  <c r="T152" i="2"/>
  <c r="N152" i="2"/>
  <c r="O152" i="2" s="1"/>
  <c r="M152" i="2"/>
  <c r="K152" i="2"/>
  <c r="I152" i="2"/>
  <c r="G152" i="2"/>
  <c r="U151" i="2"/>
  <c r="T151" i="2"/>
  <c r="N151" i="2"/>
  <c r="O151" i="2" s="1"/>
  <c r="M151" i="2"/>
  <c r="K151" i="2"/>
  <c r="I151" i="2"/>
  <c r="G151" i="2"/>
  <c r="S150" i="2"/>
  <c r="T150" i="2" s="1"/>
  <c r="R150" i="2"/>
  <c r="Q150" i="2"/>
  <c r="P150" i="2"/>
  <c r="U150" i="2" s="1"/>
  <c r="L150" i="2"/>
  <c r="J150" i="2"/>
  <c r="H150" i="2"/>
  <c r="F150" i="2"/>
  <c r="N150" i="2" s="1"/>
  <c r="O150" i="2" s="1"/>
  <c r="E150" i="2"/>
  <c r="D150" i="2"/>
  <c r="U149" i="2"/>
  <c r="T149" i="2"/>
  <c r="N149" i="2"/>
  <c r="O149" i="2" s="1"/>
  <c r="M149" i="2"/>
  <c r="K149" i="2"/>
  <c r="I149" i="2"/>
  <c r="G149" i="2"/>
  <c r="U148" i="2"/>
  <c r="T148" i="2"/>
  <c r="N148" i="2"/>
  <c r="O148" i="2" s="1"/>
  <c r="M148" i="2"/>
  <c r="K148" i="2"/>
  <c r="I148" i="2"/>
  <c r="G148" i="2"/>
  <c r="U147" i="2"/>
  <c r="T147" i="2"/>
  <c r="N147" i="2"/>
  <c r="O147" i="2" s="1"/>
  <c r="M147" i="2"/>
  <c r="K147" i="2"/>
  <c r="I147" i="2"/>
  <c r="G147" i="2"/>
  <c r="U146" i="2"/>
  <c r="T146" i="2"/>
  <c r="N146" i="2"/>
  <c r="O146" i="2" s="1"/>
  <c r="M146" i="2"/>
  <c r="K146" i="2"/>
  <c r="I146" i="2"/>
  <c r="G146" i="2"/>
  <c r="U145" i="2"/>
  <c r="T145" i="2"/>
  <c r="N145" i="2"/>
  <c r="O145" i="2" s="1"/>
  <c r="M145" i="2"/>
  <c r="K145" i="2"/>
  <c r="I145" i="2"/>
  <c r="G145" i="2"/>
  <c r="S144" i="2"/>
  <c r="R144" i="2"/>
  <c r="T144" i="2" s="1"/>
  <c r="Q144" i="2"/>
  <c r="P144" i="2"/>
  <c r="U144" i="2" s="1"/>
  <c r="L144" i="2"/>
  <c r="J144" i="2"/>
  <c r="H144" i="2"/>
  <c r="F144" i="2"/>
  <c r="E144" i="2"/>
  <c r="M144" i="2" s="1"/>
  <c r="D144" i="2"/>
  <c r="U143" i="2"/>
  <c r="T143" i="2"/>
  <c r="O143" i="2"/>
  <c r="N143" i="2"/>
  <c r="M143" i="2"/>
  <c r="K143" i="2"/>
  <c r="I143" i="2"/>
  <c r="G143" i="2"/>
  <c r="U142" i="2"/>
  <c r="T142" i="2"/>
  <c r="O142" i="2"/>
  <c r="N142" i="2"/>
  <c r="M142" i="2"/>
  <c r="K142" i="2"/>
  <c r="I142" i="2"/>
  <c r="G142" i="2"/>
  <c r="U141" i="2"/>
  <c r="T141" i="2"/>
  <c r="O141" i="2"/>
  <c r="N141" i="2"/>
  <c r="M141" i="2"/>
  <c r="K141" i="2"/>
  <c r="I141" i="2"/>
  <c r="G141" i="2"/>
  <c r="U140" i="2"/>
  <c r="T140" i="2"/>
  <c r="O140" i="2"/>
  <c r="N140" i="2"/>
  <c r="M140" i="2"/>
  <c r="K140" i="2"/>
  <c r="I140" i="2"/>
  <c r="G140" i="2"/>
  <c r="U139" i="2"/>
  <c r="T139" i="2"/>
  <c r="O139" i="2"/>
  <c r="N139" i="2"/>
  <c r="M139" i="2"/>
  <c r="K139" i="2"/>
  <c r="I139" i="2"/>
  <c r="G139" i="2"/>
  <c r="U138" i="2"/>
  <c r="T138" i="2"/>
  <c r="O138" i="2"/>
  <c r="N138" i="2"/>
  <c r="M138" i="2"/>
  <c r="K138" i="2"/>
  <c r="I138" i="2"/>
  <c r="G138" i="2"/>
  <c r="S137" i="2"/>
  <c r="T137" i="2" s="1"/>
  <c r="R137" i="2"/>
  <c r="Q137" i="2"/>
  <c r="P137" i="2"/>
  <c r="U137" i="2" s="1"/>
  <c r="L137" i="2"/>
  <c r="J137" i="2"/>
  <c r="H137" i="2"/>
  <c r="F137" i="2"/>
  <c r="E137" i="2"/>
  <c r="K137" i="2" s="1"/>
  <c r="D137" i="2"/>
  <c r="U136" i="2"/>
  <c r="T136" i="2"/>
  <c r="N136" i="2"/>
  <c r="O136" i="2" s="1"/>
  <c r="M136" i="2"/>
  <c r="K136" i="2"/>
  <c r="I136" i="2"/>
  <c r="G136" i="2"/>
  <c r="U135" i="2"/>
  <c r="T135" i="2"/>
  <c r="N135" i="2"/>
  <c r="O135" i="2" s="1"/>
  <c r="M135" i="2"/>
  <c r="K135" i="2"/>
  <c r="I135" i="2"/>
  <c r="G135" i="2"/>
  <c r="U134" i="2"/>
  <c r="T134" i="2"/>
  <c r="N134" i="2"/>
  <c r="O134" i="2" s="1"/>
  <c r="M134" i="2"/>
  <c r="K134" i="2"/>
  <c r="I134" i="2"/>
  <c r="G134" i="2"/>
  <c r="U133" i="2"/>
  <c r="T133" i="2"/>
  <c r="N133" i="2"/>
  <c r="O133" i="2" s="1"/>
  <c r="M133" i="2"/>
  <c r="K133" i="2"/>
  <c r="I133" i="2"/>
  <c r="G133" i="2"/>
  <c r="U132" i="2"/>
  <c r="S132" i="2"/>
  <c r="R132" i="2"/>
  <c r="Q132" i="2"/>
  <c r="P132" i="2"/>
  <c r="M132" i="2"/>
  <c r="L132" i="2"/>
  <c r="J132" i="2"/>
  <c r="I132" i="2"/>
  <c r="H132" i="2"/>
  <c r="N132" i="2" s="1"/>
  <c r="F132" i="2"/>
  <c r="E132" i="2"/>
  <c r="D132" i="2"/>
  <c r="U131" i="2"/>
  <c r="T131" i="2"/>
  <c r="N131" i="2"/>
  <c r="O131" i="2" s="1"/>
  <c r="M131" i="2"/>
  <c r="K131" i="2"/>
  <c r="I131" i="2"/>
  <c r="G131" i="2"/>
  <c r="U130" i="2"/>
  <c r="T130" i="2"/>
  <c r="N130" i="2"/>
  <c r="O130" i="2" s="1"/>
  <c r="M130" i="2"/>
  <c r="K130" i="2"/>
  <c r="I130" i="2"/>
  <c r="G130" i="2"/>
  <c r="U129" i="2"/>
  <c r="T129" i="2"/>
  <c r="N129" i="2"/>
  <c r="O129" i="2" s="1"/>
  <c r="M129" i="2"/>
  <c r="K129" i="2"/>
  <c r="I129" i="2"/>
  <c r="G129" i="2"/>
  <c r="U128" i="2"/>
  <c r="T128" i="2"/>
  <c r="N128" i="2"/>
  <c r="O128" i="2" s="1"/>
  <c r="M128" i="2"/>
  <c r="K128" i="2"/>
  <c r="I128" i="2"/>
  <c r="G128" i="2"/>
  <c r="U127" i="2"/>
  <c r="T127" i="2"/>
  <c r="N127" i="2"/>
  <c r="O127" i="2" s="1"/>
  <c r="M127" i="2"/>
  <c r="K127" i="2"/>
  <c r="I127" i="2"/>
  <c r="G127" i="2"/>
  <c r="S126" i="2"/>
  <c r="T126" i="2" s="1"/>
  <c r="R126" i="2"/>
  <c r="Q126" i="2"/>
  <c r="P126" i="2"/>
  <c r="U126" i="2" s="1"/>
  <c r="L126" i="2"/>
  <c r="K126" i="2"/>
  <c r="J126" i="2"/>
  <c r="H126" i="2"/>
  <c r="I126" i="2" s="1"/>
  <c r="G126" i="2"/>
  <c r="F126" i="2"/>
  <c r="E126" i="2"/>
  <c r="D126" i="2"/>
  <c r="U125" i="2"/>
  <c r="T125" i="2"/>
  <c r="N125" i="2"/>
  <c r="O125" i="2" s="1"/>
  <c r="M125" i="2"/>
  <c r="K125" i="2"/>
  <c r="I125" i="2"/>
  <c r="G125" i="2"/>
  <c r="U124" i="2"/>
  <c r="T124" i="2"/>
  <c r="N124" i="2"/>
  <c r="O124" i="2" s="1"/>
  <c r="M124" i="2"/>
  <c r="K124" i="2"/>
  <c r="I124" i="2"/>
  <c r="G124" i="2"/>
  <c r="U123" i="2"/>
  <c r="T123" i="2"/>
  <c r="N123" i="2"/>
  <c r="O123" i="2" s="1"/>
  <c r="M123" i="2"/>
  <c r="K123" i="2"/>
  <c r="I123" i="2"/>
  <c r="G123" i="2"/>
  <c r="U122" i="2"/>
  <c r="T122" i="2"/>
  <c r="N122" i="2"/>
  <c r="O122" i="2" s="1"/>
  <c r="M122" i="2"/>
  <c r="K122" i="2"/>
  <c r="I122" i="2"/>
  <c r="G122" i="2"/>
  <c r="U121" i="2"/>
  <c r="S121" i="2"/>
  <c r="R121" i="2"/>
  <c r="Q121" i="2"/>
  <c r="P121" i="2"/>
  <c r="L121" i="2"/>
  <c r="J121" i="2"/>
  <c r="H121" i="2"/>
  <c r="I121" i="2" s="1"/>
  <c r="F121" i="2"/>
  <c r="E121" i="2"/>
  <c r="D121" i="2"/>
  <c r="G121" i="2" s="1"/>
  <c r="U120" i="2"/>
  <c r="T120" i="2"/>
  <c r="N120" i="2"/>
  <c r="O120" i="2" s="1"/>
  <c r="M120" i="2"/>
  <c r="K120" i="2"/>
  <c r="I120" i="2"/>
  <c r="G120" i="2"/>
  <c r="U119" i="2"/>
  <c r="T119" i="2"/>
  <c r="N119" i="2"/>
  <c r="O119" i="2" s="1"/>
  <c r="M119" i="2"/>
  <c r="K119" i="2"/>
  <c r="I119" i="2"/>
  <c r="G119" i="2"/>
  <c r="U118" i="2"/>
  <c r="T118" i="2"/>
  <c r="N118" i="2"/>
  <c r="O118" i="2" s="1"/>
  <c r="M118" i="2"/>
  <c r="K118" i="2"/>
  <c r="I118" i="2"/>
  <c r="G118" i="2"/>
  <c r="U117" i="2"/>
  <c r="T117" i="2"/>
  <c r="N117" i="2"/>
  <c r="O117" i="2" s="1"/>
  <c r="M117" i="2"/>
  <c r="K117" i="2"/>
  <c r="I117" i="2"/>
  <c r="G117" i="2"/>
  <c r="U116" i="2"/>
  <c r="T116" i="2"/>
  <c r="N116" i="2"/>
  <c r="O116" i="2" s="1"/>
  <c r="M116" i="2"/>
  <c r="K116" i="2"/>
  <c r="I116" i="2"/>
  <c r="G116" i="2"/>
  <c r="U115" i="2"/>
  <c r="T115" i="2"/>
  <c r="N115" i="2"/>
  <c r="O115" i="2" s="1"/>
  <c r="M115" i="2"/>
  <c r="K115" i="2"/>
  <c r="I115" i="2"/>
  <c r="G115" i="2"/>
  <c r="U114" i="2"/>
  <c r="T114" i="2"/>
  <c r="N114" i="2"/>
  <c r="O114" i="2" s="1"/>
  <c r="M114" i="2"/>
  <c r="K114" i="2"/>
  <c r="I114" i="2"/>
  <c r="G114" i="2"/>
  <c r="U113" i="2"/>
  <c r="T113" i="2"/>
  <c r="N113" i="2"/>
  <c r="O113" i="2" s="1"/>
  <c r="M113" i="2"/>
  <c r="K113" i="2"/>
  <c r="I113" i="2"/>
  <c r="G113" i="2"/>
  <c r="S112" i="2"/>
  <c r="T112" i="2" s="1"/>
  <c r="R112" i="2"/>
  <c r="Q112" i="2"/>
  <c r="P112" i="2"/>
  <c r="U112" i="2" s="1"/>
  <c r="L112" i="2"/>
  <c r="J112" i="2"/>
  <c r="H112" i="2"/>
  <c r="F112" i="2"/>
  <c r="E112" i="2"/>
  <c r="D112" i="2"/>
  <c r="I112" i="2" s="1"/>
  <c r="U111" i="2"/>
  <c r="T111" i="2"/>
  <c r="N111" i="2"/>
  <c r="O111" i="2" s="1"/>
  <c r="M111" i="2"/>
  <c r="K111" i="2"/>
  <c r="I111" i="2"/>
  <c r="G111" i="2"/>
  <c r="U110" i="2"/>
  <c r="T110" i="2"/>
  <c r="N110" i="2"/>
  <c r="O110" i="2" s="1"/>
  <c r="M110" i="2"/>
  <c r="K110" i="2"/>
  <c r="I110" i="2"/>
  <c r="G110" i="2"/>
  <c r="U109" i="2"/>
  <c r="T109" i="2"/>
  <c r="N109" i="2"/>
  <c r="O109" i="2" s="1"/>
  <c r="M109" i="2"/>
  <c r="K109" i="2"/>
  <c r="I109" i="2"/>
  <c r="G109" i="2"/>
  <c r="U108" i="2"/>
  <c r="T108" i="2"/>
  <c r="N108" i="2"/>
  <c r="O108" i="2" s="1"/>
  <c r="M108" i="2"/>
  <c r="K108" i="2"/>
  <c r="I108" i="2"/>
  <c r="G108" i="2"/>
  <c r="U107" i="2"/>
  <c r="T107" i="2"/>
  <c r="N107" i="2"/>
  <c r="O107" i="2" s="1"/>
  <c r="M107" i="2"/>
  <c r="K107" i="2"/>
  <c r="I107" i="2"/>
  <c r="G107" i="2"/>
  <c r="U106" i="2"/>
  <c r="S106" i="2"/>
  <c r="R106" i="2"/>
  <c r="T106" i="2" s="1"/>
  <c r="Q106" i="2"/>
  <c r="P106" i="2"/>
  <c r="L106" i="2"/>
  <c r="J106" i="2"/>
  <c r="I106" i="2"/>
  <c r="H106" i="2"/>
  <c r="F106" i="2"/>
  <c r="G106" i="2" s="1"/>
  <c r="E106" i="2"/>
  <c r="M106" i="2" s="1"/>
  <c r="D106" i="2"/>
  <c r="U105" i="2"/>
  <c r="T105" i="2"/>
  <c r="N105" i="2"/>
  <c r="O105" i="2" s="1"/>
  <c r="M105" i="2"/>
  <c r="K105" i="2"/>
  <c r="I105" i="2"/>
  <c r="G105" i="2"/>
  <c r="S102" i="2"/>
  <c r="R102" i="2"/>
  <c r="Q102" i="2"/>
  <c r="P102" i="2"/>
  <c r="L102" i="2"/>
  <c r="J102" i="2"/>
  <c r="H102" i="2"/>
  <c r="F102" i="2"/>
  <c r="N102" i="2" s="1"/>
  <c r="O102" i="2" s="1"/>
  <c r="E102" i="2"/>
  <c r="M102" i="2" s="1"/>
  <c r="D102" i="2"/>
  <c r="S101" i="2"/>
  <c r="R101" i="2"/>
  <c r="Q101" i="2"/>
  <c r="P101" i="2"/>
  <c r="L101" i="2"/>
  <c r="J101" i="2"/>
  <c r="U101" i="2" s="1"/>
  <c r="I101" i="2"/>
  <c r="H101" i="2"/>
  <c r="F101" i="2"/>
  <c r="G101" i="2" s="1"/>
  <c r="E101" i="2"/>
  <c r="D101" i="2"/>
  <c r="U100" i="2"/>
  <c r="T100" i="2"/>
  <c r="O100" i="2"/>
  <c r="N100" i="2"/>
  <c r="M100" i="2"/>
  <c r="K100" i="2"/>
  <c r="I100" i="2"/>
  <c r="G100" i="2"/>
  <c r="U99" i="2"/>
  <c r="T99" i="2"/>
  <c r="O99" i="2"/>
  <c r="N99" i="2"/>
  <c r="M99" i="2"/>
  <c r="K99" i="2"/>
  <c r="I99" i="2"/>
  <c r="G99" i="2"/>
  <c r="U98" i="2"/>
  <c r="T98" i="2"/>
  <c r="O98" i="2"/>
  <c r="N98" i="2"/>
  <c r="M98" i="2"/>
  <c r="K98" i="2"/>
  <c r="I98" i="2"/>
  <c r="G98" i="2"/>
  <c r="U97" i="2"/>
  <c r="T97" i="2"/>
  <c r="O97" i="2"/>
  <c r="N97" i="2"/>
  <c r="M97" i="2"/>
  <c r="K97" i="2"/>
  <c r="I97" i="2"/>
  <c r="G97" i="2"/>
  <c r="S96" i="2"/>
  <c r="R96" i="2"/>
  <c r="T96" i="2" s="1"/>
  <c r="Q96" i="2"/>
  <c r="P96" i="2"/>
  <c r="U96" i="2" s="1"/>
  <c r="L96" i="2"/>
  <c r="J96" i="2"/>
  <c r="H96" i="2"/>
  <c r="F96" i="2"/>
  <c r="N96" i="2" s="1"/>
  <c r="E96" i="2"/>
  <c r="K96" i="2" s="1"/>
  <c r="D96" i="2"/>
  <c r="U95" i="2"/>
  <c r="T95" i="2"/>
  <c r="N95" i="2"/>
  <c r="O95" i="2" s="1"/>
  <c r="M95" i="2"/>
  <c r="K95" i="2"/>
  <c r="I95" i="2"/>
  <c r="G95" i="2"/>
  <c r="U94" i="2"/>
  <c r="T94" i="2"/>
  <c r="N94" i="2"/>
  <c r="O94" i="2" s="1"/>
  <c r="M94" i="2"/>
  <c r="K94" i="2"/>
  <c r="I94" i="2"/>
  <c r="G94" i="2"/>
  <c r="U93" i="2"/>
  <c r="T93" i="2"/>
  <c r="N93" i="2"/>
  <c r="O93" i="2" s="1"/>
  <c r="M93" i="2"/>
  <c r="K93" i="2"/>
  <c r="I93" i="2"/>
  <c r="G93" i="2"/>
  <c r="U92" i="2"/>
  <c r="T92" i="2"/>
  <c r="N92" i="2"/>
  <c r="O92" i="2" s="1"/>
  <c r="M92" i="2"/>
  <c r="K92" i="2"/>
  <c r="I92" i="2"/>
  <c r="G92" i="2"/>
  <c r="U91" i="2"/>
  <c r="S91" i="2"/>
  <c r="T91" i="2" s="1"/>
  <c r="R91" i="2"/>
  <c r="Q91" i="2"/>
  <c r="P91" i="2"/>
  <c r="L91" i="2"/>
  <c r="J91" i="2"/>
  <c r="H91" i="2"/>
  <c r="I91" i="2" s="1"/>
  <c r="F91" i="2"/>
  <c r="N91" i="2" s="1"/>
  <c r="E91" i="2"/>
  <c r="K91" i="2" s="1"/>
  <c r="D91" i="2"/>
  <c r="U90" i="2"/>
  <c r="T90" i="2"/>
  <c r="N90" i="2"/>
  <c r="O90" i="2" s="1"/>
  <c r="M90" i="2"/>
  <c r="K90" i="2"/>
  <c r="I90" i="2"/>
  <c r="G90" i="2"/>
  <c r="U89" i="2"/>
  <c r="T89" i="2"/>
  <c r="N89" i="2"/>
  <c r="O89" i="2" s="1"/>
  <c r="M89" i="2"/>
  <c r="K89" i="2"/>
  <c r="I89" i="2"/>
  <c r="G89" i="2"/>
  <c r="U88" i="2"/>
  <c r="T88" i="2"/>
  <c r="N88" i="2"/>
  <c r="O88" i="2" s="1"/>
  <c r="M88" i="2"/>
  <c r="K88" i="2"/>
  <c r="I88" i="2"/>
  <c r="G88" i="2"/>
  <c r="S85" i="2"/>
  <c r="R85" i="2"/>
  <c r="Q85" i="2"/>
  <c r="P85" i="2"/>
  <c r="U85" i="2" s="1"/>
  <c r="L85" i="2"/>
  <c r="K85" i="2"/>
  <c r="J85" i="2"/>
  <c r="H85" i="2"/>
  <c r="F85" i="2"/>
  <c r="E85" i="2"/>
  <c r="M85" i="2" s="1"/>
  <c r="D85" i="2"/>
  <c r="S84" i="2"/>
  <c r="R84" i="2"/>
  <c r="T84" i="2" s="1"/>
  <c r="Q84" i="2"/>
  <c r="P84" i="2"/>
  <c r="L84" i="2"/>
  <c r="J84" i="2"/>
  <c r="U84" i="2" s="1"/>
  <c r="H84" i="2"/>
  <c r="F84" i="2"/>
  <c r="E84" i="2"/>
  <c r="D84" i="2"/>
  <c r="G84" i="2" s="1"/>
  <c r="U83" i="2"/>
  <c r="T83" i="2"/>
  <c r="N83" i="2"/>
  <c r="O83" i="2" s="1"/>
  <c r="M83" i="2"/>
  <c r="K83" i="2"/>
  <c r="I83" i="2"/>
  <c r="G83" i="2"/>
  <c r="U82" i="2"/>
  <c r="T82" i="2"/>
  <c r="N82" i="2"/>
  <c r="O82" i="2" s="1"/>
  <c r="M82" i="2"/>
  <c r="K82" i="2"/>
  <c r="I82" i="2"/>
  <c r="G82" i="2"/>
  <c r="U81" i="2"/>
  <c r="T81" i="2"/>
  <c r="N81" i="2"/>
  <c r="O81" i="2" s="1"/>
  <c r="M81" i="2"/>
  <c r="K81" i="2"/>
  <c r="I81" i="2"/>
  <c r="G81" i="2"/>
  <c r="U80" i="2"/>
  <c r="T80" i="2"/>
  <c r="N80" i="2"/>
  <c r="O80" i="2" s="1"/>
  <c r="M80" i="2"/>
  <c r="K80" i="2"/>
  <c r="I80" i="2"/>
  <c r="G80" i="2"/>
  <c r="U79" i="2"/>
  <c r="T79" i="2"/>
  <c r="N79" i="2"/>
  <c r="O79" i="2" s="1"/>
  <c r="M79" i="2"/>
  <c r="K79" i="2"/>
  <c r="I79" i="2"/>
  <c r="G79" i="2"/>
  <c r="S78" i="2"/>
  <c r="R78" i="2"/>
  <c r="Q78" i="2"/>
  <c r="P78" i="2"/>
  <c r="L78" i="2"/>
  <c r="J78" i="2"/>
  <c r="H78" i="2"/>
  <c r="F78" i="2"/>
  <c r="E78" i="2"/>
  <c r="M78" i="2" s="1"/>
  <c r="D78" i="2"/>
  <c r="U77" i="2"/>
  <c r="T77" i="2"/>
  <c r="N77" i="2"/>
  <c r="O77" i="2" s="1"/>
  <c r="M77" i="2"/>
  <c r="K77" i="2"/>
  <c r="I77" i="2"/>
  <c r="G77" i="2"/>
  <c r="U76" i="2"/>
  <c r="T76" i="2"/>
  <c r="N76" i="2"/>
  <c r="O76" i="2" s="1"/>
  <c r="M76" i="2"/>
  <c r="K76" i="2"/>
  <c r="I76" i="2"/>
  <c r="G76" i="2"/>
  <c r="U75" i="2"/>
  <c r="T75" i="2"/>
  <c r="N75" i="2"/>
  <c r="O75" i="2" s="1"/>
  <c r="M75" i="2"/>
  <c r="K75" i="2"/>
  <c r="I75" i="2"/>
  <c r="G75" i="2"/>
  <c r="U74" i="2"/>
  <c r="T74" i="2"/>
  <c r="N74" i="2"/>
  <c r="O74" i="2" s="1"/>
  <c r="M74" i="2"/>
  <c r="K74" i="2"/>
  <c r="I74" i="2"/>
  <c r="G74" i="2"/>
  <c r="U73" i="2"/>
  <c r="T73" i="2"/>
  <c r="N73" i="2"/>
  <c r="O73" i="2" s="1"/>
  <c r="M73" i="2"/>
  <c r="K73" i="2"/>
  <c r="I73" i="2"/>
  <c r="G73" i="2"/>
  <c r="U72" i="2"/>
  <c r="T72" i="2"/>
  <c r="N72" i="2"/>
  <c r="O72" i="2" s="1"/>
  <c r="M72" i="2"/>
  <c r="K72" i="2"/>
  <c r="I72" i="2"/>
  <c r="G72" i="2"/>
  <c r="U71" i="2"/>
  <c r="T71" i="2"/>
  <c r="N71" i="2"/>
  <c r="O71" i="2" s="1"/>
  <c r="M71" i="2"/>
  <c r="K71" i="2"/>
  <c r="I71" i="2"/>
  <c r="G71" i="2"/>
  <c r="T70" i="2"/>
  <c r="S70" i="2"/>
  <c r="R70" i="2"/>
  <c r="Q70" i="2"/>
  <c r="P70" i="2"/>
  <c r="U70" i="2" s="1"/>
  <c r="N70" i="2"/>
  <c r="L70" i="2"/>
  <c r="J70" i="2"/>
  <c r="H70" i="2"/>
  <c r="F70" i="2"/>
  <c r="E70" i="2"/>
  <c r="K70" i="2" s="1"/>
  <c r="D70" i="2"/>
  <c r="G70" i="2" s="1"/>
  <c r="U69" i="2"/>
  <c r="T69" i="2"/>
  <c r="N69" i="2"/>
  <c r="O69" i="2" s="1"/>
  <c r="M69" i="2"/>
  <c r="K69" i="2"/>
  <c r="I69" i="2"/>
  <c r="G69" i="2"/>
  <c r="U68" i="2"/>
  <c r="T68" i="2"/>
  <c r="N68" i="2"/>
  <c r="O68" i="2" s="1"/>
  <c r="M68" i="2"/>
  <c r="K68" i="2"/>
  <c r="I68" i="2"/>
  <c r="G68" i="2"/>
  <c r="U67" i="2"/>
  <c r="T67" i="2"/>
  <c r="N67" i="2"/>
  <c r="O67" i="2" s="1"/>
  <c r="M67" i="2"/>
  <c r="K67" i="2"/>
  <c r="I67" i="2"/>
  <c r="G67" i="2"/>
  <c r="U66" i="2"/>
  <c r="T66" i="2"/>
  <c r="N66" i="2"/>
  <c r="O66" i="2" s="1"/>
  <c r="M66" i="2"/>
  <c r="K66" i="2"/>
  <c r="I66" i="2"/>
  <c r="G66" i="2"/>
  <c r="U65" i="2"/>
  <c r="T65" i="2"/>
  <c r="N65" i="2"/>
  <c r="O65" i="2" s="1"/>
  <c r="M65" i="2"/>
  <c r="K65" i="2"/>
  <c r="I65" i="2"/>
  <c r="G65" i="2"/>
  <c r="U64" i="2"/>
  <c r="T64" i="2"/>
  <c r="N64" i="2"/>
  <c r="O64" i="2" s="1"/>
  <c r="M64" i="2"/>
  <c r="K64" i="2"/>
  <c r="I64" i="2"/>
  <c r="G64" i="2"/>
  <c r="S63" i="2"/>
  <c r="T63" i="2" s="1"/>
  <c r="R63" i="2"/>
  <c r="Q63" i="2"/>
  <c r="P63" i="2"/>
  <c r="L63" i="2"/>
  <c r="J63" i="2"/>
  <c r="K63" i="2" s="1"/>
  <c r="I63" i="2"/>
  <c r="H63" i="2"/>
  <c r="F63" i="2"/>
  <c r="E63" i="2"/>
  <c r="M63" i="2" s="1"/>
  <c r="D63" i="2"/>
  <c r="U62" i="2"/>
  <c r="T62" i="2"/>
  <c r="O62" i="2"/>
  <c r="N62" i="2"/>
  <c r="M62" i="2"/>
  <c r="K62" i="2"/>
  <c r="I62" i="2"/>
  <c r="G62" i="2"/>
  <c r="U61" i="2"/>
  <c r="T61" i="2"/>
  <c r="O61" i="2"/>
  <c r="N61" i="2"/>
  <c r="M61" i="2"/>
  <c r="K61" i="2"/>
  <c r="I61" i="2"/>
  <c r="G61" i="2"/>
  <c r="U60" i="2"/>
  <c r="T60" i="2"/>
  <c r="O60" i="2"/>
  <c r="N60" i="2"/>
  <c r="M60" i="2"/>
  <c r="K60" i="2"/>
  <c r="I60" i="2"/>
  <c r="G60" i="2"/>
  <c r="U59" i="2"/>
  <c r="T59" i="2"/>
  <c r="O59" i="2"/>
  <c r="N59" i="2"/>
  <c r="M59" i="2"/>
  <c r="K59" i="2"/>
  <c r="I59" i="2"/>
  <c r="G59" i="2"/>
  <c r="S58" i="2"/>
  <c r="R58" i="2"/>
  <c r="T58" i="2" s="1"/>
  <c r="Q58" i="2"/>
  <c r="P58" i="2"/>
  <c r="L58" i="2"/>
  <c r="J58" i="2"/>
  <c r="U58" i="2" s="1"/>
  <c r="H58" i="2"/>
  <c r="I58" i="2" s="1"/>
  <c r="F58" i="2"/>
  <c r="E58" i="2"/>
  <c r="M58" i="2" s="1"/>
  <c r="D58" i="2"/>
  <c r="U57" i="2"/>
  <c r="T57" i="2"/>
  <c r="O57" i="2"/>
  <c r="N57" i="2"/>
  <c r="M57" i="2"/>
  <c r="K57" i="2"/>
  <c r="I57" i="2"/>
  <c r="G57" i="2"/>
  <c r="S54" i="2"/>
  <c r="T54" i="2" s="1"/>
  <c r="R54" i="2"/>
  <c r="Q54" i="2"/>
  <c r="P54" i="2"/>
  <c r="L54" i="2"/>
  <c r="M54" i="2" s="1"/>
  <c r="J54" i="2"/>
  <c r="U54" i="2" s="1"/>
  <c r="H54" i="2"/>
  <c r="F54" i="2"/>
  <c r="E54" i="2"/>
  <c r="D54" i="2"/>
  <c r="I54" i="2" s="1"/>
  <c r="S53" i="2"/>
  <c r="R53" i="2"/>
  <c r="T53" i="2" s="1"/>
  <c r="Q53" i="2"/>
  <c r="P53" i="2"/>
  <c r="U53" i="2" s="1"/>
  <c r="N53" i="2"/>
  <c r="L53" i="2"/>
  <c r="J53" i="2"/>
  <c r="H53" i="2"/>
  <c r="F53" i="2"/>
  <c r="E53" i="2"/>
  <c r="D53" i="2"/>
  <c r="I53" i="2" s="1"/>
  <c r="U52" i="2"/>
  <c r="T52" i="2"/>
  <c r="N52" i="2"/>
  <c r="O52" i="2" s="1"/>
  <c r="M52" i="2"/>
  <c r="K52" i="2"/>
  <c r="I52" i="2"/>
  <c r="G52" i="2"/>
  <c r="U51" i="2"/>
  <c r="T51" i="2"/>
  <c r="N51" i="2"/>
  <c r="O51" i="2" s="1"/>
  <c r="M51" i="2"/>
  <c r="K51" i="2"/>
  <c r="I51" i="2"/>
  <c r="G51" i="2"/>
  <c r="U50" i="2"/>
  <c r="T50" i="2"/>
  <c r="N50" i="2"/>
  <c r="O50" i="2" s="1"/>
  <c r="M50" i="2"/>
  <c r="K50" i="2"/>
  <c r="I50" i="2"/>
  <c r="G50" i="2"/>
  <c r="U49" i="2"/>
  <c r="T49" i="2"/>
  <c r="N49" i="2"/>
  <c r="O49" i="2" s="1"/>
  <c r="M49" i="2"/>
  <c r="K49" i="2"/>
  <c r="I49" i="2"/>
  <c r="G49" i="2"/>
  <c r="U48" i="2"/>
  <c r="T48" i="2"/>
  <c r="N48" i="2"/>
  <c r="O48" i="2" s="1"/>
  <c r="M48" i="2"/>
  <c r="K48" i="2"/>
  <c r="I48" i="2"/>
  <c r="G48" i="2"/>
  <c r="S47" i="2"/>
  <c r="T47" i="2" s="1"/>
  <c r="R47" i="2"/>
  <c r="Q47" i="2"/>
  <c r="P47" i="2"/>
  <c r="L47" i="2"/>
  <c r="J47" i="2"/>
  <c r="H47" i="2"/>
  <c r="I47" i="2" s="1"/>
  <c r="F47" i="2"/>
  <c r="E47" i="2"/>
  <c r="D47" i="2"/>
  <c r="G47" i="2" s="1"/>
  <c r="U46" i="2"/>
  <c r="T46" i="2"/>
  <c r="N46" i="2"/>
  <c r="O46" i="2" s="1"/>
  <c r="M46" i="2"/>
  <c r="K46" i="2"/>
  <c r="I46" i="2"/>
  <c r="G46" i="2"/>
  <c r="U45" i="2"/>
  <c r="T45" i="2"/>
  <c r="N45" i="2"/>
  <c r="O45" i="2" s="1"/>
  <c r="M45" i="2"/>
  <c r="K45" i="2"/>
  <c r="I45" i="2"/>
  <c r="G45" i="2"/>
  <c r="U44" i="2"/>
  <c r="T44" i="2"/>
  <c r="N44" i="2"/>
  <c r="O44" i="2" s="1"/>
  <c r="M44" i="2"/>
  <c r="K44" i="2"/>
  <c r="I44" i="2"/>
  <c r="G44" i="2"/>
  <c r="U43" i="2"/>
  <c r="T43" i="2"/>
  <c r="N43" i="2"/>
  <c r="O43" i="2" s="1"/>
  <c r="M43" i="2"/>
  <c r="K43" i="2"/>
  <c r="I43" i="2"/>
  <c r="G43" i="2"/>
  <c r="U42" i="2"/>
  <c r="T42" i="2"/>
  <c r="N42" i="2"/>
  <c r="O42" i="2" s="1"/>
  <c r="M42" i="2"/>
  <c r="K42" i="2"/>
  <c r="I42" i="2"/>
  <c r="G42" i="2"/>
  <c r="U41" i="2"/>
  <c r="T41" i="2"/>
  <c r="N41" i="2"/>
  <c r="O41" i="2" s="1"/>
  <c r="M41" i="2"/>
  <c r="K41" i="2"/>
  <c r="I41" i="2"/>
  <c r="G41" i="2"/>
  <c r="S40" i="2"/>
  <c r="R40" i="2"/>
  <c r="Q40" i="2"/>
  <c r="P40" i="2"/>
  <c r="M40" i="2"/>
  <c r="L40" i="2"/>
  <c r="J40" i="2"/>
  <c r="U40" i="2" s="1"/>
  <c r="H40" i="2"/>
  <c r="F40" i="2"/>
  <c r="E40" i="2"/>
  <c r="D40" i="2"/>
  <c r="U39" i="2"/>
  <c r="T39" i="2"/>
  <c r="O39" i="2"/>
  <c r="N39" i="2"/>
  <c r="M39" i="2"/>
  <c r="K39" i="2"/>
  <c r="I39" i="2"/>
  <c r="G39" i="2"/>
  <c r="U38" i="2"/>
  <c r="T38" i="2"/>
  <c r="O38" i="2"/>
  <c r="N38" i="2"/>
  <c r="M38" i="2"/>
  <c r="K38" i="2"/>
  <c r="I38" i="2"/>
  <c r="G38" i="2"/>
  <c r="U37" i="2"/>
  <c r="T37" i="2"/>
  <c r="O37" i="2"/>
  <c r="N37" i="2"/>
  <c r="M37" i="2"/>
  <c r="K37" i="2"/>
  <c r="I37" i="2"/>
  <c r="G37" i="2"/>
  <c r="U36" i="2"/>
  <c r="T36" i="2"/>
  <c r="O36" i="2"/>
  <c r="N36" i="2"/>
  <c r="M36" i="2"/>
  <c r="K36" i="2"/>
  <c r="I36" i="2"/>
  <c r="G36" i="2"/>
  <c r="U35" i="2"/>
  <c r="S35" i="2"/>
  <c r="T35" i="2" s="1"/>
  <c r="R35" i="2"/>
  <c r="Q35" i="2"/>
  <c r="P35" i="2"/>
  <c r="L35" i="2"/>
  <c r="J35" i="2"/>
  <c r="H35" i="2"/>
  <c r="F35" i="2"/>
  <c r="E35" i="2"/>
  <c r="M35" i="2" s="1"/>
  <c r="D35" i="2"/>
  <c r="U34" i="2"/>
  <c r="T34" i="2"/>
  <c r="N34" i="2"/>
  <c r="O34" i="2" s="1"/>
  <c r="M34" i="2"/>
  <c r="K34" i="2"/>
  <c r="I34" i="2"/>
  <c r="G34" i="2"/>
  <c r="U33" i="2"/>
  <c r="T33" i="2"/>
  <c r="N33" i="2"/>
  <c r="O33" i="2" s="1"/>
  <c r="M33" i="2"/>
  <c r="K33" i="2"/>
  <c r="I33" i="2"/>
  <c r="G33" i="2"/>
  <c r="U32" i="2"/>
  <c r="T32" i="2"/>
  <c r="O32" i="2"/>
  <c r="N32" i="2"/>
  <c r="M32" i="2"/>
  <c r="K32" i="2"/>
  <c r="I32" i="2"/>
  <c r="G32" i="2"/>
  <c r="U31" i="2"/>
  <c r="T31" i="2"/>
  <c r="O31" i="2"/>
  <c r="N31" i="2"/>
  <c r="M31" i="2"/>
  <c r="K31" i="2"/>
  <c r="I31" i="2"/>
  <c r="G31" i="2"/>
  <c r="U30" i="2"/>
  <c r="T30" i="2"/>
  <c r="O30" i="2"/>
  <c r="N30" i="2"/>
  <c r="M30" i="2"/>
  <c r="K30" i="2"/>
  <c r="I30" i="2"/>
  <c r="G30" i="2"/>
  <c r="U29" i="2"/>
  <c r="T29" i="2"/>
  <c r="O29" i="2"/>
  <c r="N29" i="2"/>
  <c r="M29" i="2"/>
  <c r="K29" i="2"/>
  <c r="I29" i="2"/>
  <c r="G29" i="2"/>
  <c r="U28" i="2"/>
  <c r="T28" i="2"/>
  <c r="O28" i="2"/>
  <c r="N28" i="2"/>
  <c r="M28" i="2"/>
  <c r="K28" i="2"/>
  <c r="I28" i="2"/>
  <c r="G28" i="2"/>
  <c r="T27" i="2"/>
  <c r="S27" i="2"/>
  <c r="R27" i="2"/>
  <c r="Q27" i="2"/>
  <c r="P27" i="2"/>
  <c r="U27" i="2" s="1"/>
  <c r="L27" i="2"/>
  <c r="J27" i="2"/>
  <c r="H27" i="2"/>
  <c r="F27" i="2"/>
  <c r="N27" i="2" s="1"/>
  <c r="E27" i="2"/>
  <c r="K27" i="2" s="1"/>
  <c r="D27" i="2"/>
  <c r="G27" i="2" s="1"/>
  <c r="U26" i="2"/>
  <c r="T26" i="2"/>
  <c r="O26" i="2"/>
  <c r="N26" i="2"/>
  <c r="M26" i="2"/>
  <c r="K26" i="2"/>
  <c r="I26" i="2"/>
  <c r="G26" i="2"/>
  <c r="U25" i="2"/>
  <c r="T25" i="2"/>
  <c r="O25" i="2"/>
  <c r="N25" i="2"/>
  <c r="M25" i="2"/>
  <c r="K25" i="2"/>
  <c r="I25" i="2"/>
  <c r="G25" i="2"/>
  <c r="U24" i="2"/>
  <c r="T24" i="2"/>
  <c r="O24" i="2"/>
  <c r="N24" i="2"/>
  <c r="M24" i="2"/>
  <c r="K24" i="2"/>
  <c r="I24" i="2"/>
  <c r="G24" i="2"/>
  <c r="U23" i="2"/>
  <c r="T23" i="2"/>
  <c r="O23" i="2"/>
  <c r="N23" i="2"/>
  <c r="M23" i="2"/>
  <c r="K23" i="2"/>
  <c r="I23" i="2"/>
  <c r="G23" i="2"/>
  <c r="U22" i="2"/>
  <c r="T22" i="2"/>
  <c r="O22" i="2"/>
  <c r="N22" i="2"/>
  <c r="M22" i="2"/>
  <c r="K22" i="2"/>
  <c r="I22" i="2"/>
  <c r="G22" i="2"/>
  <c r="U21" i="2"/>
  <c r="T21" i="2"/>
  <c r="O21" i="2"/>
  <c r="N21" i="2"/>
  <c r="M21" i="2"/>
  <c r="K21" i="2"/>
  <c r="I21" i="2"/>
  <c r="G21" i="2"/>
  <c r="U20" i="2"/>
  <c r="T20" i="2"/>
  <c r="O20" i="2"/>
  <c r="N20" i="2"/>
  <c r="M20" i="2"/>
  <c r="K20" i="2"/>
  <c r="I20" i="2"/>
  <c r="G20" i="2"/>
  <c r="S19" i="2"/>
  <c r="R19" i="2"/>
  <c r="Q19" i="2"/>
  <c r="P19" i="2"/>
  <c r="L19" i="2"/>
  <c r="J19" i="2"/>
  <c r="K19" i="2" s="1"/>
  <c r="H19" i="2"/>
  <c r="F19" i="2"/>
  <c r="E19" i="2"/>
  <c r="D19" i="2"/>
  <c r="U18" i="2"/>
  <c r="T18" i="2"/>
  <c r="N18" i="2"/>
  <c r="O18" i="2" s="1"/>
  <c r="M18" i="2"/>
  <c r="K18" i="2"/>
  <c r="I18" i="2"/>
  <c r="G18" i="2"/>
  <c r="U17" i="2"/>
  <c r="T17" i="2"/>
  <c r="N17" i="2"/>
  <c r="O17" i="2" s="1"/>
  <c r="M17" i="2"/>
  <c r="K17" i="2"/>
  <c r="I17" i="2"/>
  <c r="G17" i="2"/>
  <c r="U16" i="2"/>
  <c r="T16" i="2"/>
  <c r="N16" i="2"/>
  <c r="O16" i="2" s="1"/>
  <c r="M16" i="2"/>
  <c r="K16" i="2"/>
  <c r="I16" i="2"/>
  <c r="G16" i="2"/>
  <c r="U15" i="2"/>
  <c r="T15" i="2"/>
  <c r="N15" i="2"/>
  <c r="O15" i="2" s="1"/>
  <c r="M15" i="2"/>
  <c r="K15" i="2"/>
  <c r="I15" i="2"/>
  <c r="G15" i="2"/>
  <c r="U14" i="2"/>
  <c r="T14" i="2"/>
  <c r="N14" i="2"/>
  <c r="O14" i="2" s="1"/>
  <c r="M14" i="2"/>
  <c r="K14" i="2"/>
  <c r="I14" i="2"/>
  <c r="G14" i="2"/>
  <c r="U13" i="2"/>
  <c r="T13" i="2"/>
  <c r="N13" i="2"/>
  <c r="O13" i="2" s="1"/>
  <c r="M13" i="2"/>
  <c r="K13" i="2"/>
  <c r="I13" i="2"/>
  <c r="G13" i="2"/>
  <c r="U12" i="2"/>
  <c r="T12" i="2"/>
  <c r="N12" i="2"/>
  <c r="O12" i="2" s="1"/>
  <c r="M12" i="2"/>
  <c r="K12" i="2"/>
  <c r="I12" i="2"/>
  <c r="G12" i="2"/>
  <c r="U11" i="2"/>
  <c r="T11" i="2"/>
  <c r="N11" i="2"/>
  <c r="O11" i="2" s="1"/>
  <c r="M11" i="2"/>
  <c r="K11" i="2"/>
  <c r="I11" i="2"/>
  <c r="G11" i="2"/>
  <c r="S10" i="2"/>
  <c r="R10" i="2"/>
  <c r="T10" i="2" s="1"/>
  <c r="Q10" i="2"/>
  <c r="P10" i="2"/>
  <c r="M10" i="2"/>
  <c r="L10" i="2"/>
  <c r="J10" i="2"/>
  <c r="H10" i="2"/>
  <c r="F10" i="2"/>
  <c r="E10" i="2"/>
  <c r="D10" i="2"/>
  <c r="G10" i="2" s="1"/>
  <c r="U9" i="2"/>
  <c r="T9" i="2"/>
  <c r="N9" i="2"/>
  <c r="O9" i="2" s="1"/>
  <c r="M9" i="2"/>
  <c r="K9" i="2"/>
  <c r="I9" i="2"/>
  <c r="G9" i="2"/>
  <c r="U8" i="2"/>
  <c r="T8" i="2"/>
  <c r="N8" i="2"/>
  <c r="O8" i="2" s="1"/>
  <c r="M8" i="2"/>
  <c r="K8" i="2"/>
  <c r="I8" i="2"/>
  <c r="G8" i="2"/>
  <c r="U339" i="1"/>
  <c r="S339" i="1"/>
  <c r="R339" i="1"/>
  <c r="T339" i="1" s="1"/>
  <c r="Q339" i="1"/>
  <c r="P339" i="1"/>
  <c r="L339" i="1"/>
  <c r="J339" i="1"/>
  <c r="H339" i="1"/>
  <c r="F339" i="1"/>
  <c r="N339" i="1" s="1"/>
  <c r="E339" i="1"/>
  <c r="D339" i="1"/>
  <c r="S338" i="1"/>
  <c r="R338" i="1"/>
  <c r="T338" i="1" s="1"/>
  <c r="Q338" i="1"/>
  <c r="P338" i="1"/>
  <c r="L338" i="1"/>
  <c r="J338" i="1"/>
  <c r="K338" i="1" s="1"/>
  <c r="H338" i="1"/>
  <c r="F338" i="1"/>
  <c r="E338" i="1"/>
  <c r="D338" i="1"/>
  <c r="S337" i="1"/>
  <c r="R337" i="1"/>
  <c r="Q337" i="1"/>
  <c r="P337" i="1"/>
  <c r="U337" i="1" s="1"/>
  <c r="L337" i="1"/>
  <c r="J337" i="1"/>
  <c r="N337" i="1" s="1"/>
  <c r="H337" i="1"/>
  <c r="F337" i="1"/>
  <c r="E337" i="1"/>
  <c r="M337" i="1" s="1"/>
  <c r="D337" i="1"/>
  <c r="U336" i="1"/>
  <c r="T336" i="1"/>
  <c r="N336" i="1"/>
  <c r="O336" i="1" s="1"/>
  <c r="M336" i="1"/>
  <c r="K336" i="1"/>
  <c r="I336" i="1"/>
  <c r="G336" i="1"/>
  <c r="U335" i="1"/>
  <c r="T335" i="1"/>
  <c r="N335" i="1"/>
  <c r="O335" i="1" s="1"/>
  <c r="M335" i="1"/>
  <c r="K335" i="1"/>
  <c r="I335" i="1"/>
  <c r="G335" i="1"/>
  <c r="U334" i="1"/>
  <c r="T334" i="1"/>
  <c r="N334" i="1"/>
  <c r="O334" i="1" s="1"/>
  <c r="M334" i="1"/>
  <c r="K334" i="1"/>
  <c r="I334" i="1"/>
  <c r="G334" i="1"/>
  <c r="U333" i="1"/>
  <c r="T333" i="1"/>
  <c r="O333" i="1"/>
  <c r="N333" i="1"/>
  <c r="M333" i="1"/>
  <c r="K333" i="1"/>
  <c r="I333" i="1"/>
  <c r="G333" i="1"/>
  <c r="S332" i="1"/>
  <c r="R332" i="1"/>
  <c r="T332" i="1" s="1"/>
  <c r="Q332" i="1"/>
  <c r="P332" i="1"/>
  <c r="L332" i="1"/>
  <c r="J332" i="1"/>
  <c r="H332" i="1"/>
  <c r="F332" i="1"/>
  <c r="E332" i="1"/>
  <c r="D332" i="1"/>
  <c r="G332" i="1" s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T323" i="1"/>
  <c r="S323" i="1"/>
  <c r="R323" i="1"/>
  <c r="Q323" i="1"/>
  <c r="P323" i="1"/>
  <c r="L323" i="1"/>
  <c r="J323" i="1"/>
  <c r="H323" i="1"/>
  <c r="F323" i="1"/>
  <c r="N323" i="1" s="1"/>
  <c r="E323" i="1"/>
  <c r="D323" i="1"/>
  <c r="U322" i="1"/>
  <c r="T322" i="1"/>
  <c r="N322" i="1"/>
  <c r="O322" i="1" s="1"/>
  <c r="M322" i="1"/>
  <c r="K322" i="1"/>
  <c r="I322" i="1"/>
  <c r="G322" i="1"/>
  <c r="U321" i="1"/>
  <c r="T321" i="1"/>
  <c r="N321" i="1"/>
  <c r="O321" i="1" s="1"/>
  <c r="M321" i="1"/>
  <c r="K321" i="1"/>
  <c r="I321" i="1"/>
  <c r="G321" i="1"/>
  <c r="U320" i="1"/>
  <c r="T320" i="1"/>
  <c r="N320" i="1"/>
  <c r="O320" i="1" s="1"/>
  <c r="M320" i="1"/>
  <c r="K320" i="1"/>
  <c r="I320" i="1"/>
  <c r="G320" i="1"/>
  <c r="U319" i="1"/>
  <c r="T319" i="1"/>
  <c r="N319" i="1"/>
  <c r="O319" i="1" s="1"/>
  <c r="M319" i="1"/>
  <c r="K319" i="1"/>
  <c r="I319" i="1"/>
  <c r="G319" i="1"/>
  <c r="U318" i="1"/>
  <c r="T318" i="1"/>
  <c r="N318" i="1"/>
  <c r="O318" i="1" s="1"/>
  <c r="M318" i="1"/>
  <c r="K318" i="1"/>
  <c r="I318" i="1"/>
  <c r="G318" i="1"/>
  <c r="S317" i="1"/>
  <c r="R317" i="1"/>
  <c r="Q317" i="1"/>
  <c r="P317" i="1"/>
  <c r="L317" i="1"/>
  <c r="J317" i="1"/>
  <c r="H317" i="1"/>
  <c r="F317" i="1"/>
  <c r="E317" i="1"/>
  <c r="M317" i="1" s="1"/>
  <c r="D317" i="1"/>
  <c r="U316" i="1"/>
  <c r="T316" i="1"/>
  <c r="N316" i="1"/>
  <c r="O316" i="1" s="1"/>
  <c r="M316" i="1"/>
  <c r="K316" i="1"/>
  <c r="I316" i="1"/>
  <c r="G316" i="1"/>
  <c r="U315" i="1"/>
  <c r="T315" i="1"/>
  <c r="N315" i="1"/>
  <c r="O315" i="1" s="1"/>
  <c r="M315" i="1"/>
  <c r="K315" i="1"/>
  <c r="I315" i="1"/>
  <c r="G315" i="1"/>
  <c r="U314" i="1"/>
  <c r="T314" i="1"/>
  <c r="N314" i="1"/>
  <c r="O314" i="1" s="1"/>
  <c r="M314" i="1"/>
  <c r="K314" i="1"/>
  <c r="I314" i="1"/>
  <c r="G314" i="1"/>
  <c r="U313" i="1"/>
  <c r="T313" i="1"/>
  <c r="N313" i="1"/>
  <c r="O313" i="1" s="1"/>
  <c r="M313" i="1"/>
  <c r="K313" i="1"/>
  <c r="I313" i="1"/>
  <c r="G313" i="1"/>
  <c r="U312" i="1"/>
  <c r="T312" i="1"/>
  <c r="N312" i="1"/>
  <c r="O312" i="1" s="1"/>
  <c r="M312" i="1"/>
  <c r="K312" i="1"/>
  <c r="I312" i="1"/>
  <c r="G312" i="1"/>
  <c r="U311" i="1"/>
  <c r="T311" i="1"/>
  <c r="N311" i="1"/>
  <c r="O311" i="1" s="1"/>
  <c r="M311" i="1"/>
  <c r="K311" i="1"/>
  <c r="I311" i="1"/>
  <c r="G311" i="1"/>
  <c r="S310" i="1"/>
  <c r="R310" i="1"/>
  <c r="T310" i="1" s="1"/>
  <c r="Q310" i="1"/>
  <c r="P310" i="1"/>
  <c r="L310" i="1"/>
  <c r="J310" i="1"/>
  <c r="I310" i="1"/>
  <c r="H310" i="1"/>
  <c r="F310" i="1"/>
  <c r="E310" i="1"/>
  <c r="D310" i="1"/>
  <c r="U309" i="1"/>
  <c r="T309" i="1"/>
  <c r="O309" i="1"/>
  <c r="N309" i="1"/>
  <c r="M309" i="1"/>
  <c r="K309" i="1"/>
  <c r="I309" i="1"/>
  <c r="G309" i="1"/>
  <c r="U308" i="1"/>
  <c r="T308" i="1"/>
  <c r="O308" i="1"/>
  <c r="N308" i="1"/>
  <c r="M308" i="1"/>
  <c r="K308" i="1"/>
  <c r="I308" i="1"/>
  <c r="G308" i="1"/>
  <c r="U307" i="1"/>
  <c r="T307" i="1"/>
  <c r="O307" i="1"/>
  <c r="N307" i="1"/>
  <c r="M307" i="1"/>
  <c r="K307" i="1"/>
  <c r="I307" i="1"/>
  <c r="G307" i="1"/>
  <c r="U306" i="1"/>
  <c r="T306" i="1"/>
  <c r="O306" i="1"/>
  <c r="N306" i="1"/>
  <c r="M306" i="1"/>
  <c r="K306" i="1"/>
  <c r="I306" i="1"/>
  <c r="G306" i="1"/>
  <c r="U305" i="1"/>
  <c r="T305" i="1"/>
  <c r="O305" i="1"/>
  <c r="N305" i="1"/>
  <c r="M305" i="1"/>
  <c r="K305" i="1"/>
  <c r="I305" i="1"/>
  <c r="G305" i="1"/>
  <c r="U304" i="1"/>
  <c r="T304" i="1"/>
  <c r="O304" i="1"/>
  <c r="N304" i="1"/>
  <c r="M304" i="1"/>
  <c r="K304" i="1"/>
  <c r="I304" i="1"/>
  <c r="G304" i="1"/>
  <c r="S303" i="1"/>
  <c r="R303" i="1"/>
  <c r="T303" i="1" s="1"/>
  <c r="Q303" i="1"/>
  <c r="P303" i="1"/>
  <c r="L303" i="1"/>
  <c r="J303" i="1"/>
  <c r="K303" i="1" s="1"/>
  <c r="H303" i="1"/>
  <c r="F303" i="1"/>
  <c r="E303" i="1"/>
  <c r="D303" i="1"/>
  <c r="U302" i="1"/>
  <c r="T302" i="1"/>
  <c r="N302" i="1"/>
  <c r="O302" i="1" s="1"/>
  <c r="M302" i="1"/>
  <c r="K302" i="1"/>
  <c r="I302" i="1"/>
  <c r="G302" i="1"/>
  <c r="S299" i="1"/>
  <c r="R299" i="1"/>
  <c r="T299" i="1" s="1"/>
  <c r="Q299" i="1"/>
  <c r="P299" i="1"/>
  <c r="U299" i="1" s="1"/>
  <c r="M299" i="1"/>
  <c r="L299" i="1"/>
  <c r="J299" i="1"/>
  <c r="H299" i="1"/>
  <c r="F299" i="1"/>
  <c r="N299" i="1" s="1"/>
  <c r="E299" i="1"/>
  <c r="D299" i="1"/>
  <c r="S298" i="1"/>
  <c r="T298" i="1" s="1"/>
  <c r="R298" i="1"/>
  <c r="Q298" i="1"/>
  <c r="P298" i="1"/>
  <c r="L298" i="1"/>
  <c r="J298" i="1"/>
  <c r="N298" i="1" s="1"/>
  <c r="H298" i="1"/>
  <c r="F298" i="1"/>
  <c r="E298" i="1"/>
  <c r="D298" i="1"/>
  <c r="U297" i="1"/>
  <c r="T297" i="1"/>
  <c r="N297" i="1"/>
  <c r="O297" i="1" s="1"/>
  <c r="M297" i="1"/>
  <c r="K297" i="1"/>
  <c r="I297" i="1"/>
  <c r="G297" i="1"/>
  <c r="U296" i="1"/>
  <c r="T296" i="1"/>
  <c r="N296" i="1"/>
  <c r="O296" i="1" s="1"/>
  <c r="M296" i="1"/>
  <c r="K296" i="1"/>
  <c r="I296" i="1"/>
  <c r="G296" i="1"/>
  <c r="U295" i="1"/>
  <c r="T295" i="1"/>
  <c r="N295" i="1"/>
  <c r="O295" i="1" s="1"/>
  <c r="M295" i="1"/>
  <c r="K295" i="1"/>
  <c r="I295" i="1"/>
  <c r="G295" i="1"/>
  <c r="U294" i="1"/>
  <c r="T294" i="1"/>
  <c r="O294" i="1"/>
  <c r="N294" i="1"/>
  <c r="M294" i="1"/>
  <c r="K294" i="1"/>
  <c r="I294" i="1"/>
  <c r="G294" i="1"/>
  <c r="U293" i="1"/>
  <c r="T293" i="1"/>
  <c r="N293" i="1"/>
  <c r="O293" i="1" s="1"/>
  <c r="M293" i="1"/>
  <c r="K293" i="1"/>
  <c r="I293" i="1"/>
  <c r="G293" i="1"/>
  <c r="S292" i="1"/>
  <c r="R292" i="1"/>
  <c r="T292" i="1" s="1"/>
  <c r="Q292" i="1"/>
  <c r="P292" i="1"/>
  <c r="L292" i="1"/>
  <c r="J292" i="1"/>
  <c r="H292" i="1"/>
  <c r="F292" i="1"/>
  <c r="E292" i="1"/>
  <c r="D292" i="1"/>
  <c r="G292" i="1" s="1"/>
  <c r="U291" i="1"/>
  <c r="T291" i="1"/>
  <c r="N291" i="1"/>
  <c r="O291" i="1" s="1"/>
  <c r="M291" i="1"/>
  <c r="K291" i="1"/>
  <c r="I291" i="1"/>
  <c r="G291" i="1"/>
  <c r="U290" i="1"/>
  <c r="T290" i="1"/>
  <c r="N290" i="1"/>
  <c r="O290" i="1" s="1"/>
  <c r="M290" i="1"/>
  <c r="K290" i="1"/>
  <c r="I290" i="1"/>
  <c r="G290" i="1"/>
  <c r="U289" i="1"/>
  <c r="T289" i="1"/>
  <c r="N289" i="1"/>
  <c r="O289" i="1" s="1"/>
  <c r="M289" i="1"/>
  <c r="K289" i="1"/>
  <c r="I289" i="1"/>
  <c r="G289" i="1"/>
  <c r="U288" i="1"/>
  <c r="T288" i="1"/>
  <c r="N288" i="1"/>
  <c r="O288" i="1" s="1"/>
  <c r="M288" i="1"/>
  <c r="K288" i="1"/>
  <c r="I288" i="1"/>
  <c r="G288" i="1"/>
  <c r="U287" i="1"/>
  <c r="T287" i="1"/>
  <c r="O287" i="1"/>
  <c r="N287" i="1"/>
  <c r="M287" i="1"/>
  <c r="K287" i="1"/>
  <c r="I287" i="1"/>
  <c r="G287" i="1"/>
  <c r="U286" i="1"/>
  <c r="T286" i="1"/>
  <c r="N286" i="1"/>
  <c r="O286" i="1" s="1"/>
  <c r="M286" i="1"/>
  <c r="K286" i="1"/>
  <c r="I286" i="1"/>
  <c r="G286" i="1"/>
  <c r="S285" i="1"/>
  <c r="R285" i="1"/>
  <c r="Q285" i="1"/>
  <c r="P285" i="1"/>
  <c r="U285" i="1" s="1"/>
  <c r="L285" i="1"/>
  <c r="J285" i="1"/>
  <c r="H285" i="1"/>
  <c r="F285" i="1"/>
  <c r="N285" i="1" s="1"/>
  <c r="E285" i="1"/>
  <c r="D285" i="1"/>
  <c r="U284" i="1"/>
  <c r="T284" i="1"/>
  <c r="N284" i="1"/>
  <c r="O284" i="1" s="1"/>
  <c r="M284" i="1"/>
  <c r="K284" i="1"/>
  <c r="I284" i="1"/>
  <c r="G284" i="1"/>
  <c r="U283" i="1"/>
  <c r="T283" i="1"/>
  <c r="N283" i="1"/>
  <c r="O283" i="1" s="1"/>
  <c r="M283" i="1"/>
  <c r="K283" i="1"/>
  <c r="I283" i="1"/>
  <c r="G283" i="1"/>
  <c r="U282" i="1"/>
  <c r="T282" i="1"/>
  <c r="N282" i="1"/>
  <c r="O282" i="1" s="1"/>
  <c r="M282" i="1"/>
  <c r="K282" i="1"/>
  <c r="I282" i="1"/>
  <c r="G282" i="1"/>
  <c r="U281" i="1"/>
  <c r="T281" i="1"/>
  <c r="N281" i="1"/>
  <c r="O281" i="1" s="1"/>
  <c r="M281" i="1"/>
  <c r="K281" i="1"/>
  <c r="I281" i="1"/>
  <c r="G281" i="1"/>
  <c r="U280" i="1"/>
  <c r="T280" i="1"/>
  <c r="O280" i="1"/>
  <c r="N280" i="1"/>
  <c r="M280" i="1"/>
  <c r="K280" i="1"/>
  <c r="I280" i="1"/>
  <c r="G280" i="1"/>
  <c r="U279" i="1"/>
  <c r="T279" i="1"/>
  <c r="N279" i="1"/>
  <c r="O279" i="1" s="1"/>
  <c r="M279" i="1"/>
  <c r="K279" i="1"/>
  <c r="I279" i="1"/>
  <c r="G279" i="1"/>
  <c r="U278" i="1"/>
  <c r="T278" i="1"/>
  <c r="N278" i="1"/>
  <c r="O278" i="1" s="1"/>
  <c r="M278" i="1"/>
  <c r="K278" i="1"/>
  <c r="I278" i="1"/>
  <c r="G278" i="1"/>
  <c r="U277" i="1"/>
  <c r="T277" i="1"/>
  <c r="N277" i="1"/>
  <c r="O277" i="1" s="1"/>
  <c r="M277" i="1"/>
  <c r="K277" i="1"/>
  <c r="I277" i="1"/>
  <c r="G277" i="1"/>
  <c r="U276" i="1"/>
  <c r="T276" i="1"/>
  <c r="N276" i="1"/>
  <c r="O276" i="1" s="1"/>
  <c r="M276" i="1"/>
  <c r="K276" i="1"/>
  <c r="I276" i="1"/>
  <c r="G276" i="1"/>
  <c r="S275" i="1"/>
  <c r="R275" i="1"/>
  <c r="T275" i="1" s="1"/>
  <c r="Q275" i="1"/>
  <c r="P275" i="1"/>
  <c r="L275" i="1"/>
  <c r="J275" i="1"/>
  <c r="H275" i="1"/>
  <c r="F275" i="1"/>
  <c r="N275" i="1" s="1"/>
  <c r="E275" i="1"/>
  <c r="D275" i="1"/>
  <c r="U274" i="1"/>
  <c r="T274" i="1"/>
  <c r="N274" i="1"/>
  <c r="O274" i="1" s="1"/>
  <c r="M274" i="1"/>
  <c r="K274" i="1"/>
  <c r="I274" i="1"/>
  <c r="G274" i="1"/>
  <c r="U273" i="1"/>
  <c r="T273" i="1"/>
  <c r="N273" i="1"/>
  <c r="O273" i="1" s="1"/>
  <c r="M273" i="1"/>
  <c r="K273" i="1"/>
  <c r="I273" i="1"/>
  <c r="G273" i="1"/>
  <c r="U272" i="1"/>
  <c r="T272" i="1"/>
  <c r="N272" i="1"/>
  <c r="O272" i="1" s="1"/>
  <c r="M272" i="1"/>
  <c r="K272" i="1"/>
  <c r="I272" i="1"/>
  <c r="G272" i="1"/>
  <c r="U271" i="1"/>
  <c r="T271" i="1"/>
  <c r="N271" i="1"/>
  <c r="O271" i="1" s="1"/>
  <c r="M271" i="1"/>
  <c r="K271" i="1"/>
  <c r="I271" i="1"/>
  <c r="G271" i="1"/>
  <c r="U270" i="1"/>
  <c r="T270" i="1"/>
  <c r="O270" i="1"/>
  <c r="N270" i="1"/>
  <c r="M270" i="1"/>
  <c r="K270" i="1"/>
  <c r="I270" i="1"/>
  <c r="G270" i="1"/>
  <c r="U269" i="1"/>
  <c r="T269" i="1"/>
  <c r="N269" i="1"/>
  <c r="O269" i="1" s="1"/>
  <c r="M269" i="1"/>
  <c r="K269" i="1"/>
  <c r="I269" i="1"/>
  <c r="G269" i="1"/>
  <c r="U268" i="1"/>
  <c r="T268" i="1"/>
  <c r="O268" i="1"/>
  <c r="N268" i="1"/>
  <c r="M268" i="1"/>
  <c r="K268" i="1"/>
  <c r="I268" i="1"/>
  <c r="G268" i="1"/>
  <c r="S267" i="1"/>
  <c r="R267" i="1"/>
  <c r="T267" i="1" s="1"/>
  <c r="Q267" i="1"/>
  <c r="P267" i="1"/>
  <c r="U267" i="1" s="1"/>
  <c r="L267" i="1"/>
  <c r="J267" i="1"/>
  <c r="H267" i="1"/>
  <c r="F267" i="1"/>
  <c r="E267" i="1"/>
  <c r="D267" i="1"/>
  <c r="U266" i="1"/>
  <c r="T266" i="1"/>
  <c r="N266" i="1"/>
  <c r="O266" i="1" s="1"/>
  <c r="M266" i="1"/>
  <c r="K266" i="1"/>
  <c r="I266" i="1"/>
  <c r="G266" i="1"/>
  <c r="U265" i="1"/>
  <c r="T265" i="1"/>
  <c r="N265" i="1"/>
  <c r="O265" i="1" s="1"/>
  <c r="M265" i="1"/>
  <c r="K265" i="1"/>
  <c r="I265" i="1"/>
  <c r="G265" i="1"/>
  <c r="U264" i="1"/>
  <c r="T264" i="1"/>
  <c r="N264" i="1"/>
  <c r="O264" i="1" s="1"/>
  <c r="M264" i="1"/>
  <c r="K264" i="1"/>
  <c r="I264" i="1"/>
  <c r="G264" i="1"/>
  <c r="U263" i="1"/>
  <c r="T263" i="1"/>
  <c r="O263" i="1"/>
  <c r="N263" i="1"/>
  <c r="M263" i="1"/>
  <c r="K263" i="1"/>
  <c r="I263" i="1"/>
  <c r="G263" i="1"/>
  <c r="S260" i="1"/>
  <c r="T260" i="1" s="1"/>
  <c r="R260" i="1"/>
  <c r="Q260" i="1"/>
  <c r="P260" i="1"/>
  <c r="U260" i="1" s="1"/>
  <c r="L260" i="1"/>
  <c r="J260" i="1"/>
  <c r="H260" i="1"/>
  <c r="I260" i="1" s="1"/>
  <c r="F260" i="1"/>
  <c r="N260" i="1" s="1"/>
  <c r="E260" i="1"/>
  <c r="D260" i="1"/>
  <c r="S259" i="1"/>
  <c r="R259" i="1"/>
  <c r="Q259" i="1"/>
  <c r="P259" i="1"/>
  <c r="L259" i="1"/>
  <c r="J259" i="1"/>
  <c r="K259" i="1" s="1"/>
  <c r="H259" i="1"/>
  <c r="F259" i="1"/>
  <c r="N259" i="1" s="1"/>
  <c r="O259" i="1" s="1"/>
  <c r="E259" i="1"/>
  <c r="D259" i="1"/>
  <c r="U258" i="1"/>
  <c r="T258" i="1"/>
  <c r="O258" i="1"/>
  <c r="N258" i="1"/>
  <c r="M258" i="1"/>
  <c r="K258" i="1"/>
  <c r="I258" i="1"/>
  <c r="G258" i="1"/>
  <c r="U257" i="1"/>
  <c r="T257" i="1"/>
  <c r="O257" i="1"/>
  <c r="N257" i="1"/>
  <c r="M257" i="1"/>
  <c r="K257" i="1"/>
  <c r="I257" i="1"/>
  <c r="G257" i="1"/>
  <c r="U256" i="1"/>
  <c r="T256" i="1"/>
  <c r="N256" i="1"/>
  <c r="O256" i="1" s="1"/>
  <c r="M256" i="1"/>
  <c r="K256" i="1"/>
  <c r="I256" i="1"/>
  <c r="G256" i="1"/>
  <c r="U255" i="1"/>
  <c r="T255" i="1"/>
  <c r="N255" i="1"/>
  <c r="O255" i="1" s="1"/>
  <c r="M255" i="1"/>
  <c r="K255" i="1"/>
  <c r="I255" i="1"/>
  <c r="G255" i="1"/>
  <c r="S254" i="1"/>
  <c r="T254" i="1" s="1"/>
  <c r="R254" i="1"/>
  <c r="Q254" i="1"/>
  <c r="P254" i="1"/>
  <c r="L254" i="1"/>
  <c r="M254" i="1" s="1"/>
  <c r="J254" i="1"/>
  <c r="H254" i="1"/>
  <c r="F254" i="1"/>
  <c r="E254" i="1"/>
  <c r="D254" i="1"/>
  <c r="U253" i="1"/>
  <c r="T253" i="1"/>
  <c r="O253" i="1"/>
  <c r="N253" i="1"/>
  <c r="M253" i="1"/>
  <c r="K253" i="1"/>
  <c r="I253" i="1"/>
  <c r="G253" i="1"/>
  <c r="U252" i="1"/>
  <c r="T252" i="1"/>
  <c r="O252" i="1"/>
  <c r="N252" i="1"/>
  <c r="M252" i="1"/>
  <c r="K252" i="1"/>
  <c r="I252" i="1"/>
  <c r="G252" i="1"/>
  <c r="U251" i="1"/>
  <c r="T251" i="1"/>
  <c r="O251" i="1"/>
  <c r="N251" i="1"/>
  <c r="M251" i="1"/>
  <c r="K251" i="1"/>
  <c r="I251" i="1"/>
  <c r="G251" i="1"/>
  <c r="U250" i="1"/>
  <c r="T250" i="1"/>
  <c r="O250" i="1"/>
  <c r="N250" i="1"/>
  <c r="M250" i="1"/>
  <c r="K250" i="1"/>
  <c r="I250" i="1"/>
  <c r="G250" i="1"/>
  <c r="U249" i="1"/>
  <c r="T249" i="1"/>
  <c r="O249" i="1"/>
  <c r="N249" i="1"/>
  <c r="M249" i="1"/>
  <c r="K249" i="1"/>
  <c r="I249" i="1"/>
  <c r="G249" i="1"/>
  <c r="U248" i="1"/>
  <c r="T248" i="1"/>
  <c r="O248" i="1"/>
  <c r="N248" i="1"/>
  <c r="M248" i="1"/>
  <c r="K248" i="1"/>
  <c r="I248" i="1"/>
  <c r="G248" i="1"/>
  <c r="S247" i="1"/>
  <c r="R247" i="1"/>
  <c r="T247" i="1" s="1"/>
  <c r="Q247" i="1"/>
  <c r="P247" i="1"/>
  <c r="L247" i="1"/>
  <c r="J247" i="1"/>
  <c r="K247" i="1" s="1"/>
  <c r="H247" i="1"/>
  <c r="N247" i="1" s="1"/>
  <c r="O247" i="1" s="1"/>
  <c r="F247" i="1"/>
  <c r="E247" i="1"/>
  <c r="D247" i="1"/>
  <c r="U246" i="1"/>
  <c r="T246" i="1"/>
  <c r="O246" i="1"/>
  <c r="N246" i="1"/>
  <c r="M246" i="1"/>
  <c r="K246" i="1"/>
  <c r="I246" i="1"/>
  <c r="G246" i="1"/>
  <c r="U245" i="1"/>
  <c r="T245" i="1"/>
  <c r="N245" i="1"/>
  <c r="O245" i="1" s="1"/>
  <c r="M245" i="1"/>
  <c r="K245" i="1"/>
  <c r="I245" i="1"/>
  <c r="G245" i="1"/>
  <c r="U244" i="1"/>
  <c r="T244" i="1"/>
  <c r="O244" i="1"/>
  <c r="N244" i="1"/>
  <c r="M244" i="1"/>
  <c r="K244" i="1"/>
  <c r="I244" i="1"/>
  <c r="G244" i="1"/>
  <c r="U243" i="1"/>
  <c r="T243" i="1"/>
  <c r="N243" i="1"/>
  <c r="O243" i="1" s="1"/>
  <c r="M243" i="1"/>
  <c r="K243" i="1"/>
  <c r="I243" i="1"/>
  <c r="G243" i="1"/>
  <c r="U242" i="1"/>
  <c r="T242" i="1"/>
  <c r="N242" i="1"/>
  <c r="O242" i="1" s="1"/>
  <c r="M242" i="1"/>
  <c r="K242" i="1"/>
  <c r="I242" i="1"/>
  <c r="G242" i="1"/>
  <c r="U241" i="1"/>
  <c r="T241" i="1"/>
  <c r="N241" i="1"/>
  <c r="O241" i="1" s="1"/>
  <c r="M241" i="1"/>
  <c r="K241" i="1"/>
  <c r="I241" i="1"/>
  <c r="G241" i="1"/>
  <c r="S240" i="1"/>
  <c r="R240" i="1"/>
  <c r="Q240" i="1"/>
  <c r="P240" i="1"/>
  <c r="U240" i="1" s="1"/>
  <c r="M240" i="1"/>
  <c r="L240" i="1"/>
  <c r="J240" i="1"/>
  <c r="H240" i="1"/>
  <c r="I240" i="1" s="1"/>
  <c r="F240" i="1"/>
  <c r="N240" i="1" s="1"/>
  <c r="E240" i="1"/>
  <c r="D240" i="1"/>
  <c r="U239" i="1"/>
  <c r="T239" i="1"/>
  <c r="O239" i="1"/>
  <c r="N239" i="1"/>
  <c r="M239" i="1"/>
  <c r="K239" i="1"/>
  <c r="I239" i="1"/>
  <c r="G239" i="1"/>
  <c r="U238" i="1"/>
  <c r="T238" i="1"/>
  <c r="N238" i="1"/>
  <c r="O238" i="1" s="1"/>
  <c r="M238" i="1"/>
  <c r="K238" i="1"/>
  <c r="I238" i="1"/>
  <c r="G238" i="1"/>
  <c r="U237" i="1"/>
  <c r="T237" i="1"/>
  <c r="N237" i="1"/>
  <c r="O237" i="1" s="1"/>
  <c r="M237" i="1"/>
  <c r="K237" i="1"/>
  <c r="I237" i="1"/>
  <c r="G237" i="1"/>
  <c r="U236" i="1"/>
  <c r="T236" i="1"/>
  <c r="N236" i="1"/>
  <c r="O236" i="1" s="1"/>
  <c r="M236" i="1"/>
  <c r="K236" i="1"/>
  <c r="I236" i="1"/>
  <c r="G236" i="1"/>
  <c r="U235" i="1"/>
  <c r="T235" i="1"/>
  <c r="O235" i="1"/>
  <c r="N235" i="1"/>
  <c r="M235" i="1"/>
  <c r="K235" i="1"/>
  <c r="I235" i="1"/>
  <c r="G235" i="1"/>
  <c r="U234" i="1"/>
  <c r="T234" i="1"/>
  <c r="O234" i="1"/>
  <c r="N234" i="1"/>
  <c r="M234" i="1"/>
  <c r="K234" i="1"/>
  <c r="I234" i="1"/>
  <c r="G234" i="1"/>
  <c r="T231" i="1"/>
  <c r="S231" i="1"/>
  <c r="R231" i="1"/>
  <c r="Q231" i="1"/>
  <c r="P231" i="1"/>
  <c r="U231" i="1" s="1"/>
  <c r="N231" i="1"/>
  <c r="O231" i="1" s="1"/>
  <c r="L231" i="1"/>
  <c r="J231" i="1"/>
  <c r="H231" i="1"/>
  <c r="F231" i="1"/>
  <c r="E231" i="1"/>
  <c r="K231" i="1" s="1"/>
  <c r="D231" i="1"/>
  <c r="T230" i="1"/>
  <c r="S230" i="1"/>
  <c r="R230" i="1"/>
  <c r="Q230" i="1"/>
  <c r="P230" i="1"/>
  <c r="L230" i="1"/>
  <c r="J230" i="1"/>
  <c r="H230" i="1"/>
  <c r="F230" i="1"/>
  <c r="E230" i="1"/>
  <c r="D230" i="1"/>
  <c r="U229" i="1"/>
  <c r="T229" i="1"/>
  <c r="O229" i="1"/>
  <c r="N229" i="1"/>
  <c r="M229" i="1"/>
  <c r="K229" i="1"/>
  <c r="I229" i="1"/>
  <c r="G229" i="1"/>
  <c r="U228" i="1"/>
  <c r="T228" i="1"/>
  <c r="N228" i="1"/>
  <c r="O228" i="1" s="1"/>
  <c r="M228" i="1"/>
  <c r="K228" i="1"/>
  <c r="I228" i="1"/>
  <c r="G228" i="1"/>
  <c r="U227" i="1"/>
  <c r="T227" i="1"/>
  <c r="O227" i="1"/>
  <c r="N227" i="1"/>
  <c r="M227" i="1"/>
  <c r="K227" i="1"/>
  <c r="I227" i="1"/>
  <c r="G227" i="1"/>
  <c r="U226" i="1"/>
  <c r="T226" i="1"/>
  <c r="O226" i="1"/>
  <c r="N226" i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S224" i="1"/>
  <c r="R224" i="1"/>
  <c r="Q224" i="1"/>
  <c r="P224" i="1"/>
  <c r="L224" i="1"/>
  <c r="J224" i="1"/>
  <c r="K224" i="1" s="1"/>
  <c r="H224" i="1"/>
  <c r="F224" i="1"/>
  <c r="E224" i="1"/>
  <c r="D224" i="1"/>
  <c r="U223" i="1"/>
  <c r="T223" i="1"/>
  <c r="O223" i="1"/>
  <c r="N223" i="1"/>
  <c r="M223" i="1"/>
  <c r="K223" i="1"/>
  <c r="I223" i="1"/>
  <c r="G223" i="1"/>
  <c r="U222" i="1"/>
  <c r="T222" i="1"/>
  <c r="N222" i="1"/>
  <c r="O222" i="1" s="1"/>
  <c r="M222" i="1"/>
  <c r="K222" i="1"/>
  <c r="I222" i="1"/>
  <c r="G222" i="1"/>
  <c r="U221" i="1"/>
  <c r="T221" i="1"/>
  <c r="O221" i="1"/>
  <c r="N221" i="1"/>
  <c r="M221" i="1"/>
  <c r="K221" i="1"/>
  <c r="I221" i="1"/>
  <c r="G221" i="1"/>
  <c r="U220" i="1"/>
  <c r="T220" i="1"/>
  <c r="N220" i="1"/>
  <c r="O220" i="1" s="1"/>
  <c r="M220" i="1"/>
  <c r="K220" i="1"/>
  <c r="I220" i="1"/>
  <c r="G220" i="1"/>
  <c r="U219" i="1"/>
  <c r="T219" i="1"/>
  <c r="N219" i="1"/>
  <c r="O219" i="1" s="1"/>
  <c r="M219" i="1"/>
  <c r="K219" i="1"/>
  <c r="I219" i="1"/>
  <c r="G219" i="1"/>
  <c r="U218" i="1"/>
  <c r="T218" i="1"/>
  <c r="N218" i="1"/>
  <c r="O218" i="1" s="1"/>
  <c r="M218" i="1"/>
  <c r="K218" i="1"/>
  <c r="I218" i="1"/>
  <c r="G218" i="1"/>
  <c r="U217" i="1"/>
  <c r="T217" i="1"/>
  <c r="O217" i="1"/>
  <c r="N217" i="1"/>
  <c r="M217" i="1"/>
  <c r="K217" i="1"/>
  <c r="I217" i="1"/>
  <c r="G217" i="1"/>
  <c r="S216" i="1"/>
  <c r="R216" i="1"/>
  <c r="Q216" i="1"/>
  <c r="P216" i="1"/>
  <c r="L216" i="1"/>
  <c r="M216" i="1" s="1"/>
  <c r="J216" i="1"/>
  <c r="H216" i="1"/>
  <c r="N216" i="1" s="1"/>
  <c r="F216" i="1"/>
  <c r="E216" i="1"/>
  <c r="D216" i="1"/>
  <c r="G216" i="1" s="1"/>
  <c r="U215" i="1"/>
  <c r="T215" i="1"/>
  <c r="N215" i="1"/>
  <c r="O215" i="1" s="1"/>
  <c r="M215" i="1"/>
  <c r="K215" i="1"/>
  <c r="I215" i="1"/>
  <c r="G215" i="1"/>
  <c r="U214" i="1"/>
  <c r="T214" i="1"/>
  <c r="O214" i="1"/>
  <c r="N214" i="1"/>
  <c r="M214" i="1"/>
  <c r="K214" i="1"/>
  <c r="I214" i="1"/>
  <c r="G214" i="1"/>
  <c r="U213" i="1"/>
  <c r="T213" i="1"/>
  <c r="N213" i="1"/>
  <c r="O213" i="1" s="1"/>
  <c r="M213" i="1"/>
  <c r="K213" i="1"/>
  <c r="I213" i="1"/>
  <c r="G213" i="1"/>
  <c r="U212" i="1"/>
  <c r="T212" i="1"/>
  <c r="O212" i="1"/>
  <c r="N212" i="1"/>
  <c r="M212" i="1"/>
  <c r="K212" i="1"/>
  <c r="I212" i="1"/>
  <c r="G212" i="1"/>
  <c r="U211" i="1"/>
  <c r="T211" i="1"/>
  <c r="N211" i="1"/>
  <c r="O211" i="1" s="1"/>
  <c r="M211" i="1"/>
  <c r="K211" i="1"/>
  <c r="I211" i="1"/>
  <c r="G211" i="1"/>
  <c r="U210" i="1"/>
  <c r="T210" i="1"/>
  <c r="N210" i="1"/>
  <c r="O210" i="1" s="1"/>
  <c r="M210" i="1"/>
  <c r="K210" i="1"/>
  <c r="I210" i="1"/>
  <c r="G210" i="1"/>
  <c r="U209" i="1"/>
  <c r="T209" i="1"/>
  <c r="N209" i="1"/>
  <c r="O209" i="1" s="1"/>
  <c r="M209" i="1"/>
  <c r="K209" i="1"/>
  <c r="I209" i="1"/>
  <c r="G209" i="1"/>
  <c r="U208" i="1"/>
  <c r="T208" i="1"/>
  <c r="O208" i="1"/>
  <c r="N208" i="1"/>
  <c r="M208" i="1"/>
  <c r="K208" i="1"/>
  <c r="I208" i="1"/>
  <c r="G208" i="1"/>
  <c r="S205" i="1"/>
  <c r="T205" i="1" s="1"/>
  <c r="R205" i="1"/>
  <c r="Q205" i="1"/>
  <c r="P205" i="1"/>
  <c r="L205" i="1"/>
  <c r="J205" i="1"/>
  <c r="K205" i="1" s="1"/>
  <c r="H205" i="1"/>
  <c r="N205" i="1" s="1"/>
  <c r="O205" i="1" s="1"/>
  <c r="F205" i="1"/>
  <c r="E205" i="1"/>
  <c r="D205" i="1"/>
  <c r="U204" i="1"/>
  <c r="S204" i="1"/>
  <c r="R204" i="1"/>
  <c r="T204" i="1" s="1"/>
  <c r="Q204" i="1"/>
  <c r="P204" i="1"/>
  <c r="L204" i="1"/>
  <c r="J204" i="1"/>
  <c r="H204" i="1"/>
  <c r="F204" i="1"/>
  <c r="E204" i="1"/>
  <c r="D204" i="1"/>
  <c r="U203" i="1"/>
  <c r="T203" i="1"/>
  <c r="O203" i="1"/>
  <c r="N203" i="1"/>
  <c r="M203" i="1"/>
  <c r="K203" i="1"/>
  <c r="I203" i="1"/>
  <c r="G203" i="1"/>
  <c r="U202" i="1"/>
  <c r="T202" i="1"/>
  <c r="O202" i="1"/>
  <c r="N202" i="1"/>
  <c r="M202" i="1"/>
  <c r="K202" i="1"/>
  <c r="I202" i="1"/>
  <c r="G202" i="1"/>
  <c r="U201" i="1"/>
  <c r="T201" i="1"/>
  <c r="O201" i="1"/>
  <c r="N201" i="1"/>
  <c r="M201" i="1"/>
  <c r="K201" i="1"/>
  <c r="I201" i="1"/>
  <c r="G201" i="1"/>
  <c r="U200" i="1"/>
  <c r="T200" i="1"/>
  <c r="N200" i="1"/>
  <c r="O200" i="1" s="1"/>
  <c r="M200" i="1"/>
  <c r="K200" i="1"/>
  <c r="I200" i="1"/>
  <c r="G200" i="1"/>
  <c r="U199" i="1"/>
  <c r="T199" i="1"/>
  <c r="N199" i="1"/>
  <c r="O199" i="1" s="1"/>
  <c r="M199" i="1"/>
  <c r="K199" i="1"/>
  <c r="I199" i="1"/>
  <c r="G199" i="1"/>
  <c r="S198" i="1"/>
  <c r="R198" i="1"/>
  <c r="Q198" i="1"/>
  <c r="P198" i="1"/>
  <c r="L198" i="1"/>
  <c r="J198" i="1"/>
  <c r="H198" i="1"/>
  <c r="F198" i="1"/>
  <c r="E198" i="1"/>
  <c r="M198" i="1" s="1"/>
  <c r="D198" i="1"/>
  <c r="U197" i="1"/>
  <c r="T197" i="1"/>
  <c r="O197" i="1"/>
  <c r="N197" i="1"/>
  <c r="M197" i="1"/>
  <c r="K197" i="1"/>
  <c r="I197" i="1"/>
  <c r="G197" i="1"/>
  <c r="U196" i="1"/>
  <c r="T196" i="1"/>
  <c r="O196" i="1"/>
  <c r="N196" i="1"/>
  <c r="M196" i="1"/>
  <c r="K196" i="1"/>
  <c r="I196" i="1"/>
  <c r="G196" i="1"/>
  <c r="U195" i="1"/>
  <c r="T195" i="1"/>
  <c r="N195" i="1"/>
  <c r="O195" i="1" s="1"/>
  <c r="M195" i="1"/>
  <c r="K195" i="1"/>
  <c r="I195" i="1"/>
  <c r="G195" i="1"/>
  <c r="U194" i="1"/>
  <c r="T194" i="1"/>
  <c r="O194" i="1"/>
  <c r="N194" i="1"/>
  <c r="M194" i="1"/>
  <c r="K194" i="1"/>
  <c r="I194" i="1"/>
  <c r="G194" i="1"/>
  <c r="U193" i="1"/>
  <c r="T193" i="1"/>
  <c r="N193" i="1"/>
  <c r="O193" i="1" s="1"/>
  <c r="M193" i="1"/>
  <c r="K193" i="1"/>
  <c r="I193" i="1"/>
  <c r="G193" i="1"/>
  <c r="U192" i="1"/>
  <c r="T192" i="1"/>
  <c r="N192" i="1"/>
  <c r="O192" i="1" s="1"/>
  <c r="M192" i="1"/>
  <c r="K192" i="1"/>
  <c r="I192" i="1"/>
  <c r="G192" i="1"/>
  <c r="S191" i="1"/>
  <c r="T191" i="1" s="1"/>
  <c r="R191" i="1"/>
  <c r="Q191" i="1"/>
  <c r="P191" i="1"/>
  <c r="L191" i="1"/>
  <c r="J191" i="1"/>
  <c r="H191" i="1"/>
  <c r="F191" i="1"/>
  <c r="E191" i="1"/>
  <c r="D191" i="1"/>
  <c r="U190" i="1"/>
  <c r="T190" i="1"/>
  <c r="O190" i="1"/>
  <c r="N190" i="1"/>
  <c r="M190" i="1"/>
  <c r="K190" i="1"/>
  <c r="I190" i="1"/>
  <c r="G190" i="1"/>
  <c r="U189" i="1"/>
  <c r="T189" i="1"/>
  <c r="O189" i="1"/>
  <c r="N189" i="1"/>
  <c r="M189" i="1"/>
  <c r="K189" i="1"/>
  <c r="I189" i="1"/>
  <c r="G189" i="1"/>
  <c r="U188" i="1"/>
  <c r="T188" i="1"/>
  <c r="O188" i="1"/>
  <c r="N188" i="1"/>
  <c r="M188" i="1"/>
  <c r="K188" i="1"/>
  <c r="I188" i="1"/>
  <c r="G188" i="1"/>
  <c r="U187" i="1"/>
  <c r="T187" i="1"/>
  <c r="O187" i="1"/>
  <c r="N187" i="1"/>
  <c r="M187" i="1"/>
  <c r="K187" i="1"/>
  <c r="I187" i="1"/>
  <c r="G187" i="1"/>
  <c r="U186" i="1"/>
  <c r="T186" i="1"/>
  <c r="O186" i="1"/>
  <c r="N186" i="1"/>
  <c r="M186" i="1"/>
  <c r="K186" i="1"/>
  <c r="I186" i="1"/>
  <c r="G186" i="1"/>
  <c r="S185" i="1"/>
  <c r="R185" i="1"/>
  <c r="T185" i="1" s="1"/>
  <c r="Q185" i="1"/>
  <c r="P185" i="1"/>
  <c r="L185" i="1"/>
  <c r="J185" i="1"/>
  <c r="K185" i="1" s="1"/>
  <c r="H185" i="1"/>
  <c r="F185" i="1"/>
  <c r="E185" i="1"/>
  <c r="D185" i="1"/>
  <c r="U184" i="1"/>
  <c r="T184" i="1"/>
  <c r="N184" i="1"/>
  <c r="O184" i="1" s="1"/>
  <c r="M184" i="1"/>
  <c r="K184" i="1"/>
  <c r="I184" i="1"/>
  <c r="G184" i="1"/>
  <c r="U183" i="1"/>
  <c r="T183" i="1"/>
  <c r="O183" i="1"/>
  <c r="N183" i="1"/>
  <c r="M183" i="1"/>
  <c r="K183" i="1"/>
  <c r="I183" i="1"/>
  <c r="G183" i="1"/>
  <c r="U182" i="1"/>
  <c r="T182" i="1"/>
  <c r="N182" i="1"/>
  <c r="O182" i="1" s="1"/>
  <c r="M182" i="1"/>
  <c r="K182" i="1"/>
  <c r="I182" i="1"/>
  <c r="G182" i="1"/>
  <c r="U181" i="1"/>
  <c r="T181" i="1"/>
  <c r="N181" i="1"/>
  <c r="O181" i="1" s="1"/>
  <c r="M181" i="1"/>
  <c r="K181" i="1"/>
  <c r="I181" i="1"/>
  <c r="G181" i="1"/>
  <c r="U180" i="1"/>
  <c r="T180" i="1"/>
  <c r="N180" i="1"/>
  <c r="O180" i="1" s="1"/>
  <c r="M180" i="1"/>
  <c r="K180" i="1"/>
  <c r="I180" i="1"/>
  <c r="G180" i="1"/>
  <c r="U179" i="1"/>
  <c r="S179" i="1"/>
  <c r="R179" i="1"/>
  <c r="T179" i="1" s="1"/>
  <c r="Q179" i="1"/>
  <c r="P179" i="1"/>
  <c r="L179" i="1"/>
  <c r="M179" i="1" s="1"/>
  <c r="J179" i="1"/>
  <c r="H179" i="1"/>
  <c r="F179" i="1"/>
  <c r="E179" i="1"/>
  <c r="D179" i="1"/>
  <c r="U178" i="1"/>
  <c r="T178" i="1"/>
  <c r="O178" i="1"/>
  <c r="N178" i="1"/>
  <c r="M178" i="1"/>
  <c r="K178" i="1"/>
  <c r="I178" i="1"/>
  <c r="G178" i="1"/>
  <c r="U177" i="1"/>
  <c r="T177" i="1"/>
  <c r="O177" i="1"/>
  <c r="N177" i="1"/>
  <c r="M177" i="1"/>
  <c r="K177" i="1"/>
  <c r="I177" i="1"/>
  <c r="G177" i="1"/>
  <c r="U176" i="1"/>
  <c r="T176" i="1"/>
  <c r="O176" i="1"/>
  <c r="N176" i="1"/>
  <c r="M176" i="1"/>
  <c r="K176" i="1"/>
  <c r="I176" i="1"/>
  <c r="G176" i="1"/>
  <c r="U175" i="1"/>
  <c r="T175" i="1"/>
  <c r="N175" i="1"/>
  <c r="O175" i="1" s="1"/>
  <c r="M175" i="1"/>
  <c r="K175" i="1"/>
  <c r="I175" i="1"/>
  <c r="G175" i="1"/>
  <c r="U174" i="1"/>
  <c r="T174" i="1"/>
  <c r="O174" i="1"/>
  <c r="N174" i="1"/>
  <c r="M174" i="1"/>
  <c r="K174" i="1"/>
  <c r="I174" i="1"/>
  <c r="G174" i="1"/>
  <c r="U173" i="1"/>
  <c r="T173" i="1"/>
  <c r="O173" i="1"/>
  <c r="N173" i="1"/>
  <c r="M173" i="1"/>
  <c r="K173" i="1"/>
  <c r="I173" i="1"/>
  <c r="G173" i="1"/>
  <c r="S170" i="1"/>
  <c r="R170" i="1"/>
  <c r="Q170" i="1"/>
  <c r="P170" i="1"/>
  <c r="U170" i="1" s="1"/>
  <c r="O170" i="1"/>
  <c r="L170" i="1"/>
  <c r="J170" i="1"/>
  <c r="H170" i="1"/>
  <c r="F170" i="1"/>
  <c r="N170" i="1" s="1"/>
  <c r="E170" i="1"/>
  <c r="D170" i="1"/>
  <c r="S169" i="1"/>
  <c r="R169" i="1"/>
  <c r="T169" i="1" s="1"/>
  <c r="Q169" i="1"/>
  <c r="P169" i="1"/>
  <c r="L169" i="1"/>
  <c r="M169" i="1" s="1"/>
  <c r="K169" i="1"/>
  <c r="J169" i="1"/>
  <c r="H169" i="1"/>
  <c r="I169" i="1" s="1"/>
  <c r="F169" i="1"/>
  <c r="N169" i="1" s="1"/>
  <c r="E169" i="1"/>
  <c r="D169" i="1"/>
  <c r="U168" i="1"/>
  <c r="T168" i="1"/>
  <c r="O168" i="1"/>
  <c r="N168" i="1"/>
  <c r="M168" i="1"/>
  <c r="K168" i="1"/>
  <c r="I168" i="1"/>
  <c r="G168" i="1"/>
  <c r="U167" i="1"/>
  <c r="T167" i="1"/>
  <c r="O167" i="1"/>
  <c r="N167" i="1"/>
  <c r="M167" i="1"/>
  <c r="K167" i="1"/>
  <c r="I167" i="1"/>
  <c r="G167" i="1"/>
  <c r="U166" i="1"/>
  <c r="T166" i="1"/>
  <c r="N166" i="1"/>
  <c r="O166" i="1" s="1"/>
  <c r="M166" i="1"/>
  <c r="K166" i="1"/>
  <c r="I166" i="1"/>
  <c r="G166" i="1"/>
  <c r="U165" i="1"/>
  <c r="T165" i="1"/>
  <c r="O165" i="1"/>
  <c r="N165" i="1"/>
  <c r="M165" i="1"/>
  <c r="K165" i="1"/>
  <c r="I165" i="1"/>
  <c r="G165" i="1"/>
  <c r="U164" i="1"/>
  <c r="T164" i="1"/>
  <c r="O164" i="1"/>
  <c r="N164" i="1"/>
  <c r="M164" i="1"/>
  <c r="K164" i="1"/>
  <c r="I164" i="1"/>
  <c r="G164" i="1"/>
  <c r="S163" i="1"/>
  <c r="R163" i="1"/>
  <c r="T163" i="1" s="1"/>
  <c r="Q163" i="1"/>
  <c r="P163" i="1"/>
  <c r="U163" i="1" s="1"/>
  <c r="L163" i="1"/>
  <c r="M163" i="1" s="1"/>
  <c r="K163" i="1"/>
  <c r="J163" i="1"/>
  <c r="H163" i="1"/>
  <c r="F163" i="1"/>
  <c r="E163" i="1"/>
  <c r="D163" i="1"/>
  <c r="U162" i="1"/>
  <c r="T162" i="1"/>
  <c r="N162" i="1"/>
  <c r="O162" i="1" s="1"/>
  <c r="M162" i="1"/>
  <c r="K162" i="1"/>
  <c r="I162" i="1"/>
  <c r="G162" i="1"/>
  <c r="U161" i="1"/>
  <c r="T161" i="1"/>
  <c r="O161" i="1"/>
  <c r="N161" i="1"/>
  <c r="M161" i="1"/>
  <c r="K161" i="1"/>
  <c r="I161" i="1"/>
  <c r="G161" i="1"/>
  <c r="U160" i="1"/>
  <c r="T160" i="1"/>
  <c r="O160" i="1"/>
  <c r="N160" i="1"/>
  <c r="M160" i="1"/>
  <c r="K160" i="1"/>
  <c r="I160" i="1"/>
  <c r="G160" i="1"/>
  <c r="U159" i="1"/>
  <c r="T159" i="1"/>
  <c r="N159" i="1"/>
  <c r="O159" i="1" s="1"/>
  <c r="M159" i="1"/>
  <c r="K159" i="1"/>
  <c r="I159" i="1"/>
  <c r="G159" i="1"/>
  <c r="U158" i="1"/>
  <c r="T158" i="1"/>
  <c r="N158" i="1"/>
  <c r="O158" i="1" s="1"/>
  <c r="M158" i="1"/>
  <c r="K158" i="1"/>
  <c r="I158" i="1"/>
  <c r="G158" i="1"/>
  <c r="S157" i="1"/>
  <c r="R157" i="1"/>
  <c r="T157" i="1" s="1"/>
  <c r="Q157" i="1"/>
  <c r="P157" i="1"/>
  <c r="U157" i="1" s="1"/>
  <c r="O157" i="1"/>
  <c r="L157" i="1"/>
  <c r="J157" i="1"/>
  <c r="H157" i="1"/>
  <c r="F157" i="1"/>
  <c r="N157" i="1" s="1"/>
  <c r="E157" i="1"/>
  <c r="D157" i="1"/>
  <c r="G157" i="1" s="1"/>
  <c r="U156" i="1"/>
  <c r="T156" i="1"/>
  <c r="O156" i="1"/>
  <c r="N156" i="1"/>
  <c r="M156" i="1"/>
  <c r="K156" i="1"/>
  <c r="I156" i="1"/>
  <c r="G156" i="1"/>
  <c r="U155" i="1"/>
  <c r="T155" i="1"/>
  <c r="O155" i="1"/>
  <c r="N155" i="1"/>
  <c r="M155" i="1"/>
  <c r="K155" i="1"/>
  <c r="I155" i="1"/>
  <c r="G155" i="1"/>
  <c r="U154" i="1"/>
  <c r="T154" i="1"/>
  <c r="O154" i="1"/>
  <c r="N154" i="1"/>
  <c r="M154" i="1"/>
  <c r="K154" i="1"/>
  <c r="I154" i="1"/>
  <c r="G154" i="1"/>
  <c r="U153" i="1"/>
  <c r="T153" i="1"/>
  <c r="N153" i="1"/>
  <c r="O153" i="1" s="1"/>
  <c r="M153" i="1"/>
  <c r="K153" i="1"/>
  <c r="I153" i="1"/>
  <c r="G153" i="1"/>
  <c r="U152" i="1"/>
  <c r="T152" i="1"/>
  <c r="N152" i="1"/>
  <c r="O152" i="1" s="1"/>
  <c r="M152" i="1"/>
  <c r="K152" i="1"/>
  <c r="I152" i="1"/>
  <c r="G152" i="1"/>
  <c r="U151" i="1"/>
  <c r="T151" i="1"/>
  <c r="O151" i="1"/>
  <c r="N151" i="1"/>
  <c r="M151" i="1"/>
  <c r="K151" i="1"/>
  <c r="I151" i="1"/>
  <c r="G151" i="1"/>
  <c r="S150" i="1"/>
  <c r="R150" i="1"/>
  <c r="T150" i="1" s="1"/>
  <c r="Q150" i="1"/>
  <c r="P150" i="1"/>
  <c r="U150" i="1" s="1"/>
  <c r="L150" i="1"/>
  <c r="J150" i="1"/>
  <c r="H150" i="1"/>
  <c r="F150" i="1"/>
  <c r="E150" i="1"/>
  <c r="M150" i="1" s="1"/>
  <c r="D150" i="1"/>
  <c r="U149" i="1"/>
  <c r="T149" i="1"/>
  <c r="N149" i="1"/>
  <c r="O149" i="1" s="1"/>
  <c r="M149" i="1"/>
  <c r="K149" i="1"/>
  <c r="I149" i="1"/>
  <c r="G149" i="1"/>
  <c r="U148" i="1"/>
  <c r="T148" i="1"/>
  <c r="N148" i="1"/>
  <c r="O148" i="1" s="1"/>
  <c r="M148" i="1"/>
  <c r="K148" i="1"/>
  <c r="I148" i="1"/>
  <c r="G148" i="1"/>
  <c r="U147" i="1"/>
  <c r="T147" i="1"/>
  <c r="N147" i="1"/>
  <c r="O147" i="1" s="1"/>
  <c r="M147" i="1"/>
  <c r="K147" i="1"/>
  <c r="I147" i="1"/>
  <c r="G147" i="1"/>
  <c r="U146" i="1"/>
  <c r="T146" i="1"/>
  <c r="N146" i="1"/>
  <c r="O146" i="1" s="1"/>
  <c r="M146" i="1"/>
  <c r="K146" i="1"/>
  <c r="I146" i="1"/>
  <c r="G146" i="1"/>
  <c r="U145" i="1"/>
  <c r="T145" i="1"/>
  <c r="O145" i="1"/>
  <c r="N145" i="1"/>
  <c r="M145" i="1"/>
  <c r="K145" i="1"/>
  <c r="I145" i="1"/>
  <c r="G145" i="1"/>
  <c r="S144" i="1"/>
  <c r="R144" i="1"/>
  <c r="T144" i="1" s="1"/>
  <c r="Q144" i="1"/>
  <c r="P144" i="1"/>
  <c r="L144" i="1"/>
  <c r="J144" i="1"/>
  <c r="H144" i="1"/>
  <c r="F144" i="1"/>
  <c r="E144" i="1"/>
  <c r="K144" i="1" s="1"/>
  <c r="D144" i="1"/>
  <c r="I144" i="1" s="1"/>
  <c r="U143" i="1"/>
  <c r="T143" i="1"/>
  <c r="O143" i="1"/>
  <c r="N143" i="1"/>
  <c r="M143" i="1"/>
  <c r="K143" i="1"/>
  <c r="I143" i="1"/>
  <c r="G143" i="1"/>
  <c r="U142" i="1"/>
  <c r="T142" i="1"/>
  <c r="O142" i="1"/>
  <c r="N142" i="1"/>
  <c r="M142" i="1"/>
  <c r="K142" i="1"/>
  <c r="I142" i="1"/>
  <c r="G142" i="1"/>
  <c r="U141" i="1"/>
  <c r="T141" i="1"/>
  <c r="O141" i="1"/>
  <c r="N141" i="1"/>
  <c r="M141" i="1"/>
  <c r="K141" i="1"/>
  <c r="I141" i="1"/>
  <c r="G141" i="1"/>
  <c r="U140" i="1"/>
  <c r="T140" i="1"/>
  <c r="O140" i="1"/>
  <c r="N140" i="1"/>
  <c r="M140" i="1"/>
  <c r="K140" i="1"/>
  <c r="I140" i="1"/>
  <c r="G140" i="1"/>
  <c r="U139" i="1"/>
  <c r="T139" i="1"/>
  <c r="N139" i="1"/>
  <c r="O139" i="1" s="1"/>
  <c r="M139" i="1"/>
  <c r="K139" i="1"/>
  <c r="I139" i="1"/>
  <c r="G139" i="1"/>
  <c r="U138" i="1"/>
  <c r="T138" i="1"/>
  <c r="N138" i="1"/>
  <c r="O138" i="1" s="1"/>
  <c r="M138" i="1"/>
  <c r="K138" i="1"/>
  <c r="I138" i="1"/>
  <c r="G138" i="1"/>
  <c r="S137" i="1"/>
  <c r="T137" i="1" s="1"/>
  <c r="R137" i="1"/>
  <c r="Q137" i="1"/>
  <c r="P137" i="1"/>
  <c r="L137" i="1"/>
  <c r="J137" i="1"/>
  <c r="K137" i="1" s="1"/>
  <c r="H137" i="1"/>
  <c r="G137" i="1"/>
  <c r="F137" i="1"/>
  <c r="E137" i="1"/>
  <c r="D137" i="1"/>
  <c r="U136" i="1"/>
  <c r="T136" i="1"/>
  <c r="N136" i="1"/>
  <c r="O136" i="1" s="1"/>
  <c r="M136" i="1"/>
  <c r="K136" i="1"/>
  <c r="I136" i="1"/>
  <c r="G136" i="1"/>
  <c r="U135" i="1"/>
  <c r="T135" i="1"/>
  <c r="O135" i="1"/>
  <c r="N135" i="1"/>
  <c r="M135" i="1"/>
  <c r="K135" i="1"/>
  <c r="I135" i="1"/>
  <c r="G135" i="1"/>
  <c r="U134" i="1"/>
  <c r="T134" i="1"/>
  <c r="N134" i="1"/>
  <c r="O134" i="1" s="1"/>
  <c r="M134" i="1"/>
  <c r="K134" i="1"/>
  <c r="I134" i="1"/>
  <c r="G134" i="1"/>
  <c r="U133" i="1"/>
  <c r="T133" i="1"/>
  <c r="N133" i="1"/>
  <c r="O133" i="1" s="1"/>
  <c r="M133" i="1"/>
  <c r="K133" i="1"/>
  <c r="I133" i="1"/>
  <c r="G133" i="1"/>
  <c r="S132" i="1"/>
  <c r="R132" i="1"/>
  <c r="Q132" i="1"/>
  <c r="P132" i="1"/>
  <c r="L132" i="1"/>
  <c r="J132" i="1"/>
  <c r="N132" i="1" s="1"/>
  <c r="H132" i="1"/>
  <c r="F132" i="1"/>
  <c r="E132" i="1"/>
  <c r="O132" i="1" s="1"/>
  <c r="D132" i="1"/>
  <c r="U131" i="1"/>
  <c r="T131" i="1"/>
  <c r="O131" i="1"/>
  <c r="N131" i="1"/>
  <c r="M131" i="1"/>
  <c r="K131" i="1"/>
  <c r="I131" i="1"/>
  <c r="G131" i="1"/>
  <c r="U130" i="1"/>
  <c r="T130" i="1"/>
  <c r="N130" i="1"/>
  <c r="O130" i="1" s="1"/>
  <c r="M130" i="1"/>
  <c r="K130" i="1"/>
  <c r="I130" i="1"/>
  <c r="G130" i="1"/>
  <c r="U129" i="1"/>
  <c r="T129" i="1"/>
  <c r="O129" i="1"/>
  <c r="N129" i="1"/>
  <c r="M129" i="1"/>
  <c r="K129" i="1"/>
  <c r="I129" i="1"/>
  <c r="G129" i="1"/>
  <c r="U128" i="1"/>
  <c r="T128" i="1"/>
  <c r="O128" i="1"/>
  <c r="N128" i="1"/>
  <c r="M128" i="1"/>
  <c r="K128" i="1"/>
  <c r="I128" i="1"/>
  <c r="G128" i="1"/>
  <c r="U127" i="1"/>
  <c r="T127" i="1"/>
  <c r="N127" i="1"/>
  <c r="O127" i="1" s="1"/>
  <c r="M127" i="1"/>
  <c r="K127" i="1"/>
  <c r="I127" i="1"/>
  <c r="G127" i="1"/>
  <c r="S126" i="1"/>
  <c r="R126" i="1"/>
  <c r="T126" i="1" s="1"/>
  <c r="Q126" i="1"/>
  <c r="P126" i="1"/>
  <c r="U126" i="1" s="1"/>
  <c r="L126" i="1"/>
  <c r="J126" i="1"/>
  <c r="H126" i="1"/>
  <c r="F126" i="1"/>
  <c r="E126" i="1"/>
  <c r="M126" i="1" s="1"/>
  <c r="D126" i="1"/>
  <c r="U125" i="1"/>
  <c r="T125" i="1"/>
  <c r="O125" i="1"/>
  <c r="N125" i="1"/>
  <c r="M125" i="1"/>
  <c r="K125" i="1"/>
  <c r="I125" i="1"/>
  <c r="G125" i="1"/>
  <c r="U124" i="1"/>
  <c r="T124" i="1"/>
  <c r="N124" i="1"/>
  <c r="O124" i="1" s="1"/>
  <c r="M124" i="1"/>
  <c r="K124" i="1"/>
  <c r="I124" i="1"/>
  <c r="G124" i="1"/>
  <c r="U123" i="1"/>
  <c r="T123" i="1"/>
  <c r="O123" i="1"/>
  <c r="N123" i="1"/>
  <c r="M123" i="1"/>
  <c r="K123" i="1"/>
  <c r="I123" i="1"/>
  <c r="G123" i="1"/>
  <c r="U122" i="1"/>
  <c r="T122" i="1"/>
  <c r="N122" i="1"/>
  <c r="O122" i="1" s="1"/>
  <c r="M122" i="1"/>
  <c r="K122" i="1"/>
  <c r="I122" i="1"/>
  <c r="G122" i="1"/>
  <c r="S121" i="1"/>
  <c r="T121" i="1" s="1"/>
  <c r="R121" i="1"/>
  <c r="Q121" i="1"/>
  <c r="P121" i="1"/>
  <c r="L121" i="1"/>
  <c r="J121" i="1"/>
  <c r="H121" i="1"/>
  <c r="F121" i="1"/>
  <c r="E121" i="1"/>
  <c r="K121" i="1" s="1"/>
  <c r="D121" i="1"/>
  <c r="U120" i="1"/>
  <c r="T120" i="1"/>
  <c r="O120" i="1"/>
  <c r="N120" i="1"/>
  <c r="M120" i="1"/>
  <c r="K120" i="1"/>
  <c r="I120" i="1"/>
  <c r="G120" i="1"/>
  <c r="U119" i="1"/>
  <c r="T119" i="1"/>
  <c r="O119" i="1"/>
  <c r="N119" i="1"/>
  <c r="M119" i="1"/>
  <c r="K119" i="1"/>
  <c r="I119" i="1"/>
  <c r="G119" i="1"/>
  <c r="U118" i="1"/>
  <c r="T118" i="1"/>
  <c r="O118" i="1"/>
  <c r="N118" i="1"/>
  <c r="M118" i="1"/>
  <c r="K118" i="1"/>
  <c r="I118" i="1"/>
  <c r="G118" i="1"/>
  <c r="U117" i="1"/>
  <c r="T117" i="1"/>
  <c r="O117" i="1"/>
  <c r="N117" i="1"/>
  <c r="M117" i="1"/>
  <c r="K117" i="1"/>
  <c r="I117" i="1"/>
  <c r="G117" i="1"/>
  <c r="U116" i="1"/>
  <c r="T116" i="1"/>
  <c r="N116" i="1"/>
  <c r="O116" i="1" s="1"/>
  <c r="M116" i="1"/>
  <c r="K116" i="1"/>
  <c r="I116" i="1"/>
  <c r="G116" i="1"/>
  <c r="U115" i="1"/>
  <c r="T115" i="1"/>
  <c r="O115" i="1"/>
  <c r="N115" i="1"/>
  <c r="M115" i="1"/>
  <c r="K115" i="1"/>
  <c r="I115" i="1"/>
  <c r="G115" i="1"/>
  <c r="U114" i="1"/>
  <c r="T114" i="1"/>
  <c r="N114" i="1"/>
  <c r="O114" i="1" s="1"/>
  <c r="M114" i="1"/>
  <c r="K114" i="1"/>
  <c r="I114" i="1"/>
  <c r="G114" i="1"/>
  <c r="U113" i="1"/>
  <c r="T113" i="1"/>
  <c r="O113" i="1"/>
  <c r="N113" i="1"/>
  <c r="M113" i="1"/>
  <c r="K113" i="1"/>
  <c r="I113" i="1"/>
  <c r="G113" i="1"/>
  <c r="S112" i="1"/>
  <c r="R112" i="1"/>
  <c r="T112" i="1" s="1"/>
  <c r="Q112" i="1"/>
  <c r="P112" i="1"/>
  <c r="U112" i="1" s="1"/>
  <c r="L112" i="1"/>
  <c r="J112" i="1"/>
  <c r="H112" i="1"/>
  <c r="F112" i="1"/>
  <c r="N112" i="1" s="1"/>
  <c r="E112" i="1"/>
  <c r="K112" i="1" s="1"/>
  <c r="D112" i="1"/>
  <c r="U111" i="1"/>
  <c r="T111" i="1"/>
  <c r="N111" i="1"/>
  <c r="O111" i="1" s="1"/>
  <c r="M111" i="1"/>
  <c r="K111" i="1"/>
  <c r="I111" i="1"/>
  <c r="G111" i="1"/>
  <c r="U110" i="1"/>
  <c r="T110" i="1"/>
  <c r="N110" i="1"/>
  <c r="O110" i="1" s="1"/>
  <c r="M110" i="1"/>
  <c r="K110" i="1"/>
  <c r="I110" i="1"/>
  <c r="G110" i="1"/>
  <c r="U109" i="1"/>
  <c r="T109" i="1"/>
  <c r="N109" i="1"/>
  <c r="O109" i="1" s="1"/>
  <c r="M109" i="1"/>
  <c r="K109" i="1"/>
  <c r="I109" i="1"/>
  <c r="G109" i="1"/>
  <c r="U108" i="1"/>
  <c r="T108" i="1"/>
  <c r="N108" i="1"/>
  <c r="O108" i="1" s="1"/>
  <c r="M108" i="1"/>
  <c r="K108" i="1"/>
  <c r="I108" i="1"/>
  <c r="G108" i="1"/>
  <c r="U107" i="1"/>
  <c r="T107" i="1"/>
  <c r="N107" i="1"/>
  <c r="O107" i="1" s="1"/>
  <c r="M107" i="1"/>
  <c r="K107" i="1"/>
  <c r="I107" i="1"/>
  <c r="G107" i="1"/>
  <c r="S106" i="1"/>
  <c r="R106" i="1"/>
  <c r="T106" i="1" s="1"/>
  <c r="Q106" i="1"/>
  <c r="P106" i="1"/>
  <c r="U106" i="1" s="1"/>
  <c r="N106" i="1"/>
  <c r="O106" i="1" s="1"/>
  <c r="L106" i="1"/>
  <c r="M106" i="1" s="1"/>
  <c r="J106" i="1"/>
  <c r="H106" i="1"/>
  <c r="F106" i="1"/>
  <c r="E106" i="1"/>
  <c r="K106" i="1" s="1"/>
  <c r="D106" i="1"/>
  <c r="U105" i="1"/>
  <c r="T105" i="1"/>
  <c r="N105" i="1"/>
  <c r="O105" i="1" s="1"/>
  <c r="M105" i="1"/>
  <c r="K105" i="1"/>
  <c r="I105" i="1"/>
  <c r="G105" i="1"/>
  <c r="S102" i="1"/>
  <c r="R102" i="1"/>
  <c r="T102" i="1" s="1"/>
  <c r="Q102" i="1"/>
  <c r="P102" i="1"/>
  <c r="L102" i="1"/>
  <c r="J102" i="1"/>
  <c r="U102" i="1" s="1"/>
  <c r="H102" i="1"/>
  <c r="F102" i="1"/>
  <c r="N102" i="1" s="1"/>
  <c r="E102" i="1"/>
  <c r="M102" i="1" s="1"/>
  <c r="D102" i="1"/>
  <c r="I102" i="1" s="1"/>
  <c r="S101" i="1"/>
  <c r="R101" i="1"/>
  <c r="Q101" i="1"/>
  <c r="P101" i="1"/>
  <c r="L101" i="1"/>
  <c r="K101" i="1"/>
  <c r="J101" i="1"/>
  <c r="H101" i="1"/>
  <c r="F101" i="1"/>
  <c r="E101" i="1"/>
  <c r="D101" i="1"/>
  <c r="U100" i="1"/>
  <c r="T100" i="1"/>
  <c r="O100" i="1"/>
  <c r="N100" i="1"/>
  <c r="M100" i="1"/>
  <c r="K100" i="1"/>
  <c r="I100" i="1"/>
  <c r="G100" i="1"/>
  <c r="U99" i="1"/>
  <c r="T99" i="1"/>
  <c r="O99" i="1"/>
  <c r="N99" i="1"/>
  <c r="M99" i="1"/>
  <c r="K99" i="1"/>
  <c r="I99" i="1"/>
  <c r="G99" i="1"/>
  <c r="U98" i="1"/>
  <c r="T98" i="1"/>
  <c r="O98" i="1"/>
  <c r="N98" i="1"/>
  <c r="M98" i="1"/>
  <c r="K98" i="1"/>
  <c r="I98" i="1"/>
  <c r="G98" i="1"/>
  <c r="U97" i="1"/>
  <c r="T97" i="1"/>
  <c r="O97" i="1"/>
  <c r="N97" i="1"/>
  <c r="M97" i="1"/>
  <c r="K97" i="1"/>
  <c r="I97" i="1"/>
  <c r="G97" i="1"/>
  <c r="U96" i="1"/>
  <c r="S96" i="1"/>
  <c r="T96" i="1" s="1"/>
  <c r="R96" i="1"/>
  <c r="Q96" i="1"/>
  <c r="P96" i="1"/>
  <c r="L96" i="1"/>
  <c r="M96" i="1" s="1"/>
  <c r="J96" i="1"/>
  <c r="H96" i="1"/>
  <c r="F96" i="1"/>
  <c r="E96" i="1"/>
  <c r="K96" i="1" s="1"/>
  <c r="D96" i="1"/>
  <c r="U95" i="1"/>
  <c r="T95" i="1"/>
  <c r="O95" i="1"/>
  <c r="N95" i="1"/>
  <c r="M95" i="1"/>
  <c r="K95" i="1"/>
  <c r="I95" i="1"/>
  <c r="G95" i="1"/>
  <c r="U94" i="1"/>
  <c r="T94" i="1"/>
  <c r="N94" i="1"/>
  <c r="O94" i="1" s="1"/>
  <c r="M94" i="1"/>
  <c r="K94" i="1"/>
  <c r="I94" i="1"/>
  <c r="G94" i="1"/>
  <c r="U93" i="1"/>
  <c r="T93" i="1"/>
  <c r="N93" i="1"/>
  <c r="O93" i="1" s="1"/>
  <c r="M93" i="1"/>
  <c r="K93" i="1"/>
  <c r="I93" i="1"/>
  <c r="G93" i="1"/>
  <c r="U92" i="1"/>
  <c r="T92" i="1"/>
  <c r="N92" i="1"/>
  <c r="O92" i="1" s="1"/>
  <c r="M92" i="1"/>
  <c r="K92" i="1"/>
  <c r="I92" i="1"/>
  <c r="G92" i="1"/>
  <c r="S91" i="1"/>
  <c r="T91" i="1" s="1"/>
  <c r="R91" i="1"/>
  <c r="Q91" i="1"/>
  <c r="P91" i="1"/>
  <c r="U91" i="1" s="1"/>
  <c r="N91" i="1"/>
  <c r="L91" i="1"/>
  <c r="J91" i="1"/>
  <c r="H91" i="1"/>
  <c r="F91" i="1"/>
  <c r="E91" i="1"/>
  <c r="K91" i="1" s="1"/>
  <c r="D91" i="1"/>
  <c r="U90" i="1"/>
  <c r="T90" i="1"/>
  <c r="N90" i="1"/>
  <c r="O90" i="1" s="1"/>
  <c r="M90" i="1"/>
  <c r="K90" i="1"/>
  <c r="I90" i="1"/>
  <c r="G90" i="1"/>
  <c r="U89" i="1"/>
  <c r="T89" i="1"/>
  <c r="N89" i="1"/>
  <c r="O89" i="1" s="1"/>
  <c r="M89" i="1"/>
  <c r="K89" i="1"/>
  <c r="I89" i="1"/>
  <c r="G89" i="1"/>
  <c r="U88" i="1"/>
  <c r="T88" i="1"/>
  <c r="O88" i="1"/>
  <c r="N88" i="1"/>
  <c r="M88" i="1"/>
  <c r="K88" i="1"/>
  <c r="I88" i="1"/>
  <c r="G88" i="1"/>
  <c r="S85" i="1"/>
  <c r="R85" i="1"/>
  <c r="T85" i="1" s="1"/>
  <c r="Q85" i="1"/>
  <c r="P85" i="1"/>
  <c r="L85" i="1"/>
  <c r="J85" i="1"/>
  <c r="H85" i="1"/>
  <c r="F85" i="1"/>
  <c r="E85" i="1"/>
  <c r="D85" i="1"/>
  <c r="G85" i="1" s="1"/>
  <c r="T84" i="1"/>
  <c r="S84" i="1"/>
  <c r="R84" i="1"/>
  <c r="Q84" i="1"/>
  <c r="P84" i="1"/>
  <c r="L84" i="1"/>
  <c r="J84" i="1"/>
  <c r="K84" i="1" s="1"/>
  <c r="H84" i="1"/>
  <c r="I84" i="1" s="1"/>
  <c r="F84" i="1"/>
  <c r="E84" i="1"/>
  <c r="D84" i="1"/>
  <c r="G84" i="1" s="1"/>
  <c r="U83" i="1"/>
  <c r="T83" i="1"/>
  <c r="O83" i="1"/>
  <c r="N83" i="1"/>
  <c r="M83" i="1"/>
  <c r="K83" i="1"/>
  <c r="I83" i="1"/>
  <c r="G83" i="1"/>
  <c r="U82" i="1"/>
  <c r="T82" i="1"/>
  <c r="O82" i="1"/>
  <c r="N82" i="1"/>
  <c r="M82" i="1"/>
  <c r="K82" i="1"/>
  <c r="I82" i="1"/>
  <c r="G82" i="1"/>
  <c r="U81" i="1"/>
  <c r="T81" i="1"/>
  <c r="O81" i="1"/>
  <c r="N81" i="1"/>
  <c r="M81" i="1"/>
  <c r="K81" i="1"/>
  <c r="I81" i="1"/>
  <c r="G81" i="1"/>
  <c r="U80" i="1"/>
  <c r="T80" i="1"/>
  <c r="O80" i="1"/>
  <c r="N80" i="1"/>
  <c r="M80" i="1"/>
  <c r="K80" i="1"/>
  <c r="I80" i="1"/>
  <c r="G80" i="1"/>
  <c r="U79" i="1"/>
  <c r="T79" i="1"/>
  <c r="N79" i="1"/>
  <c r="O79" i="1" s="1"/>
  <c r="M79" i="1"/>
  <c r="K79" i="1"/>
  <c r="I79" i="1"/>
  <c r="G79" i="1"/>
  <c r="S78" i="1"/>
  <c r="R78" i="1"/>
  <c r="Q78" i="1"/>
  <c r="P78" i="1"/>
  <c r="M78" i="1"/>
  <c r="L78" i="1"/>
  <c r="J78" i="1"/>
  <c r="H78" i="1"/>
  <c r="F78" i="1"/>
  <c r="N78" i="1" s="1"/>
  <c r="E78" i="1"/>
  <c r="K78" i="1" s="1"/>
  <c r="D78" i="1"/>
  <c r="G78" i="1" s="1"/>
  <c r="U77" i="1"/>
  <c r="T77" i="1"/>
  <c r="O77" i="1"/>
  <c r="N77" i="1"/>
  <c r="M77" i="1"/>
  <c r="K77" i="1"/>
  <c r="I77" i="1"/>
  <c r="G77" i="1"/>
  <c r="U76" i="1"/>
  <c r="T76" i="1"/>
  <c r="N76" i="1"/>
  <c r="O76" i="1" s="1"/>
  <c r="M76" i="1"/>
  <c r="K76" i="1"/>
  <c r="I76" i="1"/>
  <c r="G76" i="1"/>
  <c r="U75" i="1"/>
  <c r="T75" i="1"/>
  <c r="N75" i="1"/>
  <c r="O75" i="1" s="1"/>
  <c r="M75" i="1"/>
  <c r="K75" i="1"/>
  <c r="I75" i="1"/>
  <c r="G75" i="1"/>
  <c r="U74" i="1"/>
  <c r="T74" i="1"/>
  <c r="O74" i="1"/>
  <c r="N74" i="1"/>
  <c r="M74" i="1"/>
  <c r="K74" i="1"/>
  <c r="I74" i="1"/>
  <c r="G74" i="1"/>
  <c r="U73" i="1"/>
  <c r="T73" i="1"/>
  <c r="N73" i="1"/>
  <c r="O73" i="1" s="1"/>
  <c r="M73" i="1"/>
  <c r="K73" i="1"/>
  <c r="I73" i="1"/>
  <c r="G73" i="1"/>
  <c r="U72" i="1"/>
  <c r="T72" i="1"/>
  <c r="O72" i="1"/>
  <c r="N72" i="1"/>
  <c r="M72" i="1"/>
  <c r="K72" i="1"/>
  <c r="I72" i="1"/>
  <c r="G72" i="1"/>
  <c r="U71" i="1"/>
  <c r="T71" i="1"/>
  <c r="N71" i="1"/>
  <c r="O71" i="1" s="1"/>
  <c r="M71" i="1"/>
  <c r="K71" i="1"/>
  <c r="I71" i="1"/>
  <c r="G71" i="1"/>
  <c r="S70" i="1"/>
  <c r="R70" i="1"/>
  <c r="T70" i="1" s="1"/>
  <c r="Q70" i="1"/>
  <c r="P70" i="1"/>
  <c r="U70" i="1" s="1"/>
  <c r="L70" i="1"/>
  <c r="K70" i="1"/>
  <c r="J70" i="1"/>
  <c r="H70" i="1"/>
  <c r="F70" i="1"/>
  <c r="E70" i="1"/>
  <c r="D70" i="1"/>
  <c r="U69" i="1"/>
  <c r="T69" i="1"/>
  <c r="N69" i="1"/>
  <c r="O69" i="1" s="1"/>
  <c r="M69" i="1"/>
  <c r="K69" i="1"/>
  <c r="I69" i="1"/>
  <c r="G69" i="1"/>
  <c r="U68" i="1"/>
  <c r="T68" i="1"/>
  <c r="N68" i="1"/>
  <c r="O68" i="1" s="1"/>
  <c r="M68" i="1"/>
  <c r="K68" i="1"/>
  <c r="I68" i="1"/>
  <c r="G68" i="1"/>
  <c r="U67" i="1"/>
  <c r="T67" i="1"/>
  <c r="N67" i="1"/>
  <c r="O67" i="1" s="1"/>
  <c r="M67" i="1"/>
  <c r="K67" i="1"/>
  <c r="I67" i="1"/>
  <c r="G67" i="1"/>
  <c r="U66" i="1"/>
  <c r="T66" i="1"/>
  <c r="N66" i="1"/>
  <c r="O66" i="1" s="1"/>
  <c r="M66" i="1"/>
  <c r="K66" i="1"/>
  <c r="I66" i="1"/>
  <c r="G66" i="1"/>
  <c r="U65" i="1"/>
  <c r="T65" i="1"/>
  <c r="N65" i="1"/>
  <c r="O65" i="1" s="1"/>
  <c r="M65" i="1"/>
  <c r="K65" i="1"/>
  <c r="I65" i="1"/>
  <c r="G65" i="1"/>
  <c r="U64" i="1"/>
  <c r="T64" i="1"/>
  <c r="O64" i="1"/>
  <c r="N64" i="1"/>
  <c r="M64" i="1"/>
  <c r="K64" i="1"/>
  <c r="I64" i="1"/>
  <c r="G64" i="1"/>
  <c r="S63" i="1"/>
  <c r="R63" i="1"/>
  <c r="T63" i="1" s="1"/>
  <c r="Q63" i="1"/>
  <c r="P63" i="1"/>
  <c r="N63" i="1"/>
  <c r="O63" i="1" s="1"/>
  <c r="L63" i="1"/>
  <c r="J63" i="1"/>
  <c r="U63" i="1" s="1"/>
  <c r="H63" i="1"/>
  <c r="F63" i="1"/>
  <c r="G63" i="1" s="1"/>
  <c r="E63" i="1"/>
  <c r="K63" i="1" s="1"/>
  <c r="D63" i="1"/>
  <c r="U62" i="1"/>
  <c r="T62" i="1"/>
  <c r="N62" i="1"/>
  <c r="O62" i="1" s="1"/>
  <c r="M62" i="1"/>
  <c r="K62" i="1"/>
  <c r="I62" i="1"/>
  <c r="G62" i="1"/>
  <c r="U61" i="1"/>
  <c r="T61" i="1"/>
  <c r="N61" i="1"/>
  <c r="O61" i="1" s="1"/>
  <c r="M61" i="1"/>
  <c r="K61" i="1"/>
  <c r="I61" i="1"/>
  <c r="G61" i="1"/>
  <c r="U60" i="1"/>
  <c r="T60" i="1"/>
  <c r="O60" i="1"/>
  <c r="N60" i="1"/>
  <c r="M60" i="1"/>
  <c r="K60" i="1"/>
  <c r="I60" i="1"/>
  <c r="G60" i="1"/>
  <c r="U59" i="1"/>
  <c r="T59" i="1"/>
  <c r="O59" i="1"/>
  <c r="N59" i="1"/>
  <c r="M59" i="1"/>
  <c r="K59" i="1"/>
  <c r="I59" i="1"/>
  <c r="G59" i="1"/>
  <c r="S58" i="1"/>
  <c r="R58" i="1"/>
  <c r="T58" i="1" s="1"/>
  <c r="Q58" i="1"/>
  <c r="P58" i="1"/>
  <c r="L58" i="1"/>
  <c r="J58" i="1"/>
  <c r="K58" i="1" s="1"/>
  <c r="H58" i="1"/>
  <c r="F58" i="1"/>
  <c r="E58" i="1"/>
  <c r="D58" i="1"/>
  <c r="U57" i="1"/>
  <c r="T57" i="1"/>
  <c r="O57" i="1"/>
  <c r="N57" i="1"/>
  <c r="M57" i="1"/>
  <c r="K57" i="1"/>
  <c r="I57" i="1"/>
  <c r="G57" i="1"/>
  <c r="T54" i="1"/>
  <c r="S54" i="1"/>
  <c r="R54" i="1"/>
  <c r="Q54" i="1"/>
  <c r="P54" i="1"/>
  <c r="L54" i="1"/>
  <c r="J54" i="1"/>
  <c r="U54" i="1" s="1"/>
  <c r="H54" i="1"/>
  <c r="F54" i="1"/>
  <c r="N54" i="1" s="1"/>
  <c r="E54" i="1"/>
  <c r="D54" i="1"/>
  <c r="U53" i="1"/>
  <c r="S53" i="1"/>
  <c r="R53" i="1"/>
  <c r="T53" i="1" s="1"/>
  <c r="Q53" i="1"/>
  <c r="P53" i="1"/>
  <c r="L53" i="1"/>
  <c r="J53" i="1"/>
  <c r="H53" i="1"/>
  <c r="F53" i="1"/>
  <c r="E53" i="1"/>
  <c r="K53" i="1" s="1"/>
  <c r="D53" i="1"/>
  <c r="U52" i="1"/>
  <c r="T52" i="1"/>
  <c r="N52" i="1"/>
  <c r="O52" i="1" s="1"/>
  <c r="M52" i="1"/>
  <c r="K52" i="1"/>
  <c r="I52" i="1"/>
  <c r="G52" i="1"/>
  <c r="U51" i="1"/>
  <c r="T51" i="1"/>
  <c r="O51" i="1"/>
  <c r="N51" i="1"/>
  <c r="M51" i="1"/>
  <c r="K51" i="1"/>
  <c r="I51" i="1"/>
  <c r="G51" i="1"/>
  <c r="U50" i="1"/>
  <c r="T50" i="1"/>
  <c r="O50" i="1"/>
  <c r="N50" i="1"/>
  <c r="M50" i="1"/>
  <c r="K50" i="1"/>
  <c r="I50" i="1"/>
  <c r="G50" i="1"/>
  <c r="U49" i="1"/>
  <c r="T49" i="1"/>
  <c r="O49" i="1"/>
  <c r="N49" i="1"/>
  <c r="M49" i="1"/>
  <c r="K49" i="1"/>
  <c r="I49" i="1"/>
  <c r="G49" i="1"/>
  <c r="U48" i="1"/>
  <c r="T48" i="1"/>
  <c r="O48" i="1"/>
  <c r="N48" i="1"/>
  <c r="M48" i="1"/>
  <c r="K48" i="1"/>
  <c r="I48" i="1"/>
  <c r="G48" i="1"/>
  <c r="S47" i="1"/>
  <c r="R47" i="1"/>
  <c r="T47" i="1" s="1"/>
  <c r="Q47" i="1"/>
  <c r="P47" i="1"/>
  <c r="L47" i="1"/>
  <c r="M47" i="1" s="1"/>
  <c r="J47" i="1"/>
  <c r="H47" i="1"/>
  <c r="I47" i="1" s="1"/>
  <c r="G47" i="1"/>
  <c r="F47" i="1"/>
  <c r="E47" i="1"/>
  <c r="D47" i="1"/>
  <c r="U46" i="1"/>
  <c r="T46" i="1"/>
  <c r="N46" i="1"/>
  <c r="O46" i="1" s="1"/>
  <c r="M46" i="1"/>
  <c r="K46" i="1"/>
  <c r="I46" i="1"/>
  <c r="G46" i="1"/>
  <c r="U45" i="1"/>
  <c r="T45" i="1"/>
  <c r="N45" i="1"/>
  <c r="O45" i="1" s="1"/>
  <c r="M45" i="1"/>
  <c r="K45" i="1"/>
  <c r="I45" i="1"/>
  <c r="G45" i="1"/>
  <c r="U44" i="1"/>
  <c r="T44" i="1"/>
  <c r="N44" i="1"/>
  <c r="O44" i="1" s="1"/>
  <c r="M44" i="1"/>
  <c r="K44" i="1"/>
  <c r="I44" i="1"/>
  <c r="G44" i="1"/>
  <c r="U43" i="1"/>
  <c r="T43" i="1"/>
  <c r="O43" i="1"/>
  <c r="N43" i="1"/>
  <c r="M43" i="1"/>
  <c r="K43" i="1"/>
  <c r="I43" i="1"/>
  <c r="G43" i="1"/>
  <c r="U42" i="1"/>
  <c r="T42" i="1"/>
  <c r="N42" i="1"/>
  <c r="O42" i="1" s="1"/>
  <c r="M42" i="1"/>
  <c r="K42" i="1"/>
  <c r="I42" i="1"/>
  <c r="G42" i="1"/>
  <c r="U41" i="1"/>
  <c r="T41" i="1"/>
  <c r="N41" i="1"/>
  <c r="O41" i="1" s="1"/>
  <c r="M41" i="1"/>
  <c r="K41" i="1"/>
  <c r="I41" i="1"/>
  <c r="G41" i="1"/>
  <c r="S40" i="1"/>
  <c r="R40" i="1"/>
  <c r="T40" i="1" s="1"/>
  <c r="Q40" i="1"/>
  <c r="P40" i="1"/>
  <c r="U40" i="1" s="1"/>
  <c r="L40" i="1"/>
  <c r="J40" i="1"/>
  <c r="H40" i="1"/>
  <c r="F40" i="1"/>
  <c r="E40" i="1"/>
  <c r="D40" i="1"/>
  <c r="G40" i="1" s="1"/>
  <c r="U39" i="1"/>
  <c r="T39" i="1"/>
  <c r="O39" i="1"/>
  <c r="N39" i="1"/>
  <c r="M39" i="1"/>
  <c r="K39" i="1"/>
  <c r="I39" i="1"/>
  <c r="G39" i="1"/>
  <c r="U38" i="1"/>
  <c r="T38" i="1"/>
  <c r="O38" i="1"/>
  <c r="N38" i="1"/>
  <c r="M38" i="1"/>
  <c r="K38" i="1"/>
  <c r="I38" i="1"/>
  <c r="G38" i="1"/>
  <c r="U37" i="1"/>
  <c r="T37" i="1"/>
  <c r="N37" i="1"/>
  <c r="O37" i="1" s="1"/>
  <c r="M37" i="1"/>
  <c r="K37" i="1"/>
  <c r="I37" i="1"/>
  <c r="G37" i="1"/>
  <c r="U36" i="1"/>
  <c r="T36" i="1"/>
  <c r="O36" i="1"/>
  <c r="N36" i="1"/>
  <c r="M36" i="1"/>
  <c r="K36" i="1"/>
  <c r="I36" i="1"/>
  <c r="G36" i="1"/>
  <c r="S35" i="1"/>
  <c r="T35" i="1" s="1"/>
  <c r="R35" i="1"/>
  <c r="Q35" i="1"/>
  <c r="P35" i="1"/>
  <c r="L35" i="1"/>
  <c r="J35" i="1"/>
  <c r="H35" i="1"/>
  <c r="F35" i="1"/>
  <c r="N35" i="1" s="1"/>
  <c r="E35" i="1"/>
  <c r="D35" i="1"/>
  <c r="U34" i="1"/>
  <c r="T34" i="1"/>
  <c r="O34" i="1"/>
  <c r="N34" i="1"/>
  <c r="M34" i="1"/>
  <c r="K34" i="1"/>
  <c r="I34" i="1"/>
  <c r="G34" i="1"/>
  <c r="U33" i="1"/>
  <c r="T33" i="1"/>
  <c r="O33" i="1"/>
  <c r="N33" i="1"/>
  <c r="M33" i="1"/>
  <c r="K33" i="1"/>
  <c r="I33" i="1"/>
  <c r="G33" i="1"/>
  <c r="U32" i="1"/>
  <c r="T32" i="1"/>
  <c r="O32" i="1"/>
  <c r="N32" i="1"/>
  <c r="M32" i="1"/>
  <c r="K32" i="1"/>
  <c r="I32" i="1"/>
  <c r="G32" i="1"/>
  <c r="U31" i="1"/>
  <c r="T31" i="1"/>
  <c r="O31" i="1"/>
  <c r="N31" i="1"/>
  <c r="M31" i="1"/>
  <c r="K31" i="1"/>
  <c r="I31" i="1"/>
  <c r="G31" i="1"/>
  <c r="U30" i="1"/>
  <c r="T30" i="1"/>
  <c r="O30" i="1"/>
  <c r="N30" i="1"/>
  <c r="M30" i="1"/>
  <c r="K30" i="1"/>
  <c r="I30" i="1"/>
  <c r="G30" i="1"/>
  <c r="U29" i="1"/>
  <c r="T29" i="1"/>
  <c r="O29" i="1"/>
  <c r="N29" i="1"/>
  <c r="M29" i="1"/>
  <c r="K29" i="1"/>
  <c r="I29" i="1"/>
  <c r="G29" i="1"/>
  <c r="U28" i="1"/>
  <c r="T28" i="1"/>
  <c r="O28" i="1"/>
  <c r="N28" i="1"/>
  <c r="M28" i="1"/>
  <c r="K28" i="1"/>
  <c r="I28" i="1"/>
  <c r="G28" i="1"/>
  <c r="S27" i="1"/>
  <c r="T27" i="1" s="1"/>
  <c r="R27" i="1"/>
  <c r="Q27" i="1"/>
  <c r="P27" i="1"/>
  <c r="U27" i="1" s="1"/>
  <c r="N27" i="1"/>
  <c r="L27" i="1"/>
  <c r="J27" i="1"/>
  <c r="H27" i="1"/>
  <c r="F27" i="1"/>
  <c r="E27" i="1"/>
  <c r="D27" i="1"/>
  <c r="U26" i="1"/>
  <c r="T26" i="1"/>
  <c r="N26" i="1"/>
  <c r="O26" i="1" s="1"/>
  <c r="M26" i="1"/>
  <c r="K26" i="1"/>
  <c r="I26" i="1"/>
  <c r="G26" i="1"/>
  <c r="U25" i="1"/>
  <c r="T25" i="1"/>
  <c r="N25" i="1"/>
  <c r="O25" i="1" s="1"/>
  <c r="M25" i="1"/>
  <c r="K25" i="1"/>
  <c r="I25" i="1"/>
  <c r="G25" i="1"/>
  <c r="U24" i="1"/>
  <c r="T24" i="1"/>
  <c r="O24" i="1"/>
  <c r="N24" i="1"/>
  <c r="M24" i="1"/>
  <c r="K24" i="1"/>
  <c r="I24" i="1"/>
  <c r="G24" i="1"/>
  <c r="U23" i="1"/>
  <c r="T23" i="1"/>
  <c r="N23" i="1"/>
  <c r="O23" i="1" s="1"/>
  <c r="M23" i="1"/>
  <c r="K23" i="1"/>
  <c r="I23" i="1"/>
  <c r="G23" i="1"/>
  <c r="U22" i="1"/>
  <c r="T22" i="1"/>
  <c r="O22" i="1"/>
  <c r="N22" i="1"/>
  <c r="M22" i="1"/>
  <c r="K22" i="1"/>
  <c r="I22" i="1"/>
  <c r="G22" i="1"/>
  <c r="U21" i="1"/>
  <c r="T21" i="1"/>
  <c r="O21" i="1"/>
  <c r="N21" i="1"/>
  <c r="M21" i="1"/>
  <c r="K21" i="1"/>
  <c r="I21" i="1"/>
  <c r="G21" i="1"/>
  <c r="U20" i="1"/>
  <c r="T20" i="1"/>
  <c r="O20" i="1"/>
  <c r="N20" i="1"/>
  <c r="M20" i="1"/>
  <c r="K20" i="1"/>
  <c r="I20" i="1"/>
  <c r="G20" i="1"/>
  <c r="S19" i="1"/>
  <c r="R19" i="1"/>
  <c r="Q19" i="1"/>
  <c r="P19" i="1"/>
  <c r="L19" i="1"/>
  <c r="J19" i="1"/>
  <c r="H19" i="1"/>
  <c r="F19" i="1"/>
  <c r="E19" i="1"/>
  <c r="K19" i="1" s="1"/>
  <c r="D19" i="1"/>
  <c r="G19" i="1" s="1"/>
  <c r="U18" i="1"/>
  <c r="T18" i="1"/>
  <c r="N18" i="1"/>
  <c r="O18" i="1" s="1"/>
  <c r="M18" i="1"/>
  <c r="K18" i="1"/>
  <c r="I18" i="1"/>
  <c r="G18" i="1"/>
  <c r="U17" i="1"/>
  <c r="T17" i="1"/>
  <c r="N17" i="1"/>
  <c r="O17" i="1" s="1"/>
  <c r="M17" i="1"/>
  <c r="K17" i="1"/>
  <c r="I17" i="1"/>
  <c r="G17" i="1"/>
  <c r="U16" i="1"/>
  <c r="T16" i="1"/>
  <c r="N16" i="1"/>
  <c r="O16" i="1" s="1"/>
  <c r="M16" i="1"/>
  <c r="K16" i="1"/>
  <c r="I16" i="1"/>
  <c r="G16" i="1"/>
  <c r="U15" i="1"/>
  <c r="T15" i="1"/>
  <c r="N15" i="1"/>
  <c r="O15" i="1" s="1"/>
  <c r="M15" i="1"/>
  <c r="K15" i="1"/>
  <c r="I15" i="1"/>
  <c r="G15" i="1"/>
  <c r="U14" i="1"/>
  <c r="T14" i="1"/>
  <c r="N14" i="1"/>
  <c r="O14" i="1" s="1"/>
  <c r="M14" i="1"/>
  <c r="K14" i="1"/>
  <c r="I14" i="1"/>
  <c r="G14" i="1"/>
  <c r="U13" i="1"/>
  <c r="T13" i="1"/>
  <c r="N13" i="1"/>
  <c r="O13" i="1" s="1"/>
  <c r="M13" i="1"/>
  <c r="K13" i="1"/>
  <c r="I13" i="1"/>
  <c r="G13" i="1"/>
  <c r="U12" i="1"/>
  <c r="T12" i="1"/>
  <c r="N12" i="1"/>
  <c r="O12" i="1" s="1"/>
  <c r="M12" i="1"/>
  <c r="K12" i="1"/>
  <c r="I12" i="1"/>
  <c r="G12" i="1"/>
  <c r="U11" i="1"/>
  <c r="T11" i="1"/>
  <c r="N11" i="1"/>
  <c r="O11" i="1" s="1"/>
  <c r="M11" i="1"/>
  <c r="K11" i="1"/>
  <c r="I11" i="1"/>
  <c r="G11" i="1"/>
  <c r="S10" i="1"/>
  <c r="R10" i="1"/>
  <c r="Q10" i="1"/>
  <c r="P10" i="1"/>
  <c r="L10" i="1"/>
  <c r="J10" i="1"/>
  <c r="H10" i="1"/>
  <c r="F10" i="1"/>
  <c r="E10" i="1"/>
  <c r="M10" i="1" s="1"/>
  <c r="D10" i="1"/>
  <c r="U9" i="1"/>
  <c r="T9" i="1"/>
  <c r="O9" i="1"/>
  <c r="N9" i="1"/>
  <c r="M9" i="1"/>
  <c r="K9" i="1"/>
  <c r="I9" i="1"/>
  <c r="G9" i="1"/>
  <c r="U8" i="1"/>
  <c r="T8" i="1"/>
  <c r="O8" i="1"/>
  <c r="N8" i="1"/>
  <c r="M8" i="1"/>
  <c r="K8" i="1"/>
  <c r="I8" i="1"/>
  <c r="G8" i="1"/>
  <c r="G240" i="3" l="1"/>
  <c r="I240" i="3"/>
  <c r="T102" i="3"/>
  <c r="N230" i="1"/>
  <c r="M267" i="1"/>
  <c r="O267" i="1"/>
  <c r="M112" i="2"/>
  <c r="K112" i="2"/>
  <c r="O70" i="3"/>
  <c r="O169" i="3"/>
  <c r="K169" i="3"/>
  <c r="M310" i="3"/>
  <c r="K310" i="3"/>
  <c r="K58" i="4"/>
  <c r="N63" i="4"/>
  <c r="O63" i="4" s="1"/>
  <c r="G63" i="4"/>
  <c r="G102" i="4"/>
  <c r="G137" i="5"/>
  <c r="K247" i="5"/>
  <c r="M198" i="3"/>
  <c r="O198" i="3"/>
  <c r="N70" i="4"/>
  <c r="O70" i="4" s="1"/>
  <c r="G70" i="4"/>
  <c r="M84" i="5"/>
  <c r="K84" i="5"/>
  <c r="K204" i="8"/>
  <c r="M204" i="8"/>
  <c r="G260" i="8"/>
  <c r="I260" i="8"/>
  <c r="G126" i="1"/>
  <c r="N198" i="1"/>
  <c r="O198" i="1" s="1"/>
  <c r="U10" i="1"/>
  <c r="T19" i="1"/>
  <c r="O27" i="1"/>
  <c r="U35" i="1"/>
  <c r="N47" i="1"/>
  <c r="N53" i="1"/>
  <c r="G70" i="1"/>
  <c r="T78" i="1"/>
  <c r="G101" i="1"/>
  <c r="I126" i="1"/>
  <c r="M137" i="1"/>
  <c r="G150" i="1"/>
  <c r="T170" i="1"/>
  <c r="U185" i="1"/>
  <c r="K198" i="1"/>
  <c r="M230" i="1"/>
  <c r="M247" i="1"/>
  <c r="N267" i="1"/>
  <c r="N317" i="1"/>
  <c r="G85" i="2"/>
  <c r="K102" i="2"/>
  <c r="N144" i="2"/>
  <c r="G170" i="2"/>
  <c r="M198" i="2"/>
  <c r="O339" i="2"/>
  <c r="M27" i="3"/>
  <c r="T91" i="3"/>
  <c r="G179" i="3"/>
  <c r="T54" i="4"/>
  <c r="G126" i="5"/>
  <c r="I126" i="5"/>
  <c r="U216" i="5"/>
  <c r="M259" i="5"/>
  <c r="K259" i="5"/>
  <c r="G102" i="1"/>
  <c r="K53" i="2"/>
  <c r="M53" i="2"/>
  <c r="O240" i="3"/>
  <c r="K240" i="3"/>
  <c r="G169" i="5"/>
  <c r="I169" i="5"/>
  <c r="U132" i="1"/>
  <c r="I150" i="1"/>
  <c r="U216" i="1"/>
  <c r="K317" i="1"/>
  <c r="U323" i="1"/>
  <c r="I10" i="2"/>
  <c r="I19" i="2"/>
  <c r="I27" i="2"/>
  <c r="I35" i="2"/>
  <c r="U47" i="2"/>
  <c r="U63" i="2"/>
  <c r="I70" i="2"/>
  <c r="U78" i="2"/>
  <c r="I84" i="2"/>
  <c r="M101" i="2"/>
  <c r="G112" i="2"/>
  <c r="M137" i="2"/>
  <c r="M150" i="2"/>
  <c r="M163" i="2"/>
  <c r="K254" i="2"/>
  <c r="M91" i="3"/>
  <c r="I137" i="3"/>
  <c r="G137" i="3"/>
  <c r="K198" i="3"/>
  <c r="N150" i="4"/>
  <c r="O150" i="4" s="1"/>
  <c r="G150" i="4"/>
  <c r="K96" i="5"/>
  <c r="G230" i="5"/>
  <c r="M267" i="5"/>
  <c r="O267" i="5"/>
  <c r="G230" i="4"/>
  <c r="N230" i="4"/>
  <c r="O230" i="4" s="1"/>
  <c r="M102" i="3"/>
  <c r="K102" i="3"/>
  <c r="M35" i="1"/>
  <c r="I78" i="1"/>
  <c r="I19" i="1"/>
  <c r="I40" i="1"/>
  <c r="U85" i="1"/>
  <c r="K132" i="1"/>
  <c r="N144" i="1"/>
  <c r="K150" i="1"/>
  <c r="I170" i="1"/>
  <c r="N204" i="1"/>
  <c r="O204" i="1" s="1"/>
  <c r="I205" i="1"/>
  <c r="U205" i="1"/>
  <c r="O285" i="1"/>
  <c r="K332" i="1"/>
  <c r="K35" i="2"/>
  <c r="N63" i="2"/>
  <c r="M96" i="2"/>
  <c r="U102" i="2"/>
  <c r="M338" i="2"/>
  <c r="O47" i="3"/>
  <c r="K85" i="3"/>
  <c r="O137" i="3"/>
  <c r="M137" i="3"/>
  <c r="I150" i="3"/>
  <c r="M332" i="3"/>
  <c r="O332" i="3"/>
  <c r="K332" i="3"/>
  <c r="O84" i="4"/>
  <c r="K84" i="4"/>
  <c r="T84" i="4"/>
  <c r="G198" i="4"/>
  <c r="I198" i="4"/>
  <c r="M58" i="5"/>
  <c r="K58" i="5"/>
  <c r="N96" i="5"/>
  <c r="O96" i="5" s="1"/>
  <c r="G96" i="5"/>
  <c r="O58" i="3"/>
  <c r="M58" i="3"/>
  <c r="M292" i="12"/>
  <c r="K292" i="12"/>
  <c r="O96" i="16"/>
  <c r="K96" i="16"/>
  <c r="O112" i="1"/>
  <c r="G150" i="2"/>
  <c r="I224" i="7"/>
  <c r="G224" i="7"/>
  <c r="N106" i="12"/>
  <c r="O106" i="12" s="1"/>
  <c r="I106" i="12"/>
  <c r="U78" i="1"/>
  <c r="T101" i="1"/>
  <c r="K40" i="1"/>
  <c r="O54" i="1"/>
  <c r="I63" i="1"/>
  <c r="N70" i="1"/>
  <c r="T132" i="1"/>
  <c r="I157" i="1"/>
  <c r="U169" i="1"/>
  <c r="K170" i="1"/>
  <c r="M185" i="1"/>
  <c r="M204" i="1"/>
  <c r="T216" i="1"/>
  <c r="M259" i="1"/>
  <c r="K267" i="1"/>
  <c r="O317" i="1"/>
  <c r="K54" i="2"/>
  <c r="G63" i="2"/>
  <c r="I78" i="2"/>
  <c r="G78" i="2"/>
  <c r="G91" i="2"/>
  <c r="G102" i="2"/>
  <c r="G132" i="2"/>
  <c r="I137" i="2"/>
  <c r="G137" i="2"/>
  <c r="O323" i="2"/>
  <c r="K323" i="2"/>
  <c r="U338" i="2"/>
  <c r="N10" i="3"/>
  <c r="N35" i="3"/>
  <c r="O254" i="3"/>
  <c r="O58" i="5"/>
  <c r="O247" i="5"/>
  <c r="M70" i="4"/>
  <c r="K70" i="4"/>
  <c r="G144" i="2"/>
  <c r="I144" i="2"/>
  <c r="G10" i="1"/>
  <c r="T10" i="1"/>
  <c r="N126" i="1"/>
  <c r="O126" i="1" s="1"/>
  <c r="N150" i="1"/>
  <c r="O150" i="1" s="1"/>
  <c r="I179" i="1"/>
  <c r="N185" i="1"/>
  <c r="O185" i="1" s="1"/>
  <c r="G191" i="1"/>
  <c r="T198" i="1"/>
  <c r="N224" i="1"/>
  <c r="O224" i="1" s="1"/>
  <c r="N292" i="1"/>
  <c r="O298" i="1"/>
  <c r="U317" i="1"/>
  <c r="N338" i="1"/>
  <c r="O338" i="1" s="1"/>
  <c r="G19" i="2"/>
  <c r="G35" i="2"/>
  <c r="M47" i="2"/>
  <c r="K47" i="2"/>
  <c r="N54" i="2"/>
  <c r="T132" i="2"/>
  <c r="I157" i="2"/>
  <c r="K163" i="2"/>
  <c r="U169" i="2"/>
  <c r="N84" i="3"/>
  <c r="K101" i="3"/>
  <c r="M101" i="3"/>
  <c r="N292" i="3"/>
  <c r="O10" i="4"/>
  <c r="K10" i="4"/>
  <c r="M27" i="4"/>
  <c r="K27" i="4"/>
  <c r="K78" i="5"/>
  <c r="M150" i="5"/>
  <c r="O150" i="5"/>
  <c r="K150" i="5"/>
  <c r="M169" i="5"/>
  <c r="N191" i="5"/>
  <c r="O191" i="5" s="1"/>
  <c r="N216" i="5"/>
  <c r="U267" i="2"/>
  <c r="I337" i="2"/>
  <c r="I35" i="3"/>
  <c r="I78" i="3"/>
  <c r="I84" i="3"/>
  <c r="N102" i="3"/>
  <c r="O102" i="3" s="1"/>
  <c r="I126" i="3"/>
  <c r="M170" i="3"/>
  <c r="M204" i="3"/>
  <c r="N240" i="3"/>
  <c r="O267" i="3"/>
  <c r="T267" i="3"/>
  <c r="I292" i="3"/>
  <c r="I299" i="3"/>
  <c r="M303" i="3"/>
  <c r="U19" i="4"/>
  <c r="N27" i="4"/>
  <c r="O27" i="4" s="1"/>
  <c r="K47" i="4"/>
  <c r="K53" i="4"/>
  <c r="U85" i="4"/>
  <c r="M106" i="4"/>
  <c r="K126" i="4"/>
  <c r="K132" i="4"/>
  <c r="K163" i="4"/>
  <c r="T169" i="4"/>
  <c r="G240" i="4"/>
  <c r="U267" i="4"/>
  <c r="M275" i="4"/>
  <c r="M292" i="4"/>
  <c r="I299" i="4"/>
  <c r="U303" i="4"/>
  <c r="M310" i="4"/>
  <c r="K19" i="5"/>
  <c r="M40" i="5"/>
  <c r="M53" i="5"/>
  <c r="T58" i="5"/>
  <c r="N84" i="5"/>
  <c r="O84" i="5" s="1"/>
  <c r="N101" i="5"/>
  <c r="O101" i="5" s="1"/>
  <c r="N102" i="5"/>
  <c r="O102" i="5" s="1"/>
  <c r="T126" i="5"/>
  <c r="I137" i="5"/>
  <c r="K157" i="5"/>
  <c r="N169" i="5"/>
  <c r="I198" i="5"/>
  <c r="U204" i="5"/>
  <c r="G259" i="5"/>
  <c r="I337" i="5"/>
  <c r="M91" i="6"/>
  <c r="K91" i="6"/>
  <c r="M179" i="7"/>
  <c r="K179" i="7"/>
  <c r="N254" i="1"/>
  <c r="U275" i="1"/>
  <c r="K285" i="1"/>
  <c r="T337" i="1"/>
  <c r="U10" i="2"/>
  <c r="M19" i="2"/>
  <c r="G40" i="2"/>
  <c r="N78" i="2"/>
  <c r="T78" i="2"/>
  <c r="T85" i="2"/>
  <c r="T102" i="2"/>
  <c r="M121" i="2"/>
  <c r="T121" i="2"/>
  <c r="M126" i="2"/>
  <c r="N137" i="2"/>
  <c r="O137" i="2" s="1"/>
  <c r="K179" i="2"/>
  <c r="G231" i="2"/>
  <c r="U275" i="2"/>
  <c r="N285" i="2"/>
  <c r="O285" i="2" s="1"/>
  <c r="G332" i="2"/>
  <c r="M337" i="2"/>
  <c r="O10" i="3"/>
  <c r="U101" i="3"/>
  <c r="T106" i="3"/>
  <c r="G170" i="3"/>
  <c r="O224" i="3"/>
  <c r="N230" i="3"/>
  <c r="U247" i="3"/>
  <c r="I260" i="3"/>
  <c r="N338" i="3"/>
  <c r="O338" i="3" s="1"/>
  <c r="T338" i="3"/>
  <c r="U10" i="4"/>
  <c r="N40" i="4"/>
  <c r="T40" i="4"/>
  <c r="I78" i="4"/>
  <c r="U84" i="4"/>
  <c r="U91" i="4"/>
  <c r="I101" i="4"/>
  <c r="N106" i="4"/>
  <c r="O106" i="4" s="1"/>
  <c r="T106" i="4"/>
  <c r="N121" i="4"/>
  <c r="T121" i="4"/>
  <c r="K157" i="4"/>
  <c r="G170" i="4"/>
  <c r="U179" i="4"/>
  <c r="I191" i="4"/>
  <c r="I204" i="4"/>
  <c r="I216" i="4"/>
  <c r="U247" i="4"/>
  <c r="I254" i="4"/>
  <c r="T254" i="4"/>
  <c r="K259" i="4"/>
  <c r="G275" i="4"/>
  <c r="N292" i="4"/>
  <c r="O292" i="4" s="1"/>
  <c r="T299" i="4"/>
  <c r="N310" i="4"/>
  <c r="O310" i="4" s="1"/>
  <c r="U317" i="4"/>
  <c r="I339" i="4"/>
  <c r="T339" i="4"/>
  <c r="K10" i="5"/>
  <c r="N19" i="5"/>
  <c r="N40" i="5"/>
  <c r="O40" i="5" s="1"/>
  <c r="N53" i="5"/>
  <c r="U54" i="5"/>
  <c r="U70" i="5"/>
  <c r="T84" i="5"/>
  <c r="I96" i="5"/>
  <c r="G121" i="5"/>
  <c r="G144" i="5"/>
  <c r="N157" i="5"/>
  <c r="K185" i="5"/>
  <c r="M198" i="5"/>
  <c r="G205" i="5"/>
  <c r="I224" i="5"/>
  <c r="U231" i="5"/>
  <c r="I259" i="5"/>
  <c r="G260" i="5"/>
  <c r="G332" i="6"/>
  <c r="I332" i="6"/>
  <c r="K205" i="7"/>
  <c r="G70" i="8"/>
  <c r="N70" i="8"/>
  <c r="N19" i="2"/>
  <c r="O19" i="2" s="1"/>
  <c r="U19" i="2"/>
  <c r="O63" i="2"/>
  <c r="I85" i="2"/>
  <c r="I102" i="2"/>
  <c r="N126" i="2"/>
  <c r="O126" i="2" s="1"/>
  <c r="K150" i="2"/>
  <c r="U157" i="2"/>
  <c r="M205" i="2"/>
  <c r="T205" i="2"/>
  <c r="M231" i="2"/>
  <c r="N259" i="2"/>
  <c r="O259" i="2" s="1"/>
  <c r="U260" i="2"/>
  <c r="U292" i="2"/>
  <c r="M332" i="2"/>
  <c r="K339" i="2"/>
  <c r="U10" i="3"/>
  <c r="T27" i="3"/>
  <c r="N40" i="3"/>
  <c r="M54" i="3"/>
  <c r="N63" i="3"/>
  <c r="M70" i="3"/>
  <c r="N78" i="3"/>
  <c r="O78" i="3" s="1"/>
  <c r="G101" i="3"/>
  <c r="M112" i="3"/>
  <c r="N121" i="3"/>
  <c r="M144" i="3"/>
  <c r="N150" i="3"/>
  <c r="N157" i="3"/>
  <c r="K205" i="3"/>
  <c r="N216" i="3"/>
  <c r="O216" i="3" s="1"/>
  <c r="M254" i="3"/>
  <c r="K260" i="3"/>
  <c r="O298" i="3"/>
  <c r="O317" i="3"/>
  <c r="N19" i="4"/>
  <c r="O19" i="4" s="1"/>
  <c r="T19" i="4"/>
  <c r="I27" i="4"/>
  <c r="U47" i="4"/>
  <c r="U53" i="4"/>
  <c r="N85" i="4"/>
  <c r="O85" i="4" s="1"/>
  <c r="T85" i="4"/>
  <c r="M91" i="4"/>
  <c r="U126" i="4"/>
  <c r="U132" i="4"/>
  <c r="N169" i="4"/>
  <c r="O169" i="4" s="1"/>
  <c r="I179" i="4"/>
  <c r="M191" i="4"/>
  <c r="T191" i="4"/>
  <c r="M204" i="4"/>
  <c r="M216" i="4"/>
  <c r="K240" i="4"/>
  <c r="M254" i="4"/>
  <c r="N259" i="4"/>
  <c r="U260" i="4"/>
  <c r="G299" i="4"/>
  <c r="T323" i="4"/>
  <c r="U337" i="4"/>
  <c r="M339" i="4"/>
  <c r="O54" i="5"/>
  <c r="U78" i="5"/>
  <c r="G85" i="5"/>
  <c r="U91" i="5"/>
  <c r="I101" i="5"/>
  <c r="M132" i="5"/>
  <c r="O144" i="5"/>
  <c r="U150" i="5"/>
  <c r="U163" i="5"/>
  <c r="G185" i="5"/>
  <c r="N198" i="5"/>
  <c r="O198" i="5" s="1"/>
  <c r="T198" i="5"/>
  <c r="I205" i="5"/>
  <c r="M224" i="5"/>
  <c r="T224" i="5"/>
  <c r="M231" i="5"/>
  <c r="M240" i="5"/>
  <c r="G299" i="5"/>
  <c r="M303" i="5"/>
  <c r="K303" i="5"/>
  <c r="N323" i="5"/>
  <c r="N337" i="5"/>
  <c r="I169" i="6"/>
  <c r="G169" i="6"/>
  <c r="O260" i="6"/>
  <c r="I47" i="7"/>
  <c r="G47" i="7"/>
  <c r="U230" i="3"/>
  <c r="U317" i="3"/>
  <c r="K35" i="4"/>
  <c r="U40" i="4"/>
  <c r="K63" i="4"/>
  <c r="N91" i="4"/>
  <c r="O91" i="4" s="1"/>
  <c r="I106" i="4"/>
  <c r="I112" i="4"/>
  <c r="U121" i="4"/>
  <c r="K150" i="4"/>
  <c r="K169" i="4"/>
  <c r="I260" i="4"/>
  <c r="K303" i="4"/>
  <c r="M323" i="4"/>
  <c r="I27" i="5"/>
  <c r="N54" i="5"/>
  <c r="K85" i="5"/>
  <c r="M102" i="5"/>
  <c r="I157" i="5"/>
  <c r="N163" i="5"/>
  <c r="O163" i="5" s="1"/>
  <c r="I179" i="5"/>
  <c r="G292" i="5"/>
  <c r="I292" i="5"/>
  <c r="I317" i="5"/>
  <c r="G317" i="5"/>
  <c r="U10" i="6"/>
  <c r="K10" i="6"/>
  <c r="I19" i="6"/>
  <c r="G19" i="6"/>
  <c r="N150" i="6"/>
  <c r="G150" i="6"/>
  <c r="I102" i="7"/>
  <c r="G102" i="7"/>
  <c r="I150" i="7"/>
  <c r="G150" i="7"/>
  <c r="I191" i="7"/>
  <c r="G191" i="7"/>
  <c r="I230" i="9"/>
  <c r="G230" i="9"/>
  <c r="I275" i="9"/>
  <c r="G275" i="9"/>
  <c r="I299" i="9"/>
  <c r="G299" i="9"/>
  <c r="N27" i="3"/>
  <c r="O27" i="3" s="1"/>
  <c r="N58" i="3"/>
  <c r="N101" i="3"/>
  <c r="N224" i="3"/>
  <c r="I231" i="3"/>
  <c r="N247" i="3"/>
  <c r="O247" i="3" s="1"/>
  <c r="T247" i="3"/>
  <c r="U299" i="3"/>
  <c r="N303" i="3"/>
  <c r="O303" i="3" s="1"/>
  <c r="N337" i="3"/>
  <c r="N339" i="3"/>
  <c r="N35" i="4"/>
  <c r="K40" i="4"/>
  <c r="N47" i="4"/>
  <c r="O47" i="4" s="1"/>
  <c r="N53" i="4"/>
  <c r="O53" i="4" s="1"/>
  <c r="N58" i="4"/>
  <c r="O58" i="4" s="1"/>
  <c r="T58" i="4"/>
  <c r="G91" i="4"/>
  <c r="K112" i="4"/>
  <c r="K121" i="4"/>
  <c r="N126" i="4"/>
  <c r="O126" i="4" s="1"/>
  <c r="N132" i="4"/>
  <c r="O132" i="4" s="1"/>
  <c r="N144" i="4"/>
  <c r="O144" i="4" s="1"/>
  <c r="T144" i="4"/>
  <c r="N179" i="4"/>
  <c r="O179" i="4" s="1"/>
  <c r="I230" i="4"/>
  <c r="I337" i="4"/>
  <c r="O27" i="5"/>
  <c r="K47" i="5"/>
  <c r="G54" i="5"/>
  <c r="N78" i="5"/>
  <c r="O78" i="5" s="1"/>
  <c r="N85" i="5"/>
  <c r="T102" i="5"/>
  <c r="T121" i="5"/>
  <c r="T144" i="5"/>
  <c r="G163" i="5"/>
  <c r="U179" i="5"/>
  <c r="N247" i="5"/>
  <c r="I40" i="6"/>
  <c r="G40" i="6"/>
  <c r="N47" i="6"/>
  <c r="G47" i="6"/>
  <c r="N58" i="6"/>
  <c r="O58" i="6" s="1"/>
  <c r="G58" i="6"/>
  <c r="T299" i="6"/>
  <c r="T224" i="1"/>
  <c r="T240" i="1"/>
  <c r="U259" i="1"/>
  <c r="T285" i="1"/>
  <c r="M303" i="1"/>
  <c r="T317" i="1"/>
  <c r="I323" i="1"/>
  <c r="M338" i="1"/>
  <c r="N35" i="2"/>
  <c r="O35" i="2" s="1"/>
  <c r="I40" i="2"/>
  <c r="G53" i="2"/>
  <c r="G58" i="2"/>
  <c r="N84" i="2"/>
  <c r="O84" i="2" s="1"/>
  <c r="I96" i="2"/>
  <c r="N112" i="2"/>
  <c r="O112" i="2" s="1"/>
  <c r="N157" i="2"/>
  <c r="M170" i="2"/>
  <c r="N179" i="2"/>
  <c r="O179" i="2" s="1"/>
  <c r="M185" i="2"/>
  <c r="T191" i="2"/>
  <c r="K216" i="2"/>
  <c r="T216" i="2"/>
  <c r="I231" i="2"/>
  <c r="I275" i="2"/>
  <c r="U285" i="2"/>
  <c r="I299" i="2"/>
  <c r="U303" i="2"/>
  <c r="I323" i="2"/>
  <c r="K332" i="2"/>
  <c r="U339" i="2"/>
  <c r="I47" i="3"/>
  <c r="I54" i="3"/>
  <c r="K63" i="3"/>
  <c r="I70" i="3"/>
  <c r="K96" i="3"/>
  <c r="I101" i="3"/>
  <c r="G102" i="3"/>
  <c r="N106" i="3"/>
  <c r="U126" i="3"/>
  <c r="N144" i="3"/>
  <c r="K150" i="3"/>
  <c r="G157" i="3"/>
  <c r="K170" i="3"/>
  <c r="N179" i="3"/>
  <c r="N191" i="3"/>
  <c r="N204" i="3"/>
  <c r="O204" i="3" s="1"/>
  <c r="M230" i="3"/>
  <c r="T231" i="3"/>
  <c r="I254" i="3"/>
  <c r="U267" i="3"/>
  <c r="M299" i="3"/>
  <c r="G310" i="3"/>
  <c r="I10" i="4"/>
  <c r="U63" i="4"/>
  <c r="U70" i="4"/>
  <c r="I84" i="4"/>
  <c r="I96" i="4"/>
  <c r="U101" i="4"/>
  <c r="K106" i="4"/>
  <c r="N112" i="4"/>
  <c r="U150" i="4"/>
  <c r="N157" i="4"/>
  <c r="O157" i="4" s="1"/>
  <c r="T157" i="4"/>
  <c r="G179" i="4"/>
  <c r="M198" i="4"/>
  <c r="K204" i="4"/>
  <c r="K216" i="4"/>
  <c r="G224" i="4"/>
  <c r="N247" i="4"/>
  <c r="O247" i="4" s="1"/>
  <c r="K254" i="4"/>
  <c r="G260" i="4"/>
  <c r="U292" i="4"/>
  <c r="U310" i="4"/>
  <c r="M337" i="4"/>
  <c r="K339" i="4"/>
  <c r="G10" i="5"/>
  <c r="N27" i="5"/>
  <c r="N35" i="5"/>
  <c r="O35" i="5" s="1"/>
  <c r="T35" i="5"/>
  <c r="K40" i="5"/>
  <c r="N47" i="5"/>
  <c r="O47" i="5" s="1"/>
  <c r="I54" i="5"/>
  <c r="U58" i="5"/>
  <c r="I70" i="5"/>
  <c r="T70" i="5"/>
  <c r="U96" i="5"/>
  <c r="U101" i="5"/>
  <c r="T106" i="5"/>
  <c r="U198" i="5"/>
  <c r="T204" i="5"/>
  <c r="U224" i="5"/>
  <c r="M230" i="5"/>
  <c r="I231" i="5"/>
  <c r="G240" i="5"/>
  <c r="T254" i="5"/>
  <c r="U259" i="5"/>
  <c r="I267" i="5"/>
  <c r="N275" i="5"/>
  <c r="O275" i="5" s="1"/>
  <c r="T275" i="5"/>
  <c r="I285" i="5"/>
  <c r="N285" i="5"/>
  <c r="O285" i="5" s="1"/>
  <c r="M84" i="6"/>
  <c r="K84" i="6"/>
  <c r="M40" i="6"/>
  <c r="T47" i="6"/>
  <c r="O91" i="6"/>
  <c r="T112" i="6"/>
  <c r="M169" i="6"/>
  <c r="O169" i="6"/>
  <c r="O216" i="6"/>
  <c r="M332" i="6"/>
  <c r="K132" i="7"/>
  <c r="K144" i="7"/>
  <c r="I169" i="7"/>
  <c r="N179" i="7"/>
  <c r="N216" i="7"/>
  <c r="O216" i="7" s="1"/>
  <c r="I260" i="7"/>
  <c r="G260" i="7"/>
  <c r="O112" i="8"/>
  <c r="K112" i="8"/>
  <c r="M310" i="8"/>
  <c r="K310" i="8"/>
  <c r="O170" i="12"/>
  <c r="M170" i="12"/>
  <c r="K185" i="13"/>
  <c r="M185" i="13"/>
  <c r="I121" i="14"/>
  <c r="G121" i="14"/>
  <c r="I299" i="5"/>
  <c r="G303" i="5"/>
  <c r="T303" i="5"/>
  <c r="O317" i="5"/>
  <c r="U332" i="5"/>
  <c r="I339" i="5"/>
  <c r="N19" i="6"/>
  <c r="O19" i="6" s="1"/>
  <c r="N40" i="6"/>
  <c r="O40" i="6" s="1"/>
  <c r="K54" i="6"/>
  <c r="T58" i="6"/>
  <c r="G84" i="6"/>
  <c r="T91" i="6"/>
  <c r="U96" i="6"/>
  <c r="G102" i="6"/>
  <c r="O132" i="6"/>
  <c r="G157" i="6"/>
  <c r="U169" i="6"/>
  <c r="K185" i="6"/>
  <c r="G204" i="6"/>
  <c r="G216" i="6"/>
  <c r="M240" i="6"/>
  <c r="O240" i="6"/>
  <c r="G260" i="6"/>
  <c r="U267" i="6"/>
  <c r="M285" i="6"/>
  <c r="T285" i="6"/>
  <c r="M292" i="6"/>
  <c r="K298" i="6"/>
  <c r="M303" i="6"/>
  <c r="O332" i="6"/>
  <c r="M10" i="7"/>
  <c r="N27" i="7"/>
  <c r="O27" i="7" s="1"/>
  <c r="N63" i="7"/>
  <c r="O63" i="7" s="1"/>
  <c r="N70" i="7"/>
  <c r="O70" i="7" s="1"/>
  <c r="N91" i="7"/>
  <c r="K101" i="7"/>
  <c r="N106" i="7"/>
  <c r="O106" i="7" s="1"/>
  <c r="N121" i="7"/>
  <c r="O121" i="7" s="1"/>
  <c r="T121" i="7"/>
  <c r="N150" i="7"/>
  <c r="G163" i="7"/>
  <c r="T163" i="7"/>
  <c r="T179" i="7"/>
  <c r="N191" i="7"/>
  <c r="O191" i="7" s="1"/>
  <c r="T191" i="7"/>
  <c r="N204" i="7"/>
  <c r="G292" i="7"/>
  <c r="T310" i="7"/>
  <c r="N332" i="7"/>
  <c r="O332" i="7" s="1"/>
  <c r="N106" i="8"/>
  <c r="M285" i="11"/>
  <c r="K285" i="11"/>
  <c r="U285" i="5"/>
  <c r="I303" i="5"/>
  <c r="M332" i="5"/>
  <c r="I338" i="5"/>
  <c r="M10" i="6"/>
  <c r="T19" i="6"/>
  <c r="N54" i="6"/>
  <c r="N78" i="6"/>
  <c r="N106" i="6"/>
  <c r="K112" i="6"/>
  <c r="U137" i="6"/>
  <c r="I179" i="6"/>
  <c r="M191" i="6"/>
  <c r="N191" i="6"/>
  <c r="O191" i="6" s="1"/>
  <c r="K198" i="6"/>
  <c r="U205" i="6"/>
  <c r="U259" i="6"/>
  <c r="G292" i="6"/>
  <c r="N298" i="6"/>
  <c r="O303" i="6"/>
  <c r="N317" i="6"/>
  <c r="O323" i="6"/>
  <c r="N10" i="7"/>
  <c r="O10" i="7" s="1"/>
  <c r="O40" i="7"/>
  <c r="U54" i="7"/>
  <c r="K63" i="7"/>
  <c r="U63" i="7"/>
  <c r="M84" i="7"/>
  <c r="O91" i="7"/>
  <c r="O144" i="7"/>
  <c r="U205" i="7"/>
  <c r="N338" i="7"/>
  <c r="M137" i="8"/>
  <c r="K137" i="8"/>
  <c r="N317" i="11"/>
  <c r="O317" i="11" s="1"/>
  <c r="G317" i="11"/>
  <c r="U275" i="5"/>
  <c r="M285" i="5"/>
  <c r="I298" i="5"/>
  <c r="G310" i="5"/>
  <c r="G332" i="5"/>
  <c r="N10" i="6"/>
  <c r="O10" i="6" s="1"/>
  <c r="K27" i="6"/>
  <c r="K35" i="6"/>
  <c r="T40" i="6"/>
  <c r="M53" i="6"/>
  <c r="G54" i="6"/>
  <c r="T54" i="6"/>
  <c r="G70" i="6"/>
  <c r="G96" i="6"/>
  <c r="I106" i="6"/>
  <c r="M121" i="6"/>
  <c r="M126" i="6"/>
  <c r="U157" i="6"/>
  <c r="T169" i="6"/>
  <c r="M170" i="6"/>
  <c r="K179" i="6"/>
  <c r="U191" i="6"/>
  <c r="N198" i="6"/>
  <c r="O198" i="6" s="1"/>
  <c r="U204" i="6"/>
  <c r="G205" i="6"/>
  <c r="N230" i="6"/>
  <c r="G240" i="6"/>
  <c r="G259" i="6"/>
  <c r="I285" i="6"/>
  <c r="I292" i="6"/>
  <c r="N310" i="6"/>
  <c r="O310" i="6" s="1"/>
  <c r="I317" i="6"/>
  <c r="U337" i="6"/>
  <c r="M339" i="6"/>
  <c r="G10" i="7"/>
  <c r="U19" i="7"/>
  <c r="N40" i="7"/>
  <c r="K58" i="7"/>
  <c r="U70" i="7"/>
  <c r="I121" i="7"/>
  <c r="K198" i="7"/>
  <c r="G169" i="8"/>
  <c r="I169" i="8"/>
  <c r="G216" i="8"/>
  <c r="I216" i="8"/>
  <c r="M339" i="8"/>
  <c r="T10" i="9"/>
  <c r="O27" i="9"/>
  <c r="M27" i="9"/>
  <c r="G58" i="9"/>
  <c r="N58" i="9"/>
  <c r="G285" i="5"/>
  <c r="T285" i="5"/>
  <c r="U299" i="5"/>
  <c r="K310" i="5"/>
  <c r="I332" i="5"/>
  <c r="N35" i="6"/>
  <c r="N53" i="6"/>
  <c r="O53" i="6" s="1"/>
  <c r="I78" i="6"/>
  <c r="T78" i="6"/>
  <c r="G85" i="6"/>
  <c r="M96" i="6"/>
  <c r="K106" i="6"/>
  <c r="U121" i="6"/>
  <c r="K132" i="6"/>
  <c r="G137" i="6"/>
  <c r="M144" i="6"/>
  <c r="N163" i="6"/>
  <c r="T163" i="6"/>
  <c r="G185" i="6"/>
  <c r="T205" i="6"/>
  <c r="K216" i="6"/>
  <c r="U231" i="6"/>
  <c r="T240" i="6"/>
  <c r="M259" i="6"/>
  <c r="T259" i="6"/>
  <c r="K267" i="6"/>
  <c r="K285" i="6"/>
  <c r="M310" i="6"/>
  <c r="K317" i="6"/>
  <c r="I19" i="7"/>
  <c r="M101" i="7"/>
  <c r="G126" i="7"/>
  <c r="O169" i="7"/>
  <c r="I170" i="7"/>
  <c r="N198" i="7"/>
  <c r="O198" i="7" s="1"/>
  <c r="K216" i="7"/>
  <c r="U259" i="7"/>
  <c r="K91" i="8"/>
  <c r="M91" i="8"/>
  <c r="I224" i="8"/>
  <c r="K299" i="8"/>
  <c r="M299" i="8"/>
  <c r="O84" i="9"/>
  <c r="O299" i="10"/>
  <c r="K299" i="10"/>
  <c r="K78" i="11"/>
  <c r="N78" i="11"/>
  <c r="O78" i="11" s="1"/>
  <c r="I169" i="11"/>
  <c r="G169" i="11"/>
  <c r="N310" i="5"/>
  <c r="O310" i="5" s="1"/>
  <c r="G323" i="5"/>
  <c r="T323" i="5"/>
  <c r="N63" i="6"/>
  <c r="O63" i="6" s="1"/>
  <c r="U78" i="6"/>
  <c r="K85" i="6"/>
  <c r="G112" i="6"/>
  <c r="I126" i="6"/>
  <c r="N144" i="6"/>
  <c r="O144" i="6" s="1"/>
  <c r="I170" i="6"/>
  <c r="N205" i="6"/>
  <c r="U230" i="6"/>
  <c r="G231" i="6"/>
  <c r="N259" i="6"/>
  <c r="O259" i="6" s="1"/>
  <c r="N337" i="6"/>
  <c r="O337" i="6" s="1"/>
  <c r="M19" i="7"/>
  <c r="U35" i="7"/>
  <c r="U78" i="7"/>
  <c r="K85" i="7"/>
  <c r="T91" i="7"/>
  <c r="M106" i="7"/>
  <c r="M112" i="7"/>
  <c r="K121" i="7"/>
  <c r="I126" i="7"/>
  <c r="M132" i="7"/>
  <c r="G137" i="7"/>
  <c r="T144" i="7"/>
  <c r="U163" i="7"/>
  <c r="T185" i="7"/>
  <c r="K191" i="7"/>
  <c r="N205" i="7"/>
  <c r="G40" i="8"/>
  <c r="I40" i="8"/>
  <c r="N144" i="8"/>
  <c r="G299" i="8"/>
  <c r="N299" i="8"/>
  <c r="I323" i="8"/>
  <c r="G323" i="8"/>
  <c r="O10" i="9"/>
  <c r="N35" i="11"/>
  <c r="O35" i="11" s="1"/>
  <c r="G35" i="11"/>
  <c r="G339" i="5"/>
  <c r="N27" i="6"/>
  <c r="O27" i="6" s="1"/>
  <c r="K40" i="6"/>
  <c r="M58" i="6"/>
  <c r="G63" i="6"/>
  <c r="T63" i="6"/>
  <c r="N85" i="6"/>
  <c r="O85" i="6" s="1"/>
  <c r="T121" i="6"/>
  <c r="K169" i="6"/>
  <c r="N185" i="6"/>
  <c r="T185" i="6"/>
  <c r="N224" i="6"/>
  <c r="K230" i="6"/>
  <c r="T231" i="6"/>
  <c r="K254" i="6"/>
  <c r="N267" i="6"/>
  <c r="O267" i="6" s="1"/>
  <c r="T275" i="6"/>
  <c r="G337" i="6"/>
  <c r="T339" i="6"/>
  <c r="N19" i="7"/>
  <c r="O19" i="7" s="1"/>
  <c r="G35" i="7"/>
  <c r="G78" i="7"/>
  <c r="K84" i="7"/>
  <c r="G85" i="7"/>
  <c r="O157" i="7"/>
  <c r="M230" i="7"/>
  <c r="K259" i="7"/>
  <c r="I337" i="7"/>
  <c r="G337" i="7"/>
  <c r="T10" i="8"/>
  <c r="O40" i="8"/>
  <c r="O85" i="8"/>
  <c r="I204" i="8"/>
  <c r="G204" i="8"/>
  <c r="G231" i="7"/>
  <c r="U231" i="7"/>
  <c r="U247" i="7"/>
  <c r="I298" i="7"/>
  <c r="K299" i="7"/>
  <c r="G303" i="7"/>
  <c r="U303" i="7"/>
  <c r="M337" i="7"/>
  <c r="M339" i="7"/>
  <c r="I19" i="8"/>
  <c r="G27" i="8"/>
  <c r="N40" i="8"/>
  <c r="G78" i="8"/>
  <c r="O96" i="8"/>
  <c r="K121" i="8"/>
  <c r="N132" i="8"/>
  <c r="I157" i="8"/>
  <c r="K163" i="8"/>
  <c r="M216" i="8"/>
  <c r="O240" i="8"/>
  <c r="G247" i="8"/>
  <c r="N260" i="8"/>
  <c r="O260" i="8" s="1"/>
  <c r="U298" i="8"/>
  <c r="N323" i="8"/>
  <c r="M338" i="8"/>
  <c r="T27" i="9"/>
  <c r="N40" i="9"/>
  <c r="N53" i="9"/>
  <c r="I58" i="9"/>
  <c r="U70" i="9"/>
  <c r="K84" i="9"/>
  <c r="I137" i="9"/>
  <c r="U150" i="9"/>
  <c r="N150" i="9"/>
  <c r="O150" i="9" s="1"/>
  <c r="N84" i="10"/>
  <c r="O84" i="10" s="1"/>
  <c r="O169" i="10"/>
  <c r="I121" i="11"/>
  <c r="G121" i="11"/>
  <c r="I191" i="11"/>
  <c r="K247" i="11"/>
  <c r="O247" i="11"/>
  <c r="M247" i="11"/>
  <c r="T317" i="11"/>
  <c r="O231" i="7"/>
  <c r="U240" i="7"/>
  <c r="I267" i="7"/>
  <c r="G285" i="7"/>
  <c r="U285" i="7"/>
  <c r="K298" i="7"/>
  <c r="M323" i="7"/>
  <c r="N337" i="7"/>
  <c r="O337" i="7" s="1"/>
  <c r="T337" i="7"/>
  <c r="K19" i="8"/>
  <c r="I27" i="8"/>
  <c r="M47" i="8"/>
  <c r="T47" i="8"/>
  <c r="I54" i="8"/>
  <c r="O63" i="8"/>
  <c r="K85" i="8"/>
  <c r="N126" i="8"/>
  <c r="O126" i="8" s="1"/>
  <c r="U144" i="8"/>
  <c r="T157" i="8"/>
  <c r="K170" i="8"/>
  <c r="I191" i="8"/>
  <c r="U198" i="8"/>
  <c r="M205" i="8"/>
  <c r="T216" i="8"/>
  <c r="M254" i="8"/>
  <c r="M267" i="8"/>
  <c r="O285" i="8"/>
  <c r="T285" i="8"/>
  <c r="K292" i="8"/>
  <c r="M298" i="8"/>
  <c r="O317" i="8"/>
  <c r="O332" i="8"/>
  <c r="K337" i="8"/>
  <c r="N339" i="8"/>
  <c r="O339" i="8" s="1"/>
  <c r="I10" i="9"/>
  <c r="I19" i="9"/>
  <c r="U40" i="9"/>
  <c r="T63" i="9"/>
  <c r="M78" i="9"/>
  <c r="T78" i="9"/>
  <c r="K85" i="9"/>
  <c r="G106" i="9"/>
  <c r="T106" i="9"/>
  <c r="O260" i="9"/>
  <c r="K260" i="9"/>
  <c r="N106" i="10"/>
  <c r="O323" i="10"/>
  <c r="K323" i="10"/>
  <c r="U338" i="7"/>
  <c r="U10" i="8"/>
  <c r="N47" i="8"/>
  <c r="O47" i="8" s="1"/>
  <c r="U58" i="8"/>
  <c r="N63" i="8"/>
  <c r="M132" i="8"/>
  <c r="G144" i="8"/>
  <c r="K150" i="8"/>
  <c r="M185" i="8"/>
  <c r="K191" i="8"/>
  <c r="M231" i="8"/>
  <c r="N240" i="8"/>
  <c r="N259" i="8"/>
  <c r="N285" i="8"/>
  <c r="M303" i="8"/>
  <c r="U317" i="8"/>
  <c r="N332" i="8"/>
  <c r="M19" i="9"/>
  <c r="U35" i="9"/>
  <c r="N63" i="9"/>
  <c r="M91" i="9"/>
  <c r="G204" i="9"/>
  <c r="U267" i="9"/>
  <c r="K267" i="9"/>
  <c r="M310" i="9"/>
  <c r="K310" i="9"/>
  <c r="G58" i="10"/>
  <c r="N58" i="10"/>
  <c r="O58" i="10" s="1"/>
  <c r="T310" i="10"/>
  <c r="T170" i="11"/>
  <c r="N191" i="11"/>
  <c r="I40" i="12"/>
  <c r="G40" i="12"/>
  <c r="K247" i="7"/>
  <c r="N285" i="7"/>
  <c r="O285" i="7" s="1"/>
  <c r="K292" i="7"/>
  <c r="I338" i="7"/>
  <c r="N35" i="8"/>
  <c r="U40" i="8"/>
  <c r="N54" i="8"/>
  <c r="N96" i="8"/>
  <c r="T101" i="8"/>
  <c r="I106" i="8"/>
  <c r="U121" i="8"/>
  <c r="T144" i="8"/>
  <c r="U179" i="8"/>
  <c r="N198" i="8"/>
  <c r="O198" i="8" s="1"/>
  <c r="K260" i="8"/>
  <c r="M275" i="8"/>
  <c r="O292" i="8"/>
  <c r="N303" i="8"/>
  <c r="O303" i="8" s="1"/>
  <c r="N317" i="8"/>
  <c r="I338" i="8"/>
  <c r="K339" i="8"/>
  <c r="T19" i="9"/>
  <c r="K40" i="9"/>
  <c r="T40" i="9"/>
  <c r="I84" i="9"/>
  <c r="U84" i="9"/>
  <c r="T96" i="9"/>
  <c r="N101" i="9"/>
  <c r="T101" i="9"/>
  <c r="U169" i="9"/>
  <c r="I231" i="9"/>
  <c r="N231" i="9"/>
  <c r="G121" i="10"/>
  <c r="N121" i="10"/>
  <c r="O121" i="10" s="1"/>
  <c r="M150" i="10"/>
  <c r="K150" i="10"/>
  <c r="K27" i="11"/>
  <c r="I231" i="7"/>
  <c r="N247" i="7"/>
  <c r="N259" i="7"/>
  <c r="O259" i="7" s="1"/>
  <c r="K260" i="7"/>
  <c r="I303" i="7"/>
  <c r="G332" i="7"/>
  <c r="K338" i="7"/>
  <c r="O191" i="8"/>
  <c r="G337" i="8"/>
  <c r="N35" i="9"/>
  <c r="O35" i="9" s="1"/>
  <c r="G53" i="9"/>
  <c r="N96" i="9"/>
  <c r="O96" i="9" s="1"/>
  <c r="N144" i="9"/>
  <c r="I170" i="9"/>
  <c r="G170" i="9"/>
  <c r="I101" i="10"/>
  <c r="N101" i="10"/>
  <c r="O101" i="10" s="1"/>
  <c r="G144" i="10"/>
  <c r="O150" i="10"/>
  <c r="K216" i="10"/>
  <c r="M216" i="10"/>
  <c r="K275" i="10"/>
  <c r="K275" i="11"/>
  <c r="M275" i="7"/>
  <c r="N299" i="7"/>
  <c r="M310" i="7"/>
  <c r="N317" i="7"/>
  <c r="O317" i="7" s="1"/>
  <c r="T332" i="7"/>
  <c r="G338" i="7"/>
  <c r="G10" i="8"/>
  <c r="T19" i="8"/>
  <c r="N53" i="8"/>
  <c r="G58" i="8"/>
  <c r="T70" i="8"/>
  <c r="N101" i="8"/>
  <c r="O101" i="8" s="1"/>
  <c r="G102" i="8"/>
  <c r="N224" i="8"/>
  <c r="O224" i="8" s="1"/>
  <c r="N292" i="8"/>
  <c r="G310" i="8"/>
  <c r="T337" i="8"/>
  <c r="G27" i="9"/>
  <c r="T35" i="9"/>
  <c r="I40" i="9"/>
  <c r="N70" i="9"/>
  <c r="O70" i="9" s="1"/>
  <c r="N84" i="9"/>
  <c r="G285" i="9"/>
  <c r="N285" i="9"/>
  <c r="O285" i="9" s="1"/>
  <c r="I339" i="9"/>
  <c r="G339" i="9"/>
  <c r="T27" i="10"/>
  <c r="I112" i="10"/>
  <c r="G112" i="10"/>
  <c r="T179" i="10"/>
  <c r="T185" i="10"/>
  <c r="T240" i="10"/>
  <c r="O47" i="11"/>
  <c r="N126" i="11"/>
  <c r="N216" i="11"/>
  <c r="T144" i="9"/>
  <c r="T179" i="9"/>
  <c r="M230" i="9"/>
  <c r="N275" i="9"/>
  <c r="O275" i="9" s="1"/>
  <c r="U298" i="9"/>
  <c r="M299" i="9"/>
  <c r="T310" i="9"/>
  <c r="G332" i="9"/>
  <c r="N339" i="9"/>
  <c r="O339" i="9" s="1"/>
  <c r="K54" i="10"/>
  <c r="I58" i="10"/>
  <c r="U78" i="10"/>
  <c r="N85" i="10"/>
  <c r="U106" i="10"/>
  <c r="T112" i="10"/>
  <c r="N132" i="10"/>
  <c r="O132" i="10" s="1"/>
  <c r="T144" i="10"/>
  <c r="T150" i="10"/>
  <c r="U191" i="10"/>
  <c r="K198" i="10"/>
  <c r="G216" i="10"/>
  <c r="T216" i="10"/>
  <c r="N224" i="10"/>
  <c r="O224" i="10" s="1"/>
  <c r="I240" i="10"/>
  <c r="N275" i="10"/>
  <c r="O275" i="10" s="1"/>
  <c r="T292" i="10"/>
  <c r="U303" i="10"/>
  <c r="N310" i="10"/>
  <c r="U317" i="10"/>
  <c r="U19" i="11"/>
  <c r="N27" i="11"/>
  <c r="O27" i="11" s="1"/>
  <c r="K54" i="11"/>
  <c r="G58" i="11"/>
  <c r="G84" i="11"/>
  <c r="K112" i="11"/>
  <c r="O198" i="11"/>
  <c r="G231" i="11"/>
  <c r="T285" i="11"/>
  <c r="N303" i="11"/>
  <c r="O303" i="11" s="1"/>
  <c r="T19" i="12"/>
  <c r="N35" i="12"/>
  <c r="O35" i="12" s="1"/>
  <c r="I58" i="12"/>
  <c r="G58" i="12"/>
  <c r="I101" i="12"/>
  <c r="G101" i="12"/>
  <c r="N317" i="12"/>
  <c r="I317" i="12"/>
  <c r="I19" i="13"/>
  <c r="G19" i="13"/>
  <c r="M102" i="13"/>
  <c r="K102" i="13"/>
  <c r="U121" i="9"/>
  <c r="T132" i="9"/>
  <c r="G137" i="9"/>
  <c r="T137" i="9"/>
  <c r="T170" i="9"/>
  <c r="N191" i="9"/>
  <c r="M205" i="9"/>
  <c r="T230" i="9"/>
  <c r="K247" i="9"/>
  <c r="T260" i="9"/>
  <c r="T292" i="9"/>
  <c r="T299" i="9"/>
  <c r="U303" i="9"/>
  <c r="I332" i="9"/>
  <c r="T337" i="9"/>
  <c r="U35" i="10"/>
  <c r="T53" i="10"/>
  <c r="M78" i="10"/>
  <c r="U84" i="10"/>
  <c r="U163" i="10"/>
  <c r="U170" i="10"/>
  <c r="K191" i="10"/>
  <c r="K231" i="10"/>
  <c r="U267" i="10"/>
  <c r="U285" i="10"/>
  <c r="U299" i="10"/>
  <c r="I303" i="10"/>
  <c r="I310" i="10"/>
  <c r="M332" i="10"/>
  <c r="T332" i="10"/>
  <c r="T337" i="10"/>
  <c r="U338" i="10"/>
  <c r="G96" i="11"/>
  <c r="T102" i="11"/>
  <c r="U106" i="11"/>
  <c r="U157" i="11"/>
  <c r="N170" i="11"/>
  <c r="O170" i="11" s="1"/>
  <c r="G205" i="11"/>
  <c r="T205" i="11"/>
  <c r="U240" i="11"/>
  <c r="U339" i="11"/>
  <c r="O19" i="12"/>
  <c r="U163" i="9"/>
  <c r="I179" i="9"/>
  <c r="U231" i="9"/>
  <c r="K259" i="9"/>
  <c r="M40" i="10"/>
  <c r="N78" i="10"/>
  <c r="O78" i="10" s="1"/>
  <c r="M84" i="10"/>
  <c r="U101" i="10"/>
  <c r="M157" i="10"/>
  <c r="N191" i="10"/>
  <c r="O191" i="10" s="1"/>
  <c r="M303" i="10"/>
  <c r="K47" i="11"/>
  <c r="I96" i="11"/>
  <c r="N247" i="11"/>
  <c r="O285" i="11"/>
  <c r="K303" i="11"/>
  <c r="I121" i="12"/>
  <c r="G121" i="12"/>
  <c r="M121" i="9"/>
  <c r="U179" i="9"/>
  <c r="U185" i="9"/>
  <c r="M198" i="9"/>
  <c r="G247" i="9"/>
  <c r="M254" i="9"/>
  <c r="T254" i="9"/>
  <c r="T259" i="9"/>
  <c r="G298" i="9"/>
  <c r="T303" i="9"/>
  <c r="M323" i="9"/>
  <c r="T323" i="9"/>
  <c r="G338" i="9"/>
  <c r="O40" i="10"/>
  <c r="G78" i="10"/>
  <c r="T91" i="10"/>
  <c r="N144" i="10"/>
  <c r="O144" i="10" s="1"/>
  <c r="N157" i="10"/>
  <c r="O157" i="10" s="1"/>
  <c r="G191" i="10"/>
  <c r="I292" i="10"/>
  <c r="N303" i="10"/>
  <c r="O303" i="10" s="1"/>
  <c r="K35" i="11"/>
  <c r="U91" i="11"/>
  <c r="K96" i="11"/>
  <c r="K137" i="11"/>
  <c r="M185" i="11"/>
  <c r="U204" i="11"/>
  <c r="K231" i="11"/>
  <c r="N240" i="11"/>
  <c r="G267" i="11"/>
  <c r="G310" i="11"/>
  <c r="M317" i="11"/>
  <c r="I332" i="11"/>
  <c r="G339" i="11"/>
  <c r="M191" i="12"/>
  <c r="K191" i="12"/>
  <c r="G170" i="13"/>
  <c r="I170" i="13"/>
  <c r="G198" i="13"/>
  <c r="I198" i="13"/>
  <c r="I106" i="9"/>
  <c r="M112" i="9"/>
  <c r="T112" i="9"/>
  <c r="T121" i="9"/>
  <c r="U132" i="9"/>
  <c r="K157" i="9"/>
  <c r="T163" i="9"/>
  <c r="N169" i="9"/>
  <c r="N198" i="9"/>
  <c r="O198" i="9" s="1"/>
  <c r="U204" i="9"/>
  <c r="I205" i="9"/>
  <c r="M224" i="9"/>
  <c r="K231" i="9"/>
  <c r="M247" i="9"/>
  <c r="M260" i="9"/>
  <c r="T267" i="9"/>
  <c r="U285" i="9"/>
  <c r="N303" i="9"/>
  <c r="O303" i="9" s="1"/>
  <c r="U332" i="9"/>
  <c r="N35" i="10"/>
  <c r="O35" i="10" s="1"/>
  <c r="I40" i="10"/>
  <c r="N91" i="10"/>
  <c r="T106" i="10"/>
  <c r="K112" i="10"/>
  <c r="U185" i="10"/>
  <c r="U247" i="10"/>
  <c r="U259" i="10"/>
  <c r="G303" i="10"/>
  <c r="U310" i="10"/>
  <c r="N317" i="10"/>
  <c r="T338" i="10"/>
  <c r="N53" i="11"/>
  <c r="G78" i="11"/>
  <c r="K85" i="11"/>
  <c r="G91" i="11"/>
  <c r="M112" i="11"/>
  <c r="I132" i="11"/>
  <c r="G185" i="11"/>
  <c r="K205" i="11"/>
  <c r="G259" i="11"/>
  <c r="U298" i="11"/>
  <c r="G299" i="11"/>
  <c r="T299" i="11"/>
  <c r="I317" i="11"/>
  <c r="K332" i="11"/>
  <c r="N337" i="11"/>
  <c r="K339" i="11"/>
  <c r="I254" i="12"/>
  <c r="G254" i="12"/>
  <c r="N27" i="13"/>
  <c r="O27" i="13" s="1"/>
  <c r="G27" i="13"/>
  <c r="N230" i="13"/>
  <c r="O230" i="13" s="1"/>
  <c r="G230" i="13"/>
  <c r="N102" i="9"/>
  <c r="O102" i="9" s="1"/>
  <c r="I169" i="9"/>
  <c r="U170" i="9"/>
  <c r="T185" i="9"/>
  <c r="K204" i="9"/>
  <c r="N224" i="9"/>
  <c r="O224" i="9" s="1"/>
  <c r="T224" i="9"/>
  <c r="G231" i="9"/>
  <c r="N247" i="9"/>
  <c r="O247" i="9" s="1"/>
  <c r="T247" i="9"/>
  <c r="N298" i="9"/>
  <c r="O298" i="9" s="1"/>
  <c r="I303" i="9"/>
  <c r="N338" i="9"/>
  <c r="O338" i="9" s="1"/>
  <c r="U53" i="10"/>
  <c r="N54" i="10"/>
  <c r="O54" i="10" s="1"/>
  <c r="I84" i="10"/>
  <c r="O106" i="10"/>
  <c r="M121" i="10"/>
  <c r="N137" i="10"/>
  <c r="O137" i="10" s="1"/>
  <c r="U150" i="10"/>
  <c r="I163" i="10"/>
  <c r="U169" i="10"/>
  <c r="M198" i="10"/>
  <c r="M224" i="10"/>
  <c r="N267" i="10"/>
  <c r="N338" i="10"/>
  <c r="M54" i="11"/>
  <c r="N58" i="11"/>
  <c r="O58" i="11" s="1"/>
  <c r="N85" i="11"/>
  <c r="O85" i="11" s="1"/>
  <c r="T91" i="11"/>
  <c r="M102" i="11"/>
  <c r="O137" i="11"/>
  <c r="M163" i="11"/>
  <c r="T163" i="11"/>
  <c r="I185" i="11"/>
  <c r="G204" i="11"/>
  <c r="T204" i="11"/>
  <c r="N259" i="11"/>
  <c r="O259" i="11" s="1"/>
  <c r="N267" i="11"/>
  <c r="K323" i="11"/>
  <c r="N339" i="11"/>
  <c r="N84" i="12"/>
  <c r="O84" i="12" s="1"/>
  <c r="G84" i="12"/>
  <c r="N323" i="12"/>
  <c r="O323" i="12" s="1"/>
  <c r="G323" i="12"/>
  <c r="M19" i="13"/>
  <c r="T35" i="13"/>
  <c r="O96" i="13"/>
  <c r="T96" i="13"/>
  <c r="T112" i="13"/>
  <c r="U240" i="13"/>
  <c r="M337" i="13"/>
  <c r="N58" i="14"/>
  <c r="O58" i="14" s="1"/>
  <c r="G58" i="14"/>
  <c r="M157" i="14"/>
  <c r="K157" i="14"/>
  <c r="M170" i="14"/>
  <c r="K170" i="14"/>
  <c r="O247" i="15"/>
  <c r="N19" i="12"/>
  <c r="I27" i="12"/>
  <c r="I53" i="12"/>
  <c r="M58" i="12"/>
  <c r="T58" i="12"/>
  <c r="U70" i="12"/>
  <c r="G85" i="12"/>
  <c r="K91" i="12"/>
  <c r="N96" i="12"/>
  <c r="N101" i="12"/>
  <c r="O101" i="12" s="1"/>
  <c r="I112" i="12"/>
  <c r="K132" i="12"/>
  <c r="N137" i="12"/>
  <c r="K144" i="12"/>
  <c r="T170" i="12"/>
  <c r="U179" i="12"/>
  <c r="T191" i="12"/>
  <c r="U198" i="12"/>
  <c r="U205" i="12"/>
  <c r="T216" i="12"/>
  <c r="T224" i="12"/>
  <c r="M230" i="12"/>
  <c r="T254" i="12"/>
  <c r="K259" i="12"/>
  <c r="N267" i="12"/>
  <c r="U298" i="12"/>
  <c r="K299" i="12"/>
  <c r="U337" i="12"/>
  <c r="K338" i="12"/>
  <c r="N19" i="13"/>
  <c r="O19" i="13" s="1"/>
  <c r="G35" i="13"/>
  <c r="G40" i="13"/>
  <c r="U53" i="13"/>
  <c r="G54" i="13"/>
  <c r="T78" i="13"/>
  <c r="N85" i="13"/>
  <c r="O85" i="13" s="1"/>
  <c r="T85" i="13"/>
  <c r="U106" i="13"/>
  <c r="K137" i="13"/>
  <c r="T137" i="13"/>
  <c r="K163" i="13"/>
  <c r="T163" i="13"/>
  <c r="K179" i="13"/>
  <c r="T185" i="13"/>
  <c r="T198" i="13"/>
  <c r="M254" i="13"/>
  <c r="T254" i="13"/>
  <c r="K259" i="13"/>
  <c r="T259" i="13"/>
  <c r="K275" i="13"/>
  <c r="G285" i="13"/>
  <c r="K299" i="13"/>
  <c r="G47" i="14"/>
  <c r="I47" i="14"/>
  <c r="U53" i="14"/>
  <c r="O63" i="14"/>
  <c r="U10" i="12"/>
  <c r="I19" i="12"/>
  <c r="M27" i="12"/>
  <c r="M53" i="12"/>
  <c r="N58" i="12"/>
  <c r="O58" i="12" s="1"/>
  <c r="G63" i="12"/>
  <c r="T102" i="12"/>
  <c r="K112" i="12"/>
  <c r="N121" i="12"/>
  <c r="O121" i="12" s="1"/>
  <c r="T144" i="12"/>
  <c r="U169" i="12"/>
  <c r="N191" i="12"/>
  <c r="N230" i="12"/>
  <c r="O230" i="12" s="1"/>
  <c r="I267" i="12"/>
  <c r="U275" i="12"/>
  <c r="N303" i="12"/>
  <c r="N339" i="12"/>
  <c r="O339" i="12" s="1"/>
  <c r="I35" i="13"/>
  <c r="U70" i="13"/>
  <c r="N78" i="13"/>
  <c r="O78" i="13" s="1"/>
  <c r="K91" i="13"/>
  <c r="M101" i="13"/>
  <c r="U126" i="13"/>
  <c r="N137" i="13"/>
  <c r="O137" i="13" s="1"/>
  <c r="U150" i="13"/>
  <c r="N163" i="13"/>
  <c r="M204" i="13"/>
  <c r="I285" i="13"/>
  <c r="I191" i="15"/>
  <c r="G191" i="15"/>
  <c r="M224" i="16"/>
  <c r="K224" i="16"/>
  <c r="I10" i="12"/>
  <c r="K40" i="12"/>
  <c r="I63" i="12"/>
  <c r="M70" i="12"/>
  <c r="N85" i="12"/>
  <c r="O85" i="12" s="1"/>
  <c r="U91" i="12"/>
  <c r="N112" i="12"/>
  <c r="U132" i="12"/>
  <c r="T150" i="12"/>
  <c r="T179" i="12"/>
  <c r="T198" i="12"/>
  <c r="K205" i="12"/>
  <c r="K224" i="12"/>
  <c r="U231" i="12"/>
  <c r="U240" i="12"/>
  <c r="U247" i="12"/>
  <c r="U260" i="12"/>
  <c r="T332" i="12"/>
  <c r="N40" i="13"/>
  <c r="N63" i="13"/>
  <c r="O63" i="13" s="1"/>
  <c r="I78" i="13"/>
  <c r="M84" i="13"/>
  <c r="N101" i="13"/>
  <c r="O101" i="13" s="1"/>
  <c r="M106" i="13"/>
  <c r="T106" i="13"/>
  <c r="I132" i="13"/>
  <c r="I137" i="13"/>
  <c r="M144" i="13"/>
  <c r="T144" i="13"/>
  <c r="K157" i="13"/>
  <c r="I163" i="13"/>
  <c r="M205" i="13"/>
  <c r="N247" i="13"/>
  <c r="O247" i="13" s="1"/>
  <c r="T247" i="13"/>
  <c r="I259" i="13"/>
  <c r="U275" i="13"/>
  <c r="U299" i="13"/>
  <c r="I332" i="13"/>
  <c r="G332" i="13"/>
  <c r="N144" i="14"/>
  <c r="G144" i="14"/>
  <c r="M169" i="12"/>
  <c r="K198" i="12"/>
  <c r="N205" i="12"/>
  <c r="O205" i="12" s="1"/>
  <c r="K254" i="12"/>
  <c r="I260" i="12"/>
  <c r="M285" i="12"/>
  <c r="N10" i="13"/>
  <c r="O10" i="13" s="1"/>
  <c r="O91" i="13"/>
  <c r="N112" i="13"/>
  <c r="K132" i="13"/>
  <c r="M179" i="13"/>
  <c r="U230" i="13"/>
  <c r="I231" i="13"/>
  <c r="I254" i="13"/>
  <c r="I267" i="13"/>
  <c r="M275" i="13"/>
  <c r="O292" i="13"/>
  <c r="K292" i="13"/>
  <c r="N19" i="14"/>
  <c r="G19" i="14"/>
  <c r="K53" i="14"/>
  <c r="N78" i="14"/>
  <c r="O78" i="14" s="1"/>
  <c r="G78" i="14"/>
  <c r="M27" i="15"/>
  <c r="K27" i="15"/>
  <c r="N10" i="12"/>
  <c r="O10" i="12" s="1"/>
  <c r="U19" i="12"/>
  <c r="I35" i="12"/>
  <c r="U40" i="12"/>
  <c r="U47" i="12"/>
  <c r="I54" i="12"/>
  <c r="K58" i="12"/>
  <c r="G91" i="12"/>
  <c r="M106" i="12"/>
  <c r="U121" i="12"/>
  <c r="G132" i="12"/>
  <c r="N150" i="12"/>
  <c r="G169" i="12"/>
  <c r="T169" i="12"/>
  <c r="I185" i="12"/>
  <c r="N198" i="12"/>
  <c r="O198" i="12" s="1"/>
  <c r="U204" i="12"/>
  <c r="M216" i="12"/>
  <c r="N231" i="12"/>
  <c r="O231" i="12" s="1"/>
  <c r="T231" i="12"/>
  <c r="N247" i="12"/>
  <c r="T260" i="12"/>
  <c r="G275" i="12"/>
  <c r="I298" i="12"/>
  <c r="I299" i="12"/>
  <c r="U310" i="12"/>
  <c r="I323" i="12"/>
  <c r="U323" i="12"/>
  <c r="T10" i="13"/>
  <c r="U35" i="13"/>
  <c r="I40" i="13"/>
  <c r="K54" i="13"/>
  <c r="N70" i="13"/>
  <c r="O70" i="13" s="1"/>
  <c r="M85" i="13"/>
  <c r="N91" i="13"/>
  <c r="U96" i="13"/>
  <c r="G150" i="13"/>
  <c r="T169" i="13"/>
  <c r="T179" i="13"/>
  <c r="T191" i="13"/>
  <c r="G224" i="13"/>
  <c r="I247" i="13"/>
  <c r="K254" i="13"/>
  <c r="N260" i="13"/>
  <c r="O260" i="13" s="1"/>
  <c r="U267" i="13"/>
  <c r="N275" i="13"/>
  <c r="O275" i="13" s="1"/>
  <c r="T275" i="13"/>
  <c r="M285" i="13"/>
  <c r="U310" i="13"/>
  <c r="T332" i="13"/>
  <c r="I338" i="13"/>
  <c r="M27" i="14"/>
  <c r="K27" i="14"/>
  <c r="N53" i="14"/>
  <c r="O53" i="14" s="1"/>
  <c r="I54" i="14"/>
  <c r="G54" i="14"/>
  <c r="N91" i="14"/>
  <c r="G91" i="14"/>
  <c r="N163" i="14"/>
  <c r="G163" i="14"/>
  <c r="U63" i="12"/>
  <c r="T91" i="12"/>
  <c r="G106" i="12"/>
  <c r="M144" i="12"/>
  <c r="G170" i="12"/>
  <c r="U170" i="12"/>
  <c r="K179" i="12"/>
  <c r="I198" i="12"/>
  <c r="U224" i="12"/>
  <c r="U230" i="12"/>
  <c r="U267" i="12"/>
  <c r="M299" i="12"/>
  <c r="U339" i="12"/>
  <c r="K19" i="13"/>
  <c r="M27" i="13"/>
  <c r="N58" i="13"/>
  <c r="O58" i="13" s="1"/>
  <c r="U78" i="13"/>
  <c r="G102" i="13"/>
  <c r="I106" i="13"/>
  <c r="G126" i="13"/>
  <c r="T126" i="13"/>
  <c r="U137" i="13"/>
  <c r="U163" i="13"/>
  <c r="K204" i="13"/>
  <c r="N205" i="13"/>
  <c r="T230" i="13"/>
  <c r="N240" i="13"/>
  <c r="O240" i="13" s="1"/>
  <c r="N285" i="13"/>
  <c r="I298" i="13"/>
  <c r="I70" i="14"/>
  <c r="G70" i="14"/>
  <c r="O317" i="13"/>
  <c r="T317" i="13"/>
  <c r="K323" i="13"/>
  <c r="N337" i="13"/>
  <c r="O337" i="13" s="1"/>
  <c r="T19" i="14"/>
  <c r="N40" i="14"/>
  <c r="O40" i="14" s="1"/>
  <c r="M54" i="14"/>
  <c r="T58" i="14"/>
  <c r="M70" i="14"/>
  <c r="T78" i="14"/>
  <c r="I84" i="14"/>
  <c r="I96" i="14"/>
  <c r="U96" i="14"/>
  <c r="N102" i="14"/>
  <c r="O102" i="14" s="1"/>
  <c r="I106" i="14"/>
  <c r="U106" i="14"/>
  <c r="N170" i="14"/>
  <c r="N191" i="14"/>
  <c r="O191" i="14" s="1"/>
  <c r="N198" i="14"/>
  <c r="O198" i="14" s="1"/>
  <c r="O204" i="14"/>
  <c r="N205" i="14"/>
  <c r="K224" i="14"/>
  <c r="N260" i="14"/>
  <c r="O260" i="14" s="1"/>
  <c r="N303" i="14"/>
  <c r="N323" i="14"/>
  <c r="O323" i="14" s="1"/>
  <c r="I339" i="14"/>
  <c r="T339" i="14"/>
  <c r="K10" i="15"/>
  <c r="N19" i="15"/>
  <c r="T19" i="15"/>
  <c r="N27" i="15"/>
  <c r="O27" i="15" s="1"/>
  <c r="T40" i="15"/>
  <c r="T84" i="15"/>
  <c r="I106" i="15"/>
  <c r="T112" i="15"/>
  <c r="M137" i="15"/>
  <c r="T157" i="15"/>
  <c r="G224" i="15"/>
  <c r="T224" i="15"/>
  <c r="M10" i="14"/>
  <c r="N54" i="14"/>
  <c r="O54" i="14" s="1"/>
  <c r="N70" i="14"/>
  <c r="N121" i="14"/>
  <c r="O121" i="14" s="1"/>
  <c r="K132" i="14"/>
  <c r="N224" i="14"/>
  <c r="U292" i="14"/>
  <c r="G298" i="14"/>
  <c r="U317" i="14"/>
  <c r="T106" i="15"/>
  <c r="N144" i="15"/>
  <c r="O144" i="15" s="1"/>
  <c r="T150" i="15"/>
  <c r="N191" i="15"/>
  <c r="O191" i="15" s="1"/>
  <c r="T191" i="15"/>
  <c r="T205" i="15"/>
  <c r="U247" i="15"/>
  <c r="N338" i="15"/>
  <c r="G85" i="16"/>
  <c r="N106" i="16"/>
  <c r="O106" i="16" s="1"/>
  <c r="O112" i="16"/>
  <c r="K112" i="16"/>
  <c r="M298" i="16"/>
  <c r="K298" i="16"/>
  <c r="I317" i="16"/>
  <c r="G317" i="16"/>
  <c r="K339" i="13"/>
  <c r="O10" i="14"/>
  <c r="O35" i="14"/>
  <c r="M53" i="14"/>
  <c r="T54" i="14"/>
  <c r="M112" i="14"/>
  <c r="T121" i="14"/>
  <c r="K137" i="14"/>
  <c r="M260" i="14"/>
  <c r="K310" i="14"/>
  <c r="N339" i="14"/>
  <c r="O339" i="14" s="1"/>
  <c r="N78" i="15"/>
  <c r="O78" i="15" s="1"/>
  <c r="G85" i="15"/>
  <c r="I85" i="15"/>
  <c r="N106" i="15"/>
  <c r="O106" i="15" s="1"/>
  <c r="N137" i="15"/>
  <c r="K163" i="15"/>
  <c r="N179" i="15"/>
  <c r="O231" i="15"/>
  <c r="K231" i="15"/>
  <c r="M78" i="16"/>
  <c r="K78" i="16"/>
  <c r="N101" i="14"/>
  <c r="O101" i="14" s="1"/>
  <c r="N112" i="14"/>
  <c r="O112" i="14" s="1"/>
  <c r="O35" i="15"/>
  <c r="K47" i="15"/>
  <c r="K247" i="15"/>
  <c r="M247" i="15"/>
  <c r="M126" i="16"/>
  <c r="K126" i="16"/>
  <c r="N150" i="16"/>
  <c r="G150" i="16"/>
  <c r="U298" i="13"/>
  <c r="U317" i="13"/>
  <c r="O338" i="13"/>
  <c r="U339" i="13"/>
  <c r="N27" i="14"/>
  <c r="G53" i="14"/>
  <c r="N63" i="14"/>
  <c r="K78" i="14"/>
  <c r="M84" i="14"/>
  <c r="M96" i="14"/>
  <c r="G101" i="14"/>
  <c r="T101" i="14"/>
  <c r="M106" i="14"/>
  <c r="G112" i="14"/>
  <c r="T112" i="14"/>
  <c r="G137" i="14"/>
  <c r="T150" i="14"/>
  <c r="U157" i="14"/>
  <c r="G169" i="14"/>
  <c r="G185" i="14"/>
  <c r="T185" i="14"/>
  <c r="M191" i="14"/>
  <c r="U198" i="14"/>
  <c r="M216" i="14"/>
  <c r="T240" i="14"/>
  <c r="N247" i="14"/>
  <c r="O247" i="14" s="1"/>
  <c r="I260" i="14"/>
  <c r="M292" i="14"/>
  <c r="K317" i="14"/>
  <c r="M337" i="14"/>
  <c r="N10" i="15"/>
  <c r="O10" i="15" s="1"/>
  <c r="T35" i="15"/>
  <c r="M101" i="15"/>
  <c r="U163" i="15"/>
  <c r="U198" i="15"/>
  <c r="U204" i="15"/>
  <c r="G240" i="15"/>
  <c r="I240" i="15"/>
  <c r="N292" i="13"/>
  <c r="T292" i="13"/>
  <c r="K303" i="13"/>
  <c r="N310" i="13"/>
  <c r="O310" i="13" s="1"/>
  <c r="T310" i="13"/>
  <c r="N338" i="13"/>
  <c r="N47" i="14"/>
  <c r="N84" i="14"/>
  <c r="O84" i="14" s="1"/>
  <c r="N96" i="14"/>
  <c r="O96" i="14" s="1"/>
  <c r="N106" i="14"/>
  <c r="I169" i="14"/>
  <c r="N179" i="14"/>
  <c r="O179" i="14" s="1"/>
  <c r="M185" i="14"/>
  <c r="G216" i="14"/>
  <c r="U224" i="14"/>
  <c r="G230" i="14"/>
  <c r="M240" i="14"/>
  <c r="I254" i="14"/>
  <c r="G267" i="14"/>
  <c r="N285" i="14"/>
  <c r="O285" i="14" s="1"/>
  <c r="G292" i="14"/>
  <c r="I298" i="14"/>
  <c r="I299" i="14"/>
  <c r="N317" i="14"/>
  <c r="G337" i="14"/>
  <c r="G338" i="14"/>
  <c r="G10" i="15"/>
  <c r="G40" i="15"/>
  <c r="O101" i="15"/>
  <c r="T121" i="15"/>
  <c r="U157" i="15"/>
  <c r="K169" i="15"/>
  <c r="N170" i="15"/>
  <c r="K254" i="15"/>
  <c r="M63" i="16"/>
  <c r="K63" i="16"/>
  <c r="U106" i="16"/>
  <c r="I132" i="16"/>
  <c r="G132" i="16"/>
  <c r="T339" i="13"/>
  <c r="T27" i="14"/>
  <c r="K54" i="14"/>
  <c r="K70" i="14"/>
  <c r="M91" i="14"/>
  <c r="T96" i="14"/>
  <c r="N126" i="14"/>
  <c r="O144" i="14"/>
  <c r="K163" i="14"/>
  <c r="U170" i="14"/>
  <c r="N185" i="14"/>
  <c r="K204" i="14"/>
  <c r="I216" i="14"/>
  <c r="M254" i="14"/>
  <c r="N259" i="14"/>
  <c r="K260" i="14"/>
  <c r="K267" i="14"/>
  <c r="I292" i="14"/>
  <c r="M299" i="14"/>
  <c r="T310" i="14"/>
  <c r="I323" i="14"/>
  <c r="T323" i="14"/>
  <c r="I337" i="14"/>
  <c r="K338" i="14"/>
  <c r="U27" i="15"/>
  <c r="U40" i="15"/>
  <c r="I47" i="15"/>
  <c r="N53" i="15"/>
  <c r="O53" i="15" s="1"/>
  <c r="U85" i="15"/>
  <c r="I102" i="15"/>
  <c r="U112" i="15"/>
  <c r="K132" i="15"/>
  <c r="T163" i="15"/>
  <c r="I303" i="15"/>
  <c r="O337" i="15"/>
  <c r="G91" i="16"/>
  <c r="N91" i="16"/>
  <c r="O91" i="16" s="1"/>
  <c r="I179" i="16"/>
  <c r="G179" i="16"/>
  <c r="N247" i="16"/>
  <c r="O247" i="16" s="1"/>
  <c r="K285" i="16"/>
  <c r="I216" i="15"/>
  <c r="N247" i="15"/>
  <c r="O292" i="15"/>
  <c r="I298" i="15"/>
  <c r="U303" i="15"/>
  <c r="U310" i="15"/>
  <c r="U47" i="16"/>
  <c r="G58" i="16"/>
  <c r="T85" i="16"/>
  <c r="G106" i="16"/>
  <c r="M121" i="16"/>
  <c r="K132" i="16"/>
  <c r="O137" i="16"/>
  <c r="O179" i="16"/>
  <c r="G204" i="16"/>
  <c r="G247" i="16"/>
  <c r="T259" i="16"/>
  <c r="G267" i="16"/>
  <c r="T285" i="16"/>
  <c r="M317" i="16"/>
  <c r="I339" i="16"/>
  <c r="M53" i="15"/>
  <c r="U54" i="15"/>
  <c r="I91" i="15"/>
  <c r="U91" i="15"/>
  <c r="N96" i="15"/>
  <c r="M126" i="15"/>
  <c r="N132" i="15"/>
  <c r="O132" i="15" s="1"/>
  <c r="N163" i="15"/>
  <c r="T185" i="15"/>
  <c r="K205" i="15"/>
  <c r="M216" i="15"/>
  <c r="N224" i="15"/>
  <c r="O224" i="15" s="1"/>
  <c r="M299" i="15"/>
  <c r="T299" i="15"/>
  <c r="I310" i="15"/>
  <c r="T323" i="15"/>
  <c r="I10" i="16"/>
  <c r="I27" i="16"/>
  <c r="M35" i="16"/>
  <c r="T35" i="16"/>
  <c r="N53" i="16"/>
  <c r="N70" i="16"/>
  <c r="O70" i="16" s="1"/>
  <c r="I85" i="16"/>
  <c r="M102" i="16"/>
  <c r="U102" i="16"/>
  <c r="G121" i="16"/>
  <c r="N137" i="16"/>
  <c r="N157" i="16"/>
  <c r="O157" i="16" s="1"/>
  <c r="O169" i="16"/>
  <c r="K170" i="16"/>
  <c r="N179" i="16"/>
  <c r="N185" i="16"/>
  <c r="O185" i="16" s="1"/>
  <c r="I191" i="16"/>
  <c r="M198" i="16"/>
  <c r="U198" i="16"/>
  <c r="K230" i="16"/>
  <c r="G240" i="16"/>
  <c r="N259" i="16"/>
  <c r="O259" i="16" s="1"/>
  <c r="M303" i="16"/>
  <c r="U310" i="16"/>
  <c r="N317" i="16"/>
  <c r="O317" i="16" s="1"/>
  <c r="U317" i="16"/>
  <c r="I337" i="16"/>
  <c r="U338" i="16"/>
  <c r="N70" i="15"/>
  <c r="O70" i="15" s="1"/>
  <c r="K84" i="15"/>
  <c r="T85" i="15"/>
  <c r="K101" i="15"/>
  <c r="N102" i="15"/>
  <c r="I198" i="15"/>
  <c r="T198" i="15"/>
  <c r="K204" i="15"/>
  <c r="U231" i="15"/>
  <c r="K292" i="15"/>
  <c r="N299" i="15"/>
  <c r="T317" i="15"/>
  <c r="I338" i="15"/>
  <c r="K10" i="16"/>
  <c r="I19" i="16"/>
  <c r="N35" i="16"/>
  <c r="O35" i="16" s="1"/>
  <c r="I40" i="16"/>
  <c r="N84" i="16"/>
  <c r="K91" i="16"/>
  <c r="N102" i="16"/>
  <c r="O102" i="16" s="1"/>
  <c r="I112" i="16"/>
  <c r="U144" i="16"/>
  <c r="O150" i="16"/>
  <c r="N169" i="16"/>
  <c r="N198" i="16"/>
  <c r="O198" i="16" s="1"/>
  <c r="N230" i="16"/>
  <c r="O230" i="16" s="1"/>
  <c r="G260" i="16"/>
  <c r="T298" i="16"/>
  <c r="N303" i="16"/>
  <c r="T303" i="16"/>
  <c r="N332" i="16"/>
  <c r="O332" i="16" s="1"/>
  <c r="G78" i="15"/>
  <c r="I121" i="15"/>
  <c r="U121" i="15"/>
  <c r="N126" i="15"/>
  <c r="T137" i="15"/>
  <c r="M144" i="15"/>
  <c r="N169" i="15"/>
  <c r="O169" i="15" s="1"/>
  <c r="K185" i="15"/>
  <c r="M191" i="15"/>
  <c r="G198" i="15"/>
  <c r="K216" i="15"/>
  <c r="N231" i="15"/>
  <c r="T231" i="15"/>
  <c r="K260" i="15"/>
  <c r="I285" i="15"/>
  <c r="U292" i="15"/>
  <c r="O303" i="15"/>
  <c r="G310" i="15"/>
  <c r="I317" i="15"/>
  <c r="N19" i="16"/>
  <c r="T19" i="16"/>
  <c r="I35" i="16"/>
  <c r="N40" i="16"/>
  <c r="O40" i="16" s="1"/>
  <c r="I47" i="16"/>
  <c r="N63" i="16"/>
  <c r="O63" i="16" s="1"/>
  <c r="T91" i="16"/>
  <c r="M96" i="16"/>
  <c r="I102" i="16"/>
  <c r="T102" i="16"/>
  <c r="N112" i="16"/>
  <c r="K121" i="16"/>
  <c r="K137" i="16"/>
  <c r="I169" i="16"/>
  <c r="K185" i="16"/>
  <c r="I198" i="16"/>
  <c r="U216" i="16"/>
  <c r="N224" i="16"/>
  <c r="O224" i="16" s="1"/>
  <c r="U224" i="16"/>
  <c r="K247" i="16"/>
  <c r="K267" i="16"/>
  <c r="K275" i="16"/>
  <c r="G310" i="16"/>
  <c r="N338" i="16"/>
  <c r="O338" i="16" s="1"/>
  <c r="U240" i="15"/>
  <c r="G337" i="15"/>
  <c r="T338" i="15"/>
  <c r="O27" i="16"/>
  <c r="T54" i="16"/>
  <c r="G101" i="16"/>
  <c r="U169" i="16"/>
  <c r="T170" i="16"/>
  <c r="N275" i="16"/>
  <c r="O275" i="16" s="1"/>
  <c r="T339" i="16"/>
  <c r="M337" i="15"/>
  <c r="N47" i="16"/>
  <c r="O47" i="16" s="1"/>
  <c r="U58" i="16"/>
  <c r="K106" i="16"/>
  <c r="N163" i="16"/>
  <c r="K204" i="16"/>
  <c r="N205" i="16"/>
  <c r="T224" i="16"/>
  <c r="O231" i="16"/>
  <c r="U247" i="16"/>
  <c r="O267" i="16"/>
  <c r="N299" i="16"/>
  <c r="O299" i="16" s="1"/>
  <c r="O19" i="16"/>
  <c r="G63" i="16"/>
  <c r="G70" i="16"/>
  <c r="U121" i="16"/>
  <c r="G157" i="16"/>
  <c r="G230" i="16"/>
  <c r="O254" i="16"/>
  <c r="G275" i="16"/>
  <c r="G299" i="16"/>
  <c r="G323" i="16"/>
  <c r="G10" i="16"/>
  <c r="O10" i="16"/>
  <c r="M19" i="16"/>
  <c r="G40" i="16"/>
  <c r="M47" i="16"/>
  <c r="M91" i="16"/>
  <c r="O132" i="16"/>
  <c r="M144" i="16"/>
  <c r="G163" i="16"/>
  <c r="T169" i="16"/>
  <c r="K216" i="16"/>
  <c r="K260" i="16"/>
  <c r="K310" i="16"/>
  <c r="N339" i="16"/>
  <c r="O339" i="16" s="1"/>
  <c r="N144" i="16"/>
  <c r="O144" i="16" s="1"/>
  <c r="K205" i="16"/>
  <c r="K259" i="16"/>
  <c r="M10" i="16"/>
  <c r="O163" i="16"/>
  <c r="G19" i="16"/>
  <c r="K35" i="16"/>
  <c r="G47" i="16"/>
  <c r="K54" i="16"/>
  <c r="K84" i="16"/>
  <c r="G96" i="16"/>
  <c r="T101" i="16"/>
  <c r="M112" i="16"/>
  <c r="N126" i="16"/>
  <c r="O126" i="16" s="1"/>
  <c r="G137" i="16"/>
  <c r="T150" i="16"/>
  <c r="I185" i="16"/>
  <c r="G185" i="16"/>
  <c r="N191" i="16"/>
  <c r="K231" i="16"/>
  <c r="N337" i="16"/>
  <c r="K58" i="16"/>
  <c r="I78" i="16"/>
  <c r="K163" i="16"/>
  <c r="K169" i="16"/>
  <c r="I285" i="16"/>
  <c r="G285" i="16"/>
  <c r="N292" i="16"/>
  <c r="O292" i="16" s="1"/>
  <c r="I332" i="16"/>
  <c r="G332" i="16"/>
  <c r="M40" i="16"/>
  <c r="M70" i="16"/>
  <c r="M84" i="16"/>
  <c r="N85" i="16"/>
  <c r="O85" i="16" s="1"/>
  <c r="T126" i="16"/>
  <c r="M157" i="16"/>
  <c r="I205" i="16"/>
  <c r="G205" i="16"/>
  <c r="N216" i="16"/>
  <c r="O216" i="16" s="1"/>
  <c r="T216" i="16"/>
  <c r="M230" i="16"/>
  <c r="M231" i="16"/>
  <c r="O240" i="16"/>
  <c r="I259" i="16"/>
  <c r="G259" i="16"/>
  <c r="N260" i="16"/>
  <c r="O260" i="16" s="1"/>
  <c r="T260" i="16"/>
  <c r="M275" i="16"/>
  <c r="O285" i="16"/>
  <c r="M299" i="16"/>
  <c r="I303" i="16"/>
  <c r="G303" i="16"/>
  <c r="N310" i="16"/>
  <c r="O310" i="16" s="1"/>
  <c r="T310" i="16"/>
  <c r="M323" i="16"/>
  <c r="K332" i="16"/>
  <c r="M58" i="16"/>
  <c r="N78" i="16"/>
  <c r="O78" i="16" s="1"/>
  <c r="T121" i="16"/>
  <c r="M169" i="16"/>
  <c r="N170" i="16"/>
  <c r="O170" i="16" s="1"/>
  <c r="O205" i="16"/>
  <c r="I231" i="16"/>
  <c r="G231" i="16"/>
  <c r="T240" i="16"/>
  <c r="M254" i="16"/>
  <c r="O303" i="16"/>
  <c r="M191" i="16"/>
  <c r="M216" i="16"/>
  <c r="M240" i="16"/>
  <c r="M260" i="16"/>
  <c r="M292" i="16"/>
  <c r="M310" i="16"/>
  <c r="M337" i="16"/>
  <c r="N101" i="16"/>
  <c r="O101" i="16" s="1"/>
  <c r="N121" i="16"/>
  <c r="O121" i="16" s="1"/>
  <c r="K339" i="16"/>
  <c r="M19" i="15"/>
  <c r="I53" i="15"/>
  <c r="O54" i="15"/>
  <c r="K54" i="15"/>
  <c r="I63" i="15"/>
  <c r="I144" i="15"/>
  <c r="K150" i="15"/>
  <c r="M150" i="15"/>
  <c r="O150" i="15"/>
  <c r="I157" i="15"/>
  <c r="I179" i="15"/>
  <c r="G179" i="15"/>
  <c r="I224" i="15"/>
  <c r="K298" i="15"/>
  <c r="M298" i="15"/>
  <c r="M339" i="15"/>
  <c r="K339" i="15"/>
  <c r="K35" i="15"/>
  <c r="G70" i="15"/>
  <c r="I78" i="15"/>
  <c r="I84" i="15"/>
  <c r="K85" i="15"/>
  <c r="O85" i="15"/>
  <c r="U101" i="15"/>
  <c r="G132" i="15"/>
  <c r="I137" i="15"/>
  <c r="U150" i="15"/>
  <c r="O163" i="15"/>
  <c r="M163" i="15"/>
  <c r="G169" i="15"/>
  <c r="U169" i="15"/>
  <c r="G170" i="15"/>
  <c r="N198" i="15"/>
  <c r="O198" i="15" s="1"/>
  <c r="K224" i="15"/>
  <c r="M224" i="15"/>
  <c r="I230" i="15"/>
  <c r="G230" i="15"/>
  <c r="K259" i="15"/>
  <c r="I260" i="15"/>
  <c r="M267" i="15"/>
  <c r="G292" i="15"/>
  <c r="O19" i="15"/>
  <c r="U53" i="15"/>
  <c r="M84" i="15"/>
  <c r="U144" i="15"/>
  <c r="N157" i="15"/>
  <c r="O157" i="15" s="1"/>
  <c r="I185" i="15"/>
  <c r="O230" i="15"/>
  <c r="M230" i="15"/>
  <c r="N267" i="15"/>
  <c r="O267" i="15" s="1"/>
  <c r="I275" i="15"/>
  <c r="G275" i="15"/>
  <c r="T303" i="15"/>
  <c r="N332" i="15"/>
  <c r="O332" i="15" s="1"/>
  <c r="M35" i="15"/>
  <c r="M47" i="15"/>
  <c r="G53" i="15"/>
  <c r="G144" i="15"/>
  <c r="G157" i="15"/>
  <c r="U205" i="15"/>
  <c r="G216" i="15"/>
  <c r="N260" i="15"/>
  <c r="O260" i="15" s="1"/>
  <c r="O47" i="15"/>
  <c r="K63" i="15"/>
  <c r="O63" i="15"/>
  <c r="M91" i="15"/>
  <c r="M106" i="15"/>
  <c r="M121" i="15"/>
  <c r="I204" i="15"/>
  <c r="G204" i="15"/>
  <c r="N205" i="15"/>
  <c r="O205" i="15" s="1"/>
  <c r="O259" i="15"/>
  <c r="O299" i="15"/>
  <c r="K299" i="15"/>
  <c r="I323" i="15"/>
  <c r="G323" i="15"/>
  <c r="O96" i="15"/>
  <c r="K96" i="15"/>
  <c r="O112" i="15"/>
  <c r="K112" i="15"/>
  <c r="K126" i="15"/>
  <c r="O126" i="15"/>
  <c r="K198" i="15"/>
  <c r="M198" i="15"/>
  <c r="G259" i="15"/>
  <c r="I259" i="15"/>
  <c r="U285" i="15"/>
  <c r="K285" i="15"/>
  <c r="M54" i="15"/>
  <c r="M58" i="15"/>
  <c r="K78" i="15"/>
  <c r="G102" i="15"/>
  <c r="O137" i="15"/>
  <c r="K137" i="15"/>
  <c r="U185" i="15"/>
  <c r="O204" i="15"/>
  <c r="M204" i="15"/>
  <c r="I254" i="15"/>
  <c r="G254" i="15"/>
  <c r="N285" i="15"/>
  <c r="O285" i="15" s="1"/>
  <c r="O298" i="15"/>
  <c r="M323" i="15"/>
  <c r="K323" i="15"/>
  <c r="K332" i="15"/>
  <c r="I35" i="15"/>
  <c r="G54" i="15"/>
  <c r="U58" i="15"/>
  <c r="M70" i="15"/>
  <c r="M85" i="15"/>
  <c r="G91" i="15"/>
  <c r="I96" i="15"/>
  <c r="I101" i="15"/>
  <c r="K102" i="15"/>
  <c r="O102" i="15"/>
  <c r="G106" i="15"/>
  <c r="I112" i="15"/>
  <c r="G121" i="15"/>
  <c r="I126" i="15"/>
  <c r="M132" i="15"/>
  <c r="K170" i="15"/>
  <c r="M170" i="15"/>
  <c r="O170" i="15"/>
  <c r="O185" i="15"/>
  <c r="O254" i="15"/>
  <c r="N317" i="15"/>
  <c r="O317" i="15" s="1"/>
  <c r="I339" i="15"/>
  <c r="G339" i="15"/>
  <c r="G163" i="15"/>
  <c r="O275" i="15"/>
  <c r="K303" i="15"/>
  <c r="M310" i="15"/>
  <c r="G332" i="15"/>
  <c r="T285" i="15"/>
  <c r="N310" i="15"/>
  <c r="O310" i="15" s="1"/>
  <c r="K317" i="15"/>
  <c r="I163" i="15"/>
  <c r="O179" i="15"/>
  <c r="G205" i="15"/>
  <c r="N216" i="15"/>
  <c r="O216" i="15" s="1"/>
  <c r="G231" i="15"/>
  <c r="N240" i="15"/>
  <c r="O240" i="15" s="1"/>
  <c r="I247" i="15"/>
  <c r="M260" i="15"/>
  <c r="U260" i="15"/>
  <c r="K275" i="15"/>
  <c r="M292" i="15"/>
  <c r="I299" i="15"/>
  <c r="G299" i="15"/>
  <c r="N323" i="15"/>
  <c r="O323" i="15" s="1"/>
  <c r="K338" i="15"/>
  <c r="O338" i="15"/>
  <c r="N339" i="15"/>
  <c r="O339" i="15" s="1"/>
  <c r="M185" i="15"/>
  <c r="M205" i="15"/>
  <c r="M231" i="15"/>
  <c r="M259" i="15"/>
  <c r="M285" i="15"/>
  <c r="M303" i="15"/>
  <c r="M332" i="15"/>
  <c r="K337" i="15"/>
  <c r="O85" i="14"/>
  <c r="M47" i="14"/>
  <c r="M126" i="14"/>
  <c r="O163" i="14"/>
  <c r="K198" i="14"/>
  <c r="U275" i="14"/>
  <c r="K275" i="14"/>
  <c r="G285" i="14"/>
  <c r="I285" i="14"/>
  <c r="K10" i="14"/>
  <c r="O27" i="14"/>
  <c r="K40" i="14"/>
  <c r="K58" i="14"/>
  <c r="O70" i="14"/>
  <c r="K84" i="14"/>
  <c r="O91" i="14"/>
  <c r="K101" i="14"/>
  <c r="O106" i="14"/>
  <c r="K121" i="14"/>
  <c r="U216" i="14"/>
  <c r="I224" i="14"/>
  <c r="K231" i="14"/>
  <c r="U240" i="14"/>
  <c r="I247" i="14"/>
  <c r="G303" i="14"/>
  <c r="I303" i="14"/>
  <c r="U310" i="14"/>
  <c r="I317" i="14"/>
  <c r="U337" i="14"/>
  <c r="I338" i="14"/>
  <c r="K144" i="14"/>
  <c r="K150" i="14"/>
  <c r="K179" i="14"/>
  <c r="T191" i="14"/>
  <c r="N231" i="14"/>
  <c r="O231" i="14" s="1"/>
  <c r="T260" i="14"/>
  <c r="U299" i="14"/>
  <c r="K299" i="14"/>
  <c r="O303" i="14"/>
  <c r="K303" i="14"/>
  <c r="K19" i="14"/>
  <c r="K47" i="14"/>
  <c r="K63" i="14"/>
  <c r="K85" i="14"/>
  <c r="K102" i="14"/>
  <c r="K126" i="14"/>
  <c r="G170" i="14"/>
  <c r="M198" i="14"/>
  <c r="G205" i="14"/>
  <c r="I205" i="14"/>
  <c r="G259" i="14"/>
  <c r="I259" i="14"/>
  <c r="M144" i="14"/>
  <c r="G150" i="14"/>
  <c r="M150" i="14"/>
  <c r="M163" i="14"/>
  <c r="N169" i="14"/>
  <c r="O169" i="14" s="1"/>
  <c r="O170" i="14"/>
  <c r="M179" i="14"/>
  <c r="O185" i="14"/>
  <c r="K185" i="14"/>
  <c r="K191" i="14"/>
  <c r="G198" i="14"/>
  <c r="O205" i="14"/>
  <c r="K205" i="14"/>
  <c r="G254" i="14"/>
  <c r="O259" i="14"/>
  <c r="K259" i="14"/>
  <c r="N292" i="14"/>
  <c r="O292" i="14" s="1"/>
  <c r="N299" i="14"/>
  <c r="O299" i="14" s="1"/>
  <c r="G323" i="14"/>
  <c r="G339" i="14"/>
  <c r="M137" i="14"/>
  <c r="G179" i="14"/>
  <c r="G204" i="14"/>
  <c r="M231" i="14"/>
  <c r="U254" i="14"/>
  <c r="K254" i="14"/>
  <c r="N267" i="14"/>
  <c r="O267" i="14" s="1"/>
  <c r="K285" i="14"/>
  <c r="U323" i="14"/>
  <c r="K323" i="14"/>
  <c r="U339" i="14"/>
  <c r="K339" i="14"/>
  <c r="M63" i="14"/>
  <c r="M85" i="14"/>
  <c r="M102" i="14"/>
  <c r="O19" i="14"/>
  <c r="I170" i="14"/>
  <c r="I185" i="14"/>
  <c r="U230" i="14"/>
  <c r="K230" i="14"/>
  <c r="N275" i="14"/>
  <c r="O275" i="14" s="1"/>
  <c r="G332" i="14"/>
  <c r="I332" i="14"/>
  <c r="O132" i="14"/>
  <c r="N137" i="14"/>
  <c r="O137" i="14" s="1"/>
  <c r="I150" i="14"/>
  <c r="T169" i="14"/>
  <c r="U191" i="14"/>
  <c r="I198" i="14"/>
  <c r="N216" i="14"/>
  <c r="O216" i="14" s="1"/>
  <c r="G231" i="14"/>
  <c r="I231" i="14"/>
  <c r="N240" i="14"/>
  <c r="O240" i="14" s="1"/>
  <c r="U260" i="14"/>
  <c r="I267" i="14"/>
  <c r="N310" i="14"/>
  <c r="O310" i="14" s="1"/>
  <c r="O332" i="14"/>
  <c r="K332" i="14"/>
  <c r="N337" i="14"/>
  <c r="O337" i="14" s="1"/>
  <c r="M224" i="14"/>
  <c r="M247" i="14"/>
  <c r="M267" i="14"/>
  <c r="M298" i="14"/>
  <c r="M317" i="14"/>
  <c r="M338" i="14"/>
  <c r="O224" i="14"/>
  <c r="O298" i="14"/>
  <c r="O317" i="14"/>
  <c r="O338" i="14"/>
  <c r="K267" i="13"/>
  <c r="I310" i="13"/>
  <c r="G310" i="13"/>
  <c r="I337" i="13"/>
  <c r="G337" i="13"/>
  <c r="G78" i="13"/>
  <c r="O84" i="13"/>
  <c r="G163" i="13"/>
  <c r="K198" i="13"/>
  <c r="K10" i="13"/>
  <c r="O40" i="13"/>
  <c r="M47" i="13"/>
  <c r="K58" i="13"/>
  <c r="G84" i="13"/>
  <c r="O112" i="13"/>
  <c r="G137" i="13"/>
  <c r="K170" i="13"/>
  <c r="N204" i="13"/>
  <c r="O204" i="13" s="1"/>
  <c r="M231" i="13"/>
  <c r="I240" i="13"/>
  <c r="G240" i="13"/>
  <c r="M292" i="13"/>
  <c r="O298" i="13"/>
  <c r="O303" i="13"/>
  <c r="O332" i="13"/>
  <c r="N35" i="13"/>
  <c r="O35" i="13" s="1"/>
  <c r="K53" i="13"/>
  <c r="O121" i="13"/>
  <c r="G259" i="13"/>
  <c r="T27" i="13"/>
  <c r="N47" i="13"/>
  <c r="O47" i="13" s="1"/>
  <c r="T70" i="13"/>
  <c r="T91" i="13"/>
  <c r="K101" i="13"/>
  <c r="I126" i="13"/>
  <c r="K144" i="13"/>
  <c r="K150" i="13"/>
  <c r="U157" i="13"/>
  <c r="N179" i="13"/>
  <c r="O179" i="13" s="1"/>
  <c r="O224" i="13"/>
  <c r="I292" i="13"/>
  <c r="G292" i="13"/>
  <c r="N298" i="13"/>
  <c r="T298" i="13"/>
  <c r="M10" i="13"/>
  <c r="G47" i="13"/>
  <c r="N53" i="13"/>
  <c r="O53" i="13" s="1"/>
  <c r="N54" i="13"/>
  <c r="O54" i="13" s="1"/>
  <c r="M58" i="13"/>
  <c r="I85" i="13"/>
  <c r="N157" i="13"/>
  <c r="O157" i="13" s="1"/>
  <c r="I191" i="13"/>
  <c r="G191" i="13"/>
  <c r="I216" i="13"/>
  <c r="G216" i="13"/>
  <c r="O231" i="13"/>
  <c r="O267" i="13"/>
  <c r="K27" i="13"/>
  <c r="K35" i="13"/>
  <c r="K70" i="13"/>
  <c r="K78" i="13"/>
  <c r="K84" i="13"/>
  <c r="M96" i="13"/>
  <c r="K121" i="13"/>
  <c r="K126" i="13"/>
  <c r="U132" i="13"/>
  <c r="M163" i="13"/>
  <c r="I169" i="13"/>
  <c r="G169" i="13"/>
  <c r="O191" i="13"/>
  <c r="N198" i="13"/>
  <c r="O198" i="13" s="1"/>
  <c r="O216" i="13"/>
  <c r="M259" i="13"/>
  <c r="I260" i="13"/>
  <c r="G260" i="13"/>
  <c r="N267" i="13"/>
  <c r="T267" i="13"/>
  <c r="O285" i="13"/>
  <c r="K317" i="13"/>
  <c r="N323" i="13"/>
  <c r="O323" i="13" s="1"/>
  <c r="N339" i="13"/>
  <c r="O339" i="13" s="1"/>
  <c r="M40" i="13"/>
  <c r="I121" i="13"/>
  <c r="G121" i="13"/>
  <c r="K85" i="13"/>
  <c r="N132" i="13"/>
  <c r="O132" i="13" s="1"/>
  <c r="M137" i="13"/>
  <c r="I144" i="13"/>
  <c r="G144" i="13"/>
  <c r="O169" i="13"/>
  <c r="N170" i="13"/>
  <c r="O170" i="13" s="1"/>
  <c r="O185" i="13"/>
  <c r="O205" i="13"/>
  <c r="N254" i="13"/>
  <c r="O254" i="13" s="1"/>
  <c r="K310" i="13"/>
  <c r="K337" i="13"/>
  <c r="T53" i="13"/>
  <c r="O102" i="13"/>
  <c r="N106" i="13"/>
  <c r="O106" i="13" s="1"/>
  <c r="M121" i="13"/>
  <c r="O144" i="13"/>
  <c r="N150" i="13"/>
  <c r="O150" i="13" s="1"/>
  <c r="O163" i="13"/>
  <c r="O259" i="13"/>
  <c r="K298" i="13"/>
  <c r="N299" i="13"/>
  <c r="O299" i="13" s="1"/>
  <c r="U338" i="13"/>
  <c r="M126" i="13"/>
  <c r="M150" i="13"/>
  <c r="M170" i="13"/>
  <c r="M198" i="13"/>
  <c r="M224" i="13"/>
  <c r="M247" i="13"/>
  <c r="M267" i="13"/>
  <c r="M298" i="13"/>
  <c r="M317" i="13"/>
  <c r="M338" i="13"/>
  <c r="M339" i="13"/>
  <c r="O191" i="12"/>
  <c r="O47" i="12"/>
  <c r="N27" i="12"/>
  <c r="O27" i="12" s="1"/>
  <c r="N53" i="12"/>
  <c r="O53" i="12" s="1"/>
  <c r="N70" i="12"/>
  <c r="O70" i="12" s="1"/>
  <c r="N91" i="12"/>
  <c r="O91" i="12" s="1"/>
  <c r="N132" i="12"/>
  <c r="O132" i="12" s="1"/>
  <c r="O247" i="12"/>
  <c r="M96" i="12"/>
  <c r="O169" i="12"/>
  <c r="M179" i="12"/>
  <c r="O144" i="12"/>
  <c r="O150" i="12"/>
  <c r="M157" i="12"/>
  <c r="O185" i="12"/>
  <c r="O216" i="12"/>
  <c r="O224" i="12"/>
  <c r="G230" i="12"/>
  <c r="O240" i="12"/>
  <c r="O317" i="12"/>
  <c r="K332" i="12"/>
  <c r="M78" i="12"/>
  <c r="K84" i="12"/>
  <c r="K101" i="12"/>
  <c r="M112" i="12"/>
  <c r="K121" i="12"/>
  <c r="M137" i="12"/>
  <c r="G204" i="12"/>
  <c r="G205" i="12"/>
  <c r="O260" i="12"/>
  <c r="I332" i="12"/>
  <c r="G332" i="12"/>
  <c r="K19" i="12"/>
  <c r="G35" i="12"/>
  <c r="K47" i="12"/>
  <c r="G54" i="12"/>
  <c r="O54" i="12"/>
  <c r="K63" i="12"/>
  <c r="G78" i="12"/>
  <c r="O78" i="12"/>
  <c r="K85" i="12"/>
  <c r="G96" i="12"/>
  <c r="O96" i="12"/>
  <c r="K102" i="12"/>
  <c r="G112" i="12"/>
  <c r="O112" i="12"/>
  <c r="K126" i="12"/>
  <c r="G137" i="12"/>
  <c r="O137" i="12"/>
  <c r="G144" i="12"/>
  <c r="G179" i="12"/>
  <c r="G185" i="12"/>
  <c r="G216" i="12"/>
  <c r="N259" i="12"/>
  <c r="O259" i="12" s="1"/>
  <c r="G298" i="12"/>
  <c r="G299" i="12"/>
  <c r="M323" i="12"/>
  <c r="N332" i="12"/>
  <c r="O332" i="12" s="1"/>
  <c r="M35" i="12"/>
  <c r="I47" i="12"/>
  <c r="M54" i="12"/>
  <c r="G157" i="12"/>
  <c r="U157" i="12"/>
  <c r="G163" i="12"/>
  <c r="I170" i="12"/>
  <c r="T240" i="12"/>
  <c r="G259" i="12"/>
  <c r="N275" i="12"/>
  <c r="O275" i="12" s="1"/>
  <c r="K285" i="12"/>
  <c r="O298" i="12"/>
  <c r="O337" i="12"/>
  <c r="T337" i="12"/>
  <c r="M19" i="12"/>
  <c r="M47" i="12"/>
  <c r="M63" i="12"/>
  <c r="M85" i="12"/>
  <c r="M102" i="12"/>
  <c r="M126" i="12"/>
  <c r="I150" i="12"/>
  <c r="K169" i="12"/>
  <c r="I191" i="12"/>
  <c r="I224" i="12"/>
  <c r="K260" i="12"/>
  <c r="N285" i="12"/>
  <c r="O285" i="12" s="1"/>
  <c r="N63" i="12"/>
  <c r="O63" i="12" s="1"/>
  <c r="N102" i="12"/>
  <c r="O102" i="12" s="1"/>
  <c r="N126" i="12"/>
  <c r="O126" i="12" s="1"/>
  <c r="K170" i="12"/>
  <c r="G198" i="12"/>
  <c r="I231" i="12"/>
  <c r="K240" i="12"/>
  <c r="G267" i="12"/>
  <c r="G285" i="12"/>
  <c r="I292" i="12"/>
  <c r="I303" i="12"/>
  <c r="G303" i="12"/>
  <c r="I310" i="12"/>
  <c r="G338" i="12"/>
  <c r="G339" i="12"/>
  <c r="K150" i="12"/>
  <c r="I169" i="12"/>
  <c r="M204" i="12"/>
  <c r="K231" i="12"/>
  <c r="G247" i="12"/>
  <c r="U254" i="12"/>
  <c r="M260" i="12"/>
  <c r="O267" i="12"/>
  <c r="O292" i="12"/>
  <c r="K303" i="12"/>
  <c r="O303" i="12"/>
  <c r="O310" i="12"/>
  <c r="T310" i="12"/>
  <c r="M332" i="12"/>
  <c r="O338" i="12"/>
  <c r="M310" i="12"/>
  <c r="M337" i="12"/>
  <c r="M224" i="12"/>
  <c r="G240" i="12"/>
  <c r="M247" i="12"/>
  <c r="G260" i="12"/>
  <c r="M267" i="12"/>
  <c r="G292" i="12"/>
  <c r="M298" i="12"/>
  <c r="G310" i="12"/>
  <c r="M317" i="12"/>
  <c r="G337" i="12"/>
  <c r="M338" i="12"/>
  <c r="M224" i="11"/>
  <c r="K230" i="11"/>
  <c r="G337" i="11"/>
  <c r="O70" i="11"/>
  <c r="K70" i="11"/>
  <c r="I126" i="11"/>
  <c r="G126" i="11"/>
  <c r="I150" i="11"/>
  <c r="G150" i="11"/>
  <c r="K204" i="11"/>
  <c r="O53" i="11"/>
  <c r="K53" i="11"/>
  <c r="I54" i="11"/>
  <c r="I63" i="11"/>
  <c r="G63" i="11"/>
  <c r="K84" i="11"/>
  <c r="M84" i="11"/>
  <c r="O84" i="11"/>
  <c r="K106" i="11"/>
  <c r="U170" i="11"/>
  <c r="K216" i="11"/>
  <c r="M216" i="11"/>
  <c r="O216" i="11"/>
  <c r="K254" i="11"/>
  <c r="I298" i="11"/>
  <c r="G298" i="11"/>
  <c r="K310" i="11"/>
  <c r="M310" i="11"/>
  <c r="O310" i="11"/>
  <c r="U323" i="11"/>
  <c r="N19" i="11"/>
  <c r="O19" i="11" s="1"/>
  <c r="I53" i="11"/>
  <c r="K91" i="11"/>
  <c r="I106" i="11"/>
  <c r="I170" i="11"/>
  <c r="G170" i="11"/>
  <c r="K191" i="11"/>
  <c r="M191" i="11"/>
  <c r="O191" i="11"/>
  <c r="I247" i="11"/>
  <c r="G247" i="11"/>
  <c r="I254" i="11"/>
  <c r="K292" i="11"/>
  <c r="O292" i="11"/>
  <c r="G338" i="11"/>
  <c r="I10" i="11"/>
  <c r="K19" i="11"/>
  <c r="G27" i="11"/>
  <c r="I40" i="11"/>
  <c r="M85" i="11"/>
  <c r="K101" i="11"/>
  <c r="M101" i="11"/>
  <c r="O101" i="11"/>
  <c r="K157" i="11"/>
  <c r="K170" i="11"/>
  <c r="N185" i="11"/>
  <c r="O185" i="11" s="1"/>
  <c r="M10" i="11"/>
  <c r="M70" i="11"/>
  <c r="N96" i="11"/>
  <c r="O96" i="11" s="1"/>
  <c r="M126" i="11"/>
  <c r="M150" i="11"/>
  <c r="T157" i="11"/>
  <c r="K169" i="11"/>
  <c r="M169" i="11"/>
  <c r="O169" i="11"/>
  <c r="I179" i="11"/>
  <c r="G191" i="11"/>
  <c r="M204" i="11"/>
  <c r="T230" i="11"/>
  <c r="K240" i="11"/>
  <c r="M240" i="11"/>
  <c r="O240" i="11"/>
  <c r="O267" i="11"/>
  <c r="T303" i="11"/>
  <c r="M323" i="11"/>
  <c r="U332" i="11"/>
  <c r="T35" i="11"/>
  <c r="M53" i="11"/>
  <c r="M63" i="11"/>
  <c r="I85" i="11"/>
  <c r="G85" i="11"/>
  <c r="M106" i="11"/>
  <c r="O132" i="11"/>
  <c r="K132" i="11"/>
  <c r="N163" i="11"/>
  <c r="O163" i="11" s="1"/>
  <c r="I224" i="11"/>
  <c r="G224" i="11"/>
  <c r="O224" i="11"/>
  <c r="N231" i="11"/>
  <c r="O231" i="11" s="1"/>
  <c r="M254" i="11"/>
  <c r="U299" i="11"/>
  <c r="N323" i="11"/>
  <c r="O323" i="11" s="1"/>
  <c r="N332" i="11"/>
  <c r="O332" i="11" s="1"/>
  <c r="O40" i="11"/>
  <c r="K40" i="11"/>
  <c r="K121" i="11"/>
  <c r="M121" i="11"/>
  <c r="O121" i="11"/>
  <c r="K144" i="11"/>
  <c r="M144" i="11"/>
  <c r="O144" i="11"/>
  <c r="I198" i="11"/>
  <c r="G198" i="11"/>
  <c r="K260" i="11"/>
  <c r="M260" i="11"/>
  <c r="O260" i="11"/>
  <c r="U267" i="11"/>
  <c r="O298" i="11"/>
  <c r="O339" i="11"/>
  <c r="M339" i="11"/>
  <c r="M19" i="11"/>
  <c r="M27" i="11"/>
  <c r="G47" i="11"/>
  <c r="K58" i="11"/>
  <c r="M58" i="11"/>
  <c r="I70" i="11"/>
  <c r="I102" i="11"/>
  <c r="G102" i="11"/>
  <c r="O102" i="11"/>
  <c r="M157" i="11"/>
  <c r="O179" i="11"/>
  <c r="K179" i="11"/>
  <c r="I204" i="11"/>
  <c r="N275" i="11"/>
  <c r="T275" i="11"/>
  <c r="I285" i="11"/>
  <c r="I299" i="11"/>
  <c r="K337" i="11"/>
  <c r="O337" i="11"/>
  <c r="U54" i="11"/>
  <c r="N70" i="11"/>
  <c r="U78" i="11"/>
  <c r="N91" i="11"/>
  <c r="O91" i="11" s="1"/>
  <c r="U96" i="11"/>
  <c r="N106" i="11"/>
  <c r="O106" i="11" s="1"/>
  <c r="U112" i="11"/>
  <c r="N132" i="11"/>
  <c r="N157" i="11"/>
  <c r="O157" i="11" s="1"/>
  <c r="N179" i="11"/>
  <c r="U185" i="11"/>
  <c r="N204" i="11"/>
  <c r="O204" i="11" s="1"/>
  <c r="U205" i="11"/>
  <c r="N230" i="11"/>
  <c r="O230" i="11" s="1"/>
  <c r="U231" i="11"/>
  <c r="N254" i="11"/>
  <c r="O254" i="11" s="1"/>
  <c r="U259" i="11"/>
  <c r="K267" i="11"/>
  <c r="O275" i="11"/>
  <c r="N299" i="11"/>
  <c r="O299" i="11" s="1"/>
  <c r="U303" i="11"/>
  <c r="I323" i="11"/>
  <c r="T332" i="11"/>
  <c r="I339" i="11"/>
  <c r="G10" i="10"/>
  <c r="K91" i="10"/>
  <c r="U112" i="10"/>
  <c r="I137" i="10"/>
  <c r="G137" i="10"/>
  <c r="O247" i="10"/>
  <c r="M247" i="10"/>
  <c r="K247" i="10"/>
  <c r="G292" i="10"/>
  <c r="G310" i="10"/>
  <c r="G40" i="10"/>
  <c r="K85" i="10"/>
  <c r="O85" i="10"/>
  <c r="I102" i="10"/>
  <c r="G102" i="10"/>
  <c r="G204" i="10"/>
  <c r="I204" i="10"/>
  <c r="K230" i="10"/>
  <c r="I267" i="10"/>
  <c r="G267" i="10"/>
  <c r="K310" i="10"/>
  <c r="M310" i="10"/>
  <c r="O338" i="10"/>
  <c r="M338" i="10"/>
  <c r="K338" i="10"/>
  <c r="I27" i="10"/>
  <c r="G27" i="10"/>
  <c r="I53" i="10"/>
  <c r="G53" i="10"/>
  <c r="K70" i="10"/>
  <c r="U96" i="10"/>
  <c r="K102" i="10"/>
  <c r="O102" i="10"/>
  <c r="I198" i="10"/>
  <c r="G198" i="10"/>
  <c r="O204" i="10"/>
  <c r="K204" i="10"/>
  <c r="I247" i="10"/>
  <c r="G247" i="10"/>
  <c r="O267" i="10"/>
  <c r="M267" i="10"/>
  <c r="K267" i="10"/>
  <c r="I19" i="10"/>
  <c r="G19" i="10"/>
  <c r="N27" i="10"/>
  <c r="O27" i="10" s="1"/>
  <c r="I47" i="10"/>
  <c r="G47" i="10"/>
  <c r="N53" i="10"/>
  <c r="O53" i="10" s="1"/>
  <c r="N96" i="10"/>
  <c r="O96" i="10" s="1"/>
  <c r="K106" i="10"/>
  <c r="U144" i="10"/>
  <c r="N216" i="10"/>
  <c r="O216" i="10" s="1"/>
  <c r="K19" i="10"/>
  <c r="O19" i="10"/>
  <c r="K47" i="10"/>
  <c r="O47" i="10"/>
  <c r="I70" i="10"/>
  <c r="G70" i="10"/>
  <c r="N112" i="10"/>
  <c r="O112" i="10" s="1"/>
  <c r="G132" i="10"/>
  <c r="I132" i="10"/>
  <c r="N230" i="10"/>
  <c r="O230" i="10" s="1"/>
  <c r="K337" i="10"/>
  <c r="M337" i="10"/>
  <c r="M85" i="10"/>
  <c r="I91" i="10"/>
  <c r="G91" i="10"/>
  <c r="N163" i="10"/>
  <c r="O163" i="10" s="1"/>
  <c r="N170" i="10"/>
  <c r="O170" i="10" s="1"/>
  <c r="I317" i="10"/>
  <c r="G317" i="10"/>
  <c r="K27" i="10"/>
  <c r="K53" i="10"/>
  <c r="I63" i="10"/>
  <c r="G63" i="10"/>
  <c r="N70" i="10"/>
  <c r="O70" i="10" s="1"/>
  <c r="O91" i="10"/>
  <c r="M102" i="10"/>
  <c r="I106" i="10"/>
  <c r="G106" i="10"/>
  <c r="I126" i="10"/>
  <c r="G126" i="10"/>
  <c r="I185" i="10"/>
  <c r="M204" i="10"/>
  <c r="I205" i="10"/>
  <c r="G205" i="10"/>
  <c r="O254" i="10"/>
  <c r="G299" i="10"/>
  <c r="I299" i="10"/>
  <c r="O310" i="10"/>
  <c r="O317" i="10"/>
  <c r="M317" i="10"/>
  <c r="K317" i="10"/>
  <c r="K63" i="10"/>
  <c r="O63" i="10"/>
  <c r="I85" i="10"/>
  <c r="G85" i="10"/>
  <c r="K126" i="10"/>
  <c r="O126" i="10"/>
  <c r="I231" i="10"/>
  <c r="G231" i="10"/>
  <c r="I298" i="10"/>
  <c r="G298" i="10"/>
  <c r="N205" i="10"/>
  <c r="O205" i="10" s="1"/>
  <c r="U205" i="10"/>
  <c r="I224" i="10"/>
  <c r="M231" i="10"/>
  <c r="U231" i="10"/>
  <c r="N260" i="10"/>
  <c r="O298" i="10"/>
  <c r="M70" i="10"/>
  <c r="M106" i="10"/>
  <c r="M137" i="10"/>
  <c r="K144" i="10"/>
  <c r="K157" i="10"/>
  <c r="K179" i="10"/>
  <c r="G230" i="10"/>
  <c r="N231" i="10"/>
  <c r="O231" i="10" s="1"/>
  <c r="K260" i="10"/>
  <c r="O260" i="10"/>
  <c r="K339" i="10"/>
  <c r="M27" i="10"/>
  <c r="M53" i="10"/>
  <c r="K10" i="10"/>
  <c r="K40" i="10"/>
  <c r="K58" i="10"/>
  <c r="K84" i="10"/>
  <c r="K101" i="10"/>
  <c r="K121" i="10"/>
  <c r="U137" i="10"/>
  <c r="I150" i="10"/>
  <c r="I170" i="10"/>
  <c r="M191" i="10"/>
  <c r="K240" i="10"/>
  <c r="O240" i="10"/>
  <c r="M292" i="10"/>
  <c r="G157" i="10"/>
  <c r="K169" i="10"/>
  <c r="G179" i="10"/>
  <c r="G339" i="10"/>
  <c r="O179" i="10"/>
  <c r="G254" i="10"/>
  <c r="N259" i="10"/>
  <c r="O259" i="10" s="1"/>
  <c r="G275" i="10"/>
  <c r="N285" i="10"/>
  <c r="O285" i="10" s="1"/>
  <c r="O292" i="10"/>
  <c r="G323" i="10"/>
  <c r="N332" i="10"/>
  <c r="O332" i="10" s="1"/>
  <c r="I338" i="10"/>
  <c r="G338" i="10"/>
  <c r="O339" i="10"/>
  <c r="M230" i="10"/>
  <c r="M254" i="10"/>
  <c r="M275" i="10"/>
  <c r="M299" i="10"/>
  <c r="M323" i="10"/>
  <c r="M339" i="10"/>
  <c r="O47" i="9"/>
  <c r="O19" i="9"/>
  <c r="M35" i="9"/>
  <c r="O40" i="9"/>
  <c r="O58" i="9"/>
  <c r="M84" i="9"/>
  <c r="O85" i="9"/>
  <c r="K126" i="9"/>
  <c r="O144" i="9"/>
  <c r="K144" i="9"/>
  <c r="O216" i="9"/>
  <c r="M216" i="9"/>
  <c r="I259" i="9"/>
  <c r="N259" i="9"/>
  <c r="O259" i="9" s="1"/>
  <c r="G19" i="9"/>
  <c r="K137" i="9"/>
  <c r="O137" i="9"/>
  <c r="K303" i="9"/>
  <c r="M303" i="9"/>
  <c r="K10" i="9"/>
  <c r="G35" i="9"/>
  <c r="O53" i="9"/>
  <c r="M54" i="9"/>
  <c r="G84" i="9"/>
  <c r="U96" i="9"/>
  <c r="M102" i="9"/>
  <c r="G126" i="9"/>
  <c r="G132" i="9"/>
  <c r="G191" i="9"/>
  <c r="I191" i="9"/>
  <c r="O205" i="9"/>
  <c r="O63" i="9"/>
  <c r="O292" i="9"/>
  <c r="M292" i="9"/>
  <c r="K292" i="9"/>
  <c r="K332" i="9"/>
  <c r="M332" i="9"/>
  <c r="I27" i="9"/>
  <c r="G47" i="9"/>
  <c r="N54" i="9"/>
  <c r="O54" i="9" s="1"/>
  <c r="U54" i="9"/>
  <c r="K63" i="9"/>
  <c r="K70" i="9"/>
  <c r="U78" i="9"/>
  <c r="I91" i="9"/>
  <c r="G91" i="9"/>
  <c r="G101" i="9"/>
  <c r="N112" i="9"/>
  <c r="O126" i="9"/>
  <c r="I144" i="9"/>
  <c r="I163" i="9"/>
  <c r="N163" i="9"/>
  <c r="O163" i="9" s="1"/>
  <c r="M185" i="9"/>
  <c r="O191" i="9"/>
  <c r="K191" i="9"/>
  <c r="M204" i="9"/>
  <c r="I240" i="9"/>
  <c r="G240" i="9"/>
  <c r="K285" i="9"/>
  <c r="M285" i="9"/>
  <c r="G303" i="9"/>
  <c r="O337" i="9"/>
  <c r="M337" i="9"/>
  <c r="K337" i="9"/>
  <c r="K19" i="9"/>
  <c r="K78" i="9"/>
  <c r="O91" i="9"/>
  <c r="O101" i="9"/>
  <c r="K112" i="9"/>
  <c r="O112" i="9"/>
  <c r="I121" i="9"/>
  <c r="G121" i="9"/>
  <c r="M157" i="9"/>
  <c r="N185" i="9"/>
  <c r="O185" i="9" s="1"/>
  <c r="O204" i="9"/>
  <c r="M231" i="9"/>
  <c r="O240" i="9"/>
  <c r="M240" i="9"/>
  <c r="K240" i="9"/>
  <c r="N332" i="9"/>
  <c r="K27" i="9"/>
  <c r="I53" i="9"/>
  <c r="M63" i="9"/>
  <c r="M106" i="9"/>
  <c r="T126" i="9"/>
  <c r="I150" i="9"/>
  <c r="G150" i="9"/>
  <c r="K216" i="9"/>
  <c r="O332" i="9"/>
  <c r="M40" i="9"/>
  <c r="M58" i="9"/>
  <c r="I63" i="9"/>
  <c r="G63" i="9"/>
  <c r="M85" i="9"/>
  <c r="O106" i="9"/>
  <c r="N121" i="9"/>
  <c r="O121" i="9" s="1"/>
  <c r="M144" i="9"/>
  <c r="I157" i="9"/>
  <c r="G157" i="9"/>
  <c r="G198" i="9"/>
  <c r="O231" i="9"/>
  <c r="U317" i="9"/>
  <c r="K317" i="9"/>
  <c r="N91" i="9"/>
  <c r="N157" i="9"/>
  <c r="O157" i="9" s="1"/>
  <c r="U323" i="9"/>
  <c r="M101" i="9"/>
  <c r="K102" i="9"/>
  <c r="M126" i="9"/>
  <c r="K170" i="9"/>
  <c r="T205" i="9"/>
  <c r="I260" i="9"/>
  <c r="G260" i="9"/>
  <c r="M267" i="9"/>
  <c r="K298" i="9"/>
  <c r="U299" i="9"/>
  <c r="N323" i="9"/>
  <c r="O323" i="9" s="1"/>
  <c r="U230" i="9"/>
  <c r="U254" i="9"/>
  <c r="N267" i="9"/>
  <c r="O267" i="9" s="1"/>
  <c r="N299" i="9"/>
  <c r="O299" i="9" s="1"/>
  <c r="N78" i="9"/>
  <c r="O78" i="9" s="1"/>
  <c r="K132" i="9"/>
  <c r="O169" i="9"/>
  <c r="M170" i="9"/>
  <c r="N170" i="9"/>
  <c r="O170" i="9" s="1"/>
  <c r="K179" i="9"/>
  <c r="N230" i="9"/>
  <c r="O230" i="9" s="1"/>
  <c r="N254" i="9"/>
  <c r="O254" i="9" s="1"/>
  <c r="I310" i="9"/>
  <c r="G310" i="9"/>
  <c r="M317" i="9"/>
  <c r="U338" i="9"/>
  <c r="N132" i="9"/>
  <c r="O132" i="9" s="1"/>
  <c r="N179" i="9"/>
  <c r="O179" i="9" s="1"/>
  <c r="K198" i="9"/>
  <c r="G216" i="9"/>
  <c r="I267" i="9"/>
  <c r="I292" i="9"/>
  <c r="G292" i="9"/>
  <c r="M298" i="9"/>
  <c r="O310" i="9"/>
  <c r="N317" i="9"/>
  <c r="O317" i="9" s="1"/>
  <c r="I337" i="9"/>
  <c r="G337" i="9"/>
  <c r="M338" i="9"/>
  <c r="K230" i="9"/>
  <c r="K254" i="9"/>
  <c r="K275" i="9"/>
  <c r="K299" i="9"/>
  <c r="K323" i="9"/>
  <c r="K339" i="9"/>
  <c r="O54" i="8"/>
  <c r="O10" i="8"/>
  <c r="O58" i="8"/>
  <c r="N27" i="8"/>
  <c r="O70" i="8"/>
  <c r="O78" i="8"/>
  <c r="M85" i="8"/>
  <c r="G126" i="8"/>
  <c r="G150" i="8"/>
  <c r="G170" i="8"/>
  <c r="K10" i="8"/>
  <c r="O27" i="8"/>
  <c r="M35" i="8"/>
  <c r="K40" i="8"/>
  <c r="O53" i="8"/>
  <c r="M54" i="8"/>
  <c r="K58" i="8"/>
  <c r="O91" i="8"/>
  <c r="U106" i="8"/>
  <c r="M112" i="8"/>
  <c r="O144" i="8"/>
  <c r="U230" i="8"/>
  <c r="O299" i="8"/>
  <c r="O337" i="8"/>
  <c r="M10" i="8"/>
  <c r="G35" i="8"/>
  <c r="M40" i="8"/>
  <c r="G54" i="8"/>
  <c r="M58" i="8"/>
  <c r="I84" i="8"/>
  <c r="M102" i="8"/>
  <c r="K106" i="8"/>
  <c r="O106" i="8"/>
  <c r="N179" i="8"/>
  <c r="O205" i="8"/>
  <c r="O231" i="8"/>
  <c r="O275" i="8"/>
  <c r="K303" i="8"/>
  <c r="G85" i="8"/>
  <c r="G91" i="8"/>
  <c r="I112" i="8"/>
  <c r="G112" i="8"/>
  <c r="I137" i="8"/>
  <c r="G137" i="8"/>
  <c r="I163" i="8"/>
  <c r="G163" i="8"/>
  <c r="I185" i="8"/>
  <c r="G185" i="8"/>
  <c r="I205" i="8"/>
  <c r="G205" i="8"/>
  <c r="I231" i="8"/>
  <c r="G231" i="8"/>
  <c r="I259" i="8"/>
  <c r="G259" i="8"/>
  <c r="I332" i="8"/>
  <c r="G332" i="8"/>
  <c r="K78" i="8"/>
  <c r="I96" i="8"/>
  <c r="M96" i="8"/>
  <c r="N112" i="8"/>
  <c r="N137" i="8"/>
  <c r="O137" i="8" s="1"/>
  <c r="K157" i="8"/>
  <c r="O157" i="8"/>
  <c r="N163" i="8"/>
  <c r="O163" i="8" s="1"/>
  <c r="K179" i="8"/>
  <c r="O179" i="8"/>
  <c r="N185" i="8"/>
  <c r="O185" i="8" s="1"/>
  <c r="O204" i="8"/>
  <c r="N205" i="8"/>
  <c r="O230" i="8"/>
  <c r="N231" i="8"/>
  <c r="O254" i="8"/>
  <c r="K285" i="8"/>
  <c r="N298" i="8"/>
  <c r="O298" i="8" s="1"/>
  <c r="U310" i="8"/>
  <c r="M323" i="8"/>
  <c r="K27" i="8"/>
  <c r="K53" i="8"/>
  <c r="K84" i="8"/>
  <c r="G101" i="8"/>
  <c r="G106" i="8"/>
  <c r="O132" i="8"/>
  <c r="M70" i="8"/>
  <c r="I78" i="8"/>
  <c r="U101" i="8"/>
  <c r="M126" i="8"/>
  <c r="M150" i="8"/>
  <c r="G157" i="8"/>
  <c r="M170" i="8"/>
  <c r="G179" i="8"/>
  <c r="N267" i="8"/>
  <c r="O267" i="8" s="1"/>
  <c r="M285" i="8"/>
  <c r="I303" i="8"/>
  <c r="G303" i="8"/>
  <c r="N310" i="8"/>
  <c r="O310" i="8" s="1"/>
  <c r="T310" i="8"/>
  <c r="O323" i="8"/>
  <c r="N338" i="8"/>
  <c r="O338" i="8" s="1"/>
  <c r="I285" i="8"/>
  <c r="G285" i="8"/>
  <c r="M101" i="8"/>
  <c r="M121" i="8"/>
  <c r="M144" i="8"/>
  <c r="M169" i="8"/>
  <c r="K198" i="8"/>
  <c r="K224" i="8"/>
  <c r="K247" i="8"/>
  <c r="K267" i="8"/>
  <c r="K298" i="8"/>
  <c r="K317" i="8"/>
  <c r="M337" i="8"/>
  <c r="K338" i="8"/>
  <c r="K27" i="7"/>
  <c r="K70" i="7"/>
  <c r="K96" i="7"/>
  <c r="O126" i="7"/>
  <c r="N170" i="7"/>
  <c r="I179" i="7"/>
  <c r="G179" i="7"/>
  <c r="M198" i="7"/>
  <c r="O224" i="7"/>
  <c r="O230" i="7"/>
  <c r="G247" i="7"/>
  <c r="G267" i="7"/>
  <c r="G298" i="7"/>
  <c r="M317" i="7"/>
  <c r="I230" i="7"/>
  <c r="G230" i="7"/>
  <c r="K35" i="7"/>
  <c r="M47" i="7"/>
  <c r="K54" i="7"/>
  <c r="M63" i="7"/>
  <c r="K78" i="7"/>
  <c r="N85" i="7"/>
  <c r="O85" i="7" s="1"/>
  <c r="M91" i="7"/>
  <c r="O102" i="7"/>
  <c r="O132" i="7"/>
  <c r="O137" i="7"/>
  <c r="N144" i="7"/>
  <c r="I163" i="7"/>
  <c r="O170" i="7"/>
  <c r="O179" i="7"/>
  <c r="N185" i="7"/>
  <c r="I198" i="7"/>
  <c r="I204" i="7"/>
  <c r="G204" i="7"/>
  <c r="O205" i="7"/>
  <c r="I317" i="7"/>
  <c r="I323" i="7"/>
  <c r="G323" i="7"/>
  <c r="M332" i="7"/>
  <c r="M338" i="7"/>
  <c r="O323" i="7"/>
  <c r="I339" i="7"/>
  <c r="G339" i="7"/>
  <c r="G132" i="7"/>
  <c r="O204" i="7"/>
  <c r="U260" i="7"/>
  <c r="U292" i="7"/>
  <c r="U310" i="7"/>
  <c r="G19" i="7"/>
  <c r="O47" i="7"/>
  <c r="N58" i="7"/>
  <c r="O58" i="7" s="1"/>
  <c r="N101" i="7"/>
  <c r="O101" i="7" s="1"/>
  <c r="U101" i="7"/>
  <c r="G106" i="7"/>
  <c r="N112" i="7"/>
  <c r="O112" i="7" s="1"/>
  <c r="K157" i="7"/>
  <c r="K163" i="7"/>
  <c r="I185" i="7"/>
  <c r="N260" i="7"/>
  <c r="O260" i="7" s="1"/>
  <c r="N292" i="7"/>
  <c r="O292" i="7" s="1"/>
  <c r="N310" i="7"/>
  <c r="O310" i="7" s="1"/>
  <c r="O338" i="7"/>
  <c r="O339" i="7"/>
  <c r="N84" i="7"/>
  <c r="O84" i="7" s="1"/>
  <c r="U84" i="7"/>
  <c r="N96" i="7"/>
  <c r="O96" i="7" s="1"/>
  <c r="I137" i="7"/>
  <c r="N169" i="7"/>
  <c r="I205" i="7"/>
  <c r="K230" i="7"/>
  <c r="M247" i="7"/>
  <c r="M267" i="7"/>
  <c r="M298" i="7"/>
  <c r="I332" i="7"/>
  <c r="T10" i="7"/>
  <c r="G27" i="7"/>
  <c r="N35" i="7"/>
  <c r="O35" i="7" s="1"/>
  <c r="G53" i="7"/>
  <c r="N54" i="7"/>
  <c r="O54" i="7" s="1"/>
  <c r="U58" i="7"/>
  <c r="G70" i="7"/>
  <c r="N78" i="7"/>
  <c r="O78" i="7" s="1"/>
  <c r="G84" i="7"/>
  <c r="T101" i="7"/>
  <c r="M150" i="7"/>
  <c r="M157" i="7"/>
  <c r="N240" i="7"/>
  <c r="O240" i="7" s="1"/>
  <c r="I254" i="7"/>
  <c r="G254" i="7"/>
  <c r="I275" i="7"/>
  <c r="G275" i="7"/>
  <c r="I299" i="7"/>
  <c r="G299" i="7"/>
  <c r="O303" i="7"/>
  <c r="T84" i="7"/>
  <c r="I96" i="7"/>
  <c r="M126" i="7"/>
  <c r="I157" i="7"/>
  <c r="G157" i="7"/>
  <c r="O163" i="7"/>
  <c r="K204" i="7"/>
  <c r="O247" i="7"/>
  <c r="O254" i="7"/>
  <c r="O267" i="7"/>
  <c r="O275" i="7"/>
  <c r="O298" i="7"/>
  <c r="O299" i="7"/>
  <c r="K323" i="7"/>
  <c r="M163" i="7"/>
  <c r="M185" i="7"/>
  <c r="M205" i="7"/>
  <c r="M231" i="7"/>
  <c r="M259" i="7"/>
  <c r="M285" i="7"/>
  <c r="M303" i="7"/>
  <c r="K310" i="7"/>
  <c r="K337" i="7"/>
  <c r="O47" i="6"/>
  <c r="O70" i="6"/>
  <c r="M35" i="6"/>
  <c r="M54" i="6"/>
  <c r="O224" i="6"/>
  <c r="O230" i="6"/>
  <c r="O247" i="6"/>
  <c r="O254" i="6"/>
  <c r="I267" i="6"/>
  <c r="I275" i="6"/>
  <c r="G275" i="6"/>
  <c r="N275" i="6"/>
  <c r="O275" i="6" s="1"/>
  <c r="O298" i="6"/>
  <c r="O299" i="6"/>
  <c r="K323" i="6"/>
  <c r="I85" i="6"/>
  <c r="K96" i="6"/>
  <c r="M102" i="6"/>
  <c r="M106" i="6"/>
  <c r="G132" i="6"/>
  <c r="N137" i="6"/>
  <c r="O137" i="6" s="1"/>
  <c r="G144" i="6"/>
  <c r="U144" i="6"/>
  <c r="M157" i="6"/>
  <c r="M179" i="6"/>
  <c r="M204" i="6"/>
  <c r="N285" i="6"/>
  <c r="O285" i="6" s="1"/>
  <c r="K19" i="6"/>
  <c r="O35" i="6"/>
  <c r="K47" i="6"/>
  <c r="O54" i="6"/>
  <c r="K63" i="6"/>
  <c r="I231" i="6"/>
  <c r="I259" i="6"/>
  <c r="I303" i="6"/>
  <c r="M317" i="6"/>
  <c r="M323" i="6"/>
  <c r="K70" i="6"/>
  <c r="N101" i="6"/>
  <c r="O101" i="6" s="1"/>
  <c r="O102" i="6"/>
  <c r="O106" i="6"/>
  <c r="O112" i="6"/>
  <c r="G126" i="6"/>
  <c r="T144" i="6"/>
  <c r="O157" i="6"/>
  <c r="O163" i="6"/>
  <c r="G170" i="6"/>
  <c r="O179" i="6"/>
  <c r="O185" i="6"/>
  <c r="G198" i="6"/>
  <c r="O204" i="6"/>
  <c r="O205" i="6"/>
  <c r="G267" i="6"/>
  <c r="I323" i="6"/>
  <c r="G323" i="6"/>
  <c r="M19" i="6"/>
  <c r="M47" i="6"/>
  <c r="M63" i="6"/>
  <c r="O96" i="6"/>
  <c r="O317" i="6"/>
  <c r="M70" i="6"/>
  <c r="U70" i="6"/>
  <c r="G91" i="6"/>
  <c r="N96" i="6"/>
  <c r="U101" i="6"/>
  <c r="K137" i="6"/>
  <c r="M150" i="6"/>
  <c r="U240" i="6"/>
  <c r="U254" i="6"/>
  <c r="U260" i="6"/>
  <c r="K275" i="6"/>
  <c r="U310" i="6"/>
  <c r="I338" i="6"/>
  <c r="I339" i="6"/>
  <c r="G339" i="6"/>
  <c r="I112" i="6"/>
  <c r="I163" i="6"/>
  <c r="I185" i="6"/>
  <c r="I205" i="6"/>
  <c r="M224" i="6"/>
  <c r="M230" i="6"/>
  <c r="M247" i="6"/>
  <c r="M254" i="6"/>
  <c r="M298" i="6"/>
  <c r="M299" i="6"/>
  <c r="O338" i="6"/>
  <c r="O339" i="6"/>
  <c r="O78" i="6"/>
  <c r="I96" i="6"/>
  <c r="T101" i="6"/>
  <c r="M137" i="6"/>
  <c r="O150" i="6"/>
  <c r="I224" i="6"/>
  <c r="I230" i="6"/>
  <c r="G230" i="6"/>
  <c r="O231" i="6"/>
  <c r="I247" i="6"/>
  <c r="I254" i="6"/>
  <c r="G254" i="6"/>
  <c r="M267" i="6"/>
  <c r="M275" i="6"/>
  <c r="U285" i="6"/>
  <c r="I298" i="6"/>
  <c r="I299" i="6"/>
  <c r="G299" i="6"/>
  <c r="M205" i="6"/>
  <c r="M231" i="6"/>
  <c r="K260" i="6"/>
  <c r="K292" i="6"/>
  <c r="K310" i="6"/>
  <c r="K337" i="6"/>
  <c r="N10" i="5"/>
  <c r="O10" i="5" s="1"/>
  <c r="O106" i="5"/>
  <c r="O157" i="5"/>
  <c r="M19" i="5"/>
  <c r="G40" i="5"/>
  <c r="M47" i="5"/>
  <c r="G58" i="5"/>
  <c r="M63" i="5"/>
  <c r="K70" i="5"/>
  <c r="G84" i="5"/>
  <c r="M85" i="5"/>
  <c r="K91" i="5"/>
  <c r="K191" i="5"/>
  <c r="O299" i="5"/>
  <c r="K299" i="5"/>
  <c r="T96" i="5"/>
  <c r="K126" i="5"/>
  <c r="O137" i="5"/>
  <c r="T163" i="5"/>
  <c r="N185" i="5"/>
  <c r="O185" i="5" s="1"/>
  <c r="K216" i="5"/>
  <c r="O216" i="5"/>
  <c r="M247" i="5"/>
  <c r="K275" i="5"/>
  <c r="U338" i="5"/>
  <c r="K338" i="5"/>
  <c r="K339" i="5"/>
  <c r="U298" i="5"/>
  <c r="K298" i="5"/>
  <c r="O19" i="5"/>
  <c r="M27" i="5"/>
  <c r="K101" i="5"/>
  <c r="N112" i="5"/>
  <c r="O112" i="5" s="1"/>
  <c r="O121" i="5"/>
  <c r="M126" i="5"/>
  <c r="N132" i="5"/>
  <c r="O132" i="5" s="1"/>
  <c r="I144" i="5"/>
  <c r="K170" i="5"/>
  <c r="I191" i="5"/>
  <c r="N231" i="5"/>
  <c r="O231" i="5" s="1"/>
  <c r="G247" i="5"/>
  <c r="G267" i="5"/>
  <c r="M298" i="5"/>
  <c r="I310" i="5"/>
  <c r="N339" i="5"/>
  <c r="O339" i="5" s="1"/>
  <c r="I19" i="5"/>
  <c r="G27" i="5"/>
  <c r="M35" i="5"/>
  <c r="I47" i="5"/>
  <c r="G53" i="5"/>
  <c r="O53" i="5"/>
  <c r="M54" i="5"/>
  <c r="I63" i="5"/>
  <c r="G70" i="5"/>
  <c r="O70" i="5"/>
  <c r="M78" i="5"/>
  <c r="I85" i="5"/>
  <c r="G91" i="5"/>
  <c r="O91" i="5"/>
  <c r="M96" i="5"/>
  <c r="N126" i="5"/>
  <c r="O126" i="5" s="1"/>
  <c r="I150" i="5"/>
  <c r="K179" i="5"/>
  <c r="I216" i="5"/>
  <c r="K254" i="5"/>
  <c r="N298" i="5"/>
  <c r="O298" i="5" s="1"/>
  <c r="U53" i="5"/>
  <c r="O63" i="5"/>
  <c r="O85" i="5"/>
  <c r="K132" i="5"/>
  <c r="G224" i="5"/>
  <c r="K240" i="5"/>
  <c r="O240" i="5"/>
  <c r="U317" i="5"/>
  <c r="K317" i="5"/>
  <c r="K102" i="5"/>
  <c r="K144" i="5"/>
  <c r="O169" i="5"/>
  <c r="M170" i="5"/>
  <c r="N179" i="5"/>
  <c r="O179" i="5" s="1"/>
  <c r="T185" i="5"/>
  <c r="K204" i="5"/>
  <c r="K224" i="5"/>
  <c r="I240" i="5"/>
  <c r="N254" i="5"/>
  <c r="O254" i="5" s="1"/>
  <c r="N259" i="5"/>
  <c r="O259" i="5" s="1"/>
  <c r="U267" i="5"/>
  <c r="K267" i="5"/>
  <c r="G298" i="5"/>
  <c r="M338" i="5"/>
  <c r="M106" i="5"/>
  <c r="I121" i="5"/>
  <c r="M157" i="5"/>
  <c r="N170" i="5"/>
  <c r="O170" i="5" s="1"/>
  <c r="M191" i="5"/>
  <c r="N204" i="5"/>
  <c r="O204" i="5" s="1"/>
  <c r="T205" i="5"/>
  <c r="O230" i="5"/>
  <c r="K230" i="5"/>
  <c r="I260" i="5"/>
  <c r="M299" i="5"/>
  <c r="O323" i="5"/>
  <c r="K323" i="5"/>
  <c r="G337" i="5"/>
  <c r="N338" i="5"/>
  <c r="O338" i="5" s="1"/>
  <c r="M260" i="5"/>
  <c r="M292" i="5"/>
  <c r="M310" i="5"/>
  <c r="M337" i="5"/>
  <c r="O260" i="5"/>
  <c r="O292" i="5"/>
  <c r="O337" i="5"/>
  <c r="O102" i="4"/>
  <c r="O40" i="4"/>
  <c r="O121" i="4"/>
  <c r="O101" i="4"/>
  <c r="M10" i="4"/>
  <c r="G35" i="4"/>
  <c r="O35" i="4"/>
  <c r="M40" i="4"/>
  <c r="G54" i="4"/>
  <c r="O54" i="4"/>
  <c r="M58" i="4"/>
  <c r="G78" i="4"/>
  <c r="O78" i="4"/>
  <c r="M84" i="4"/>
  <c r="G96" i="4"/>
  <c r="O96" i="4"/>
  <c r="M101" i="4"/>
  <c r="G112" i="4"/>
  <c r="O112" i="4"/>
  <c r="M121" i="4"/>
  <c r="G137" i="4"/>
  <c r="O137" i="4"/>
  <c r="M144" i="4"/>
  <c r="G163" i="4"/>
  <c r="G204" i="4"/>
  <c r="N323" i="4"/>
  <c r="O323" i="4" s="1"/>
  <c r="G338" i="4"/>
  <c r="I338" i="4"/>
  <c r="M96" i="4"/>
  <c r="M112" i="4"/>
  <c r="G191" i="4"/>
  <c r="I169" i="4"/>
  <c r="O170" i="4"/>
  <c r="K170" i="4"/>
  <c r="T204" i="4"/>
  <c r="N216" i="4"/>
  <c r="O216" i="4" s="1"/>
  <c r="N240" i="4"/>
  <c r="O240" i="4" s="1"/>
  <c r="N267" i="4"/>
  <c r="O267" i="4" s="1"/>
  <c r="N285" i="4"/>
  <c r="O285" i="4" s="1"/>
  <c r="I303" i="4"/>
  <c r="G303" i="4"/>
  <c r="U323" i="4"/>
  <c r="O338" i="4"/>
  <c r="M54" i="4"/>
  <c r="G10" i="4"/>
  <c r="M19" i="4"/>
  <c r="G40" i="4"/>
  <c r="M47" i="4"/>
  <c r="G58" i="4"/>
  <c r="M63" i="4"/>
  <c r="G84" i="4"/>
  <c r="M85" i="4"/>
  <c r="G101" i="4"/>
  <c r="M102" i="4"/>
  <c r="G121" i="4"/>
  <c r="M126" i="4"/>
  <c r="G144" i="4"/>
  <c r="M150" i="4"/>
  <c r="M169" i="4"/>
  <c r="U216" i="4"/>
  <c r="I224" i="4"/>
  <c r="U240" i="4"/>
  <c r="I247" i="4"/>
  <c r="N275" i="4"/>
  <c r="O275" i="4" s="1"/>
  <c r="U339" i="4"/>
  <c r="O163" i="4"/>
  <c r="U169" i="4"/>
  <c r="K185" i="4"/>
  <c r="K198" i="4"/>
  <c r="I231" i="4"/>
  <c r="G231" i="4"/>
  <c r="N254" i="4"/>
  <c r="O254" i="4" s="1"/>
  <c r="U275" i="4"/>
  <c r="N303" i="4"/>
  <c r="O303" i="4" s="1"/>
  <c r="G317" i="4"/>
  <c r="I317" i="4"/>
  <c r="M78" i="4"/>
  <c r="M137" i="4"/>
  <c r="I332" i="4"/>
  <c r="G332" i="4"/>
  <c r="G267" i="4"/>
  <c r="I267" i="4"/>
  <c r="I285" i="4"/>
  <c r="G285" i="4"/>
  <c r="I170" i="4"/>
  <c r="M179" i="4"/>
  <c r="N185" i="4"/>
  <c r="O185" i="4" s="1"/>
  <c r="N198" i="4"/>
  <c r="O198" i="4" s="1"/>
  <c r="K205" i="4"/>
  <c r="T216" i="4"/>
  <c r="K231" i="4"/>
  <c r="T240" i="4"/>
  <c r="G298" i="4"/>
  <c r="I298" i="4"/>
  <c r="M163" i="4"/>
  <c r="N205" i="4"/>
  <c r="O205" i="4" s="1"/>
  <c r="N231" i="4"/>
  <c r="O231" i="4" s="1"/>
  <c r="I259" i="4"/>
  <c r="G259" i="4"/>
  <c r="O298" i="4"/>
  <c r="N317" i="4"/>
  <c r="O317" i="4" s="1"/>
  <c r="M259" i="4"/>
  <c r="M285" i="4"/>
  <c r="M303" i="4"/>
  <c r="M332" i="4"/>
  <c r="K337" i="4"/>
  <c r="G339" i="4"/>
  <c r="O339" i="4"/>
  <c r="K224" i="4"/>
  <c r="K247" i="4"/>
  <c r="O259" i="4"/>
  <c r="K267" i="4"/>
  <c r="K298" i="4"/>
  <c r="K317" i="4"/>
  <c r="O332" i="4"/>
  <c r="K338" i="4"/>
  <c r="M224" i="4"/>
  <c r="M247" i="4"/>
  <c r="M267" i="4"/>
  <c r="G292" i="4"/>
  <c r="M298" i="4"/>
  <c r="G310" i="4"/>
  <c r="M317" i="4"/>
  <c r="G337" i="4"/>
  <c r="M338" i="4"/>
  <c r="G19" i="3"/>
  <c r="O19" i="3"/>
  <c r="K35" i="3"/>
  <c r="G47" i="3"/>
  <c r="G53" i="3"/>
  <c r="O54" i="3"/>
  <c r="K70" i="3"/>
  <c r="M84" i="3"/>
  <c r="K112" i="3"/>
  <c r="K121" i="3"/>
  <c r="K137" i="3"/>
  <c r="K144" i="3"/>
  <c r="M179" i="3"/>
  <c r="I185" i="3"/>
  <c r="M185" i="3"/>
  <c r="G191" i="3"/>
  <c r="K204" i="3"/>
  <c r="M205" i="3"/>
  <c r="G216" i="3"/>
  <c r="M231" i="3"/>
  <c r="M240" i="3"/>
  <c r="M247" i="3"/>
  <c r="K254" i="3"/>
  <c r="M259" i="3"/>
  <c r="G260" i="3"/>
  <c r="M267" i="3"/>
  <c r="M285" i="3"/>
  <c r="K299" i="3"/>
  <c r="N299" i="3"/>
  <c r="N310" i="3"/>
  <c r="O310" i="3" s="1"/>
  <c r="G332" i="3"/>
  <c r="G339" i="3"/>
  <c r="I102" i="3"/>
  <c r="K191" i="3"/>
  <c r="U216" i="3"/>
  <c r="U260" i="3"/>
  <c r="U185" i="3"/>
  <c r="U205" i="3"/>
  <c r="U231" i="3"/>
  <c r="G54" i="3"/>
  <c r="N85" i="3"/>
  <c r="O85" i="3" s="1"/>
  <c r="K91" i="3"/>
  <c r="N91" i="3"/>
  <c r="O91" i="3" s="1"/>
  <c r="M96" i="3"/>
  <c r="M106" i="3"/>
  <c r="U106" i="3"/>
  <c r="M132" i="3"/>
  <c r="I163" i="3"/>
  <c r="M163" i="3"/>
  <c r="M169" i="3"/>
  <c r="N170" i="3"/>
  <c r="O170" i="3" s="1"/>
  <c r="O191" i="3"/>
  <c r="O260" i="3"/>
  <c r="O299" i="3"/>
  <c r="G317" i="3"/>
  <c r="I338" i="3"/>
  <c r="K339" i="3"/>
  <c r="O339" i="3"/>
  <c r="M19" i="3"/>
  <c r="K323" i="3"/>
  <c r="O323" i="3"/>
  <c r="G27" i="3"/>
  <c r="G63" i="3"/>
  <c r="G70" i="3"/>
  <c r="K157" i="3"/>
  <c r="N185" i="3"/>
  <c r="O185" i="3" s="1"/>
  <c r="G198" i="3"/>
  <c r="G230" i="3"/>
  <c r="N231" i="3"/>
  <c r="O231" i="3" s="1"/>
  <c r="N259" i="3"/>
  <c r="G267" i="3"/>
  <c r="N285" i="3"/>
  <c r="G298" i="3"/>
  <c r="G303" i="3"/>
  <c r="I323" i="3"/>
  <c r="I58" i="3"/>
  <c r="O101" i="3"/>
  <c r="O106" i="3"/>
  <c r="O132" i="3"/>
  <c r="O157" i="3"/>
  <c r="N163" i="3"/>
  <c r="O163" i="3" s="1"/>
  <c r="G205" i="3"/>
  <c r="G231" i="3"/>
  <c r="G259" i="3"/>
  <c r="G285" i="3"/>
  <c r="M47" i="3"/>
  <c r="O53" i="3"/>
  <c r="G78" i="3"/>
  <c r="G204" i="3"/>
  <c r="N205" i="3"/>
  <c r="O205" i="3" s="1"/>
  <c r="G224" i="3"/>
  <c r="G247" i="3"/>
  <c r="G254" i="3"/>
  <c r="G275" i="3"/>
  <c r="G299" i="3"/>
  <c r="K47" i="3"/>
  <c r="G96" i="3"/>
  <c r="N112" i="3"/>
  <c r="N137" i="3"/>
  <c r="G163" i="3"/>
  <c r="T191" i="3"/>
  <c r="T216" i="3"/>
  <c r="T260" i="3"/>
  <c r="O337" i="3"/>
  <c r="K337" i="3"/>
  <c r="G338" i="3"/>
  <c r="I339" i="3"/>
  <c r="O96" i="2"/>
  <c r="N216" i="2"/>
  <c r="O216" i="2" s="1"/>
  <c r="G216" i="2"/>
  <c r="I230" i="2"/>
  <c r="G230" i="2"/>
  <c r="N260" i="2"/>
  <c r="O260" i="2" s="1"/>
  <c r="G260" i="2"/>
  <c r="K40" i="2"/>
  <c r="O53" i="2"/>
  <c r="O54" i="2"/>
  <c r="O58" i="2"/>
  <c r="N310" i="2"/>
  <c r="O310" i="2" s="1"/>
  <c r="G310" i="2"/>
  <c r="N10" i="2"/>
  <c r="O10" i="2" s="1"/>
  <c r="T19" i="2"/>
  <c r="N58" i="2"/>
  <c r="M91" i="2"/>
  <c r="G96" i="2"/>
  <c r="T101" i="2"/>
  <c r="I205" i="2"/>
  <c r="G303" i="2"/>
  <c r="I303" i="2"/>
  <c r="N47" i="2"/>
  <c r="O47" i="2" s="1"/>
  <c r="N169" i="2"/>
  <c r="O169" i="2" s="1"/>
  <c r="O78" i="2"/>
  <c r="G54" i="2"/>
  <c r="N106" i="2"/>
  <c r="O106" i="2" s="1"/>
  <c r="K132" i="2"/>
  <c r="O132" i="2"/>
  <c r="M27" i="2"/>
  <c r="M70" i="2"/>
  <c r="K78" i="2"/>
  <c r="K84" i="2"/>
  <c r="O91" i="2"/>
  <c r="K106" i="2"/>
  <c r="N198" i="2"/>
  <c r="O198" i="2" s="1"/>
  <c r="G198" i="2"/>
  <c r="M224" i="2"/>
  <c r="K224" i="2"/>
  <c r="O224" i="2"/>
  <c r="N240" i="2"/>
  <c r="O240" i="2" s="1"/>
  <c r="U299" i="2"/>
  <c r="K299" i="2"/>
  <c r="N40" i="2"/>
  <c r="O40" i="2" s="1"/>
  <c r="K101" i="2"/>
  <c r="K121" i="2"/>
  <c r="N191" i="2"/>
  <c r="O191" i="2" s="1"/>
  <c r="I267" i="2"/>
  <c r="G267" i="2"/>
  <c r="K298" i="2"/>
  <c r="O298" i="2"/>
  <c r="M298" i="2"/>
  <c r="N337" i="2"/>
  <c r="O337" i="2" s="1"/>
  <c r="G337" i="2"/>
  <c r="I338" i="2"/>
  <c r="G338" i="2"/>
  <c r="K10" i="2"/>
  <c r="O27" i="2"/>
  <c r="T40" i="2"/>
  <c r="K58" i="2"/>
  <c r="O70" i="2"/>
  <c r="M84" i="2"/>
  <c r="N85" i="2"/>
  <c r="O85" i="2" s="1"/>
  <c r="N121" i="2"/>
  <c r="O121" i="2" s="1"/>
  <c r="O144" i="2"/>
  <c r="K144" i="2"/>
  <c r="O204" i="2"/>
  <c r="M204" i="2"/>
  <c r="K204" i="2"/>
  <c r="N205" i="2"/>
  <c r="O205" i="2" s="1"/>
  <c r="O230" i="2"/>
  <c r="K267" i="2"/>
  <c r="G205" i="2"/>
  <c r="M259" i="2"/>
  <c r="N267" i="2"/>
  <c r="O267" i="2" s="1"/>
  <c r="K275" i="2"/>
  <c r="M285" i="2"/>
  <c r="G292" i="2"/>
  <c r="N303" i="2"/>
  <c r="O303" i="2" s="1"/>
  <c r="I332" i="2"/>
  <c r="T339" i="2"/>
  <c r="N101" i="2"/>
  <c r="O101" i="2" s="1"/>
  <c r="I150" i="2"/>
  <c r="I170" i="2"/>
  <c r="K198" i="2"/>
  <c r="I247" i="2"/>
  <c r="O254" i="2"/>
  <c r="K338" i="2"/>
  <c r="G157" i="2"/>
  <c r="K169" i="2"/>
  <c r="G179" i="2"/>
  <c r="K191" i="2"/>
  <c r="K230" i="2"/>
  <c r="I259" i="2"/>
  <c r="I285" i="2"/>
  <c r="O299" i="2"/>
  <c r="I317" i="2"/>
  <c r="G317" i="2"/>
  <c r="N338" i="2"/>
  <c r="O338" i="2" s="1"/>
  <c r="O157" i="2"/>
  <c r="M216" i="2"/>
  <c r="N247" i="2"/>
  <c r="O247" i="2" s="1"/>
  <c r="T254" i="2"/>
  <c r="M267" i="2"/>
  <c r="O275" i="2"/>
  <c r="T299" i="2"/>
  <c r="K317" i="2"/>
  <c r="N163" i="2"/>
  <c r="O163" i="2" s="1"/>
  <c r="U163" i="2"/>
  <c r="N185" i="2"/>
  <c r="O185" i="2" s="1"/>
  <c r="U185" i="2"/>
  <c r="G204" i="2"/>
  <c r="I224" i="2"/>
  <c r="M230" i="2"/>
  <c r="T275" i="2"/>
  <c r="I298" i="2"/>
  <c r="G298" i="2"/>
  <c r="U310" i="2"/>
  <c r="N317" i="2"/>
  <c r="O317" i="2" s="1"/>
  <c r="U337" i="2"/>
  <c r="M275" i="2"/>
  <c r="M299" i="2"/>
  <c r="M323" i="2"/>
  <c r="M339" i="2"/>
  <c r="K240" i="2"/>
  <c r="G254" i="2"/>
  <c r="K260" i="2"/>
  <c r="G275" i="2"/>
  <c r="K292" i="2"/>
  <c r="G299" i="2"/>
  <c r="K310" i="2"/>
  <c r="G323" i="2"/>
  <c r="K337" i="2"/>
  <c r="G339" i="2"/>
  <c r="K10" i="1"/>
  <c r="M53" i="1"/>
  <c r="M54" i="1"/>
  <c r="I58" i="1"/>
  <c r="G58" i="1"/>
  <c r="N85" i="1"/>
  <c r="O85" i="1" s="1"/>
  <c r="O91" i="1"/>
  <c r="N96" i="1"/>
  <c r="O96" i="1" s="1"/>
  <c r="I101" i="1"/>
  <c r="K126" i="1"/>
  <c r="G170" i="1"/>
  <c r="N191" i="1"/>
  <c r="O191" i="1" s="1"/>
  <c r="I216" i="1"/>
  <c r="O275" i="1"/>
  <c r="K275" i="1"/>
  <c r="M275" i="1"/>
  <c r="G299" i="1"/>
  <c r="I299" i="1"/>
  <c r="G337" i="1"/>
  <c r="I337" i="1"/>
  <c r="G132" i="1"/>
  <c r="I132" i="1"/>
  <c r="I317" i="1"/>
  <c r="G317" i="1"/>
  <c r="O323" i="1"/>
  <c r="K323" i="1"/>
  <c r="M323" i="1"/>
  <c r="K27" i="1"/>
  <c r="I91" i="1"/>
  <c r="G91" i="1"/>
  <c r="I106" i="1"/>
  <c r="G106" i="1"/>
  <c r="I267" i="1"/>
  <c r="G267" i="1"/>
  <c r="G275" i="1"/>
  <c r="I275" i="1"/>
  <c r="U19" i="1"/>
  <c r="M27" i="1"/>
  <c r="G35" i="1"/>
  <c r="I35" i="1"/>
  <c r="G54" i="1"/>
  <c r="I54" i="1"/>
  <c r="M58" i="1"/>
  <c r="M63" i="1"/>
  <c r="I85" i="1"/>
  <c r="M132" i="1"/>
  <c r="I191" i="1"/>
  <c r="I259" i="1"/>
  <c r="G259" i="1"/>
  <c r="K298" i="1"/>
  <c r="N19" i="1"/>
  <c r="O19" i="1" s="1"/>
  <c r="I27" i="1"/>
  <c r="G27" i="1"/>
  <c r="U47" i="1"/>
  <c r="I53" i="1"/>
  <c r="G53" i="1"/>
  <c r="O53" i="1"/>
  <c r="K102" i="1"/>
  <c r="O102" i="1"/>
  <c r="N179" i="1"/>
  <c r="O179" i="1" s="1"/>
  <c r="I185" i="1"/>
  <c r="G185" i="1"/>
  <c r="U230" i="1"/>
  <c r="U254" i="1"/>
  <c r="I231" i="1"/>
  <c r="G231" i="1"/>
  <c r="K47" i="1"/>
  <c r="O47" i="1"/>
  <c r="M70" i="1"/>
  <c r="M112" i="1"/>
  <c r="I121" i="1"/>
  <c r="G121" i="1"/>
  <c r="K157" i="1"/>
  <c r="M157" i="1"/>
  <c r="I163" i="1"/>
  <c r="G163" i="1"/>
  <c r="G285" i="1"/>
  <c r="N303" i="1"/>
  <c r="O303" i="1" s="1"/>
  <c r="U310" i="1"/>
  <c r="I338" i="1"/>
  <c r="G338" i="1"/>
  <c r="I10" i="1"/>
  <c r="K35" i="1"/>
  <c r="K54" i="1"/>
  <c r="M91" i="1"/>
  <c r="G96" i="1"/>
  <c r="I96" i="1"/>
  <c r="G112" i="1"/>
  <c r="I112" i="1"/>
  <c r="G303" i="1"/>
  <c r="M121" i="1"/>
  <c r="M231" i="1"/>
  <c r="O299" i="1"/>
  <c r="K299" i="1"/>
  <c r="N10" i="1"/>
  <c r="O10" i="1" s="1"/>
  <c r="M19" i="1"/>
  <c r="N40" i="1"/>
  <c r="O40" i="1" s="1"/>
  <c r="K85" i="1"/>
  <c r="N101" i="1"/>
  <c r="O101" i="1" s="1"/>
  <c r="U101" i="1"/>
  <c r="U191" i="1"/>
  <c r="G204" i="1"/>
  <c r="I204" i="1"/>
  <c r="O230" i="1"/>
  <c r="K230" i="1"/>
  <c r="G254" i="1"/>
  <c r="I254" i="1"/>
  <c r="M298" i="1"/>
  <c r="U298" i="1"/>
  <c r="N310" i="1"/>
  <c r="O70" i="1"/>
  <c r="O78" i="1"/>
  <c r="M84" i="1"/>
  <c r="U137" i="1"/>
  <c r="N163" i="1"/>
  <c r="O163" i="1" s="1"/>
  <c r="K191" i="1"/>
  <c r="M191" i="1"/>
  <c r="K204" i="1"/>
  <c r="G205" i="1"/>
  <c r="K216" i="1"/>
  <c r="O216" i="1"/>
  <c r="I224" i="1"/>
  <c r="G224" i="1"/>
  <c r="G240" i="1"/>
  <c r="O254" i="1"/>
  <c r="K254" i="1"/>
  <c r="I285" i="1"/>
  <c r="I303" i="1"/>
  <c r="N332" i="1"/>
  <c r="O332" i="1" s="1"/>
  <c r="G339" i="1"/>
  <c r="I339" i="1"/>
  <c r="U292" i="1"/>
  <c r="N84" i="1"/>
  <c r="O84" i="1" s="1"/>
  <c r="U84" i="1"/>
  <c r="N137" i="1"/>
  <c r="O137" i="1" s="1"/>
  <c r="I198" i="1"/>
  <c r="G198" i="1"/>
  <c r="M224" i="1"/>
  <c r="K240" i="1"/>
  <c r="O240" i="1"/>
  <c r="I247" i="1"/>
  <c r="G247" i="1"/>
  <c r="K260" i="1"/>
  <c r="O260" i="1"/>
  <c r="M260" i="1"/>
  <c r="M285" i="1"/>
  <c r="I292" i="1"/>
  <c r="U303" i="1"/>
  <c r="O339" i="1"/>
  <c r="K339" i="1"/>
  <c r="M339" i="1"/>
  <c r="O35" i="1"/>
  <c r="M40" i="1"/>
  <c r="N58" i="1"/>
  <c r="O58" i="1" s="1"/>
  <c r="U58" i="1"/>
  <c r="I70" i="1"/>
  <c r="M85" i="1"/>
  <c r="M101" i="1"/>
  <c r="N121" i="1"/>
  <c r="O121" i="1" s="1"/>
  <c r="U121" i="1"/>
  <c r="O144" i="1"/>
  <c r="M144" i="1"/>
  <c r="U144" i="1"/>
  <c r="M205" i="1"/>
  <c r="G230" i="1"/>
  <c r="I230" i="1"/>
  <c r="T259" i="1"/>
  <c r="K292" i="1"/>
  <c r="O292" i="1"/>
  <c r="M292" i="1"/>
  <c r="I298" i="1"/>
  <c r="G298" i="1"/>
  <c r="K310" i="1"/>
  <c r="O310" i="1"/>
  <c r="M310" i="1"/>
  <c r="U332" i="1"/>
  <c r="I137" i="1"/>
  <c r="G169" i="1"/>
  <c r="G179" i="1"/>
  <c r="U198" i="1"/>
  <c r="U224" i="1"/>
  <c r="U247" i="1"/>
  <c r="I332" i="1"/>
  <c r="K337" i="1"/>
  <c r="O337" i="1"/>
  <c r="U338" i="1"/>
  <c r="G144" i="1"/>
  <c r="O169" i="1"/>
  <c r="M170" i="1"/>
  <c r="K179" i="1"/>
  <c r="G260" i="1"/>
  <c r="G310" i="1"/>
  <c r="G323" i="1"/>
  <c r="M332" i="1"/>
</calcChain>
</file>

<file path=xl/sharedStrings.xml><?xml version="1.0" encoding="utf-8"?>
<sst xmlns="http://schemas.openxmlformats.org/spreadsheetml/2006/main" count="16336" uniqueCount="619">
  <si>
    <t/>
  </si>
  <si>
    <t>Figures Finalised as at 2024/04/26</t>
  </si>
  <si>
    <t>STATEMENT OF OPERATING REVENUE FOR THE 3rd Quarter Ended 31 March 2024</t>
  </si>
  <si>
    <t>Executive and council</t>
  </si>
  <si>
    <t>Budget</t>
  </si>
  <si>
    <t>First Quarter 2023/24</t>
  </si>
  <si>
    <t>Second Quarter 2023/24</t>
  </si>
  <si>
    <t>Third Quarter 2023/24</t>
  </si>
  <si>
    <t>Fourth Quarter 2023/24</t>
  </si>
  <si>
    <t>Year to date: 31 March 2024</t>
  </si>
  <si>
    <t>Third Quarter 2022/23</t>
  </si>
  <si>
    <t>R thousands</t>
  </si>
  <si>
    <t>Code</t>
  </si>
  <si>
    <t>Main app</t>
  </si>
  <si>
    <t>Adjusted Budget</t>
  </si>
  <si>
    <t>Actual Revenue</t>
  </si>
  <si>
    <t>1st Q as % of Main app</t>
  </si>
  <si>
    <t>2nd Q as % of Main app</t>
  </si>
  <si>
    <t>3rd Q as % of adj budget</t>
  </si>
  <si>
    <t>4th Q as % of adj budget</t>
  </si>
  <si>
    <t>Total Revenue as % of adj budget</t>
  </si>
  <si>
    <t>Q3 of 2022/23 to Q3 of 2023/24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</si>
  <si>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</si>
  <si>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</si>
  <si>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</si>
  <si>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</si>
  <si>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</si>
  <si>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</si>
  <si>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</si>
  <si>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</si>
  <si>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</si>
  <si>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</si>
  <si>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</si>
  <si>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</si>
  <si>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</si>
  <si>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</si>
  <si>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</si>
  <si>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</si>
  <si>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</si>
  <si>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</si>
  <si>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</si>
  <si>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</si>
  <si>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</si>
  <si>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</si>
  <si>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</si>
  <si>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</si>
  <si>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</si>
  <si>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</si>
  <si>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</si>
  <si>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</si>
  <si>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</si>
  <si>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</si>
  <si>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</si>
  <si>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</si>
  <si>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</si>
  <si>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</si>
  <si>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</si>
  <si>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</si>
  <si>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</si>
  <si>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</si>
  <si>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</si>
  <si>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</si>
  <si>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</si>
  <si>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</si>
  <si>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</si>
  <si>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</si>
  <si>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</si>
  <si>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</si>
  <si>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</si>
  <si>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Dr. A.B. Xuma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</si>
  <si>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</si>
  <si>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</si>
  <si>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</si>
  <si>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</si>
  <si>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</si>
  <si>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</si>
  <si>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</si>
  <si>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</si>
  <si>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</si>
  <si>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</si>
  <si>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</si>
  <si>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</si>
  <si>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</si>
  <si>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</si>
  <si>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</si>
  <si>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</si>
  <si>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</si>
  <si>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</si>
  <si>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</si>
  <si>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</si>
  <si>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</si>
  <si>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</si>
  <si>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</si>
  <si>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</si>
  <si>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</si>
  <si>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</si>
  <si>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</si>
  <si>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</si>
  <si>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</si>
  <si>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</si>
  <si>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</si>
  <si>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</si>
  <si>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</si>
  <si>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</si>
  <si>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</si>
  <si>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</si>
  <si>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</si>
  <si>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</si>
  <si>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</si>
  <si>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</si>
  <si>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</si>
  <si>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</si>
  <si>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</si>
  <si>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</si>
  <si>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</si>
  <si>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</si>
  <si>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</si>
  <si>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</si>
  <si>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</si>
  <si>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</si>
  <si>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</si>
  <si>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</si>
  <si>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</si>
  <si>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</si>
  <si>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</si>
  <si>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</si>
  <si>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</si>
  <si>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</si>
  <si>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</si>
  <si>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</si>
  <si>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</si>
  <si>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</si>
  <si>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</si>
  <si>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</si>
  <si>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</si>
  <si>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</si>
  <si>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</si>
  <si>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</si>
  <si>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</si>
  <si>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</si>
  <si>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</si>
  <si>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</si>
  <si>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</si>
  <si>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</si>
  <si>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</si>
  <si>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</si>
  <si>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</si>
  <si>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</si>
  <si>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</si>
  <si>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</si>
  <si>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</si>
  <si>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</si>
  <si>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</si>
  <si>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</si>
  <si>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</si>
  <si>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</si>
  <si>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</si>
  <si>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</si>
  <si>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</si>
  <si>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</si>
  <si>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</si>
  <si>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</si>
  <si>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</si>
  <si>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</si>
  <si>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</si>
  <si>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</si>
  <si>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</si>
  <si>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</si>
  <si>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</si>
  <si>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</si>
  <si>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</si>
  <si>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</si>
  <si>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</si>
  <si>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</si>
  <si>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</si>
  <si>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</si>
  <si>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</si>
  <si>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</si>
  <si>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</si>
  <si>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</si>
  <si>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</si>
  <si>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</si>
  <si>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</si>
  <si>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</si>
  <si>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</si>
  <si>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</si>
  <si>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</si>
  <si>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</si>
  <si>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</si>
  <si>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</si>
  <si>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</si>
  <si>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</si>
  <si>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</si>
  <si>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</si>
  <si>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</si>
  <si>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</si>
  <si>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</si>
  <si>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</si>
  <si>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</si>
  <si>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</si>
  <si>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</si>
  <si>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</si>
  <si>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</si>
  <si>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</si>
  <si>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</si>
  <si>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</si>
  <si>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</si>
  <si>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</si>
  <si>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</si>
  <si>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</si>
  <si>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</si>
  <si>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</si>
  <si>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</si>
  <si>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</si>
  <si>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</si>
  <si>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</si>
  <si>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</si>
  <si>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</si>
  <si>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</si>
  <si>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</si>
  <si>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</si>
  <si>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</si>
  <si>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</si>
  <si>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</si>
  <si>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</si>
  <si>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</si>
  <si>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</si>
  <si>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</si>
  <si>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</si>
  <si>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</si>
  <si>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</si>
  <si>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</si>
  <si>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</si>
  <si>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</si>
  <si>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</si>
  <si>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</si>
  <si>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</si>
  <si>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</si>
  <si>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</si>
  <si>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</si>
  <si>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</si>
  <si>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</si>
  <si>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</si>
  <si>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</si>
  <si>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</si>
  <si>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</si>
  <si>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</si>
  <si>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</si>
  <si>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</si>
  <si>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</si>
  <si>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</si>
  <si>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</si>
  <si>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</si>
  <si>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</si>
  <si>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</si>
  <si>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</si>
  <si>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</si>
  <si>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</si>
  <si>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</si>
  <si>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</si>
  <si>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</si>
  <si>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</si>
  <si>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</si>
  <si>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</si>
  <si>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</si>
  <si>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</si>
  <si>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</si>
  <si>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</si>
  <si>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</si>
  <si>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</si>
  <si>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</si>
  <si>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</si>
  <si>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</si>
  <si>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</si>
  <si>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</si>
  <si>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</si>
  <si>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</si>
  <si>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</si>
  <si>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</si>
  <si>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</si>
  <si>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</si>
  <si>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</si>
  <si>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</si>
  <si>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</si>
  <si>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</si>
  <si>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</si>
  <si>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</si>
  <si>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</si>
  <si>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</si>
  <si>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</si>
  <si>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</si>
  <si>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</si>
  <si>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</si>
  <si>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</si>
  <si>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</si>
  <si>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</si>
  <si>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</si>
  <si>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</si>
  <si>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</si>
  <si>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</si>
  <si>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Ubuhlebezwe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</si>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</sst>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  <family val="2"/>
    </font>
    <font>
      <b/>
      <sz val="11"/>
      <color rgb="FF000000"/>
      <name val="Arial Narrow"/>
      <family val="2"/>
    </font>
    <font>
      <b/>
      <sz val="11"/>
      <color rgb="FF000000"/>
      <name val="Arial Narrow"/>
      <family val="2"/>
    </font>
    <font>
      <b/>
      <sz val="11"/>
      <color indexed="8"/>
      <name val="Arial Narrow"/>
      <family val="2"/>
    </font>
    <font>
      <b/>
      <sz val="12"/>
      <color indexed="8"/>
      <name val="Arial"/>
      <family val="2"/>
    </font>
    <font>
      <b/>
      <sz val="12"/>
      <color indexed="8"/>
      <name val="Arial Narrow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wrapText="1" inden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 indent="1"/>
    </xf>
    <xf numFmtId="0" fontId="0" fillId="0" borderId="1" xfId="0" applyBorder="1"/>
    <xf numFmtId="0" fontId="2" fillId="0" borderId="10" xfId="0" applyFont="1" applyBorder="1" applyAlignment="1">
      <alignment wrapText="1"/>
    </xf>
    <xf numFmtId="0" fontId="1" fillId="0" borderId="10" xfId="0" applyFont="1" applyBorder="1" applyAlignment="1">
      <alignment horizontal="left" wrapText="1"/>
    </xf>
    <xf numFmtId="0" fontId="3" fillId="0" borderId="10" xfId="0" applyFont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Font="1" applyBorder="1" applyAlignment="1">
      <alignment horizontal="right"/>
    </xf>
    <xf numFmtId="0" fontId="3" fillId="0" borderId="8" xfId="0" applyFont="1" applyBorder="1" applyAlignment="1">
      <alignment horizontal="left"/>
    </xf>
    <xf numFmtId="0" fontId="3" fillId="0" borderId="8" xfId="0" applyFont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Border="1" applyAlignment="1">
      <alignment horizontal="right"/>
    </xf>
    <xf numFmtId="165" fontId="3" fillId="0" borderId="14" xfId="0" applyNumberFormat="1" applyFont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Border="1" applyAlignment="1">
      <alignment horizontal="right"/>
    </xf>
    <xf numFmtId="166" fontId="3" fillId="0" borderId="14" xfId="0" applyNumberFormat="1" applyFont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workbookViewId="0"/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19818020</v>
      </c>
      <c r="E8" s="31">
        <v>16478020</v>
      </c>
      <c r="F8" s="31">
        <v>4684635</v>
      </c>
      <c r="G8" s="36">
        <f>IF(($D8       =0),0,($F8       /$D8       ))</f>
        <v>0.23638259523403449</v>
      </c>
      <c r="H8" s="31">
        <v>8060593</v>
      </c>
      <c r="I8" s="36">
        <f>IF(($D8       =0),0,($H8       /$D8       ))</f>
        <v>0.40673049073519957</v>
      </c>
      <c r="J8" s="31">
        <v>6744089</v>
      </c>
      <c r="K8" s="36">
        <f>IF(($E8       =0),0,($J8       /$E8       ))</f>
        <v>0.40927787440481322</v>
      </c>
      <c r="L8" s="31">
        <v>0</v>
      </c>
      <c r="M8" s="36">
        <f>IF(($E8       =0),0,($L8       /$E8       ))</f>
        <v>0</v>
      </c>
      <c r="N8" s="31">
        <f>$F8       +$H8       +$J8</f>
        <v>19489317</v>
      </c>
      <c r="O8" s="36">
        <f>IF(($E8       =0),0,($N8       /$E8       ))</f>
        <v>1.182746288692452</v>
      </c>
      <c r="P8" s="31">
        <v>7362174</v>
      </c>
      <c r="Q8" s="31">
        <v>24115025</v>
      </c>
      <c r="R8" s="31">
        <v>23515025</v>
      </c>
      <c r="S8" s="31">
        <v>20595060</v>
      </c>
      <c r="T8" s="36">
        <f>IF(($R8       =0),0,($S8       /$R8       ))</f>
        <v>0.87582556259242761</v>
      </c>
      <c r="U8" s="36">
        <f>IF(($P8       =0),0,(($J8       /$P8       )-1))</f>
        <v>-8.3954141806482752E-2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1142120</v>
      </c>
      <c r="E9" s="31">
        <v>1200320</v>
      </c>
      <c r="F9" s="31">
        <v>369941</v>
      </c>
      <c r="G9" s="36">
        <f>IF(($D9       =0),0,($F9       /$D9       ))</f>
        <v>0.32390729520540751</v>
      </c>
      <c r="H9" s="31">
        <v>389866</v>
      </c>
      <c r="I9" s="36">
        <f>IF(($D9       =0),0,($H9       /$D9       ))</f>
        <v>0.34135292263509964</v>
      </c>
      <c r="J9" s="31">
        <v>290249</v>
      </c>
      <c r="K9" s="36">
        <f>IF(($E9       =0),0,($J9       /$E9       ))</f>
        <v>0.24180968408424419</v>
      </c>
      <c r="L9" s="31">
        <v>0</v>
      </c>
      <c r="M9" s="36">
        <f>IF(($E9       =0),0,($L9       /$E9       ))</f>
        <v>0</v>
      </c>
      <c r="N9" s="31">
        <f>$F9       +$H9       +$J9</f>
        <v>1050056</v>
      </c>
      <c r="O9" s="36">
        <f>IF(($E9       =0),0,($N9       /$E9       ))</f>
        <v>0.87481338309784062</v>
      </c>
      <c r="P9" s="31">
        <v>291674</v>
      </c>
      <c r="Q9" s="31">
        <v>745550</v>
      </c>
      <c r="R9" s="31">
        <v>125907070</v>
      </c>
      <c r="S9" s="31">
        <v>827335</v>
      </c>
      <c r="T9" s="36">
        <f>IF(($R9       =0),0,($S9       /$R9       ))</f>
        <v>6.5709971648136994E-3</v>
      </c>
      <c r="U9" s="36">
        <f>IF(($P9       =0),0,(($J9       /$P9       )-1))</f>
        <v>-4.8855914479865037E-3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20960140</v>
      </c>
      <c r="E10" s="32">
        <f>SUM(E8:E9)</f>
        <v>17678340</v>
      </c>
      <c r="F10" s="32">
        <f>SUM(F8:F9)</f>
        <v>5054576</v>
      </c>
      <c r="G10" s="37">
        <f t="shared" ref="G10:G54" si="0">IF(($D10      =0),0,($F10      /$D10      ))</f>
        <v>0.24115182436758534</v>
      </c>
      <c r="H10" s="32">
        <f>SUM(H8:H9)</f>
        <v>8450459</v>
      </c>
      <c r="I10" s="37">
        <f t="shared" ref="I10:I54" si="1">IF(($D10      =0),0,($H10      /$D10      ))</f>
        <v>0.40316806090035656</v>
      </c>
      <c r="J10" s="32">
        <f>SUM(J8:J9)</f>
        <v>7034338</v>
      </c>
      <c r="K10" s="37">
        <f t="shared" ref="K10:K54" si="2">IF(($E10      =0),0,($J10      /$E10      ))</f>
        <v>0.39790715644115909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20539373</v>
      </c>
      <c r="O10" s="37">
        <f t="shared" ref="O10:O54" si="5">IF(($E10      =0),0,($N10      /$E10      ))</f>
        <v>1.1618383287118588</v>
      </c>
      <c r="P10" s="32">
        <f>SUM(P8:P9)</f>
        <v>7653848</v>
      </c>
      <c r="Q10" s="32">
        <f>SUM(Q8:Q9)</f>
        <v>24860575</v>
      </c>
      <c r="R10" s="32">
        <f>SUM(R8:R9)</f>
        <v>149422095</v>
      </c>
      <c r="S10" s="32">
        <f>SUM(S8:S9)</f>
        <v>21422395</v>
      </c>
      <c r="T10" s="37">
        <f t="shared" ref="T10:T54" si="6">IF(($R10      =0),0,($S10      /$R10      ))</f>
        <v>0.14336832180006578</v>
      </c>
      <c r="U10" s="37">
        <f t="shared" ref="U10:U54" si="7">IF(($P10      =0),0,(($J10      /$P10      )-1))</f>
        <v>-8.0940985501671836E-2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162056</v>
      </c>
      <c r="E11" s="31">
        <v>162056</v>
      </c>
      <c r="F11" s="31">
        <v>1653</v>
      </c>
      <c r="G11" s="36">
        <f t="shared" si="0"/>
        <v>1.0200177716344967E-2</v>
      </c>
      <c r="H11" s="31">
        <v>6345</v>
      </c>
      <c r="I11" s="36">
        <f t="shared" si="1"/>
        <v>3.9153132250580043E-2</v>
      </c>
      <c r="J11" s="31">
        <v>1918</v>
      </c>
      <c r="K11" s="36">
        <f t="shared" si="2"/>
        <v>1.1835414918299847E-2</v>
      </c>
      <c r="L11" s="31">
        <v>0</v>
      </c>
      <c r="M11" s="36">
        <f t="shared" si="3"/>
        <v>0</v>
      </c>
      <c r="N11" s="31">
        <f t="shared" si="4"/>
        <v>9916</v>
      </c>
      <c r="O11" s="36">
        <f t="shared" si="5"/>
        <v>6.1188724885224859E-2</v>
      </c>
      <c r="P11" s="31">
        <v>815</v>
      </c>
      <c r="Q11" s="31">
        <v>56558</v>
      </c>
      <c r="R11" s="31">
        <v>56558</v>
      </c>
      <c r="S11" s="31">
        <v>8530</v>
      </c>
      <c r="T11" s="36">
        <f t="shared" si="6"/>
        <v>0.15081862866437992</v>
      </c>
      <c r="U11" s="36">
        <f t="shared" si="7"/>
        <v>1.3533742331288345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25642514</v>
      </c>
      <c r="E12" s="31">
        <v>24043514</v>
      </c>
      <c r="F12" s="31">
        <v>25808000</v>
      </c>
      <c r="G12" s="36">
        <f t="shared" si="0"/>
        <v>1.0064535793955305</v>
      </c>
      <c r="H12" s="31">
        <v>20808000</v>
      </c>
      <c r="I12" s="36">
        <f t="shared" si="1"/>
        <v>0.81146489770854757</v>
      </c>
      <c r="J12" s="31">
        <v>16806000</v>
      </c>
      <c r="K12" s="36">
        <f t="shared" si="2"/>
        <v>0.6989826861414683</v>
      </c>
      <c r="L12" s="31">
        <v>0</v>
      </c>
      <c r="M12" s="36">
        <f t="shared" si="3"/>
        <v>0</v>
      </c>
      <c r="N12" s="31">
        <f t="shared" si="4"/>
        <v>63422000</v>
      </c>
      <c r="O12" s="36">
        <f t="shared" si="5"/>
        <v>2.6378007807011903</v>
      </c>
      <c r="P12" s="31">
        <v>15248000</v>
      </c>
      <c r="Q12" s="31">
        <v>30323855</v>
      </c>
      <c r="R12" s="31">
        <v>30323855</v>
      </c>
      <c r="S12" s="31">
        <v>58385000</v>
      </c>
      <c r="T12" s="36">
        <f t="shared" si="6"/>
        <v>1.9253818487128369</v>
      </c>
      <c r="U12" s="36">
        <f t="shared" si="7"/>
        <v>0.10217733473242396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127656776</v>
      </c>
      <c r="E13" s="31">
        <v>26544356</v>
      </c>
      <c r="F13" s="31">
        <v>3397869</v>
      </c>
      <c r="G13" s="36">
        <f t="shared" si="0"/>
        <v>2.6617223985039386E-2</v>
      </c>
      <c r="H13" s="31">
        <v>1542457</v>
      </c>
      <c r="I13" s="36">
        <f t="shared" si="1"/>
        <v>1.2082844705399736E-2</v>
      </c>
      <c r="J13" s="31">
        <v>4241289</v>
      </c>
      <c r="K13" s="36">
        <f t="shared" si="2"/>
        <v>0.15978119793149248</v>
      </c>
      <c r="L13" s="31">
        <v>0</v>
      </c>
      <c r="M13" s="36">
        <f t="shared" si="3"/>
        <v>0</v>
      </c>
      <c r="N13" s="31">
        <f t="shared" si="4"/>
        <v>9181615</v>
      </c>
      <c r="O13" s="36">
        <f t="shared" si="5"/>
        <v>0.34589707130208774</v>
      </c>
      <c r="P13" s="31">
        <v>2127254</v>
      </c>
      <c r="Q13" s="31">
        <v>31372980</v>
      </c>
      <c r="R13" s="31">
        <v>31372980</v>
      </c>
      <c r="S13" s="31">
        <v>7642828</v>
      </c>
      <c r="T13" s="36">
        <f t="shared" si="6"/>
        <v>0.24361179588295406</v>
      </c>
      <c r="U13" s="36">
        <f t="shared" si="7"/>
        <v>0.99378588546548752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4100368</v>
      </c>
      <c r="E14" s="31">
        <v>4100368</v>
      </c>
      <c r="F14" s="31">
        <v>2047775</v>
      </c>
      <c r="G14" s="36">
        <f t="shared" si="0"/>
        <v>0.49941249175683744</v>
      </c>
      <c r="H14" s="31">
        <v>16522</v>
      </c>
      <c r="I14" s="36">
        <f t="shared" si="1"/>
        <v>4.02939443484097E-3</v>
      </c>
      <c r="J14" s="31">
        <v>-57156</v>
      </c>
      <c r="K14" s="36">
        <f t="shared" si="2"/>
        <v>-1.3939236673391267E-2</v>
      </c>
      <c r="L14" s="31">
        <v>0</v>
      </c>
      <c r="M14" s="36">
        <f t="shared" si="3"/>
        <v>0</v>
      </c>
      <c r="N14" s="31">
        <f t="shared" si="4"/>
        <v>2007141</v>
      </c>
      <c r="O14" s="36">
        <f t="shared" si="5"/>
        <v>0.48950264951828715</v>
      </c>
      <c r="P14" s="31">
        <v>350766</v>
      </c>
      <c r="Q14" s="31">
        <v>4450368</v>
      </c>
      <c r="R14" s="31">
        <v>4950368</v>
      </c>
      <c r="S14" s="31">
        <v>4941199</v>
      </c>
      <c r="T14" s="36">
        <f t="shared" si="6"/>
        <v>0.99814781446551049</v>
      </c>
      <c r="U14" s="36">
        <f t="shared" si="7"/>
        <v>-1.1629462376627153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15541398</v>
      </c>
      <c r="E15" s="31">
        <v>15541398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3909125</v>
      </c>
      <c r="K15" s="36">
        <f t="shared" si="2"/>
        <v>0.25152981733046154</v>
      </c>
      <c r="L15" s="31">
        <v>0</v>
      </c>
      <c r="M15" s="36">
        <f t="shared" si="3"/>
        <v>0</v>
      </c>
      <c r="N15" s="31">
        <f t="shared" si="4"/>
        <v>3909125</v>
      </c>
      <c r="O15" s="36">
        <f t="shared" si="5"/>
        <v>0.25152981733046154</v>
      </c>
      <c r="P15" s="31">
        <v>4050930</v>
      </c>
      <c r="Q15" s="31">
        <v>14467402</v>
      </c>
      <c r="R15" s="31">
        <v>10556792</v>
      </c>
      <c r="S15" s="31">
        <v>9802349</v>
      </c>
      <c r="T15" s="36">
        <f t="shared" si="6"/>
        <v>0.92853482383663521</v>
      </c>
      <c r="U15" s="36">
        <f t="shared" si="7"/>
        <v>-3.5005541937283557E-2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105929</v>
      </c>
      <c r="E16" s="31">
        <v>135065</v>
      </c>
      <c r="F16" s="31">
        <v>15434</v>
      </c>
      <c r="G16" s="36">
        <f t="shared" si="0"/>
        <v>0.14570136600930811</v>
      </c>
      <c r="H16" s="31">
        <v>0</v>
      </c>
      <c r="I16" s="36">
        <f t="shared" si="1"/>
        <v>0</v>
      </c>
      <c r="J16" s="31">
        <v>20183</v>
      </c>
      <c r="K16" s="36">
        <f t="shared" si="2"/>
        <v>0.14943175508088699</v>
      </c>
      <c r="L16" s="31">
        <v>0</v>
      </c>
      <c r="M16" s="36">
        <f t="shared" si="3"/>
        <v>0</v>
      </c>
      <c r="N16" s="31">
        <f t="shared" si="4"/>
        <v>35617</v>
      </c>
      <c r="O16" s="36">
        <f t="shared" si="5"/>
        <v>0.26370266168141265</v>
      </c>
      <c r="P16" s="31">
        <v>2358475</v>
      </c>
      <c r="Q16" s="31">
        <v>341868</v>
      </c>
      <c r="R16" s="31">
        <v>108781</v>
      </c>
      <c r="S16" s="31">
        <v>2588202</v>
      </c>
      <c r="T16" s="36">
        <f t="shared" si="6"/>
        <v>23.792776312039788</v>
      </c>
      <c r="U16" s="36">
        <f t="shared" si="7"/>
        <v>-0.99144235151951998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39428767</v>
      </c>
      <c r="E17" s="31">
        <v>37416767</v>
      </c>
      <c r="F17" s="31">
        <v>27065000</v>
      </c>
      <c r="G17" s="36">
        <f t="shared" si="0"/>
        <v>0.68642775463914452</v>
      </c>
      <c r="H17" s="31">
        <v>17712000</v>
      </c>
      <c r="I17" s="36">
        <f t="shared" si="1"/>
        <v>0.44921516313203502</v>
      </c>
      <c r="J17" s="31">
        <v>16238000</v>
      </c>
      <c r="K17" s="36">
        <f t="shared" si="2"/>
        <v>0.43397656457063755</v>
      </c>
      <c r="L17" s="31">
        <v>0</v>
      </c>
      <c r="M17" s="36">
        <f t="shared" si="3"/>
        <v>0</v>
      </c>
      <c r="N17" s="31">
        <f t="shared" si="4"/>
        <v>61015000</v>
      </c>
      <c r="O17" s="36">
        <f t="shared" si="5"/>
        <v>1.6306860504543323</v>
      </c>
      <c r="P17" s="31">
        <v>16933000</v>
      </c>
      <c r="Q17" s="31">
        <v>40017609</v>
      </c>
      <c r="R17" s="31">
        <v>41069392</v>
      </c>
      <c r="S17" s="31">
        <v>60474000</v>
      </c>
      <c r="T17" s="36">
        <f t="shared" si="6"/>
        <v>1.4724834494749763</v>
      </c>
      <c r="U17" s="36">
        <f t="shared" si="7"/>
        <v>-4.1044115041634632E-2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60591828</v>
      </c>
      <c r="E18" s="31">
        <v>122379604</v>
      </c>
      <c r="F18" s="31">
        <v>-28273897</v>
      </c>
      <c r="G18" s="36">
        <f t="shared" si="0"/>
        <v>-0.46662888269355401</v>
      </c>
      <c r="H18" s="31">
        <v>-19589734</v>
      </c>
      <c r="I18" s="36">
        <f t="shared" si="1"/>
        <v>-0.32330653566022138</v>
      </c>
      <c r="J18" s="31">
        <v>29185102</v>
      </c>
      <c r="K18" s="36">
        <f t="shared" si="2"/>
        <v>0.23848011470931055</v>
      </c>
      <c r="L18" s="31">
        <v>0</v>
      </c>
      <c r="M18" s="36">
        <f t="shared" si="3"/>
        <v>0</v>
      </c>
      <c r="N18" s="31">
        <f t="shared" si="4"/>
        <v>-18678529</v>
      </c>
      <c r="O18" s="36">
        <f t="shared" si="5"/>
        <v>-0.15262779408895619</v>
      </c>
      <c r="P18" s="31">
        <v>25014003</v>
      </c>
      <c r="Q18" s="31">
        <v>61833000</v>
      </c>
      <c r="R18" s="31">
        <v>87139800</v>
      </c>
      <c r="S18" s="31">
        <v>4744483</v>
      </c>
      <c r="T18" s="36">
        <f t="shared" si="6"/>
        <v>5.4446796985992627E-2</v>
      </c>
      <c r="U18" s="36">
        <f t="shared" si="7"/>
        <v>0.16675055967651398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273229636</v>
      </c>
      <c r="E19" s="32">
        <f>SUM(E11:E18)</f>
        <v>230323128</v>
      </c>
      <c r="F19" s="32">
        <f>SUM(F11:F18)</f>
        <v>30061834</v>
      </c>
      <c r="G19" s="37">
        <f t="shared" si="0"/>
        <v>0.11002406049393558</v>
      </c>
      <c r="H19" s="32">
        <f>SUM(H11:H18)</f>
        <v>20495590</v>
      </c>
      <c r="I19" s="37">
        <f t="shared" si="1"/>
        <v>7.5012324065753977E-2</v>
      </c>
      <c r="J19" s="32">
        <f>SUM(J11:J18)</f>
        <v>70344461</v>
      </c>
      <c r="K19" s="37">
        <f t="shared" si="2"/>
        <v>0.30541640177794044</v>
      </c>
      <c r="L19" s="32">
        <f>SUM(L11:L18)</f>
        <v>0</v>
      </c>
      <c r="M19" s="37">
        <f t="shared" si="3"/>
        <v>0</v>
      </c>
      <c r="N19" s="32">
        <f t="shared" si="4"/>
        <v>120901885</v>
      </c>
      <c r="O19" s="37">
        <f t="shared" si="5"/>
        <v>0.52492290309638379</v>
      </c>
      <c r="P19" s="32">
        <f>SUM(P11:P18)</f>
        <v>66083243</v>
      </c>
      <c r="Q19" s="32">
        <f>SUM(Q11:Q18)</f>
        <v>182863640</v>
      </c>
      <c r="R19" s="32">
        <f>SUM(R11:R18)</f>
        <v>205578526</v>
      </c>
      <c r="S19" s="32">
        <f>SUM(S11:S18)</f>
        <v>148586591</v>
      </c>
      <c r="T19" s="37">
        <f t="shared" si="6"/>
        <v>0.7227729174398303</v>
      </c>
      <c r="U19" s="37">
        <f t="shared" si="7"/>
        <v>6.4482579948444751E-2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144271513</v>
      </c>
      <c r="E23" s="31">
        <v>142656699</v>
      </c>
      <c r="F23" s="31">
        <v>54611205</v>
      </c>
      <c r="G23" s="36">
        <f t="shared" si="0"/>
        <v>0.37853075679604192</v>
      </c>
      <c r="H23" s="31">
        <v>43726739</v>
      </c>
      <c r="I23" s="36">
        <f t="shared" si="1"/>
        <v>0.30308643813834546</v>
      </c>
      <c r="J23" s="31">
        <v>32789058</v>
      </c>
      <c r="K23" s="36">
        <f t="shared" si="2"/>
        <v>0.22984590439738128</v>
      </c>
      <c r="L23" s="31">
        <v>0</v>
      </c>
      <c r="M23" s="36">
        <f t="shared" si="3"/>
        <v>0</v>
      </c>
      <c r="N23" s="31">
        <f t="shared" si="4"/>
        <v>131127002</v>
      </c>
      <c r="O23" s="36">
        <f t="shared" si="5"/>
        <v>0.91917872009641832</v>
      </c>
      <c r="P23" s="31">
        <v>-188178</v>
      </c>
      <c r="Q23" s="31">
        <v>131845302</v>
      </c>
      <c r="R23" s="31">
        <v>131791284</v>
      </c>
      <c r="S23" s="31">
        <v>89358042</v>
      </c>
      <c r="T23" s="36">
        <f t="shared" si="6"/>
        <v>0.6780269475180164</v>
      </c>
      <c r="U23" s="36">
        <f t="shared" si="7"/>
        <v>-175.24490641839111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38481456</v>
      </c>
      <c r="E25" s="31">
        <v>38481456</v>
      </c>
      <c r="F25" s="31">
        <v>0</v>
      </c>
      <c r="G25" s="36">
        <f t="shared" si="0"/>
        <v>0</v>
      </c>
      <c r="H25" s="31">
        <v>2110</v>
      </c>
      <c r="I25" s="36">
        <f t="shared" si="1"/>
        <v>5.4831605124296751E-5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2110</v>
      </c>
      <c r="O25" s="36">
        <f t="shared" si="5"/>
        <v>5.4831605124296751E-5</v>
      </c>
      <c r="P25" s="31">
        <v>94866</v>
      </c>
      <c r="Q25" s="31">
        <v>250000</v>
      </c>
      <c r="R25" s="31">
        <v>37340419</v>
      </c>
      <c r="S25" s="31">
        <v>7847955</v>
      </c>
      <c r="T25" s="36">
        <f t="shared" si="6"/>
        <v>0.21017319061149262</v>
      </c>
      <c r="U25" s="36">
        <f t="shared" si="7"/>
        <v>-1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24270404</v>
      </c>
      <c r="E26" s="31">
        <v>24270408</v>
      </c>
      <c r="F26" s="31">
        <v>42450</v>
      </c>
      <c r="G26" s="36">
        <f t="shared" si="0"/>
        <v>1.749043814845439E-3</v>
      </c>
      <c r="H26" s="31">
        <v>53109</v>
      </c>
      <c r="I26" s="36">
        <f t="shared" si="1"/>
        <v>2.1882206822762405E-3</v>
      </c>
      <c r="J26" s="31">
        <v>85469</v>
      </c>
      <c r="K26" s="36">
        <f t="shared" si="2"/>
        <v>3.5215312408427581E-3</v>
      </c>
      <c r="L26" s="31">
        <v>0</v>
      </c>
      <c r="M26" s="36">
        <f t="shared" si="3"/>
        <v>0</v>
      </c>
      <c r="N26" s="31">
        <f t="shared" si="4"/>
        <v>181028</v>
      </c>
      <c r="O26" s="36">
        <f t="shared" si="5"/>
        <v>7.4587950890648395E-3</v>
      </c>
      <c r="P26" s="31">
        <v>320510</v>
      </c>
      <c r="Q26" s="31">
        <v>19445185</v>
      </c>
      <c r="R26" s="31">
        <v>19445185</v>
      </c>
      <c r="S26" s="31">
        <v>508923</v>
      </c>
      <c r="T26" s="36">
        <f t="shared" si="6"/>
        <v>2.6172186070741933E-2</v>
      </c>
      <c r="U26" s="36">
        <f t="shared" si="7"/>
        <v>-0.73333437334248541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207023373</v>
      </c>
      <c r="E27" s="32">
        <f>SUM(E20:E26)</f>
        <v>205408563</v>
      </c>
      <c r="F27" s="32">
        <f>SUM(F20:F26)</f>
        <v>54653655</v>
      </c>
      <c r="G27" s="37">
        <f t="shared" si="0"/>
        <v>0.26399751007824607</v>
      </c>
      <c r="H27" s="32">
        <f>SUM(H20:H26)</f>
        <v>43781958</v>
      </c>
      <c r="I27" s="37">
        <f t="shared" si="1"/>
        <v>0.21148316427053868</v>
      </c>
      <c r="J27" s="32">
        <f>SUM(J20:J26)</f>
        <v>32874527</v>
      </c>
      <c r="K27" s="37">
        <f t="shared" si="2"/>
        <v>0.16004457905681371</v>
      </c>
      <c r="L27" s="32">
        <f>SUM(L20:L26)</f>
        <v>0</v>
      </c>
      <c r="M27" s="37">
        <f t="shared" si="3"/>
        <v>0</v>
      </c>
      <c r="N27" s="32">
        <f t="shared" si="4"/>
        <v>131310140</v>
      </c>
      <c r="O27" s="37">
        <f t="shared" si="5"/>
        <v>0.6392632229261056</v>
      </c>
      <c r="P27" s="32">
        <f>SUM(P20:P26)</f>
        <v>227198</v>
      </c>
      <c r="Q27" s="32">
        <f>SUM(Q20:Q26)</f>
        <v>151540487</v>
      </c>
      <c r="R27" s="32">
        <f>SUM(R20:R26)</f>
        <v>188576888</v>
      </c>
      <c r="S27" s="32">
        <f>SUM(S20:S26)</f>
        <v>97714920</v>
      </c>
      <c r="T27" s="37">
        <f t="shared" si="6"/>
        <v>0.51817018000636428</v>
      </c>
      <c r="U27" s="37">
        <f t="shared" si="7"/>
        <v>143.69549467865033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14000000</v>
      </c>
      <c r="E29" s="31">
        <v>14000000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</v>
      </c>
      <c r="E30" s="31">
        <v>1</v>
      </c>
      <c r="F30" s="31">
        <v>3205750</v>
      </c>
      <c r="G30" s="36">
        <f t="shared" si="0"/>
        <v>3205750</v>
      </c>
      <c r="H30" s="31">
        <v>0</v>
      </c>
      <c r="I30" s="36">
        <f t="shared" si="1"/>
        <v>0</v>
      </c>
      <c r="J30" s="31">
        <v>1923450</v>
      </c>
      <c r="K30" s="36">
        <f t="shared" si="2"/>
        <v>1923450</v>
      </c>
      <c r="L30" s="31">
        <v>0</v>
      </c>
      <c r="M30" s="36">
        <f t="shared" si="3"/>
        <v>0</v>
      </c>
      <c r="N30" s="31">
        <f t="shared" si="4"/>
        <v>5129200</v>
      </c>
      <c r="O30" s="36">
        <f t="shared" si="5"/>
        <v>5129200</v>
      </c>
      <c r="P30" s="31">
        <v>2046600</v>
      </c>
      <c r="Q30" s="31">
        <v>0</v>
      </c>
      <c r="R30" s="31">
        <v>0</v>
      </c>
      <c r="S30" s="31">
        <v>7309300</v>
      </c>
      <c r="T30" s="36">
        <f t="shared" si="6"/>
        <v>0</v>
      </c>
      <c r="U30" s="36">
        <f t="shared" si="7"/>
        <v>-6.017296980357667E-2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56753729</v>
      </c>
      <c r="E31" s="31">
        <v>56753729</v>
      </c>
      <c r="F31" s="31">
        <v>70931000</v>
      </c>
      <c r="G31" s="36">
        <f t="shared" si="0"/>
        <v>1.249803338913642</v>
      </c>
      <c r="H31" s="31">
        <v>61535000</v>
      </c>
      <c r="I31" s="36">
        <f t="shared" si="1"/>
        <v>1.0842459356283003</v>
      </c>
      <c r="J31" s="31">
        <v>50645480</v>
      </c>
      <c r="K31" s="36">
        <f t="shared" si="2"/>
        <v>0.89237272849507387</v>
      </c>
      <c r="L31" s="31">
        <v>0</v>
      </c>
      <c r="M31" s="36">
        <f t="shared" si="3"/>
        <v>0</v>
      </c>
      <c r="N31" s="31">
        <f t="shared" si="4"/>
        <v>183111480</v>
      </c>
      <c r="O31" s="36">
        <f t="shared" si="5"/>
        <v>3.2264220030370163</v>
      </c>
      <c r="P31" s="31">
        <v>43054000</v>
      </c>
      <c r="Q31" s="31">
        <v>52404171</v>
      </c>
      <c r="R31" s="31">
        <v>59635140</v>
      </c>
      <c r="S31" s="31">
        <v>163170000</v>
      </c>
      <c r="T31" s="36">
        <f t="shared" si="6"/>
        <v>2.736138457962872</v>
      </c>
      <c r="U31" s="36">
        <f t="shared" si="7"/>
        <v>0.17632461559901524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1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190000092</v>
      </c>
      <c r="E33" s="31">
        <v>190000092</v>
      </c>
      <c r="F33" s="31">
        <v>96675189</v>
      </c>
      <c r="G33" s="36">
        <f t="shared" si="0"/>
        <v>0.50881653783620273</v>
      </c>
      <c r="H33" s="31">
        <v>418</v>
      </c>
      <c r="I33" s="36">
        <f t="shared" si="1"/>
        <v>2.1999989347373581E-6</v>
      </c>
      <c r="J33" s="31">
        <v>1154114</v>
      </c>
      <c r="K33" s="36">
        <f t="shared" si="2"/>
        <v>6.0742812692953854E-3</v>
      </c>
      <c r="L33" s="31">
        <v>0</v>
      </c>
      <c r="M33" s="36">
        <f t="shared" si="3"/>
        <v>0</v>
      </c>
      <c r="N33" s="31">
        <f t="shared" si="4"/>
        <v>97829721</v>
      </c>
      <c r="O33" s="36">
        <f t="shared" si="5"/>
        <v>0.51489301910443286</v>
      </c>
      <c r="P33" s="31">
        <v>89514913</v>
      </c>
      <c r="Q33" s="31">
        <v>176145092</v>
      </c>
      <c r="R33" s="31">
        <v>176145092</v>
      </c>
      <c r="S33" s="31">
        <v>175685492</v>
      </c>
      <c r="T33" s="36">
        <f t="shared" si="6"/>
        <v>0.99739078736295417</v>
      </c>
      <c r="U33" s="36">
        <f t="shared" si="7"/>
        <v>-0.98710701981020754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260753822</v>
      </c>
      <c r="E35" s="32">
        <f>SUM(E28:E34)</f>
        <v>260753822</v>
      </c>
      <c r="F35" s="32">
        <f>SUM(F28:F34)</f>
        <v>170811939</v>
      </c>
      <c r="G35" s="37">
        <f t="shared" si="0"/>
        <v>0.65506974237179161</v>
      </c>
      <c r="H35" s="32">
        <f>SUM(H28:H34)</f>
        <v>61535418</v>
      </c>
      <c r="I35" s="37">
        <f t="shared" si="1"/>
        <v>0.23599047380406182</v>
      </c>
      <c r="J35" s="32">
        <f>SUM(J28:J34)</f>
        <v>53723044</v>
      </c>
      <c r="K35" s="37">
        <f t="shared" si="2"/>
        <v>0.2060297470922593</v>
      </c>
      <c r="L35" s="32">
        <f>SUM(L28:L34)</f>
        <v>0</v>
      </c>
      <c r="M35" s="37">
        <f t="shared" si="3"/>
        <v>0</v>
      </c>
      <c r="N35" s="32">
        <f t="shared" si="4"/>
        <v>286070401</v>
      </c>
      <c r="O35" s="37">
        <f t="shared" si="5"/>
        <v>1.0970899632681128</v>
      </c>
      <c r="P35" s="32">
        <f>SUM(P28:P34)</f>
        <v>134615513</v>
      </c>
      <c r="Q35" s="32">
        <f>SUM(Q28:Q34)</f>
        <v>228549264</v>
      </c>
      <c r="R35" s="32">
        <f>SUM(R28:R34)</f>
        <v>235780232</v>
      </c>
      <c r="S35" s="32">
        <f>SUM(S28:S34)</f>
        <v>346164792</v>
      </c>
      <c r="T35" s="37">
        <f t="shared" si="6"/>
        <v>1.4681671532157963</v>
      </c>
      <c r="U35" s="37">
        <f t="shared" si="7"/>
        <v>-0.60091491089886495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629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7167231</v>
      </c>
      <c r="E37" s="31">
        <v>7167229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6797471</v>
      </c>
      <c r="R37" s="31">
        <v>6797471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35000</v>
      </c>
      <c r="S38" s="31">
        <v>17436</v>
      </c>
      <c r="T38" s="36">
        <f t="shared" si="6"/>
        <v>0.4981714285714286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2650000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2500000</v>
      </c>
      <c r="R39" s="31">
        <v>2500000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9817231</v>
      </c>
      <c r="E40" s="32">
        <f>SUM(E36:E39)</f>
        <v>7167229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0</v>
      </c>
      <c r="O40" s="37">
        <f t="shared" si="5"/>
        <v>0</v>
      </c>
      <c r="P40" s="32">
        <f>SUM(P36:P39)</f>
        <v>0</v>
      </c>
      <c r="Q40" s="32">
        <f>SUM(Q36:Q39)</f>
        <v>9297471</v>
      </c>
      <c r="R40" s="32">
        <f>SUM(R36:R39)</f>
        <v>9332471</v>
      </c>
      <c r="S40" s="32">
        <f>SUM(S36:S39)</f>
        <v>18065</v>
      </c>
      <c r="T40" s="37">
        <f t="shared" si="6"/>
        <v>1.9357145604845705E-3</v>
      </c>
      <c r="U40" s="37">
        <f t="shared" si="7"/>
        <v>0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1184004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41836402</v>
      </c>
      <c r="E42" s="31">
        <v>41836402</v>
      </c>
      <c r="F42" s="31">
        <v>35872889</v>
      </c>
      <c r="G42" s="36">
        <f t="shared" si="0"/>
        <v>0.85745636061150765</v>
      </c>
      <c r="H42" s="31">
        <v>28610223</v>
      </c>
      <c r="I42" s="36">
        <f t="shared" si="1"/>
        <v>0.68385954891627632</v>
      </c>
      <c r="J42" s="31">
        <v>36138599</v>
      </c>
      <c r="K42" s="36">
        <f t="shared" si="2"/>
        <v>0.86380752819040219</v>
      </c>
      <c r="L42" s="31">
        <v>0</v>
      </c>
      <c r="M42" s="36">
        <f t="shared" si="3"/>
        <v>0</v>
      </c>
      <c r="N42" s="31">
        <f t="shared" si="4"/>
        <v>100621711</v>
      </c>
      <c r="O42" s="36">
        <f t="shared" si="5"/>
        <v>2.4051234377181863</v>
      </c>
      <c r="P42" s="31">
        <v>21286454</v>
      </c>
      <c r="Q42" s="31">
        <v>39519465</v>
      </c>
      <c r="R42" s="31">
        <v>39519465</v>
      </c>
      <c r="S42" s="31">
        <v>74768898</v>
      </c>
      <c r="T42" s="36">
        <f t="shared" si="6"/>
        <v>1.8919511688733641</v>
      </c>
      <c r="U42" s="36">
        <f t="shared" si="7"/>
        <v>0.69772753132109266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28534778</v>
      </c>
      <c r="E44" s="31">
        <v>28534778</v>
      </c>
      <c r="F44" s="31">
        <v>11889376</v>
      </c>
      <c r="G44" s="36">
        <f t="shared" si="0"/>
        <v>0.41666264233771155</v>
      </c>
      <c r="H44" s="31">
        <v>9511551</v>
      </c>
      <c r="I44" s="36">
        <f t="shared" si="1"/>
        <v>0.333331873126891</v>
      </c>
      <c r="J44" s="31">
        <v>7133850</v>
      </c>
      <c r="K44" s="36">
        <f t="shared" si="2"/>
        <v>0.25000544949044284</v>
      </c>
      <c r="L44" s="31">
        <v>0</v>
      </c>
      <c r="M44" s="36">
        <f t="shared" si="3"/>
        <v>0</v>
      </c>
      <c r="N44" s="31">
        <f t="shared" si="4"/>
        <v>28534777</v>
      </c>
      <c r="O44" s="36">
        <f t="shared" si="5"/>
        <v>0.9999999649550454</v>
      </c>
      <c r="P44" s="31">
        <v>7589894</v>
      </c>
      <c r="Q44" s="31">
        <v>0</v>
      </c>
      <c r="R44" s="31">
        <v>42390593</v>
      </c>
      <c r="S44" s="31">
        <v>24664571</v>
      </c>
      <c r="T44" s="36">
        <f t="shared" si="6"/>
        <v>0.58184066922583511</v>
      </c>
      <c r="U44" s="36">
        <f t="shared" si="7"/>
        <v>-6.0085687626204032E-2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4624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4624</v>
      </c>
      <c r="K45" s="36">
        <f t="shared" si="2"/>
        <v>1</v>
      </c>
      <c r="L45" s="31">
        <v>0</v>
      </c>
      <c r="M45" s="36">
        <f t="shared" si="3"/>
        <v>0</v>
      </c>
      <c r="N45" s="31">
        <f t="shared" si="4"/>
        <v>4624</v>
      </c>
      <c r="O45" s="36">
        <f t="shared" si="5"/>
        <v>1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186688834</v>
      </c>
      <c r="E46" s="31">
        <v>186696443</v>
      </c>
      <c r="F46" s="31">
        <v>216273</v>
      </c>
      <c r="G46" s="36">
        <f t="shared" si="0"/>
        <v>1.1584677849560087E-3</v>
      </c>
      <c r="H46" s="31">
        <v>582919</v>
      </c>
      <c r="I46" s="36">
        <f t="shared" si="1"/>
        <v>3.1224095598561615E-3</v>
      </c>
      <c r="J46" s="31">
        <v>210035</v>
      </c>
      <c r="K46" s="36">
        <f t="shared" si="2"/>
        <v>1.1250080431366332E-3</v>
      </c>
      <c r="L46" s="31">
        <v>0</v>
      </c>
      <c r="M46" s="36">
        <f t="shared" si="3"/>
        <v>0</v>
      </c>
      <c r="N46" s="31">
        <f t="shared" si="4"/>
        <v>1009227</v>
      </c>
      <c r="O46" s="36">
        <f t="shared" si="5"/>
        <v>5.4057109165170326E-3</v>
      </c>
      <c r="P46" s="31">
        <v>318958</v>
      </c>
      <c r="Q46" s="31">
        <v>163246883</v>
      </c>
      <c r="R46" s="31">
        <v>163006883</v>
      </c>
      <c r="S46" s="31">
        <v>1050624</v>
      </c>
      <c r="T46" s="36">
        <f t="shared" si="6"/>
        <v>6.4452738477307125E-3</v>
      </c>
      <c r="U46" s="36">
        <f t="shared" si="7"/>
        <v>-0.34149637256315879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257060014</v>
      </c>
      <c r="E47" s="32">
        <f>SUM(E41:E46)</f>
        <v>258256251</v>
      </c>
      <c r="F47" s="32">
        <f>SUM(F41:F46)</f>
        <v>47978538</v>
      </c>
      <c r="G47" s="37">
        <f t="shared" si="0"/>
        <v>0.18664333380142117</v>
      </c>
      <c r="H47" s="32">
        <f>SUM(H41:H46)</f>
        <v>38704693</v>
      </c>
      <c r="I47" s="37">
        <f t="shared" si="1"/>
        <v>0.15056675831348862</v>
      </c>
      <c r="J47" s="32">
        <f>SUM(J41:J46)</f>
        <v>43487108</v>
      </c>
      <c r="K47" s="37">
        <f t="shared" si="2"/>
        <v>0.16838743624447641</v>
      </c>
      <c r="L47" s="32">
        <f>SUM(L41:L46)</f>
        <v>0</v>
      </c>
      <c r="M47" s="37">
        <f t="shared" si="3"/>
        <v>0</v>
      </c>
      <c r="N47" s="32">
        <f t="shared" si="4"/>
        <v>130170339</v>
      </c>
      <c r="O47" s="37">
        <f t="shared" si="5"/>
        <v>0.50403557898778606</v>
      </c>
      <c r="P47" s="32">
        <f>SUM(P41:P46)</f>
        <v>29195306</v>
      </c>
      <c r="Q47" s="32">
        <f>SUM(Q41:Q46)</f>
        <v>202766348</v>
      </c>
      <c r="R47" s="32">
        <f>SUM(R41:R46)</f>
        <v>244916941</v>
      </c>
      <c r="S47" s="32">
        <f>SUM(S41:S46)</f>
        <v>100484093</v>
      </c>
      <c r="T47" s="37">
        <f t="shared" si="6"/>
        <v>0.41027824612589786</v>
      </c>
      <c r="U47" s="37">
        <f t="shared" si="7"/>
        <v>0.48952396662668995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2450000</v>
      </c>
      <c r="E52" s="31">
        <v>2450000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538292</v>
      </c>
      <c r="Q52" s="31">
        <v>0</v>
      </c>
      <c r="R52" s="31">
        <v>3050000</v>
      </c>
      <c r="S52" s="31">
        <v>538292</v>
      </c>
      <c r="T52" s="36">
        <f t="shared" si="6"/>
        <v>0.17648918032786884</v>
      </c>
      <c r="U52" s="36">
        <f t="shared" si="7"/>
        <v>-1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2450000</v>
      </c>
      <c r="E53" s="32">
        <f>SUM(E48:E52)</f>
        <v>2450000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538292</v>
      </c>
      <c r="Q53" s="32">
        <f>SUM(Q48:Q52)</f>
        <v>0</v>
      </c>
      <c r="R53" s="32">
        <f>SUM(R48:R52)</f>
        <v>3050000</v>
      </c>
      <c r="S53" s="32">
        <f>SUM(S48:S52)</f>
        <v>538292</v>
      </c>
      <c r="T53" s="37">
        <f t="shared" si="6"/>
        <v>0.17648918032786884</v>
      </c>
      <c r="U53" s="37">
        <f t="shared" si="7"/>
        <v>-1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1031294216</v>
      </c>
      <c r="E54" s="32">
        <f>SUM(E8:E9,E11:E18,E20:E26,E28:E34,E36:E39,E41:E46,E48:E52)</f>
        <v>982037333</v>
      </c>
      <c r="F54" s="32">
        <f>SUM(F8:F9,F11:F18,F20:F26,F28:F34,F36:F39,F41:F46,F48:F52)</f>
        <v>308560542</v>
      </c>
      <c r="G54" s="37">
        <f t="shared" si="0"/>
        <v>0.29919739412171781</v>
      </c>
      <c r="H54" s="32">
        <f>SUM(H8:H9,H11:H18,H20:H26,H28:H34,H36:H39,H41:H46,H48:H52)</f>
        <v>172968118</v>
      </c>
      <c r="I54" s="37">
        <f t="shared" si="1"/>
        <v>0.16771946871851748</v>
      </c>
      <c r="J54" s="32">
        <f>SUM(J8:J9,J11:J18,J20:J26,J28:J34,J36:J39,J41:J46,J48:J52)</f>
        <v>207463478</v>
      </c>
      <c r="K54" s="37">
        <f t="shared" si="2"/>
        <v>0.2112582394054463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688992138</v>
      </c>
      <c r="O54" s="37">
        <f t="shared" si="5"/>
        <v>0.70159464904986457</v>
      </c>
      <c r="P54" s="32">
        <f>SUM(P8:P9,P11:P18,P20:P26,P28:P34,P36:P39,P41:P46,P48:P52)</f>
        <v>238313400</v>
      </c>
      <c r="Q54" s="32">
        <f>SUM(Q8:Q9,Q11:Q18,Q20:Q26,Q28:Q34,Q36:Q39,Q41:Q46,Q48:Q52)</f>
        <v>799877785</v>
      </c>
      <c r="R54" s="32">
        <f>SUM(R8:R9,R11:R18,R20:R26,R28:R34,R36:R39,R41:R46,R48:R52)</f>
        <v>1036657153</v>
      </c>
      <c r="S54" s="32">
        <f>SUM(S8:S9,S11:S18,S20:S26,S28:S34,S36:S39,S41:S46,S48:S52)</f>
        <v>714929148</v>
      </c>
      <c r="T54" s="37">
        <f t="shared" si="6"/>
        <v>0.68964859397444389</v>
      </c>
      <c r="U54" s="37">
        <f t="shared" si="7"/>
        <v>-0.12945105898367448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13280</v>
      </c>
      <c r="E57" s="31">
        <v>13280</v>
      </c>
      <c r="F57" s="31">
        <v>229824</v>
      </c>
      <c r="G57" s="36">
        <f t="shared" ref="G57:G85" si="8">IF(($D57      =0),0,($F57      /$D57      ))</f>
        <v>17.306024096385542</v>
      </c>
      <c r="H57" s="31">
        <v>229824</v>
      </c>
      <c r="I57" s="36">
        <f t="shared" ref="I57:I85" si="9">IF(($D57      =0),0,($H57      /$D57      ))</f>
        <v>17.306024096385542</v>
      </c>
      <c r="J57" s="31">
        <v>229824</v>
      </c>
      <c r="K57" s="36">
        <f t="shared" ref="K57:K85" si="10">IF(($E57      =0),0,($J57      /$E57      ))</f>
        <v>17.306024096385542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689472</v>
      </c>
      <c r="O57" s="36">
        <f t="shared" ref="O57:O85" si="13">IF(($E57      =0),0,($N57      /$E57      ))</f>
        <v>51.918072289156626</v>
      </c>
      <c r="P57" s="31">
        <v>215964</v>
      </c>
      <c r="Q57" s="31">
        <v>12612</v>
      </c>
      <c r="R57" s="31">
        <v>12612</v>
      </c>
      <c r="S57" s="31">
        <v>648785</v>
      </c>
      <c r="T57" s="36">
        <f t="shared" ref="T57:T85" si="14">IF(($R57      =0),0,($S57      /$R57      ))</f>
        <v>51.441880748493496</v>
      </c>
      <c r="U57" s="36">
        <f t="shared" ref="U57:U85" si="15">IF(($P57      =0),0,(($J57      /$P57      )-1))</f>
        <v>6.4177362893815593E-2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13280</v>
      </c>
      <c r="E58" s="32">
        <f>E57</f>
        <v>13280</v>
      </c>
      <c r="F58" s="32">
        <f>F57</f>
        <v>229824</v>
      </c>
      <c r="G58" s="37">
        <f t="shared" si="8"/>
        <v>17.306024096385542</v>
      </c>
      <c r="H58" s="32">
        <f>H57</f>
        <v>229824</v>
      </c>
      <c r="I58" s="37">
        <f t="shared" si="9"/>
        <v>17.306024096385542</v>
      </c>
      <c r="J58" s="32">
        <f>J57</f>
        <v>229824</v>
      </c>
      <c r="K58" s="37">
        <f t="shared" si="10"/>
        <v>17.306024096385542</v>
      </c>
      <c r="L58" s="32">
        <f>L57</f>
        <v>0</v>
      </c>
      <c r="M58" s="37">
        <f t="shared" si="11"/>
        <v>0</v>
      </c>
      <c r="N58" s="32">
        <f t="shared" si="12"/>
        <v>689472</v>
      </c>
      <c r="O58" s="37">
        <f t="shared" si="13"/>
        <v>51.918072289156626</v>
      </c>
      <c r="P58" s="32">
        <f>P57</f>
        <v>215964</v>
      </c>
      <c r="Q58" s="32">
        <f>Q57</f>
        <v>12612</v>
      </c>
      <c r="R58" s="32">
        <f>R57</f>
        <v>12612</v>
      </c>
      <c r="S58" s="32">
        <f>S57</f>
        <v>648785</v>
      </c>
      <c r="T58" s="37">
        <f t="shared" si="14"/>
        <v>51.441880748493496</v>
      </c>
      <c r="U58" s="37">
        <f t="shared" si="15"/>
        <v>6.4177362893815593E-2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3153000</v>
      </c>
      <c r="E61" s="31">
        <v>3153000</v>
      </c>
      <c r="F61" s="31">
        <v>3153000</v>
      </c>
      <c r="G61" s="36">
        <f t="shared" si="8"/>
        <v>1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3153000</v>
      </c>
      <c r="O61" s="36">
        <f t="shared" si="13"/>
        <v>1</v>
      </c>
      <c r="P61" s="31">
        <v>0</v>
      </c>
      <c r="Q61" s="31">
        <v>3093000</v>
      </c>
      <c r="R61" s="31">
        <v>3093000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12187122</v>
      </c>
      <c r="E62" s="31">
        <v>12187122</v>
      </c>
      <c r="F62" s="31">
        <v>0</v>
      </c>
      <c r="G62" s="36">
        <f t="shared" si="8"/>
        <v>0</v>
      </c>
      <c r="H62" s="31">
        <v>4439576</v>
      </c>
      <c r="I62" s="36">
        <f t="shared" si="9"/>
        <v>0.36428420097870523</v>
      </c>
      <c r="J62" s="31">
        <v>3330075</v>
      </c>
      <c r="K62" s="36">
        <f t="shared" si="10"/>
        <v>0.27324539788803298</v>
      </c>
      <c r="L62" s="31">
        <v>0</v>
      </c>
      <c r="M62" s="36">
        <f t="shared" si="11"/>
        <v>0</v>
      </c>
      <c r="N62" s="31">
        <f t="shared" si="12"/>
        <v>7769651</v>
      </c>
      <c r="O62" s="36">
        <f t="shared" si="13"/>
        <v>0.63752959886673821</v>
      </c>
      <c r="P62" s="31">
        <v>6029704</v>
      </c>
      <c r="Q62" s="31">
        <v>13475122</v>
      </c>
      <c r="R62" s="31">
        <v>13475122</v>
      </c>
      <c r="S62" s="31">
        <v>15300692</v>
      </c>
      <c r="T62" s="36">
        <f t="shared" si="14"/>
        <v>1.1354770665527185</v>
      </c>
      <c r="U62" s="36">
        <f t="shared" si="15"/>
        <v>-0.44772164603768283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15340122</v>
      </c>
      <c r="E63" s="32">
        <f>SUM(E59:E62)</f>
        <v>15340122</v>
      </c>
      <c r="F63" s="32">
        <f>SUM(F59:F62)</f>
        <v>3153000</v>
      </c>
      <c r="G63" s="37">
        <f t="shared" si="8"/>
        <v>0.20553943443213815</v>
      </c>
      <c r="H63" s="32">
        <f>SUM(H59:H62)</f>
        <v>4439576</v>
      </c>
      <c r="I63" s="37">
        <f t="shared" si="9"/>
        <v>0.2894094323369788</v>
      </c>
      <c r="J63" s="32">
        <f>SUM(J59:J62)</f>
        <v>3330075</v>
      </c>
      <c r="K63" s="37">
        <f t="shared" si="10"/>
        <v>0.2170826933449421</v>
      </c>
      <c r="L63" s="32">
        <f>SUM(L59:L62)</f>
        <v>0</v>
      </c>
      <c r="M63" s="37">
        <f t="shared" si="11"/>
        <v>0</v>
      </c>
      <c r="N63" s="32">
        <f t="shared" si="12"/>
        <v>10922651</v>
      </c>
      <c r="O63" s="37">
        <f t="shared" si="13"/>
        <v>0.7120315601140591</v>
      </c>
      <c r="P63" s="32">
        <f>SUM(P59:P62)</f>
        <v>6029704</v>
      </c>
      <c r="Q63" s="32">
        <f>SUM(Q59:Q62)</f>
        <v>16568122</v>
      </c>
      <c r="R63" s="32">
        <f>SUM(R59:R62)</f>
        <v>16568122</v>
      </c>
      <c r="S63" s="32">
        <f>SUM(S59:S62)</f>
        <v>15300692</v>
      </c>
      <c r="T63" s="37">
        <f t="shared" si="14"/>
        <v>0.92350189116183479</v>
      </c>
      <c r="U63" s="37">
        <f t="shared" si="15"/>
        <v>-0.44772164603768283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32074381</v>
      </c>
      <c r="E65" s="31">
        <v>32074381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36220245</v>
      </c>
      <c r="R65" s="31">
        <v>36220245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99052000</v>
      </c>
      <c r="E66" s="31">
        <v>99052000</v>
      </c>
      <c r="F66" s="31">
        <v>40711007</v>
      </c>
      <c r="G66" s="36">
        <f t="shared" si="8"/>
        <v>0.41100641077413885</v>
      </c>
      <c r="H66" s="31">
        <v>32953426</v>
      </c>
      <c r="I66" s="36">
        <f t="shared" si="9"/>
        <v>0.33268814360134069</v>
      </c>
      <c r="J66" s="31">
        <v>24438539</v>
      </c>
      <c r="K66" s="36">
        <f t="shared" si="10"/>
        <v>0.24672433671203003</v>
      </c>
      <c r="L66" s="31">
        <v>0</v>
      </c>
      <c r="M66" s="36">
        <f t="shared" si="11"/>
        <v>0</v>
      </c>
      <c r="N66" s="31">
        <f t="shared" si="12"/>
        <v>98102972</v>
      </c>
      <c r="O66" s="36">
        <f t="shared" si="13"/>
        <v>0.99041889108750958</v>
      </c>
      <c r="P66" s="31">
        <v>25806973</v>
      </c>
      <c r="Q66" s="31">
        <v>93253000</v>
      </c>
      <c r="R66" s="31">
        <v>93323000</v>
      </c>
      <c r="S66" s="31">
        <v>92313534</v>
      </c>
      <c r="T66" s="36">
        <f t="shared" si="14"/>
        <v>0.98918309527126214</v>
      </c>
      <c r="U66" s="36">
        <f t="shared" si="15"/>
        <v>-5.302574618108058E-2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752171000</v>
      </c>
      <c r="E67" s="31">
        <v>751966000</v>
      </c>
      <c r="F67" s="31">
        <v>285584840</v>
      </c>
      <c r="G67" s="36">
        <f t="shared" si="8"/>
        <v>0.37968073749187353</v>
      </c>
      <c r="H67" s="31">
        <v>213149053</v>
      </c>
      <c r="I67" s="36">
        <f t="shared" si="9"/>
        <v>0.28337845117666061</v>
      </c>
      <c r="J67" s="31">
        <v>174093089</v>
      </c>
      <c r="K67" s="36">
        <f t="shared" si="10"/>
        <v>0.23151723482178715</v>
      </c>
      <c r="L67" s="31">
        <v>0</v>
      </c>
      <c r="M67" s="36">
        <f t="shared" si="11"/>
        <v>0</v>
      </c>
      <c r="N67" s="31">
        <f t="shared" si="12"/>
        <v>672826982</v>
      </c>
      <c r="O67" s="36">
        <f t="shared" si="13"/>
        <v>0.89475718583021036</v>
      </c>
      <c r="P67" s="31">
        <v>154878217</v>
      </c>
      <c r="Q67" s="31">
        <v>700414000</v>
      </c>
      <c r="R67" s="31">
        <v>700414000</v>
      </c>
      <c r="S67" s="31">
        <v>561738724</v>
      </c>
      <c r="T67" s="36">
        <f t="shared" si="14"/>
        <v>0.80200956006019297</v>
      </c>
      <c r="U67" s="36">
        <f t="shared" si="15"/>
        <v>0.12406439312250095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135386</v>
      </c>
      <c r="E68" s="31">
        <v>150000</v>
      </c>
      <c r="F68" s="31">
        <v>35793</v>
      </c>
      <c r="G68" s="36">
        <f t="shared" si="8"/>
        <v>0.26437740977649093</v>
      </c>
      <c r="H68" s="31">
        <v>12930</v>
      </c>
      <c r="I68" s="36">
        <f t="shared" si="9"/>
        <v>9.5504705065516379E-2</v>
      </c>
      <c r="J68" s="31">
        <v>73043</v>
      </c>
      <c r="K68" s="36">
        <f t="shared" si="10"/>
        <v>0.48695333333333335</v>
      </c>
      <c r="L68" s="31">
        <v>0</v>
      </c>
      <c r="M68" s="36">
        <f t="shared" si="11"/>
        <v>0</v>
      </c>
      <c r="N68" s="31">
        <f t="shared" si="12"/>
        <v>121766</v>
      </c>
      <c r="O68" s="36">
        <f t="shared" si="13"/>
        <v>0.81177333333333335</v>
      </c>
      <c r="P68" s="31">
        <v>10435</v>
      </c>
      <c r="Q68" s="31">
        <v>132731</v>
      </c>
      <c r="R68" s="31">
        <v>132731</v>
      </c>
      <c r="S68" s="31">
        <v>71218</v>
      </c>
      <c r="T68" s="36">
        <f t="shared" si="14"/>
        <v>0.53655890485267199</v>
      </c>
      <c r="U68" s="36">
        <f t="shared" si="15"/>
        <v>5.9998083373263054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152761000</v>
      </c>
      <c r="E69" s="31">
        <v>152761000</v>
      </c>
      <c r="F69" s="31">
        <v>62512062</v>
      </c>
      <c r="G69" s="36">
        <f t="shared" si="8"/>
        <v>0.40921479958890034</v>
      </c>
      <c r="H69" s="31">
        <v>49451423</v>
      </c>
      <c r="I69" s="36">
        <f t="shared" si="9"/>
        <v>0.32371759153187002</v>
      </c>
      <c r="J69" s="31">
        <v>37983949</v>
      </c>
      <c r="K69" s="36">
        <f t="shared" si="10"/>
        <v>0.24864951787432657</v>
      </c>
      <c r="L69" s="31">
        <v>0</v>
      </c>
      <c r="M69" s="36">
        <f t="shared" si="11"/>
        <v>0</v>
      </c>
      <c r="N69" s="31">
        <f t="shared" si="12"/>
        <v>149947434</v>
      </c>
      <c r="O69" s="36">
        <f t="shared" si="13"/>
        <v>0.9815819089950969</v>
      </c>
      <c r="P69" s="31">
        <v>47753213</v>
      </c>
      <c r="Q69" s="31">
        <v>147750000</v>
      </c>
      <c r="R69" s="31">
        <v>147935000</v>
      </c>
      <c r="S69" s="31">
        <v>105854860</v>
      </c>
      <c r="T69" s="36">
        <f t="shared" si="14"/>
        <v>0.71554980227802756</v>
      </c>
      <c r="U69" s="36">
        <f t="shared" si="15"/>
        <v>-0.2045781505843387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1036193767</v>
      </c>
      <c r="E70" s="32">
        <f>SUM(E64:E69)</f>
        <v>1036003381</v>
      </c>
      <c r="F70" s="32">
        <f>SUM(F64:F69)</f>
        <v>388843702</v>
      </c>
      <c r="G70" s="37">
        <f t="shared" si="8"/>
        <v>0.37526157209552102</v>
      </c>
      <c r="H70" s="32">
        <f>SUM(H64:H69)</f>
        <v>295566832</v>
      </c>
      <c r="I70" s="37">
        <f t="shared" si="9"/>
        <v>0.28524281984027799</v>
      </c>
      <c r="J70" s="32">
        <f>SUM(J64:J69)</f>
        <v>236588620</v>
      </c>
      <c r="K70" s="37">
        <f t="shared" si="10"/>
        <v>0.22836664854475025</v>
      </c>
      <c r="L70" s="32">
        <f>SUM(L64:L69)</f>
        <v>0</v>
      </c>
      <c r="M70" s="37">
        <f t="shared" si="11"/>
        <v>0</v>
      </c>
      <c r="N70" s="32">
        <f t="shared" si="12"/>
        <v>920999154</v>
      </c>
      <c r="O70" s="37">
        <f t="shared" si="13"/>
        <v>0.88899242115504251</v>
      </c>
      <c r="P70" s="32">
        <f>SUM(P64:P69)</f>
        <v>228448838</v>
      </c>
      <c r="Q70" s="32">
        <f>SUM(Q64:Q69)</f>
        <v>977769976</v>
      </c>
      <c r="R70" s="32">
        <f>SUM(R64:R69)</f>
        <v>978024976</v>
      </c>
      <c r="S70" s="32">
        <f>SUM(S64:S69)</f>
        <v>759978336</v>
      </c>
      <c r="T70" s="37">
        <f t="shared" si="14"/>
        <v>0.77705411891239884</v>
      </c>
      <c r="U70" s="37">
        <f t="shared" si="15"/>
        <v>3.5630656173440522E-2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7762008</v>
      </c>
      <c r="E71" s="31">
        <v>7739938</v>
      </c>
      <c r="F71" s="31">
        <v>3163436</v>
      </c>
      <c r="G71" s="36">
        <f t="shared" si="8"/>
        <v>0.40755381854798395</v>
      </c>
      <c r="H71" s="31">
        <v>28283237</v>
      </c>
      <c r="I71" s="36">
        <f t="shared" si="9"/>
        <v>3.6438041548011801</v>
      </c>
      <c r="J71" s="31">
        <v>1963672</v>
      </c>
      <c r="K71" s="36">
        <f t="shared" si="10"/>
        <v>0.25370642503854685</v>
      </c>
      <c r="L71" s="31">
        <v>0</v>
      </c>
      <c r="M71" s="36">
        <f t="shared" si="11"/>
        <v>0</v>
      </c>
      <c r="N71" s="31">
        <f t="shared" si="12"/>
        <v>33410345</v>
      </c>
      <c r="O71" s="36">
        <f t="shared" si="13"/>
        <v>4.3166166188928132</v>
      </c>
      <c r="P71" s="31">
        <v>517458</v>
      </c>
      <c r="Q71" s="31">
        <v>22227408</v>
      </c>
      <c r="R71" s="31">
        <v>22133996</v>
      </c>
      <c r="S71" s="31">
        <v>16415380</v>
      </c>
      <c r="T71" s="36">
        <f t="shared" si="14"/>
        <v>0.74163653052074285</v>
      </c>
      <c r="U71" s="36">
        <f t="shared" si="15"/>
        <v>2.7948432529789859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14400</v>
      </c>
      <c r="S72" s="31">
        <v>7173</v>
      </c>
      <c r="T72" s="36">
        <f t="shared" si="14"/>
        <v>0.49812499999999998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19255755</v>
      </c>
      <c r="E73" s="31">
        <v>19255755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17228245</v>
      </c>
      <c r="R73" s="31">
        <v>17784371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3843000</v>
      </c>
      <c r="E75" s="31">
        <v>3843000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3770000</v>
      </c>
      <c r="R75" s="31">
        <v>3770000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27736259</v>
      </c>
      <c r="E76" s="31">
        <v>27736259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92</v>
      </c>
      <c r="K76" s="36">
        <f t="shared" si="10"/>
        <v>3.316957777182568E-6</v>
      </c>
      <c r="L76" s="31">
        <v>0</v>
      </c>
      <c r="M76" s="36">
        <f t="shared" si="11"/>
        <v>0</v>
      </c>
      <c r="N76" s="31">
        <f t="shared" si="12"/>
        <v>92</v>
      </c>
      <c r="O76" s="36">
        <f t="shared" si="13"/>
        <v>3.316957777182568E-6</v>
      </c>
      <c r="P76" s="31">
        <v>2371</v>
      </c>
      <c r="Q76" s="31">
        <v>18543724</v>
      </c>
      <c r="R76" s="31">
        <v>24940991</v>
      </c>
      <c r="S76" s="31">
        <v>2378</v>
      </c>
      <c r="T76" s="36">
        <f t="shared" si="14"/>
        <v>9.5345048639005559E-5</v>
      </c>
      <c r="U76" s="36">
        <f t="shared" si="15"/>
        <v>-0.96119780683256006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4216000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58597022</v>
      </c>
      <c r="E78" s="32">
        <f>SUM(E71:E77)</f>
        <v>58574952</v>
      </c>
      <c r="F78" s="32">
        <f>SUM(F71:F77)</f>
        <v>3163436</v>
      </c>
      <c r="G78" s="37">
        <f t="shared" si="8"/>
        <v>5.3986293023560138E-2</v>
      </c>
      <c r="H78" s="32">
        <f>SUM(H71:H77)</f>
        <v>28283237</v>
      </c>
      <c r="I78" s="37">
        <f t="shared" si="9"/>
        <v>0.48267362460843144</v>
      </c>
      <c r="J78" s="32">
        <f>SUM(J71:J77)</f>
        <v>1963764</v>
      </c>
      <c r="K78" s="37">
        <f t="shared" si="10"/>
        <v>3.3525661275829982E-2</v>
      </c>
      <c r="L78" s="32">
        <f>SUM(L71:L77)</f>
        <v>0</v>
      </c>
      <c r="M78" s="37">
        <f t="shared" si="11"/>
        <v>0</v>
      </c>
      <c r="N78" s="32">
        <f t="shared" si="12"/>
        <v>33410437</v>
      </c>
      <c r="O78" s="37">
        <f t="shared" si="13"/>
        <v>0.57038778281884039</v>
      </c>
      <c r="P78" s="32">
        <f>SUM(P71:P77)</f>
        <v>519829</v>
      </c>
      <c r="Q78" s="32">
        <f>SUM(Q71:Q77)</f>
        <v>65985377</v>
      </c>
      <c r="R78" s="32">
        <f>SUM(R71:R77)</f>
        <v>68643758</v>
      </c>
      <c r="S78" s="32">
        <f>SUM(S71:S77)</f>
        <v>16424931</v>
      </c>
      <c r="T78" s="37">
        <f t="shared" si="14"/>
        <v>0.23927785247421915</v>
      </c>
      <c r="U78" s="37">
        <f t="shared" si="15"/>
        <v>2.7777115166718285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191904100</v>
      </c>
      <c r="E79" s="31">
        <v>191904100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278468706</v>
      </c>
      <c r="K79" s="36">
        <f t="shared" si="10"/>
        <v>1.4510826292924435</v>
      </c>
      <c r="L79" s="31">
        <v>0</v>
      </c>
      <c r="M79" s="36">
        <f t="shared" si="11"/>
        <v>0</v>
      </c>
      <c r="N79" s="31">
        <f t="shared" si="12"/>
        <v>278468706</v>
      </c>
      <c r="O79" s="36">
        <f t="shared" si="13"/>
        <v>1.4510826292924435</v>
      </c>
      <c r="P79" s="31">
        <v>305334</v>
      </c>
      <c r="Q79" s="31">
        <v>177745101</v>
      </c>
      <c r="R79" s="31">
        <v>177745101</v>
      </c>
      <c r="S79" s="31">
        <v>189291293</v>
      </c>
      <c r="T79" s="36">
        <f t="shared" si="14"/>
        <v>1.0649592699604138</v>
      </c>
      <c r="U79" s="36">
        <f t="shared" si="15"/>
        <v>911.01342136807557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191904100</v>
      </c>
      <c r="E84" s="32">
        <f>SUM(E79:E83)</f>
        <v>191904100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278468706</v>
      </c>
      <c r="K84" s="37">
        <f t="shared" si="10"/>
        <v>1.4510826292924435</v>
      </c>
      <c r="L84" s="32">
        <f>SUM(L79:L83)</f>
        <v>0</v>
      </c>
      <c r="M84" s="37">
        <f t="shared" si="11"/>
        <v>0</v>
      </c>
      <c r="N84" s="32">
        <f t="shared" si="12"/>
        <v>278468706</v>
      </c>
      <c r="O84" s="37">
        <f t="shared" si="13"/>
        <v>1.4510826292924435</v>
      </c>
      <c r="P84" s="32">
        <f>SUM(P79:P83)</f>
        <v>305334</v>
      </c>
      <c r="Q84" s="32">
        <f>SUM(Q79:Q83)</f>
        <v>177745101</v>
      </c>
      <c r="R84" s="32">
        <f>SUM(R79:R83)</f>
        <v>177745101</v>
      </c>
      <c r="S84" s="32">
        <f>SUM(S79:S83)</f>
        <v>189291293</v>
      </c>
      <c r="T84" s="37">
        <f t="shared" si="14"/>
        <v>1.0649592699604138</v>
      </c>
      <c r="U84" s="37">
        <f t="shared" si="15"/>
        <v>911.01342136807557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1302048291</v>
      </c>
      <c r="E85" s="32">
        <f>SUM(E57,E59:E62,E64:E69,E71:E77,E79:E83)</f>
        <v>1301835835</v>
      </c>
      <c r="F85" s="32">
        <f>SUM(F57,F59:F62,F64:F69,F71:F77,F79:F83)</f>
        <v>395389962</v>
      </c>
      <c r="G85" s="37">
        <f t="shared" si="8"/>
        <v>0.30366766327563194</v>
      </c>
      <c r="H85" s="32">
        <f>SUM(H57,H59:H62,H64:H69,H71:H77,H79:H83)</f>
        <v>328519469</v>
      </c>
      <c r="I85" s="37">
        <f t="shared" si="9"/>
        <v>0.25230974248097221</v>
      </c>
      <c r="J85" s="32">
        <f>SUM(J57,J59:J62,J64:J69,J71:J77,J79:J83)</f>
        <v>520580989</v>
      </c>
      <c r="K85" s="37">
        <f t="shared" si="10"/>
        <v>0.39988220865037105</v>
      </c>
      <c r="L85" s="32">
        <f>SUM(L57,L59:L62,L64:L69,L71:L77,L79:L83)</f>
        <v>0</v>
      </c>
      <c r="M85" s="37">
        <f t="shared" si="11"/>
        <v>0</v>
      </c>
      <c r="N85" s="32">
        <f t="shared" si="12"/>
        <v>1244490420</v>
      </c>
      <c r="O85" s="37">
        <f t="shared" si="13"/>
        <v>0.95595034837860338</v>
      </c>
      <c r="P85" s="32">
        <f>SUM(P57,P59:P62,P64:P69,P71:P77,P79:P83)</f>
        <v>235519669</v>
      </c>
      <c r="Q85" s="32">
        <f>SUM(Q57,Q59:Q62,Q64:Q69,Q71:Q77,Q79:Q83)</f>
        <v>1238081188</v>
      </c>
      <c r="R85" s="32">
        <f>SUM(R57,R59:R62,R64:R69,R71:R77,R79:R83)</f>
        <v>1240994569</v>
      </c>
      <c r="S85" s="32">
        <f>SUM(S57,S59:S62,S64:S69,S71:S77,S79:S83)</f>
        <v>981644037</v>
      </c>
      <c r="T85" s="37">
        <f t="shared" si="14"/>
        <v>0.7910139669595927</v>
      </c>
      <c r="U85" s="37">
        <f t="shared" si="15"/>
        <v>1.2103503762991448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6">IF(($D88      =0),0,($F88      /$D88      ))</f>
        <v>0</v>
      </c>
      <c r="H88" s="31">
        <v>0</v>
      </c>
      <c r="I88" s="36">
        <f t="shared" ref="I88:I99" si="17">IF(($D88      =0),0,($H88      /$D88      ))</f>
        <v>0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0</v>
      </c>
      <c r="O88" s="36">
        <f t="shared" ref="O88:O99" si="21">IF(($E88      =0),0,($N88      /$E88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22">IF(($R88      =0),0,($S88      /$R88      ))</f>
        <v>0</v>
      </c>
      <c r="U88" s="36">
        <f t="shared" ref="U88:U99" si="23">IF(($P88      =0),0,(($J88      /$P88      )-1))</f>
        <v>0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55000000</v>
      </c>
      <c r="E89" s="31">
        <v>51484000</v>
      </c>
      <c r="F89" s="31">
        <v>5747120</v>
      </c>
      <c r="G89" s="36">
        <f t="shared" si="16"/>
        <v>0.10449309090909091</v>
      </c>
      <c r="H89" s="31">
        <v>2516610</v>
      </c>
      <c r="I89" s="36">
        <f t="shared" si="17"/>
        <v>4.5756545454545453E-2</v>
      </c>
      <c r="J89" s="31">
        <v>-1180388</v>
      </c>
      <c r="K89" s="36">
        <f t="shared" si="18"/>
        <v>-2.2927278377748425E-2</v>
      </c>
      <c r="L89" s="31">
        <v>0</v>
      </c>
      <c r="M89" s="36">
        <f t="shared" si="19"/>
        <v>0</v>
      </c>
      <c r="N89" s="31">
        <f t="shared" si="20"/>
        <v>7083342</v>
      </c>
      <c r="O89" s="36">
        <f t="shared" si="21"/>
        <v>0.13758336570585036</v>
      </c>
      <c r="P89" s="31">
        <v>532465</v>
      </c>
      <c r="Q89" s="31">
        <v>170946000</v>
      </c>
      <c r="R89" s="31">
        <v>81750000</v>
      </c>
      <c r="S89" s="31">
        <v>11456007</v>
      </c>
      <c r="T89" s="36">
        <f t="shared" si="22"/>
        <v>0.14013464220183486</v>
      </c>
      <c r="U89" s="36">
        <f t="shared" si="23"/>
        <v>-3.2168367873944765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62000000</v>
      </c>
      <c r="E90" s="31">
        <v>62000000</v>
      </c>
      <c r="F90" s="31">
        <v>15000</v>
      </c>
      <c r="G90" s="36">
        <f t="shared" si="16"/>
        <v>2.4193548387096774E-4</v>
      </c>
      <c r="H90" s="31">
        <v>442686</v>
      </c>
      <c r="I90" s="36">
        <f t="shared" si="17"/>
        <v>7.1400967741935481E-3</v>
      </c>
      <c r="J90" s="31">
        <v>4225954</v>
      </c>
      <c r="K90" s="36">
        <f t="shared" si="18"/>
        <v>6.8160548387096773E-2</v>
      </c>
      <c r="L90" s="31">
        <v>0</v>
      </c>
      <c r="M90" s="36">
        <f t="shared" si="19"/>
        <v>0</v>
      </c>
      <c r="N90" s="31">
        <f t="shared" si="20"/>
        <v>4683640</v>
      </c>
      <c r="O90" s="36">
        <f t="shared" si="21"/>
        <v>7.5542580645161284E-2</v>
      </c>
      <c r="P90" s="31">
        <v>12466959</v>
      </c>
      <c r="Q90" s="31">
        <v>0</v>
      </c>
      <c r="R90" s="31">
        <v>60532000</v>
      </c>
      <c r="S90" s="31">
        <v>33236381</v>
      </c>
      <c r="T90" s="36">
        <f t="shared" si="22"/>
        <v>0.54907125156941783</v>
      </c>
      <c r="U90" s="36">
        <f t="shared" si="23"/>
        <v>-0.66102768124929256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117000000</v>
      </c>
      <c r="E91" s="32">
        <f>SUM(E88:E90)</f>
        <v>113484000</v>
      </c>
      <c r="F91" s="32">
        <f>SUM(F88:F90)</f>
        <v>5762120</v>
      </c>
      <c r="G91" s="37">
        <f t="shared" si="16"/>
        <v>4.9248888888888891E-2</v>
      </c>
      <c r="H91" s="32">
        <f>SUM(H88:H90)</f>
        <v>2959296</v>
      </c>
      <c r="I91" s="37">
        <f t="shared" si="17"/>
        <v>2.5293128205128204E-2</v>
      </c>
      <c r="J91" s="32">
        <f>SUM(J88:J90)</f>
        <v>3045566</v>
      </c>
      <c r="K91" s="37">
        <f t="shared" si="18"/>
        <v>2.6836963801064467E-2</v>
      </c>
      <c r="L91" s="32">
        <f>SUM(L88:L90)</f>
        <v>0</v>
      </c>
      <c r="M91" s="37">
        <f t="shared" si="19"/>
        <v>0</v>
      </c>
      <c r="N91" s="32">
        <f t="shared" si="20"/>
        <v>11766982</v>
      </c>
      <c r="O91" s="37">
        <f t="shared" si="21"/>
        <v>0.10368846709668324</v>
      </c>
      <c r="P91" s="32">
        <f>SUM(P88:P90)</f>
        <v>12999424</v>
      </c>
      <c r="Q91" s="32">
        <f>SUM(Q88:Q90)</f>
        <v>170946000</v>
      </c>
      <c r="R91" s="32">
        <f>SUM(R88:R90)</f>
        <v>142282000</v>
      </c>
      <c r="S91" s="32">
        <f>SUM(S88:S90)</f>
        <v>44692388</v>
      </c>
      <c r="T91" s="37">
        <f t="shared" si="22"/>
        <v>0.31411132820736282</v>
      </c>
      <c r="U91" s="37">
        <f t="shared" si="23"/>
        <v>-0.76571531169381046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7229353</v>
      </c>
      <c r="E92" s="31">
        <v>7229353</v>
      </c>
      <c r="F92" s="31">
        <v>355360</v>
      </c>
      <c r="G92" s="36">
        <f t="shared" si="16"/>
        <v>4.9155159528107152E-2</v>
      </c>
      <c r="H92" s="31">
        <v>290927</v>
      </c>
      <c r="I92" s="36">
        <f t="shared" si="17"/>
        <v>4.0242467064480043E-2</v>
      </c>
      <c r="J92" s="31">
        <v>61620</v>
      </c>
      <c r="K92" s="36">
        <f t="shared" si="18"/>
        <v>8.5235843373535642E-3</v>
      </c>
      <c r="L92" s="31">
        <v>0</v>
      </c>
      <c r="M92" s="36">
        <f t="shared" si="19"/>
        <v>0</v>
      </c>
      <c r="N92" s="31">
        <f t="shared" si="20"/>
        <v>707907</v>
      </c>
      <c r="O92" s="36">
        <f t="shared" si="21"/>
        <v>9.7921210929940758E-2</v>
      </c>
      <c r="P92" s="31">
        <v>539842</v>
      </c>
      <c r="Q92" s="31">
        <v>169822</v>
      </c>
      <c r="R92" s="31">
        <v>0</v>
      </c>
      <c r="S92" s="31">
        <v>573319</v>
      </c>
      <c r="T92" s="36">
        <f t="shared" si="22"/>
        <v>0</v>
      </c>
      <c r="U92" s="36">
        <f t="shared" si="23"/>
        <v>-0.8858554910510853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6665000</v>
      </c>
      <c r="E93" s="31">
        <v>6665000</v>
      </c>
      <c r="F93" s="31">
        <v>2777073</v>
      </c>
      <c r="G93" s="36">
        <f t="shared" si="16"/>
        <v>0.41666511627906977</v>
      </c>
      <c r="H93" s="31">
        <v>2221667</v>
      </c>
      <c r="I93" s="36">
        <f t="shared" si="17"/>
        <v>0.33333338334583645</v>
      </c>
      <c r="J93" s="31">
        <v>1666260</v>
      </c>
      <c r="K93" s="36">
        <f t="shared" si="18"/>
        <v>0.25000150037509378</v>
      </c>
      <c r="L93" s="31">
        <v>0</v>
      </c>
      <c r="M93" s="36">
        <f t="shared" si="19"/>
        <v>0</v>
      </c>
      <c r="N93" s="31">
        <f t="shared" si="20"/>
        <v>6665000</v>
      </c>
      <c r="O93" s="36">
        <f t="shared" si="21"/>
        <v>1</v>
      </c>
      <c r="P93" s="31">
        <v>1956381</v>
      </c>
      <c r="Q93" s="31">
        <v>6665000</v>
      </c>
      <c r="R93" s="31">
        <v>6665000</v>
      </c>
      <c r="S93" s="31">
        <v>6665000</v>
      </c>
      <c r="T93" s="36">
        <f t="shared" si="22"/>
        <v>1</v>
      </c>
      <c r="U93" s="36">
        <f t="shared" si="23"/>
        <v>-0.14829473400119919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6148984</v>
      </c>
      <c r="E94" s="31">
        <v>6171638</v>
      </c>
      <c r="F94" s="31">
        <v>3505472</v>
      </c>
      <c r="G94" s="36">
        <f t="shared" si="16"/>
        <v>0.57008962781493655</v>
      </c>
      <c r="H94" s="31">
        <v>2823556</v>
      </c>
      <c r="I94" s="36">
        <f t="shared" si="17"/>
        <v>0.45919065653773045</v>
      </c>
      <c r="J94" s="31">
        <v>2143028</v>
      </c>
      <c r="K94" s="36">
        <f t="shared" si="18"/>
        <v>0.34723812381737229</v>
      </c>
      <c r="L94" s="31">
        <v>0</v>
      </c>
      <c r="M94" s="36">
        <f t="shared" si="19"/>
        <v>0</v>
      </c>
      <c r="N94" s="31">
        <f t="shared" si="20"/>
        <v>8472056</v>
      </c>
      <c r="O94" s="36">
        <f t="shared" si="21"/>
        <v>1.3727402676566578</v>
      </c>
      <c r="P94" s="31">
        <v>2412062</v>
      </c>
      <c r="Q94" s="31">
        <v>7609491</v>
      </c>
      <c r="R94" s="31">
        <v>7609491</v>
      </c>
      <c r="S94" s="31">
        <v>8734103</v>
      </c>
      <c r="T94" s="36">
        <f t="shared" si="22"/>
        <v>1.1477906997984491</v>
      </c>
      <c r="U94" s="36">
        <f t="shared" si="23"/>
        <v>-0.111536933959409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20043337</v>
      </c>
      <c r="E96" s="32">
        <f>SUM(E92:E95)</f>
        <v>20065991</v>
      </c>
      <c r="F96" s="32">
        <f>SUM(F92:F95)</f>
        <v>6637905</v>
      </c>
      <c r="G96" s="37">
        <f t="shared" si="16"/>
        <v>0.33117763773567244</v>
      </c>
      <c r="H96" s="32">
        <f>SUM(H92:H95)</f>
        <v>5336150</v>
      </c>
      <c r="I96" s="37">
        <f t="shared" si="17"/>
        <v>0.26623061818498589</v>
      </c>
      <c r="J96" s="32">
        <f>SUM(J92:J95)</f>
        <v>3870908</v>
      </c>
      <c r="K96" s="37">
        <f t="shared" si="18"/>
        <v>0.19290888748031432</v>
      </c>
      <c r="L96" s="32">
        <f>SUM(L92:L95)</f>
        <v>0</v>
      </c>
      <c r="M96" s="37">
        <f t="shared" si="19"/>
        <v>0</v>
      </c>
      <c r="N96" s="32">
        <f t="shared" si="20"/>
        <v>15844963</v>
      </c>
      <c r="O96" s="37">
        <f t="shared" si="21"/>
        <v>0.78964268448042263</v>
      </c>
      <c r="P96" s="32">
        <f>SUM(P92:P95)</f>
        <v>4908285</v>
      </c>
      <c r="Q96" s="32">
        <f>SUM(Q92:Q95)</f>
        <v>14444313</v>
      </c>
      <c r="R96" s="32">
        <f>SUM(R92:R95)</f>
        <v>14274491</v>
      </c>
      <c r="S96" s="32">
        <f>SUM(S92:S95)</f>
        <v>15972422</v>
      </c>
      <c r="T96" s="37">
        <f t="shared" si="22"/>
        <v>1.1189486196040195</v>
      </c>
      <c r="U96" s="37">
        <f t="shared" si="23"/>
        <v>-0.21135223402879011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5632431</v>
      </c>
      <c r="E97" s="31">
        <v>5666077</v>
      </c>
      <c r="F97" s="31">
        <v>774899</v>
      </c>
      <c r="G97" s="36">
        <f t="shared" si="16"/>
        <v>0.13757807241668829</v>
      </c>
      <c r="H97" s="31">
        <v>3111973</v>
      </c>
      <c r="I97" s="36">
        <f t="shared" si="17"/>
        <v>0.55250974224096128</v>
      </c>
      <c r="J97" s="31">
        <v>-3927473</v>
      </c>
      <c r="K97" s="36">
        <f t="shared" si="18"/>
        <v>-0.69315559954444672</v>
      </c>
      <c r="L97" s="31">
        <v>0</v>
      </c>
      <c r="M97" s="36">
        <f t="shared" si="19"/>
        <v>0</v>
      </c>
      <c r="N97" s="31">
        <f t="shared" si="20"/>
        <v>-40601</v>
      </c>
      <c r="O97" s="36">
        <f t="shared" si="21"/>
        <v>-7.1656279997606813E-3</v>
      </c>
      <c r="P97" s="31">
        <v>3331660</v>
      </c>
      <c r="Q97" s="31">
        <v>9807680</v>
      </c>
      <c r="R97" s="31">
        <v>5324628</v>
      </c>
      <c r="S97" s="31">
        <v>6260341</v>
      </c>
      <c r="T97" s="36">
        <f t="shared" si="22"/>
        <v>1.1757330277345197</v>
      </c>
      <c r="U97" s="36">
        <f t="shared" si="23"/>
        <v>-2.1788336745046015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2725438</v>
      </c>
      <c r="E98" s="31">
        <v>1703130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25467</v>
      </c>
      <c r="Q98" s="31">
        <v>2627987</v>
      </c>
      <c r="R98" s="31">
        <v>2627987</v>
      </c>
      <c r="S98" s="31">
        <v>124652</v>
      </c>
      <c r="T98" s="36">
        <f t="shared" si="22"/>
        <v>4.7432502519989636E-2</v>
      </c>
      <c r="U98" s="36">
        <f t="shared" si="23"/>
        <v>-1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108685919</v>
      </c>
      <c r="E99" s="31">
        <v>118685919</v>
      </c>
      <c r="F99" s="31">
        <v>45285844</v>
      </c>
      <c r="G99" s="36">
        <f t="shared" si="16"/>
        <v>0.41666707533659442</v>
      </c>
      <c r="H99" s="31">
        <v>36228725</v>
      </c>
      <c r="I99" s="36">
        <f t="shared" si="17"/>
        <v>0.33333411847030525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81514569</v>
      </c>
      <c r="O99" s="36">
        <f t="shared" si="21"/>
        <v>0.68680909822166858</v>
      </c>
      <c r="P99" s="31">
        <v>13856792</v>
      </c>
      <c r="Q99" s="31">
        <v>50088225</v>
      </c>
      <c r="R99" s="31">
        <v>50088225</v>
      </c>
      <c r="S99" s="31">
        <v>50516576</v>
      </c>
      <c r="T99" s="36">
        <f t="shared" si="22"/>
        <v>1.0085519301193044</v>
      </c>
      <c r="U99" s="36">
        <f t="shared" si="23"/>
        <v>-1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14304960</v>
      </c>
      <c r="E100" s="31">
        <v>18955684</v>
      </c>
      <c r="F100" s="31">
        <v>5960400</v>
      </c>
      <c r="G100" s="36">
        <f>IF(($D100     =0),0,($F100     /$D100     ))</f>
        <v>0.41666666666666669</v>
      </c>
      <c r="H100" s="31">
        <v>4750440</v>
      </c>
      <c r="I100" s="36">
        <f>IF(($D100     =0),0,($H100     /$D100     ))</f>
        <v>0.33208341722032081</v>
      </c>
      <c r="J100" s="31">
        <v>5960400</v>
      </c>
      <c r="K100" s="36">
        <f>IF(($E100     =0),0,($J100     /$E100     ))</f>
        <v>0.31443866652345542</v>
      </c>
      <c r="L100" s="31">
        <v>0</v>
      </c>
      <c r="M100" s="36">
        <f>IF(($E100     =0),0,($L100     /$E100     ))</f>
        <v>0</v>
      </c>
      <c r="N100" s="31">
        <f>$F100     +$H100     +$J100</f>
        <v>16671240</v>
      </c>
      <c r="O100" s="36">
        <f>IF(($E100     =0),0,($N100     /$E100     ))</f>
        <v>0.87948501357165476</v>
      </c>
      <c r="P100" s="31">
        <v>6370400</v>
      </c>
      <c r="Q100" s="31">
        <v>23585208</v>
      </c>
      <c r="R100" s="31">
        <v>23330753</v>
      </c>
      <c r="S100" s="31">
        <v>23025200</v>
      </c>
      <c r="T100" s="36">
        <f>IF(($R100     =0),0,($S100     /$R100     ))</f>
        <v>0.98690342313426405</v>
      </c>
      <c r="U100" s="36">
        <f>IF(($P100     =0),0,(($J100     /$P100     )-1))</f>
        <v>-6.4360165766670807E-2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131348748</v>
      </c>
      <c r="E101" s="32">
        <f>SUM(E97:E100)</f>
        <v>145010810</v>
      </c>
      <c r="F101" s="32">
        <f>SUM(F97:F100)</f>
        <v>52021143</v>
      </c>
      <c r="G101" s="37">
        <f>IF(($D101     =0),0,($F101     /$D101     ))</f>
        <v>0.39605358857322343</v>
      </c>
      <c r="H101" s="32">
        <f>SUM(H97:H100)</f>
        <v>44091138</v>
      </c>
      <c r="I101" s="37">
        <f>IF(($D101     =0),0,($H101     /$D101     ))</f>
        <v>0.33567992593275425</v>
      </c>
      <c r="J101" s="32">
        <f>SUM(J97:J100)</f>
        <v>2032927</v>
      </c>
      <c r="K101" s="37">
        <f>IF(($E101     =0),0,($J101     /$E101     ))</f>
        <v>1.4019141055759911E-2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98145208</v>
      </c>
      <c r="O101" s="37">
        <f>IF(($E101     =0),0,($N101     /$E101     ))</f>
        <v>0.67681304586878732</v>
      </c>
      <c r="P101" s="32">
        <f>SUM(P97:P100)</f>
        <v>23584319</v>
      </c>
      <c r="Q101" s="32">
        <f>SUM(Q97:Q100)</f>
        <v>86109100</v>
      </c>
      <c r="R101" s="32">
        <f>SUM(R97:R100)</f>
        <v>81371593</v>
      </c>
      <c r="S101" s="32">
        <f>SUM(S97:S100)</f>
        <v>79926769</v>
      </c>
      <c r="T101" s="37">
        <f>IF(($R101     =0),0,($S101     /$R101     ))</f>
        <v>0.98224412295824171</v>
      </c>
      <c r="U101" s="37">
        <f>IF(($P101     =0),0,(($J101     /$P101     )-1))</f>
        <v>-0.91380175107027684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268392085</v>
      </c>
      <c r="E102" s="32">
        <f>SUM(E88:E90,E92:E95,E97:E100)</f>
        <v>278560801</v>
      </c>
      <c r="F102" s="32">
        <f>SUM(F88:F90,F92:F95,F97:F100)</f>
        <v>64421168</v>
      </c>
      <c r="G102" s="37">
        <f>IF(($D102     =0),0,($F102     /$D102     ))</f>
        <v>0.24002633311634358</v>
      </c>
      <c r="H102" s="32">
        <f>SUM(H88:H90,H92:H95,H97:H100)</f>
        <v>52386584</v>
      </c>
      <c r="I102" s="37">
        <f>IF(($D102     =0),0,($H102     /$D102     ))</f>
        <v>0.19518676938628798</v>
      </c>
      <c r="J102" s="32">
        <f>SUM(J88:J90,J92:J95,J97:J100)</f>
        <v>8949401</v>
      </c>
      <c r="K102" s="37">
        <f>IF(($E102     =0),0,($J102     /$E102     ))</f>
        <v>3.2127280535785077E-2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125757153</v>
      </c>
      <c r="O102" s="37">
        <f>IF(($E102     =0),0,($N102     /$E102     ))</f>
        <v>0.45145315689984677</v>
      </c>
      <c r="P102" s="32">
        <f>SUM(P88:P90,P92:P95,P97:P100)</f>
        <v>41492028</v>
      </c>
      <c r="Q102" s="32">
        <f>SUM(Q88:Q90,Q92:Q95,Q97:Q100)</f>
        <v>271499413</v>
      </c>
      <c r="R102" s="32">
        <f>SUM(R88:R90,R92:R95,R97:R100)</f>
        <v>237928084</v>
      </c>
      <c r="S102" s="32">
        <f>SUM(S88:S90,S92:S95,S97:S100)</f>
        <v>140591579</v>
      </c>
      <c r="T102" s="37">
        <f>IF(($R102     =0),0,($S102     /$R102     ))</f>
        <v>0.59089947111918073</v>
      </c>
      <c r="U102" s="37">
        <f>IF(($P102     =0),0,(($J102     /$P102     )-1))</f>
        <v>-0.78431034993035287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66824850</v>
      </c>
      <c r="E105" s="31">
        <v>63428850</v>
      </c>
      <c r="F105" s="31">
        <v>15963905</v>
      </c>
      <c r="G105" s="36">
        <f t="shared" ref="G105:G136" si="24">IF(($D105     =0),0,($F105     /$D105     ))</f>
        <v>0.23889174461296958</v>
      </c>
      <c r="H105" s="31">
        <v>28931151</v>
      </c>
      <c r="I105" s="36">
        <f t="shared" ref="I105:I136" si="25">IF(($D105     =0),0,($H105     /$D105     ))</f>
        <v>0.4329400065993414</v>
      </c>
      <c r="J105" s="31">
        <v>19462310</v>
      </c>
      <c r="K105" s="36">
        <f t="shared" ref="K105:K136" si="26">IF(($E105     =0),0,($J105     /$E105     ))</f>
        <v>0.3068368731263455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64357366</v>
      </c>
      <c r="O105" s="36">
        <f t="shared" ref="O105:O136" si="29">IF(($E105     =0),0,($N105     /$E105     ))</f>
        <v>1.0146387014741713</v>
      </c>
      <c r="P105" s="31">
        <v>46036161</v>
      </c>
      <c r="Q105" s="31">
        <v>62104180</v>
      </c>
      <c r="R105" s="31">
        <v>64304180</v>
      </c>
      <c r="S105" s="31">
        <v>61993005</v>
      </c>
      <c r="T105" s="36">
        <f t="shared" ref="T105:T136" si="30">IF(($R105     =0),0,($S105     /$R105     ))</f>
        <v>0.96405871282395639</v>
      </c>
      <c r="U105" s="36">
        <f t="shared" ref="U105:U136" si="31">IF(($P105     =0),0,(($J105     /$P105     )-1))</f>
        <v>-0.57723864072853504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66824850</v>
      </c>
      <c r="E106" s="32">
        <f>E105</f>
        <v>63428850</v>
      </c>
      <c r="F106" s="32">
        <f>F105</f>
        <v>15963905</v>
      </c>
      <c r="G106" s="37">
        <f t="shared" si="24"/>
        <v>0.23889174461296958</v>
      </c>
      <c r="H106" s="32">
        <f>H105</f>
        <v>28931151</v>
      </c>
      <c r="I106" s="37">
        <f t="shared" si="25"/>
        <v>0.4329400065993414</v>
      </c>
      <c r="J106" s="32">
        <f>J105</f>
        <v>19462310</v>
      </c>
      <c r="K106" s="37">
        <f t="shared" si="26"/>
        <v>0.3068368731263455</v>
      </c>
      <c r="L106" s="32">
        <f>L105</f>
        <v>0</v>
      </c>
      <c r="M106" s="37">
        <f t="shared" si="27"/>
        <v>0</v>
      </c>
      <c r="N106" s="32">
        <f t="shared" si="28"/>
        <v>64357366</v>
      </c>
      <c r="O106" s="37">
        <f t="shared" si="29"/>
        <v>1.0146387014741713</v>
      </c>
      <c r="P106" s="32">
        <f>P105</f>
        <v>46036161</v>
      </c>
      <c r="Q106" s="32">
        <f>Q105</f>
        <v>62104180</v>
      </c>
      <c r="R106" s="32">
        <f>R105</f>
        <v>64304180</v>
      </c>
      <c r="S106" s="32">
        <f>S105</f>
        <v>61993005</v>
      </c>
      <c r="T106" s="37">
        <f t="shared" si="30"/>
        <v>0.96405871282395639</v>
      </c>
      <c r="U106" s="37">
        <f t="shared" si="31"/>
        <v>-0.57723864072853504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173624030</v>
      </c>
      <c r="E107" s="31">
        <v>173624030</v>
      </c>
      <c r="F107" s="31">
        <v>72340806</v>
      </c>
      <c r="G107" s="36">
        <f t="shared" si="24"/>
        <v>0.41665203831520325</v>
      </c>
      <c r="H107" s="31">
        <v>57873736</v>
      </c>
      <c r="I107" s="36">
        <f t="shared" si="25"/>
        <v>0.33332791549648977</v>
      </c>
      <c r="J107" s="31">
        <v>43407598</v>
      </c>
      <c r="K107" s="36">
        <f t="shared" si="26"/>
        <v>0.25000916059833422</v>
      </c>
      <c r="L107" s="31">
        <v>0</v>
      </c>
      <c r="M107" s="36">
        <f t="shared" si="27"/>
        <v>0</v>
      </c>
      <c r="N107" s="31">
        <f t="shared" si="28"/>
        <v>173622140</v>
      </c>
      <c r="O107" s="36">
        <f t="shared" si="29"/>
        <v>0.99998911441002725</v>
      </c>
      <c r="P107" s="31">
        <v>45088510</v>
      </c>
      <c r="Q107" s="31">
        <v>162229349</v>
      </c>
      <c r="R107" s="31">
        <v>162229349</v>
      </c>
      <c r="S107" s="31">
        <v>162236271</v>
      </c>
      <c r="T107" s="36">
        <f t="shared" si="30"/>
        <v>1.0000426679885155</v>
      </c>
      <c r="U107" s="36">
        <f t="shared" si="31"/>
        <v>-3.728027384360233E-2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12256333</v>
      </c>
      <c r="E108" s="31">
        <v>12256333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11630250</v>
      </c>
      <c r="R108" s="31">
        <v>11630250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13817626</v>
      </c>
      <c r="E109" s="31">
        <v>13817626</v>
      </c>
      <c r="F109" s="31">
        <v>10126687</v>
      </c>
      <c r="G109" s="36">
        <f t="shared" si="24"/>
        <v>0.73288182789141931</v>
      </c>
      <c r="H109" s="31">
        <v>3690939</v>
      </c>
      <c r="I109" s="36">
        <f t="shared" si="25"/>
        <v>0.26711817210858074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13817626</v>
      </c>
      <c r="O109" s="36">
        <f t="shared" si="29"/>
        <v>1</v>
      </c>
      <c r="P109" s="31">
        <v>0</v>
      </c>
      <c r="Q109" s="31">
        <v>13817616</v>
      </c>
      <c r="R109" s="31">
        <v>13817616</v>
      </c>
      <c r="S109" s="31">
        <v>13817616</v>
      </c>
      <c r="T109" s="36">
        <f t="shared" si="30"/>
        <v>1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285237000</v>
      </c>
      <c r="E110" s="31">
        <v>285237000</v>
      </c>
      <c r="F110" s="31">
        <v>118849000</v>
      </c>
      <c r="G110" s="36">
        <f t="shared" si="24"/>
        <v>0.41666754313080001</v>
      </c>
      <c r="H110" s="31">
        <v>94666000</v>
      </c>
      <c r="I110" s="36">
        <f t="shared" si="25"/>
        <v>0.33188541458506438</v>
      </c>
      <c r="J110" s="31">
        <v>71309000</v>
      </c>
      <c r="K110" s="36">
        <f t="shared" si="26"/>
        <v>0.24999912353586667</v>
      </c>
      <c r="L110" s="31">
        <v>0</v>
      </c>
      <c r="M110" s="36">
        <f t="shared" si="27"/>
        <v>0</v>
      </c>
      <c r="N110" s="31">
        <f t="shared" si="28"/>
        <v>284824000</v>
      </c>
      <c r="O110" s="36">
        <f t="shared" si="29"/>
        <v>0.99855208125173101</v>
      </c>
      <c r="P110" s="31">
        <v>72113000</v>
      </c>
      <c r="Q110" s="31">
        <v>260646000</v>
      </c>
      <c r="R110" s="31">
        <v>260646000</v>
      </c>
      <c r="S110" s="31">
        <v>257607000</v>
      </c>
      <c r="T110" s="36">
        <f t="shared" si="30"/>
        <v>0.98834050781519767</v>
      </c>
      <c r="U110" s="36">
        <f t="shared" si="31"/>
        <v>-1.1149168665843923E-2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3819000</v>
      </c>
      <c r="E111" s="31">
        <v>3606000</v>
      </c>
      <c r="F111" s="31">
        <v>742714</v>
      </c>
      <c r="G111" s="36">
        <f t="shared" si="24"/>
        <v>0.19447865933490444</v>
      </c>
      <c r="H111" s="31">
        <v>1156270</v>
      </c>
      <c r="I111" s="36">
        <f t="shared" si="25"/>
        <v>0.30276774024613773</v>
      </c>
      <c r="J111" s="31">
        <v>730510</v>
      </c>
      <c r="K111" s="36">
        <f t="shared" si="26"/>
        <v>0.20258180809761508</v>
      </c>
      <c r="L111" s="31">
        <v>0</v>
      </c>
      <c r="M111" s="36">
        <f t="shared" si="27"/>
        <v>0</v>
      </c>
      <c r="N111" s="31">
        <f t="shared" si="28"/>
        <v>2629494</v>
      </c>
      <c r="O111" s="36">
        <f t="shared" si="29"/>
        <v>0.72919966722129781</v>
      </c>
      <c r="P111" s="31">
        <v>460360</v>
      </c>
      <c r="Q111" s="31">
        <v>3319000</v>
      </c>
      <c r="R111" s="31">
        <v>3319000</v>
      </c>
      <c r="S111" s="31">
        <v>1775510</v>
      </c>
      <c r="T111" s="36">
        <f t="shared" si="30"/>
        <v>0.53495329918650192</v>
      </c>
      <c r="U111" s="36">
        <f t="shared" si="31"/>
        <v>0.58682335563472066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488753989</v>
      </c>
      <c r="E112" s="32">
        <f>SUM(E107:E111)</f>
        <v>488540989</v>
      </c>
      <c r="F112" s="32">
        <f>SUM(F107:F111)</f>
        <v>202059207</v>
      </c>
      <c r="G112" s="37">
        <f t="shared" si="24"/>
        <v>0.41341699821911837</v>
      </c>
      <c r="H112" s="32">
        <f>SUM(H107:H111)</f>
        <v>157386945</v>
      </c>
      <c r="I112" s="37">
        <f t="shared" si="25"/>
        <v>0.32201669662485355</v>
      </c>
      <c r="J112" s="32">
        <f>SUM(J107:J111)</f>
        <v>115447108</v>
      </c>
      <c r="K112" s="37">
        <f t="shared" si="26"/>
        <v>0.23630997316378707</v>
      </c>
      <c r="L112" s="32">
        <f>SUM(L107:L111)</f>
        <v>0</v>
      </c>
      <c r="M112" s="37">
        <f t="shared" si="27"/>
        <v>0</v>
      </c>
      <c r="N112" s="32">
        <f t="shared" si="28"/>
        <v>474893260</v>
      </c>
      <c r="O112" s="37">
        <f t="shared" si="29"/>
        <v>0.97206431127112658</v>
      </c>
      <c r="P112" s="32">
        <f>SUM(P107:P111)</f>
        <v>117661870</v>
      </c>
      <c r="Q112" s="32">
        <f>SUM(Q107:Q111)</f>
        <v>451642215</v>
      </c>
      <c r="R112" s="32">
        <f>SUM(R107:R111)</f>
        <v>451642215</v>
      </c>
      <c r="S112" s="32">
        <f>SUM(S107:S111)</f>
        <v>435436397</v>
      </c>
      <c r="T112" s="37">
        <f t="shared" si="30"/>
        <v>0.96411801762153704</v>
      </c>
      <c r="U112" s="37">
        <f t="shared" si="31"/>
        <v>-1.8823107264910877E-2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2646612</v>
      </c>
      <c r="G113" s="36">
        <f t="shared" si="24"/>
        <v>0</v>
      </c>
      <c r="H113" s="31">
        <v>1975380</v>
      </c>
      <c r="I113" s="36">
        <f t="shared" si="25"/>
        <v>0</v>
      </c>
      <c r="J113" s="31">
        <v>1858557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6480549</v>
      </c>
      <c r="O113" s="36">
        <f t="shared" si="29"/>
        <v>0</v>
      </c>
      <c r="P113" s="31">
        <v>2451872</v>
      </c>
      <c r="Q113" s="31">
        <v>0</v>
      </c>
      <c r="R113" s="31">
        <v>0</v>
      </c>
      <c r="S113" s="31">
        <v>7114612</v>
      </c>
      <c r="T113" s="36">
        <f t="shared" si="30"/>
        <v>0</v>
      </c>
      <c r="U113" s="36">
        <f t="shared" si="31"/>
        <v>-0.241984491849493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74474350</v>
      </c>
      <c r="E114" s="31">
        <v>74608146</v>
      </c>
      <c r="F114" s="31">
        <v>30898500</v>
      </c>
      <c r="G114" s="36">
        <f t="shared" si="24"/>
        <v>0.41488781036692501</v>
      </c>
      <c r="H114" s="31">
        <v>24718500</v>
      </c>
      <c r="I114" s="36">
        <f t="shared" si="25"/>
        <v>0.33190622006100085</v>
      </c>
      <c r="J114" s="31">
        <v>18575236</v>
      </c>
      <c r="K114" s="36">
        <f t="shared" si="26"/>
        <v>0.24897061508538224</v>
      </c>
      <c r="L114" s="31">
        <v>0</v>
      </c>
      <c r="M114" s="36">
        <f t="shared" si="27"/>
        <v>0</v>
      </c>
      <c r="N114" s="31">
        <f t="shared" si="28"/>
        <v>74192236</v>
      </c>
      <c r="O114" s="36">
        <f t="shared" si="29"/>
        <v>0.99442540764918619</v>
      </c>
      <c r="P114" s="31">
        <v>18354641</v>
      </c>
      <c r="Q114" s="31">
        <v>66594551</v>
      </c>
      <c r="R114" s="31">
        <v>66749847</v>
      </c>
      <c r="S114" s="31">
        <v>66305141</v>
      </c>
      <c r="T114" s="36">
        <f t="shared" si="30"/>
        <v>0.99333772255687713</v>
      </c>
      <c r="U114" s="36">
        <f t="shared" si="31"/>
        <v>1.2018486223729363E-2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-9702</v>
      </c>
      <c r="G115" s="36">
        <f t="shared" si="24"/>
        <v>0</v>
      </c>
      <c r="H115" s="31">
        <v>2374301</v>
      </c>
      <c r="I115" s="36">
        <f t="shared" si="25"/>
        <v>0</v>
      </c>
      <c r="J115" s="31">
        <v>2161520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4526119</v>
      </c>
      <c r="O115" s="36">
        <f t="shared" si="29"/>
        <v>0</v>
      </c>
      <c r="P115" s="31">
        <v>2311952</v>
      </c>
      <c r="Q115" s="31">
        <v>8692000</v>
      </c>
      <c r="R115" s="31">
        <v>8692000</v>
      </c>
      <c r="S115" s="31">
        <v>8315143</v>
      </c>
      <c r="T115" s="36">
        <f t="shared" si="30"/>
        <v>0.9566432351587667</v>
      </c>
      <c r="U115" s="36">
        <f t="shared" si="31"/>
        <v>-6.5067094818577531E-2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12002000</v>
      </c>
      <c r="E116" s="31">
        <v>12002000</v>
      </c>
      <c r="F116" s="31">
        <v>0</v>
      </c>
      <c r="G116" s="36">
        <f t="shared" si="24"/>
        <v>0</v>
      </c>
      <c r="H116" s="31">
        <v>4000750</v>
      </c>
      <c r="I116" s="36">
        <f t="shared" si="25"/>
        <v>0.33334027662056326</v>
      </c>
      <c r="J116" s="31">
        <v>6476250</v>
      </c>
      <c r="K116" s="36">
        <f t="shared" si="26"/>
        <v>0.53959756707215467</v>
      </c>
      <c r="L116" s="31">
        <v>0</v>
      </c>
      <c r="M116" s="36">
        <f t="shared" si="27"/>
        <v>0</v>
      </c>
      <c r="N116" s="31">
        <f t="shared" si="28"/>
        <v>10477000</v>
      </c>
      <c r="O116" s="36">
        <f t="shared" si="29"/>
        <v>0.87293784369271787</v>
      </c>
      <c r="P116" s="31">
        <v>0</v>
      </c>
      <c r="Q116" s="31">
        <v>13312500</v>
      </c>
      <c r="R116" s="31">
        <v>13312500</v>
      </c>
      <c r="S116" s="31">
        <v>8249750</v>
      </c>
      <c r="T116" s="36">
        <f t="shared" si="30"/>
        <v>0.6196995305164319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669</v>
      </c>
      <c r="G117" s="36">
        <f t="shared" si="24"/>
        <v>0</v>
      </c>
      <c r="H117" s="31">
        <v>931</v>
      </c>
      <c r="I117" s="36">
        <f t="shared" si="25"/>
        <v>0</v>
      </c>
      <c r="J117" s="31">
        <v>640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2240</v>
      </c>
      <c r="O117" s="36">
        <f t="shared" si="29"/>
        <v>0</v>
      </c>
      <c r="P117" s="31">
        <v>2294345</v>
      </c>
      <c r="Q117" s="31">
        <v>5231000</v>
      </c>
      <c r="R117" s="31">
        <v>5231000</v>
      </c>
      <c r="S117" s="31">
        <v>4571302</v>
      </c>
      <c r="T117" s="36">
        <f t="shared" si="30"/>
        <v>0.87388682852227106</v>
      </c>
      <c r="U117" s="36">
        <f t="shared" si="31"/>
        <v>-0.99972105328536032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3110004</v>
      </c>
      <c r="R119" s="31">
        <v>3110004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86476350</v>
      </c>
      <c r="E121" s="32">
        <f>SUM(E113:E120)</f>
        <v>86610146</v>
      </c>
      <c r="F121" s="32">
        <f>SUM(F113:F120)</f>
        <v>33536079</v>
      </c>
      <c r="G121" s="37">
        <f t="shared" si="24"/>
        <v>0.38780636555543802</v>
      </c>
      <c r="H121" s="32">
        <f>SUM(H113:H120)</f>
        <v>33069862</v>
      </c>
      <c r="I121" s="37">
        <f t="shared" si="25"/>
        <v>0.38241509961972264</v>
      </c>
      <c r="J121" s="32">
        <f>SUM(J113:J120)</f>
        <v>29072203</v>
      </c>
      <c r="K121" s="37">
        <f t="shared" si="26"/>
        <v>0.335667405525445</v>
      </c>
      <c r="L121" s="32">
        <f>SUM(L113:L120)</f>
        <v>0</v>
      </c>
      <c r="M121" s="37">
        <f t="shared" si="27"/>
        <v>0</v>
      </c>
      <c r="N121" s="32">
        <f t="shared" si="28"/>
        <v>95678144</v>
      </c>
      <c r="O121" s="37">
        <f t="shared" si="29"/>
        <v>1.1046990268322605</v>
      </c>
      <c r="P121" s="32">
        <f>SUM(P113:P120)</f>
        <v>25412810</v>
      </c>
      <c r="Q121" s="32">
        <f>SUM(Q113:Q120)</f>
        <v>96940055</v>
      </c>
      <c r="R121" s="32">
        <f>SUM(R113:R120)</f>
        <v>97095351</v>
      </c>
      <c r="S121" s="32">
        <f>SUM(S113:S120)</f>
        <v>94555948</v>
      </c>
      <c r="T121" s="37">
        <f t="shared" si="30"/>
        <v>0.97384629671919098</v>
      </c>
      <c r="U121" s="37">
        <f t="shared" si="31"/>
        <v>0.14399796795395714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158677803</v>
      </c>
      <c r="E122" s="31">
        <v>158669988</v>
      </c>
      <c r="F122" s="31">
        <v>66108205</v>
      </c>
      <c r="G122" s="36">
        <f t="shared" si="24"/>
        <v>0.41661910960539328</v>
      </c>
      <c r="H122" s="31">
        <v>52884988</v>
      </c>
      <c r="I122" s="36">
        <f t="shared" si="25"/>
        <v>0.33328535560830774</v>
      </c>
      <c r="J122" s="31">
        <v>39664915</v>
      </c>
      <c r="K122" s="36">
        <f t="shared" si="26"/>
        <v>0.24998372723139048</v>
      </c>
      <c r="L122" s="31">
        <v>0</v>
      </c>
      <c r="M122" s="36">
        <f t="shared" si="27"/>
        <v>0</v>
      </c>
      <c r="N122" s="31">
        <f t="shared" si="28"/>
        <v>158658108</v>
      </c>
      <c r="O122" s="36">
        <f t="shared" si="29"/>
        <v>0.9999251276177068</v>
      </c>
      <c r="P122" s="31">
        <v>41440335</v>
      </c>
      <c r="Q122" s="31">
        <v>149810685</v>
      </c>
      <c r="R122" s="31">
        <v>149810685</v>
      </c>
      <c r="S122" s="31">
        <v>149771371</v>
      </c>
      <c r="T122" s="36">
        <f t="shared" si="30"/>
        <v>0.99973757546065556</v>
      </c>
      <c r="U122" s="36">
        <f t="shared" si="31"/>
        <v>-4.2842800377940971E-2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880509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304535712</v>
      </c>
      <c r="E124" s="31">
        <v>311786969</v>
      </c>
      <c r="F124" s="31">
        <v>114117899</v>
      </c>
      <c r="G124" s="36">
        <f t="shared" si="24"/>
        <v>0.3747274769535075</v>
      </c>
      <c r="H124" s="31">
        <v>94852868</v>
      </c>
      <c r="I124" s="36">
        <f t="shared" si="25"/>
        <v>0.31146714248081353</v>
      </c>
      <c r="J124" s="31">
        <v>82136593</v>
      </c>
      <c r="K124" s="36">
        <f t="shared" si="26"/>
        <v>0.26343818429435389</v>
      </c>
      <c r="L124" s="31">
        <v>0</v>
      </c>
      <c r="M124" s="36">
        <f t="shared" si="27"/>
        <v>0</v>
      </c>
      <c r="N124" s="31">
        <f t="shared" si="28"/>
        <v>291107360</v>
      </c>
      <c r="O124" s="36">
        <f t="shared" si="29"/>
        <v>0.93367391502497332</v>
      </c>
      <c r="P124" s="31">
        <v>79967004</v>
      </c>
      <c r="Q124" s="31">
        <v>258167940</v>
      </c>
      <c r="R124" s="31">
        <v>282847486</v>
      </c>
      <c r="S124" s="31">
        <v>262915242</v>
      </c>
      <c r="T124" s="36">
        <f t="shared" si="30"/>
        <v>0.92953006483501144</v>
      </c>
      <c r="U124" s="36">
        <f t="shared" si="31"/>
        <v>2.713105270268712E-2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463213515</v>
      </c>
      <c r="E126" s="32">
        <f>SUM(E122:E125)</f>
        <v>470456957</v>
      </c>
      <c r="F126" s="32">
        <f>SUM(F122:F125)</f>
        <v>180226104</v>
      </c>
      <c r="G126" s="37">
        <f t="shared" si="24"/>
        <v>0.38907781868152097</v>
      </c>
      <c r="H126" s="32">
        <f>SUM(H122:H125)</f>
        <v>147737856</v>
      </c>
      <c r="I126" s="37">
        <f t="shared" si="25"/>
        <v>0.31894116042792925</v>
      </c>
      <c r="J126" s="32">
        <f>SUM(J122:J125)</f>
        <v>121801508</v>
      </c>
      <c r="K126" s="37">
        <f t="shared" si="26"/>
        <v>0.25890042901416804</v>
      </c>
      <c r="L126" s="32">
        <f>SUM(L122:L125)</f>
        <v>0</v>
      </c>
      <c r="M126" s="37">
        <f t="shared" si="27"/>
        <v>0</v>
      </c>
      <c r="N126" s="32">
        <f t="shared" si="28"/>
        <v>449765468</v>
      </c>
      <c r="O126" s="37">
        <f t="shared" si="29"/>
        <v>0.95601831646417756</v>
      </c>
      <c r="P126" s="32">
        <f>SUM(P122:P125)</f>
        <v>121407339</v>
      </c>
      <c r="Q126" s="32">
        <f>SUM(Q122:Q125)</f>
        <v>408859134</v>
      </c>
      <c r="R126" s="32">
        <f>SUM(R122:R125)</f>
        <v>432658171</v>
      </c>
      <c r="S126" s="32">
        <f>SUM(S122:S125)</f>
        <v>412686613</v>
      </c>
      <c r="T126" s="37">
        <f t="shared" si="30"/>
        <v>0.9538398686569588</v>
      </c>
      <c r="U126" s="37">
        <f t="shared" si="31"/>
        <v>3.2466653436824533E-3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62425128</v>
      </c>
      <c r="E127" s="31">
        <v>62425128</v>
      </c>
      <c r="F127" s="31">
        <v>23323272</v>
      </c>
      <c r="G127" s="36">
        <f t="shared" si="24"/>
        <v>0.37361993074327376</v>
      </c>
      <c r="H127" s="31">
        <v>18613519</v>
      </c>
      <c r="I127" s="36">
        <f t="shared" si="25"/>
        <v>0.29817350154251987</v>
      </c>
      <c r="J127" s="31">
        <v>15206158</v>
      </c>
      <c r="K127" s="36">
        <f t="shared" si="26"/>
        <v>0.24359033753202716</v>
      </c>
      <c r="L127" s="31">
        <v>0</v>
      </c>
      <c r="M127" s="36">
        <f t="shared" si="27"/>
        <v>0</v>
      </c>
      <c r="N127" s="31">
        <f t="shared" si="28"/>
        <v>57142949</v>
      </c>
      <c r="O127" s="36">
        <f t="shared" si="29"/>
        <v>0.91538376981782077</v>
      </c>
      <c r="P127" s="31">
        <v>13980463</v>
      </c>
      <c r="Q127" s="31">
        <v>65355699</v>
      </c>
      <c r="R127" s="31">
        <v>63605699</v>
      </c>
      <c r="S127" s="31">
        <v>51127499</v>
      </c>
      <c r="T127" s="36">
        <f t="shared" si="30"/>
        <v>0.80381946592552977</v>
      </c>
      <c r="U127" s="36">
        <f t="shared" si="31"/>
        <v>8.7671989117956928E-2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-2162</v>
      </c>
      <c r="G129" s="36">
        <f t="shared" si="24"/>
        <v>0</v>
      </c>
      <c r="H129" s="31">
        <v>13399</v>
      </c>
      <c r="I129" s="36">
        <f t="shared" si="25"/>
        <v>0</v>
      </c>
      <c r="J129" s="31">
        <v>9583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20820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176236000</v>
      </c>
      <c r="E130" s="31">
        <v>175620000</v>
      </c>
      <c r="F130" s="31">
        <v>73432000</v>
      </c>
      <c r="G130" s="36">
        <f t="shared" si="24"/>
        <v>0.41666855806986086</v>
      </c>
      <c r="H130" s="31">
        <v>58129000</v>
      </c>
      <c r="I130" s="36">
        <f t="shared" si="25"/>
        <v>0.32983612882725438</v>
      </c>
      <c r="J130" s="31">
        <v>44674820</v>
      </c>
      <c r="K130" s="36">
        <f t="shared" si="26"/>
        <v>0.2543834415214668</v>
      </c>
      <c r="L130" s="31">
        <v>0</v>
      </c>
      <c r="M130" s="36">
        <f t="shared" si="27"/>
        <v>0</v>
      </c>
      <c r="N130" s="31">
        <f t="shared" si="28"/>
        <v>176235820</v>
      </c>
      <c r="O130" s="36">
        <f t="shared" si="29"/>
        <v>1.003506548229131</v>
      </c>
      <c r="P130" s="31">
        <v>44901000</v>
      </c>
      <c r="Q130" s="31">
        <v>162289000</v>
      </c>
      <c r="R130" s="31">
        <v>162704000</v>
      </c>
      <c r="S130" s="31">
        <v>162289000</v>
      </c>
      <c r="T130" s="36">
        <f t="shared" si="30"/>
        <v>0.99744935588553452</v>
      </c>
      <c r="U130" s="36">
        <f t="shared" si="31"/>
        <v>-5.0373042916639355E-3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238661128</v>
      </c>
      <c r="E132" s="32">
        <f>SUM(E127:E131)</f>
        <v>238045128</v>
      </c>
      <c r="F132" s="32">
        <f>SUM(F127:F131)</f>
        <v>96753110</v>
      </c>
      <c r="G132" s="37">
        <f t="shared" si="24"/>
        <v>0.40539953368526777</v>
      </c>
      <c r="H132" s="32">
        <f>SUM(H127:H131)</f>
        <v>76755918</v>
      </c>
      <c r="I132" s="37">
        <f t="shared" si="25"/>
        <v>0.3216104718988842</v>
      </c>
      <c r="J132" s="32">
        <f>SUM(J127:J131)</f>
        <v>59890561</v>
      </c>
      <c r="K132" s="37">
        <f t="shared" si="26"/>
        <v>0.25159330713124278</v>
      </c>
      <c r="L132" s="32">
        <f>SUM(L127:L131)</f>
        <v>0</v>
      </c>
      <c r="M132" s="37">
        <f t="shared" si="27"/>
        <v>0</v>
      </c>
      <c r="N132" s="32">
        <f t="shared" si="28"/>
        <v>233399589</v>
      </c>
      <c r="O132" s="37">
        <f t="shared" si="29"/>
        <v>0.98048462894817157</v>
      </c>
      <c r="P132" s="32">
        <f>SUM(P127:P131)</f>
        <v>58881463</v>
      </c>
      <c r="Q132" s="32">
        <f>SUM(Q127:Q131)</f>
        <v>227644699</v>
      </c>
      <c r="R132" s="32">
        <f>SUM(R127:R131)</f>
        <v>226309699</v>
      </c>
      <c r="S132" s="32">
        <f>SUM(S127:S131)</f>
        <v>213416499</v>
      </c>
      <c r="T132" s="37">
        <f t="shared" si="30"/>
        <v>0.9430285133294265</v>
      </c>
      <c r="U132" s="37">
        <f t="shared" si="31"/>
        <v>1.7137787490096867E-2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15251117</v>
      </c>
      <c r="E133" s="31">
        <v>15251117</v>
      </c>
      <c r="F133" s="31">
        <v>3789761</v>
      </c>
      <c r="G133" s="36">
        <f t="shared" si="24"/>
        <v>0.24849071710616344</v>
      </c>
      <c r="H133" s="31">
        <v>3089909</v>
      </c>
      <c r="I133" s="36">
        <f t="shared" si="25"/>
        <v>0.2026021438298585</v>
      </c>
      <c r="J133" s="31">
        <v>6328499</v>
      </c>
      <c r="K133" s="36">
        <f t="shared" si="26"/>
        <v>0.41495314736618966</v>
      </c>
      <c r="L133" s="31">
        <v>0</v>
      </c>
      <c r="M133" s="36">
        <f t="shared" si="27"/>
        <v>0</v>
      </c>
      <c r="N133" s="31">
        <f t="shared" si="28"/>
        <v>13208169</v>
      </c>
      <c r="O133" s="36">
        <f t="shared" si="29"/>
        <v>0.86604600830221157</v>
      </c>
      <c r="P133" s="31">
        <v>5743436</v>
      </c>
      <c r="Q133" s="31">
        <v>12367037</v>
      </c>
      <c r="R133" s="31">
        <v>14565972</v>
      </c>
      <c r="S133" s="31">
        <v>11638911</v>
      </c>
      <c r="T133" s="36">
        <f t="shared" si="30"/>
        <v>0.79904801409751436</v>
      </c>
      <c r="U133" s="36">
        <f t="shared" si="31"/>
        <v>0.10186637406597732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38069000</v>
      </c>
      <c r="E134" s="31">
        <v>38069000</v>
      </c>
      <c r="F134" s="31">
        <v>15862000</v>
      </c>
      <c r="G134" s="36">
        <f t="shared" si="24"/>
        <v>0.41666447765898762</v>
      </c>
      <c r="H134" s="31">
        <v>12690000</v>
      </c>
      <c r="I134" s="36">
        <f t="shared" si="25"/>
        <v>0.33334208936404947</v>
      </c>
      <c r="J134" s="31">
        <v>9517000</v>
      </c>
      <c r="K134" s="36">
        <f t="shared" si="26"/>
        <v>0.24999343297696289</v>
      </c>
      <c r="L134" s="31">
        <v>0</v>
      </c>
      <c r="M134" s="36">
        <f t="shared" si="27"/>
        <v>0</v>
      </c>
      <c r="N134" s="31">
        <f t="shared" si="28"/>
        <v>38069000</v>
      </c>
      <c r="O134" s="36">
        <f t="shared" si="29"/>
        <v>1</v>
      </c>
      <c r="P134" s="31">
        <v>9982000</v>
      </c>
      <c r="Q134" s="31">
        <v>36076000</v>
      </c>
      <c r="R134" s="31">
        <v>36076000</v>
      </c>
      <c r="S134" s="31">
        <v>36076000</v>
      </c>
      <c r="T134" s="36">
        <f t="shared" si="30"/>
        <v>1</v>
      </c>
      <c r="U134" s="36">
        <f t="shared" si="31"/>
        <v>-4.6583850931677051E-2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2556</v>
      </c>
      <c r="G135" s="36">
        <f t="shared" si="24"/>
        <v>0</v>
      </c>
      <c r="H135" s="31">
        <v>5448</v>
      </c>
      <c r="I135" s="36">
        <f t="shared" si="25"/>
        <v>0</v>
      </c>
      <c r="J135" s="31">
        <v>1387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9391</v>
      </c>
      <c r="O135" s="36">
        <f t="shared" si="29"/>
        <v>0</v>
      </c>
      <c r="P135" s="31">
        <v>3660</v>
      </c>
      <c r="Q135" s="31">
        <v>66084</v>
      </c>
      <c r="R135" s="31">
        <v>66084</v>
      </c>
      <c r="S135" s="31">
        <v>6240</v>
      </c>
      <c r="T135" s="36">
        <f t="shared" si="30"/>
        <v>9.4425276920283283E-2</v>
      </c>
      <c r="U135" s="36">
        <f t="shared" si="31"/>
        <v>-0.62103825136612023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35793568</v>
      </c>
      <c r="E136" s="31">
        <v>35806739</v>
      </c>
      <c r="F136" s="31">
        <v>14866764</v>
      </c>
      <c r="G136" s="36">
        <f t="shared" si="24"/>
        <v>0.41534736073252043</v>
      </c>
      <c r="H136" s="31">
        <v>8032556</v>
      </c>
      <c r="I136" s="36">
        <f t="shared" si="25"/>
        <v>0.22441339181385886</v>
      </c>
      <c r="J136" s="31">
        <v>7203222</v>
      </c>
      <c r="K136" s="36">
        <f t="shared" si="26"/>
        <v>0.2011694502534844</v>
      </c>
      <c r="L136" s="31">
        <v>0</v>
      </c>
      <c r="M136" s="36">
        <f t="shared" si="27"/>
        <v>0</v>
      </c>
      <c r="N136" s="31">
        <f t="shared" si="28"/>
        <v>30102542</v>
      </c>
      <c r="O136" s="36">
        <f t="shared" si="29"/>
        <v>0.84069487590031589</v>
      </c>
      <c r="P136" s="31">
        <v>7499327</v>
      </c>
      <c r="Q136" s="31">
        <v>27036121</v>
      </c>
      <c r="R136" s="31">
        <v>27036121</v>
      </c>
      <c r="S136" s="31">
        <v>24369338</v>
      </c>
      <c r="T136" s="36">
        <f t="shared" si="30"/>
        <v>0.90136221834485797</v>
      </c>
      <c r="U136" s="36">
        <f t="shared" si="31"/>
        <v>-3.9484209716418528E-2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89113685</v>
      </c>
      <c r="E137" s="32">
        <f>SUM(E133:E136)</f>
        <v>89126856</v>
      </c>
      <c r="F137" s="32">
        <f>SUM(F133:F136)</f>
        <v>34521081</v>
      </c>
      <c r="G137" s="37">
        <f t="shared" ref="G137:G170" si="32">IF(($D137     =0),0,($F137     /$D137     ))</f>
        <v>0.38738248788611984</v>
      </c>
      <c r="H137" s="32">
        <f>SUM(H133:H136)</f>
        <v>23817913</v>
      </c>
      <c r="I137" s="37">
        <f t="shared" ref="I137:I170" si="33">IF(($D137     =0),0,($H137     /$D137     ))</f>
        <v>0.26727559296868936</v>
      </c>
      <c r="J137" s="32">
        <f>SUM(J133:J136)</f>
        <v>23050108</v>
      </c>
      <c r="K137" s="37">
        <f t="shared" ref="K137:K170" si="34">IF(($E137     =0),0,($J137     /$E137     ))</f>
        <v>0.25862135201986708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81389102</v>
      </c>
      <c r="O137" s="37">
        <f t="shared" ref="O137:O170" si="37">IF(($E137     =0),0,($N137     /$E137     ))</f>
        <v>0.91318268872852426</v>
      </c>
      <c r="P137" s="32">
        <f>SUM(P133:P136)</f>
        <v>23228423</v>
      </c>
      <c r="Q137" s="32">
        <f>SUM(Q133:Q136)</f>
        <v>75545242</v>
      </c>
      <c r="R137" s="32">
        <f>SUM(R133:R136)</f>
        <v>77744177</v>
      </c>
      <c r="S137" s="32">
        <f>SUM(S133:S136)</f>
        <v>72090489</v>
      </c>
      <c r="T137" s="37">
        <f t="shared" ref="T137:T170" si="38">IF(($R137     =0),0,($S137     /$R137     ))</f>
        <v>0.92727830921665044</v>
      </c>
      <c r="U137" s="37">
        <f t="shared" ref="U137:U170" si="39">IF(($P137     =0),0,(($J137     /$P137     )-1))</f>
        <v>-7.6765865681023282E-3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14853900</v>
      </c>
      <c r="E138" s="31">
        <v>14853900</v>
      </c>
      <c r="F138" s="31">
        <v>6189450</v>
      </c>
      <c r="G138" s="36">
        <f t="shared" si="32"/>
        <v>0.41668854644234848</v>
      </c>
      <c r="H138" s="31">
        <v>4951350</v>
      </c>
      <c r="I138" s="36">
        <f t="shared" si="33"/>
        <v>0.33333669945266897</v>
      </c>
      <c r="J138" s="31">
        <v>3713550</v>
      </c>
      <c r="K138" s="36">
        <f t="shared" si="34"/>
        <v>0.25000504917900351</v>
      </c>
      <c r="L138" s="31">
        <v>0</v>
      </c>
      <c r="M138" s="36">
        <f t="shared" si="35"/>
        <v>0</v>
      </c>
      <c r="N138" s="31">
        <f t="shared" si="36"/>
        <v>14854350</v>
      </c>
      <c r="O138" s="36">
        <f t="shared" si="37"/>
        <v>1.000030295074021</v>
      </c>
      <c r="P138" s="31">
        <v>3877200</v>
      </c>
      <c r="Q138" s="31">
        <v>14392193</v>
      </c>
      <c r="R138" s="31">
        <v>14392193</v>
      </c>
      <c r="S138" s="31">
        <v>13954350</v>
      </c>
      <c r="T138" s="36">
        <f t="shared" si="38"/>
        <v>0.96957774259975527</v>
      </c>
      <c r="U138" s="36">
        <f t="shared" si="39"/>
        <v>-4.2208294645620592E-2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35081070</v>
      </c>
      <c r="E139" s="31">
        <v>34400670</v>
      </c>
      <c r="F139" s="31">
        <v>14617193</v>
      </c>
      <c r="G139" s="36">
        <f t="shared" si="32"/>
        <v>0.41666896135152093</v>
      </c>
      <c r="H139" s="31">
        <v>11693561</v>
      </c>
      <c r="I139" s="36">
        <f t="shared" si="33"/>
        <v>0.33332965613648613</v>
      </c>
      <c r="J139" s="31">
        <v>8089916</v>
      </c>
      <c r="K139" s="36">
        <f t="shared" si="34"/>
        <v>0.23516739644896451</v>
      </c>
      <c r="L139" s="31">
        <v>0</v>
      </c>
      <c r="M139" s="36">
        <f t="shared" si="35"/>
        <v>0</v>
      </c>
      <c r="N139" s="31">
        <f t="shared" si="36"/>
        <v>34400670</v>
      </c>
      <c r="O139" s="36">
        <f t="shared" si="37"/>
        <v>1</v>
      </c>
      <c r="P139" s="31">
        <v>10601939</v>
      </c>
      <c r="Q139" s="31">
        <v>38320128</v>
      </c>
      <c r="R139" s="31">
        <v>38320128</v>
      </c>
      <c r="S139" s="31">
        <v>38320129</v>
      </c>
      <c r="T139" s="36">
        <f t="shared" si="38"/>
        <v>1.0000000260959463</v>
      </c>
      <c r="U139" s="36">
        <f t="shared" si="39"/>
        <v>-0.23693995975641813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49934970</v>
      </c>
      <c r="E144" s="32">
        <f>SUM(E138:E143)</f>
        <v>49254570</v>
      </c>
      <c r="F144" s="32">
        <f>SUM(F138:F143)</f>
        <v>20806643</v>
      </c>
      <c r="G144" s="37">
        <f t="shared" si="32"/>
        <v>0.41667478722826906</v>
      </c>
      <c r="H144" s="32">
        <f>SUM(H138:H143)</f>
        <v>16644911</v>
      </c>
      <c r="I144" s="37">
        <f t="shared" si="33"/>
        <v>0.33333175127570919</v>
      </c>
      <c r="J144" s="32">
        <f>SUM(J138:J143)</f>
        <v>11803466</v>
      </c>
      <c r="K144" s="37">
        <f t="shared" si="34"/>
        <v>0.2396420474282894</v>
      </c>
      <c r="L144" s="32">
        <f>SUM(L138:L143)</f>
        <v>0</v>
      </c>
      <c r="M144" s="37">
        <f t="shared" si="35"/>
        <v>0</v>
      </c>
      <c r="N144" s="32">
        <f t="shared" si="36"/>
        <v>49255020</v>
      </c>
      <c r="O144" s="37">
        <f t="shared" si="37"/>
        <v>1.0000091362080716</v>
      </c>
      <c r="P144" s="32">
        <f>SUM(P138:P143)</f>
        <v>14479139</v>
      </c>
      <c r="Q144" s="32">
        <f>SUM(Q138:Q143)</f>
        <v>52712321</v>
      </c>
      <c r="R144" s="32">
        <f>SUM(R138:R143)</f>
        <v>52712321</v>
      </c>
      <c r="S144" s="32">
        <f>SUM(S138:S143)</f>
        <v>52274479</v>
      </c>
      <c r="T144" s="37">
        <f t="shared" si="38"/>
        <v>0.99169374461807513</v>
      </c>
      <c r="U144" s="37">
        <f t="shared" si="39"/>
        <v>-0.18479503511914619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53513032</v>
      </c>
      <c r="E146" s="31">
        <v>53513032</v>
      </c>
      <c r="F146" s="31">
        <v>22297042</v>
      </c>
      <c r="G146" s="36">
        <f t="shared" si="32"/>
        <v>0.41666564510865317</v>
      </c>
      <c r="H146" s="31">
        <v>17837677</v>
      </c>
      <c r="I146" s="36">
        <f t="shared" si="33"/>
        <v>0.33333332710432106</v>
      </c>
      <c r="J146" s="31">
        <v>13378312</v>
      </c>
      <c r="K146" s="36">
        <f t="shared" si="34"/>
        <v>0.25000100909998896</v>
      </c>
      <c r="L146" s="31">
        <v>0</v>
      </c>
      <c r="M146" s="36">
        <f t="shared" si="35"/>
        <v>0</v>
      </c>
      <c r="N146" s="31">
        <f t="shared" si="36"/>
        <v>53513031</v>
      </c>
      <c r="O146" s="36">
        <f t="shared" si="37"/>
        <v>0.99999998131296319</v>
      </c>
      <c r="P146" s="31">
        <v>13421831</v>
      </c>
      <c r="Q146" s="31">
        <v>48512032</v>
      </c>
      <c r="R146" s="31">
        <v>48512032</v>
      </c>
      <c r="S146" s="31">
        <v>48512032</v>
      </c>
      <c r="T146" s="36">
        <f t="shared" si="38"/>
        <v>1</v>
      </c>
      <c r="U146" s="36">
        <f t="shared" si="39"/>
        <v>-3.2424041101396517E-3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19554400</v>
      </c>
      <c r="E147" s="31">
        <v>19554400</v>
      </c>
      <c r="F147" s="31">
        <v>19555500</v>
      </c>
      <c r="G147" s="36">
        <f t="shared" si="32"/>
        <v>1.00005625332406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19555500</v>
      </c>
      <c r="O147" s="36">
        <f t="shared" si="37"/>
        <v>1.00005625332406</v>
      </c>
      <c r="P147" s="31">
        <v>739</v>
      </c>
      <c r="Q147" s="31">
        <v>50036400</v>
      </c>
      <c r="R147" s="31">
        <v>50036400</v>
      </c>
      <c r="S147" s="31">
        <v>1515</v>
      </c>
      <c r="T147" s="36">
        <f t="shared" si="38"/>
        <v>3.0277957646833105E-5</v>
      </c>
      <c r="U147" s="36">
        <f t="shared" si="39"/>
        <v>-1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147469000</v>
      </c>
      <c r="E148" s="31">
        <v>147469000</v>
      </c>
      <c r="F148" s="31">
        <v>61446000</v>
      </c>
      <c r="G148" s="36">
        <f t="shared" si="32"/>
        <v>0.41667062230028007</v>
      </c>
      <c r="H148" s="31">
        <v>49156000</v>
      </c>
      <c r="I148" s="36">
        <f t="shared" si="33"/>
        <v>0.33333107297126852</v>
      </c>
      <c r="J148" s="31">
        <v>36084000</v>
      </c>
      <c r="K148" s="36">
        <f t="shared" si="34"/>
        <v>0.24468871423824667</v>
      </c>
      <c r="L148" s="31">
        <v>0</v>
      </c>
      <c r="M148" s="36">
        <f t="shared" si="35"/>
        <v>0</v>
      </c>
      <c r="N148" s="31">
        <f t="shared" si="36"/>
        <v>146686000</v>
      </c>
      <c r="O148" s="36">
        <f t="shared" si="37"/>
        <v>0.99469040950979526</v>
      </c>
      <c r="P148" s="31">
        <v>37972000</v>
      </c>
      <c r="Q148" s="31">
        <v>137249000</v>
      </c>
      <c r="R148" s="31">
        <v>137349200</v>
      </c>
      <c r="S148" s="31">
        <v>137238000</v>
      </c>
      <c r="T148" s="36">
        <f t="shared" si="38"/>
        <v>0.99919038480020272</v>
      </c>
      <c r="U148" s="36">
        <f t="shared" si="39"/>
        <v>-4.972084693985046E-2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584008000</v>
      </c>
      <c r="E149" s="31">
        <v>584008000</v>
      </c>
      <c r="F149" s="31">
        <v>243337000</v>
      </c>
      <c r="G149" s="36">
        <f t="shared" si="32"/>
        <v>0.41666723743510364</v>
      </c>
      <c r="H149" s="31">
        <v>152878000</v>
      </c>
      <c r="I149" s="36">
        <f t="shared" si="33"/>
        <v>0.2617738113176532</v>
      </c>
      <c r="J149" s="31">
        <v>187793000</v>
      </c>
      <c r="K149" s="36">
        <f t="shared" si="34"/>
        <v>0.32155895124724321</v>
      </c>
      <c r="L149" s="31">
        <v>0</v>
      </c>
      <c r="M149" s="36">
        <f t="shared" si="35"/>
        <v>0</v>
      </c>
      <c r="N149" s="31">
        <f t="shared" si="36"/>
        <v>584008000</v>
      </c>
      <c r="O149" s="36">
        <f t="shared" si="37"/>
        <v>1</v>
      </c>
      <c r="P149" s="31">
        <v>102107000</v>
      </c>
      <c r="Q149" s="31">
        <v>537398000</v>
      </c>
      <c r="R149" s="31">
        <v>537398000</v>
      </c>
      <c r="S149" s="31">
        <v>523135065</v>
      </c>
      <c r="T149" s="36">
        <f t="shared" si="38"/>
        <v>0.97345927041038482</v>
      </c>
      <c r="U149" s="36">
        <f t="shared" si="39"/>
        <v>0.83917850881917988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804544432</v>
      </c>
      <c r="E150" s="32">
        <f>SUM(E145:E149)</f>
        <v>804544432</v>
      </c>
      <c r="F150" s="32">
        <f>SUM(F145:F149)</f>
        <v>346635542</v>
      </c>
      <c r="G150" s="37">
        <f t="shared" si="32"/>
        <v>0.43084698397365828</v>
      </c>
      <c r="H150" s="32">
        <f>SUM(H145:H149)</f>
        <v>219871677</v>
      </c>
      <c r="I150" s="37">
        <f t="shared" si="33"/>
        <v>0.27328717750668619</v>
      </c>
      <c r="J150" s="32">
        <f>SUM(J145:J149)</f>
        <v>237255312</v>
      </c>
      <c r="K150" s="37">
        <f t="shared" si="34"/>
        <v>0.29489398293418306</v>
      </c>
      <c r="L150" s="32">
        <f>SUM(L145:L149)</f>
        <v>0</v>
      </c>
      <c r="M150" s="37">
        <f t="shared" si="35"/>
        <v>0</v>
      </c>
      <c r="N150" s="32">
        <f t="shared" si="36"/>
        <v>803762531</v>
      </c>
      <c r="O150" s="37">
        <f t="shared" si="37"/>
        <v>0.99902814441452747</v>
      </c>
      <c r="P150" s="32">
        <f>SUM(P145:P149)</f>
        <v>153501570</v>
      </c>
      <c r="Q150" s="32">
        <f>SUM(Q145:Q149)</f>
        <v>773195432</v>
      </c>
      <c r="R150" s="32">
        <f>SUM(R145:R149)</f>
        <v>773295632</v>
      </c>
      <c r="S150" s="32">
        <f>SUM(S145:S149)</f>
        <v>708886612</v>
      </c>
      <c r="T150" s="37">
        <f t="shared" si="38"/>
        <v>0.9167084135294844</v>
      </c>
      <c r="U150" s="37">
        <f t="shared" si="39"/>
        <v>0.54562140309053508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934500</v>
      </c>
      <c r="E152" s="31">
        <v>894700</v>
      </c>
      <c r="F152" s="31">
        <v>218644</v>
      </c>
      <c r="G152" s="36">
        <f t="shared" si="32"/>
        <v>0.23396896736222578</v>
      </c>
      <c r="H152" s="31">
        <v>220279</v>
      </c>
      <c r="I152" s="36">
        <f t="shared" si="33"/>
        <v>0.23571856607811664</v>
      </c>
      <c r="J152" s="31">
        <v>247559</v>
      </c>
      <c r="K152" s="36">
        <f t="shared" si="34"/>
        <v>0.27669498155806416</v>
      </c>
      <c r="L152" s="31">
        <v>0</v>
      </c>
      <c r="M152" s="36">
        <f t="shared" si="35"/>
        <v>0</v>
      </c>
      <c r="N152" s="31">
        <f t="shared" si="36"/>
        <v>686482</v>
      </c>
      <c r="O152" s="36">
        <f t="shared" si="37"/>
        <v>0.76727618196043368</v>
      </c>
      <c r="P152" s="31">
        <v>63866</v>
      </c>
      <c r="Q152" s="31">
        <v>1603600</v>
      </c>
      <c r="R152" s="31">
        <v>1623600</v>
      </c>
      <c r="S152" s="31">
        <v>158741</v>
      </c>
      <c r="T152" s="36">
        <f t="shared" si="38"/>
        <v>9.7771002710027102E-2</v>
      </c>
      <c r="U152" s="36">
        <f t="shared" si="39"/>
        <v>2.8762252215576365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187196430</v>
      </c>
      <c r="E153" s="31">
        <v>174320620</v>
      </c>
      <c r="F153" s="31">
        <v>100525000</v>
      </c>
      <c r="G153" s="36">
        <f t="shared" si="32"/>
        <v>0.53700276228558419</v>
      </c>
      <c r="H153" s="31">
        <v>80419000</v>
      </c>
      <c r="I153" s="36">
        <f t="shared" si="33"/>
        <v>0.42959686784625112</v>
      </c>
      <c r="J153" s="31">
        <v>60315000</v>
      </c>
      <c r="K153" s="36">
        <f t="shared" si="34"/>
        <v>0.34600037562968738</v>
      </c>
      <c r="L153" s="31">
        <v>0</v>
      </c>
      <c r="M153" s="36">
        <f t="shared" si="35"/>
        <v>0</v>
      </c>
      <c r="N153" s="31">
        <f t="shared" si="36"/>
        <v>241259000</v>
      </c>
      <c r="O153" s="36">
        <f t="shared" si="37"/>
        <v>1.3839957659627415</v>
      </c>
      <c r="P153" s="31">
        <v>337176879</v>
      </c>
      <c r="Q153" s="31">
        <v>168484970</v>
      </c>
      <c r="R153" s="31">
        <v>165680860</v>
      </c>
      <c r="S153" s="31">
        <v>531100879</v>
      </c>
      <c r="T153" s="36">
        <f t="shared" si="38"/>
        <v>3.205565682119226</v>
      </c>
      <c r="U153" s="36">
        <f t="shared" si="39"/>
        <v>-0.82111762770068231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300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188130930</v>
      </c>
      <c r="E157" s="32">
        <f>SUM(E151:E156)</f>
        <v>175215320</v>
      </c>
      <c r="F157" s="32">
        <f>SUM(F151:F156)</f>
        <v>100743644</v>
      </c>
      <c r="G157" s="37">
        <f t="shared" si="32"/>
        <v>0.53549750697559406</v>
      </c>
      <c r="H157" s="32">
        <f>SUM(H151:H156)</f>
        <v>80639279</v>
      </c>
      <c r="I157" s="37">
        <f t="shared" si="33"/>
        <v>0.42863381901104725</v>
      </c>
      <c r="J157" s="32">
        <f>SUM(J151:J156)</f>
        <v>60562559</v>
      </c>
      <c r="K157" s="37">
        <f t="shared" si="34"/>
        <v>0.34564648228248535</v>
      </c>
      <c r="L157" s="32">
        <f>SUM(L151:L156)</f>
        <v>0</v>
      </c>
      <c r="M157" s="37">
        <f t="shared" si="35"/>
        <v>0</v>
      </c>
      <c r="N157" s="32">
        <f t="shared" si="36"/>
        <v>241945482</v>
      </c>
      <c r="O157" s="37">
        <f t="shared" si="37"/>
        <v>1.3808466177500918</v>
      </c>
      <c r="P157" s="32">
        <f>SUM(P151:P156)</f>
        <v>337240745</v>
      </c>
      <c r="Q157" s="32">
        <f>SUM(Q151:Q156)</f>
        <v>170088570</v>
      </c>
      <c r="R157" s="32">
        <f>SUM(R151:R156)</f>
        <v>167304460</v>
      </c>
      <c r="S157" s="32">
        <f>SUM(S151:S156)</f>
        <v>531259920</v>
      </c>
      <c r="T157" s="37">
        <f t="shared" si="38"/>
        <v>3.1754079956983814</v>
      </c>
      <c r="U157" s="37">
        <f t="shared" si="39"/>
        <v>-0.82041743206325801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7806000</v>
      </c>
      <c r="E158" s="31">
        <v>7806000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7806000</v>
      </c>
      <c r="R158" s="31">
        <v>7806000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88523640</v>
      </c>
      <c r="E159" s="31">
        <v>88639156</v>
      </c>
      <c r="F159" s="31">
        <v>33824400</v>
      </c>
      <c r="G159" s="36">
        <f t="shared" si="32"/>
        <v>0.38209454559256711</v>
      </c>
      <c r="H159" s="31">
        <v>27317534</v>
      </c>
      <c r="I159" s="36">
        <f t="shared" si="33"/>
        <v>0.30859027035038322</v>
      </c>
      <c r="J159" s="31">
        <v>20383609</v>
      </c>
      <c r="K159" s="36">
        <f t="shared" si="34"/>
        <v>0.22996167743293947</v>
      </c>
      <c r="L159" s="31">
        <v>0</v>
      </c>
      <c r="M159" s="36">
        <f t="shared" si="35"/>
        <v>0</v>
      </c>
      <c r="N159" s="31">
        <f t="shared" si="36"/>
        <v>81525543</v>
      </c>
      <c r="O159" s="36">
        <f t="shared" si="37"/>
        <v>0.91974638161040256</v>
      </c>
      <c r="P159" s="31">
        <v>44819994</v>
      </c>
      <c r="Q159" s="31">
        <v>75934992</v>
      </c>
      <c r="R159" s="31">
        <v>76759822</v>
      </c>
      <c r="S159" s="31">
        <v>72746487</v>
      </c>
      <c r="T159" s="36">
        <f t="shared" si="38"/>
        <v>0.94771568125835415</v>
      </c>
      <c r="U159" s="36">
        <f t="shared" si="39"/>
        <v>-0.54521169726171759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56205948</v>
      </c>
      <c r="E162" s="31">
        <v>56205948</v>
      </c>
      <c r="F162" s="31">
        <v>23419145</v>
      </c>
      <c r="G162" s="36">
        <f t="shared" si="32"/>
        <v>0.41666666666666669</v>
      </c>
      <c r="H162" s="31">
        <v>0</v>
      </c>
      <c r="I162" s="36">
        <f t="shared" si="33"/>
        <v>0</v>
      </c>
      <c r="J162" s="31">
        <v>32786803</v>
      </c>
      <c r="K162" s="36">
        <f t="shared" si="34"/>
        <v>0.58333333333333337</v>
      </c>
      <c r="L162" s="31">
        <v>0</v>
      </c>
      <c r="M162" s="36">
        <f t="shared" si="35"/>
        <v>0</v>
      </c>
      <c r="N162" s="31">
        <f t="shared" si="36"/>
        <v>56205948</v>
      </c>
      <c r="O162" s="36">
        <f t="shared" si="37"/>
        <v>1</v>
      </c>
      <c r="P162" s="31">
        <v>14238006</v>
      </c>
      <c r="Q162" s="31">
        <v>51462641</v>
      </c>
      <c r="R162" s="31">
        <v>51462641</v>
      </c>
      <c r="S162" s="31">
        <v>51595508</v>
      </c>
      <c r="T162" s="36">
        <f t="shared" si="38"/>
        <v>1.0025818146410326</v>
      </c>
      <c r="U162" s="36">
        <f t="shared" si="39"/>
        <v>1.3027664828909331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152535588</v>
      </c>
      <c r="E163" s="32">
        <f>SUM(E158:E162)</f>
        <v>152651104</v>
      </c>
      <c r="F163" s="32">
        <f>SUM(F158:F162)</f>
        <v>57243545</v>
      </c>
      <c r="G163" s="37">
        <f t="shared" si="32"/>
        <v>0.37527993139541965</v>
      </c>
      <c r="H163" s="32">
        <f>SUM(H158:H162)</f>
        <v>27317534</v>
      </c>
      <c r="I163" s="37">
        <f t="shared" si="33"/>
        <v>0.17908957744339635</v>
      </c>
      <c r="J163" s="32">
        <f>SUM(J158:J162)</f>
        <v>53170412</v>
      </c>
      <c r="K163" s="37">
        <f t="shared" si="34"/>
        <v>0.34831331452407971</v>
      </c>
      <c r="L163" s="32">
        <f>SUM(L158:L162)</f>
        <v>0</v>
      </c>
      <c r="M163" s="37">
        <f t="shared" si="35"/>
        <v>0</v>
      </c>
      <c r="N163" s="32">
        <f t="shared" si="36"/>
        <v>137731491</v>
      </c>
      <c r="O163" s="37">
        <f t="shared" si="37"/>
        <v>0.90226331412578586</v>
      </c>
      <c r="P163" s="32">
        <f>SUM(P158:P162)</f>
        <v>59058000</v>
      </c>
      <c r="Q163" s="32">
        <f>SUM(Q158:Q162)</f>
        <v>135203633</v>
      </c>
      <c r="R163" s="32">
        <f>SUM(R158:R162)</f>
        <v>136028463</v>
      </c>
      <c r="S163" s="32">
        <f>SUM(S158:S162)</f>
        <v>124341995</v>
      </c>
      <c r="T163" s="37">
        <f t="shared" si="38"/>
        <v>0.91408806846549462</v>
      </c>
      <c r="U163" s="37">
        <f t="shared" si="39"/>
        <v>-9.9691625182024457E-2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39485776</v>
      </c>
      <c r="E166" s="31">
        <v>39485776</v>
      </c>
      <c r="F166" s="31">
        <v>16404960</v>
      </c>
      <c r="G166" s="36">
        <f t="shared" si="32"/>
        <v>0.41546505252929561</v>
      </c>
      <c r="H166" s="31">
        <v>13124000</v>
      </c>
      <c r="I166" s="36">
        <f t="shared" si="33"/>
        <v>0.33237285244185144</v>
      </c>
      <c r="J166" s="31">
        <v>9956816</v>
      </c>
      <c r="K166" s="36">
        <f t="shared" si="34"/>
        <v>0.2521620950288529</v>
      </c>
      <c r="L166" s="31">
        <v>0</v>
      </c>
      <c r="M166" s="36">
        <f t="shared" si="35"/>
        <v>0</v>
      </c>
      <c r="N166" s="31">
        <f t="shared" si="36"/>
        <v>39485776</v>
      </c>
      <c r="O166" s="36">
        <f t="shared" si="37"/>
        <v>1</v>
      </c>
      <c r="P166" s="31">
        <v>8296860</v>
      </c>
      <c r="Q166" s="31">
        <v>32294920</v>
      </c>
      <c r="R166" s="31">
        <v>32295420</v>
      </c>
      <c r="S166" s="31">
        <v>24805930</v>
      </c>
      <c r="T166" s="36">
        <f t="shared" si="38"/>
        <v>0.76809436136764908</v>
      </c>
      <c r="U166" s="36">
        <f t="shared" si="39"/>
        <v>0.20007038807452449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39485776</v>
      </c>
      <c r="E169" s="32">
        <f>SUM(E164:E168)</f>
        <v>39485776</v>
      </c>
      <c r="F169" s="32">
        <f>SUM(F164:F168)</f>
        <v>16404960</v>
      </c>
      <c r="G169" s="37">
        <f t="shared" si="32"/>
        <v>0.41546505252929561</v>
      </c>
      <c r="H169" s="32">
        <f>SUM(H164:H168)</f>
        <v>13124000</v>
      </c>
      <c r="I169" s="37">
        <f t="shared" si="33"/>
        <v>0.33237285244185144</v>
      </c>
      <c r="J169" s="32">
        <f>SUM(J164:J168)</f>
        <v>9956816</v>
      </c>
      <c r="K169" s="37">
        <f t="shared" si="34"/>
        <v>0.2521620950288529</v>
      </c>
      <c r="L169" s="32">
        <f>SUM(L164:L168)</f>
        <v>0</v>
      </c>
      <c r="M169" s="37">
        <f t="shared" si="35"/>
        <v>0</v>
      </c>
      <c r="N169" s="32">
        <f t="shared" si="36"/>
        <v>39485776</v>
      </c>
      <c r="O169" s="37">
        <f t="shared" si="37"/>
        <v>1</v>
      </c>
      <c r="P169" s="32">
        <f>SUM(P164:P168)</f>
        <v>8296860</v>
      </c>
      <c r="Q169" s="32">
        <f>SUM(Q164:Q168)</f>
        <v>32294920</v>
      </c>
      <c r="R169" s="32">
        <f>SUM(R164:R168)</f>
        <v>32295420</v>
      </c>
      <c r="S169" s="32">
        <f>SUM(S164:S168)</f>
        <v>24805930</v>
      </c>
      <c r="T169" s="37">
        <f t="shared" si="38"/>
        <v>0.76809436136764908</v>
      </c>
      <c r="U169" s="37">
        <f t="shared" si="39"/>
        <v>0.20007038807452449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2667675213</v>
      </c>
      <c r="E170" s="32">
        <f>SUM(E105,E107:E111,E113:E120,E122:E125,E127:E131,E133:E136,E138:E143,E145:E149,E151:E156,E158:E162,E164:E168)</f>
        <v>2657360128</v>
      </c>
      <c r="F170" s="32">
        <f>SUM(F105,F107:F111,F113:F120,F122:F125,F127:F131,F133:F136,F138:F143,F145:F149,F151:F156,F158:F162,F164:F168)</f>
        <v>1104893820</v>
      </c>
      <c r="G170" s="37">
        <f t="shared" si="32"/>
        <v>0.41417853815774835</v>
      </c>
      <c r="H170" s="32">
        <f>SUM(H105,H107:H111,H113:H120,H122:H125,H127:H131,H133:H136,H138:H143,H145:H149,H151:H156,H158:H162,H164:H168)</f>
        <v>825297046</v>
      </c>
      <c r="I170" s="37">
        <f t="shared" si="33"/>
        <v>0.30936938723957025</v>
      </c>
      <c r="J170" s="32">
        <f>SUM(J105,J107:J111,J113:J120,J122:J125,J127:J131,J133:J136,J138:J143,J145:J149,J151:J156,J158:J162,J164:J168)</f>
        <v>741472363</v>
      </c>
      <c r="K170" s="37">
        <f t="shared" si="34"/>
        <v>0.2790259232037367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2671663229</v>
      </c>
      <c r="O170" s="37">
        <f t="shared" si="37"/>
        <v>1.0053824473579216</v>
      </c>
      <c r="P170" s="32">
        <f>SUM(P105,P107:P111,P113:P120,P122:P125,P127:P131,P133:P136,P138:P143,P145:P149,P151:P156,P158:P162,P164:P168)</f>
        <v>965204380</v>
      </c>
      <c r="Q170" s="32">
        <f>SUM(Q105,Q107:Q111,Q113:Q120,Q122:Q125,Q127:Q131,Q133:Q136,Q138:Q143,Q145:Q149,Q151:Q156,Q158:Q162,Q164:Q168)</f>
        <v>2486230401</v>
      </c>
      <c r="R170" s="32">
        <f>SUM(R105,R107:R111,R113:R120,R122:R125,R127:R131,R133:R136,R138:R143,R145:R149,R151:R156,R158:R162,R164:R168)</f>
        <v>2511390089</v>
      </c>
      <c r="S170" s="32">
        <f>SUM(S105,S107:S111,S113:S120,S122:S125,S127:S131,S133:S136,S138:S143,S145:S149,S151:S156,S158:S162,S164:S168)</f>
        <v>2731747887</v>
      </c>
      <c r="T170" s="37">
        <f t="shared" si="38"/>
        <v>1.0877433573402941</v>
      </c>
      <c r="U170" s="37">
        <f t="shared" si="39"/>
        <v>-0.23179755669985669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1100</v>
      </c>
      <c r="E175" s="31">
        <v>1100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1100</v>
      </c>
      <c r="R175" s="31">
        <v>1100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28090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28090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110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1100</v>
      </c>
      <c r="E179" s="32">
        <f>SUM(E173:E178)</f>
        <v>1100</v>
      </c>
      <c r="F179" s="32">
        <f>SUM(F173:F178)</f>
        <v>0</v>
      </c>
      <c r="G179" s="37">
        <f t="shared" si="40"/>
        <v>0</v>
      </c>
      <c r="H179" s="32">
        <f>SUM(H173:H178)</f>
        <v>28090</v>
      </c>
      <c r="I179" s="37">
        <f t="shared" si="41"/>
        <v>25.536363636363635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28090</v>
      </c>
      <c r="O179" s="37">
        <f t="shared" si="45"/>
        <v>25.536363636363635</v>
      </c>
      <c r="P179" s="32">
        <f>SUM(P173:P178)</f>
        <v>0</v>
      </c>
      <c r="Q179" s="32">
        <f>SUM(Q173:Q178)</f>
        <v>1100</v>
      </c>
      <c r="R179" s="32">
        <f>SUM(R173:R178)</f>
        <v>1100</v>
      </c>
      <c r="S179" s="32">
        <f>SUM(S173:S178)</f>
        <v>110</v>
      </c>
      <c r="T179" s="37">
        <f t="shared" si="46"/>
        <v>0.1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26991489</v>
      </c>
      <c r="E180" s="31">
        <v>26991489</v>
      </c>
      <c r="F180" s="31">
        <v>8896772</v>
      </c>
      <c r="G180" s="36">
        <f t="shared" si="40"/>
        <v>0.32961397572397727</v>
      </c>
      <c r="H180" s="31">
        <v>6871298</v>
      </c>
      <c r="I180" s="36">
        <f t="shared" si="41"/>
        <v>0.25457276551138025</v>
      </c>
      <c r="J180" s="31">
        <v>5841033</v>
      </c>
      <c r="K180" s="36">
        <f t="shared" si="42"/>
        <v>0.21640277051777321</v>
      </c>
      <c r="L180" s="31">
        <v>0</v>
      </c>
      <c r="M180" s="36">
        <f t="shared" si="43"/>
        <v>0</v>
      </c>
      <c r="N180" s="31">
        <f t="shared" si="44"/>
        <v>21609103</v>
      </c>
      <c r="O180" s="36">
        <f t="shared" si="45"/>
        <v>0.80058951175313076</v>
      </c>
      <c r="P180" s="31">
        <v>5569052</v>
      </c>
      <c r="Q180" s="31">
        <v>23286695</v>
      </c>
      <c r="R180" s="31">
        <v>93286695</v>
      </c>
      <c r="S180" s="31">
        <v>19906502</v>
      </c>
      <c r="T180" s="36">
        <f t="shared" si="46"/>
        <v>0.21339058051097212</v>
      </c>
      <c r="U180" s="36">
        <f t="shared" si="47"/>
        <v>4.8837935074048433E-2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617800000</v>
      </c>
      <c r="E181" s="31">
        <v>617800000</v>
      </c>
      <c r="F181" s="31">
        <v>245667000</v>
      </c>
      <c r="G181" s="36">
        <f t="shared" si="40"/>
        <v>0.39764810618323082</v>
      </c>
      <c r="H181" s="31">
        <v>210507055</v>
      </c>
      <c r="I181" s="36">
        <f t="shared" si="41"/>
        <v>0.34073657332470053</v>
      </c>
      <c r="J181" s="31">
        <v>152788359</v>
      </c>
      <c r="K181" s="36">
        <f t="shared" si="42"/>
        <v>0.2473103900938815</v>
      </c>
      <c r="L181" s="31">
        <v>0</v>
      </c>
      <c r="M181" s="36">
        <f t="shared" si="43"/>
        <v>0</v>
      </c>
      <c r="N181" s="31">
        <f t="shared" si="44"/>
        <v>608962414</v>
      </c>
      <c r="O181" s="36">
        <f t="shared" si="45"/>
        <v>0.98569506960181286</v>
      </c>
      <c r="P181" s="31">
        <v>160532637</v>
      </c>
      <c r="Q181" s="31">
        <v>570169000</v>
      </c>
      <c r="R181" s="31">
        <v>570169000</v>
      </c>
      <c r="S181" s="31">
        <v>565281973</v>
      </c>
      <c r="T181" s="36">
        <f t="shared" si="46"/>
        <v>0.99142880970378955</v>
      </c>
      <c r="U181" s="36">
        <f t="shared" si="47"/>
        <v>-4.8241143637352657E-2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478663003</v>
      </c>
      <c r="E182" s="31">
        <v>481942998</v>
      </c>
      <c r="F182" s="31">
        <v>200810000</v>
      </c>
      <c r="G182" s="36">
        <f t="shared" si="40"/>
        <v>0.41952270959199245</v>
      </c>
      <c r="H182" s="31">
        <v>160648000</v>
      </c>
      <c r="I182" s="36">
        <f t="shared" si="41"/>
        <v>0.33561816767359393</v>
      </c>
      <c r="J182" s="31">
        <v>120485000</v>
      </c>
      <c r="K182" s="36">
        <f t="shared" si="42"/>
        <v>0.24999844483683109</v>
      </c>
      <c r="L182" s="31">
        <v>0</v>
      </c>
      <c r="M182" s="36">
        <f t="shared" si="43"/>
        <v>0</v>
      </c>
      <c r="N182" s="31">
        <f t="shared" si="44"/>
        <v>481943000</v>
      </c>
      <c r="O182" s="36">
        <f t="shared" si="45"/>
        <v>1.0000000041498684</v>
      </c>
      <c r="P182" s="31">
        <v>124850000</v>
      </c>
      <c r="Q182" s="31">
        <v>445889000</v>
      </c>
      <c r="R182" s="31">
        <v>445889000</v>
      </c>
      <c r="S182" s="31">
        <v>445889000</v>
      </c>
      <c r="T182" s="36">
        <f t="shared" si="46"/>
        <v>1</v>
      </c>
      <c r="U182" s="36">
        <f t="shared" si="47"/>
        <v>-3.4961954345214208E-2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16417904</v>
      </c>
      <c r="E184" s="31">
        <v>16415899</v>
      </c>
      <c r="F184" s="31">
        <v>7009358</v>
      </c>
      <c r="G184" s="36">
        <f t="shared" si="40"/>
        <v>0.42693379130490711</v>
      </c>
      <c r="H184" s="31">
        <v>5632728</v>
      </c>
      <c r="I184" s="36">
        <f t="shared" si="41"/>
        <v>0.34308447655681262</v>
      </c>
      <c r="J184" s="31">
        <v>4205607</v>
      </c>
      <c r="K184" s="36">
        <f t="shared" si="42"/>
        <v>0.25619108645831701</v>
      </c>
      <c r="L184" s="31">
        <v>0</v>
      </c>
      <c r="M184" s="36">
        <f t="shared" si="43"/>
        <v>0</v>
      </c>
      <c r="N184" s="31">
        <f t="shared" si="44"/>
        <v>16847693</v>
      </c>
      <c r="O184" s="36">
        <f t="shared" si="45"/>
        <v>1.0263034025733224</v>
      </c>
      <c r="P184" s="31">
        <v>7691550</v>
      </c>
      <c r="Q184" s="31">
        <v>15124921</v>
      </c>
      <c r="R184" s="31">
        <v>15126911</v>
      </c>
      <c r="S184" s="31">
        <v>12672022</v>
      </c>
      <c r="T184" s="36">
        <f t="shared" si="46"/>
        <v>0.83771379364894794</v>
      </c>
      <c r="U184" s="36">
        <f t="shared" si="47"/>
        <v>-0.45321723189734187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1139872396</v>
      </c>
      <c r="E185" s="32">
        <f>SUM(E180:E184)</f>
        <v>1143150386</v>
      </c>
      <c r="F185" s="32">
        <f>SUM(F180:F184)</f>
        <v>462383130</v>
      </c>
      <c r="G185" s="37">
        <f t="shared" si="40"/>
        <v>0.405644641999033</v>
      </c>
      <c r="H185" s="32">
        <f>SUM(H180:H184)</f>
        <v>383659081</v>
      </c>
      <c r="I185" s="37">
        <f t="shared" si="41"/>
        <v>0.33658072811160522</v>
      </c>
      <c r="J185" s="32">
        <f>SUM(J180:J184)</f>
        <v>283319999</v>
      </c>
      <c r="K185" s="37">
        <f t="shared" si="42"/>
        <v>0.24784140605626317</v>
      </c>
      <c r="L185" s="32">
        <f>SUM(L180:L184)</f>
        <v>0</v>
      </c>
      <c r="M185" s="37">
        <f t="shared" si="43"/>
        <v>0</v>
      </c>
      <c r="N185" s="32">
        <f t="shared" si="44"/>
        <v>1129362210</v>
      </c>
      <c r="O185" s="37">
        <f t="shared" si="45"/>
        <v>0.98793844084832427</v>
      </c>
      <c r="P185" s="32">
        <f>SUM(P180:P184)</f>
        <v>298643239</v>
      </c>
      <c r="Q185" s="32">
        <f>SUM(Q180:Q184)</f>
        <v>1054469616</v>
      </c>
      <c r="R185" s="32">
        <f>SUM(R180:R184)</f>
        <v>1124471606</v>
      </c>
      <c r="S185" s="32">
        <f>SUM(S180:S184)</f>
        <v>1043749497</v>
      </c>
      <c r="T185" s="37">
        <f t="shared" si="46"/>
        <v>0.92821329718840406</v>
      </c>
      <c r="U185" s="37">
        <f t="shared" si="47"/>
        <v>-5.1309515833371955E-2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2164</v>
      </c>
      <c r="E188" s="31">
        <v>2164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2068</v>
      </c>
      <c r="R188" s="31">
        <v>2068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62592000</v>
      </c>
      <c r="E190" s="31">
        <v>60186000</v>
      </c>
      <c r="F190" s="31">
        <v>26079998</v>
      </c>
      <c r="G190" s="36">
        <f t="shared" si="40"/>
        <v>0.41666663471370141</v>
      </c>
      <c r="H190" s="31">
        <v>20863999</v>
      </c>
      <c r="I190" s="36">
        <f t="shared" si="41"/>
        <v>0.33333331735685073</v>
      </c>
      <c r="J190" s="31">
        <v>15648000</v>
      </c>
      <c r="K190" s="36">
        <f t="shared" si="42"/>
        <v>0.25999401854251819</v>
      </c>
      <c r="L190" s="31">
        <v>0</v>
      </c>
      <c r="M190" s="36">
        <f t="shared" si="43"/>
        <v>0</v>
      </c>
      <c r="N190" s="31">
        <f t="shared" si="44"/>
        <v>62591997</v>
      </c>
      <c r="O190" s="36">
        <f t="shared" si="45"/>
        <v>1.0399760243245937</v>
      </c>
      <c r="P190" s="31">
        <v>16389883361</v>
      </c>
      <c r="Q190" s="31">
        <v>58535000</v>
      </c>
      <c r="R190" s="31">
        <v>58529000</v>
      </c>
      <c r="S190" s="31">
        <v>16432006585</v>
      </c>
      <c r="T190" s="36">
        <f t="shared" si="46"/>
        <v>280.74982632541133</v>
      </c>
      <c r="U190" s="36">
        <f t="shared" si="47"/>
        <v>-0.99904526471266819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62594164</v>
      </c>
      <c r="E191" s="32">
        <f>SUM(E186:E190)</f>
        <v>60188164</v>
      </c>
      <c r="F191" s="32">
        <f>SUM(F186:F190)</f>
        <v>26079998</v>
      </c>
      <c r="G191" s="37">
        <f t="shared" si="40"/>
        <v>0.41665222975100363</v>
      </c>
      <c r="H191" s="32">
        <f>SUM(H186:H190)</f>
        <v>20863999</v>
      </c>
      <c r="I191" s="37">
        <f t="shared" si="41"/>
        <v>0.33332179338636109</v>
      </c>
      <c r="J191" s="32">
        <f>SUM(J186:J190)</f>
        <v>15648000</v>
      </c>
      <c r="K191" s="37">
        <f t="shared" si="42"/>
        <v>0.25998467074024723</v>
      </c>
      <c r="L191" s="32">
        <f>SUM(L186:L190)</f>
        <v>0</v>
      </c>
      <c r="M191" s="37">
        <f t="shared" si="43"/>
        <v>0</v>
      </c>
      <c r="N191" s="32">
        <f t="shared" si="44"/>
        <v>62591997</v>
      </c>
      <c r="O191" s="37">
        <f t="shared" si="45"/>
        <v>1.0399386331173019</v>
      </c>
      <c r="P191" s="32">
        <f>SUM(P186:P190)</f>
        <v>16389883361</v>
      </c>
      <c r="Q191" s="32">
        <f>SUM(Q186:Q190)</f>
        <v>58537068</v>
      </c>
      <c r="R191" s="32">
        <f>SUM(R186:R190)</f>
        <v>58531068</v>
      </c>
      <c r="S191" s="32">
        <f>SUM(S186:S190)</f>
        <v>16432006585</v>
      </c>
      <c r="T191" s="37">
        <f t="shared" si="46"/>
        <v>280.73990696701452</v>
      </c>
      <c r="U191" s="37">
        <f t="shared" si="47"/>
        <v>-0.99904526471266819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140409530</v>
      </c>
      <c r="E192" s="31">
        <v>140409530</v>
      </c>
      <c r="F192" s="31">
        <v>124638</v>
      </c>
      <c r="G192" s="36">
        <f t="shared" si="40"/>
        <v>8.8767478959583443E-4</v>
      </c>
      <c r="H192" s="31">
        <v>44201211</v>
      </c>
      <c r="I192" s="36">
        <f t="shared" si="41"/>
        <v>0.31480207219552692</v>
      </c>
      <c r="J192" s="31">
        <v>33334</v>
      </c>
      <c r="K192" s="36">
        <f t="shared" si="42"/>
        <v>2.3740553792894257E-4</v>
      </c>
      <c r="L192" s="31">
        <v>0</v>
      </c>
      <c r="M192" s="36">
        <f t="shared" si="43"/>
        <v>0</v>
      </c>
      <c r="N192" s="31">
        <f t="shared" si="44"/>
        <v>44359183</v>
      </c>
      <c r="O192" s="36">
        <f t="shared" si="45"/>
        <v>0.3159271525230517</v>
      </c>
      <c r="P192" s="31">
        <v>38063405</v>
      </c>
      <c r="Q192" s="31">
        <v>125160996</v>
      </c>
      <c r="R192" s="31">
        <v>126639798</v>
      </c>
      <c r="S192" s="31">
        <v>86148634</v>
      </c>
      <c r="T192" s="36">
        <f t="shared" si="46"/>
        <v>0.68026509328449813</v>
      </c>
      <c r="U192" s="36">
        <f t="shared" si="47"/>
        <v>-0.99912425070747091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7028995</v>
      </c>
      <c r="E193" s="31">
        <v>11428995</v>
      </c>
      <c r="F193" s="31">
        <v>44563634</v>
      </c>
      <c r="G193" s="36">
        <f t="shared" si="40"/>
        <v>6.3399723573569196</v>
      </c>
      <c r="H193" s="31">
        <v>5269430</v>
      </c>
      <c r="I193" s="36">
        <f t="shared" si="41"/>
        <v>0.74967047209451709</v>
      </c>
      <c r="J193" s="31">
        <v>3799883</v>
      </c>
      <c r="K193" s="36">
        <f t="shared" si="42"/>
        <v>0.33247744005487795</v>
      </c>
      <c r="L193" s="31">
        <v>0</v>
      </c>
      <c r="M193" s="36">
        <f t="shared" si="43"/>
        <v>0</v>
      </c>
      <c r="N193" s="31">
        <f t="shared" si="44"/>
        <v>53632947</v>
      </c>
      <c r="O193" s="36">
        <f t="shared" si="45"/>
        <v>4.692708938974949</v>
      </c>
      <c r="P193" s="31">
        <v>363204</v>
      </c>
      <c r="Q193" s="31">
        <v>4225356</v>
      </c>
      <c r="R193" s="31">
        <v>7025356</v>
      </c>
      <c r="S193" s="31">
        <v>-8153307</v>
      </c>
      <c r="T193" s="36">
        <f t="shared" si="46"/>
        <v>-1.1605542836548071</v>
      </c>
      <c r="U193" s="36">
        <f t="shared" si="47"/>
        <v>9.4621177079547589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579335575</v>
      </c>
      <c r="E195" s="31">
        <v>583652891</v>
      </c>
      <c r="F195" s="31">
        <v>242736177</v>
      </c>
      <c r="G195" s="36">
        <f t="shared" si="40"/>
        <v>0.41899062904949347</v>
      </c>
      <c r="H195" s="31">
        <v>192674140</v>
      </c>
      <c r="I195" s="36">
        <f t="shared" si="41"/>
        <v>0.33257778102095664</v>
      </c>
      <c r="J195" s="31">
        <v>145648849</v>
      </c>
      <c r="K195" s="36">
        <f t="shared" si="42"/>
        <v>0.24954703599677705</v>
      </c>
      <c r="L195" s="31">
        <v>0</v>
      </c>
      <c r="M195" s="36">
        <f t="shared" si="43"/>
        <v>0</v>
      </c>
      <c r="N195" s="31">
        <f t="shared" si="44"/>
        <v>581059166</v>
      </c>
      <c r="O195" s="36">
        <f t="shared" si="45"/>
        <v>0.99555604874062043</v>
      </c>
      <c r="P195" s="31">
        <v>208317935</v>
      </c>
      <c r="Q195" s="31">
        <v>539724559</v>
      </c>
      <c r="R195" s="31">
        <v>540438559</v>
      </c>
      <c r="S195" s="31">
        <v>536182131</v>
      </c>
      <c r="T195" s="36">
        <f t="shared" si="46"/>
        <v>0.99212412229083746</v>
      </c>
      <c r="U195" s="36">
        <f t="shared" si="47"/>
        <v>-0.30083384803137569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726774100</v>
      </c>
      <c r="E198" s="32">
        <f>SUM(E192:E197)</f>
        <v>735491416</v>
      </c>
      <c r="F198" s="32">
        <f>SUM(F192:F197)</f>
        <v>287424449</v>
      </c>
      <c r="G198" s="37">
        <f t="shared" si="40"/>
        <v>0.39547976324417727</v>
      </c>
      <c r="H198" s="32">
        <f>SUM(H192:H197)</f>
        <v>242144781</v>
      </c>
      <c r="I198" s="37">
        <f t="shared" si="41"/>
        <v>0.33317750453682926</v>
      </c>
      <c r="J198" s="32">
        <f>SUM(J192:J197)</f>
        <v>149482066</v>
      </c>
      <c r="K198" s="37">
        <f t="shared" si="42"/>
        <v>0.2032410749441024</v>
      </c>
      <c r="L198" s="32">
        <f>SUM(L192:L197)</f>
        <v>0</v>
      </c>
      <c r="M198" s="37">
        <f t="shared" si="43"/>
        <v>0</v>
      </c>
      <c r="N198" s="32">
        <f t="shared" si="44"/>
        <v>679051296</v>
      </c>
      <c r="O198" s="37">
        <f t="shared" si="45"/>
        <v>0.92326202757477183</v>
      </c>
      <c r="P198" s="32">
        <f>SUM(P192:P197)</f>
        <v>246744544</v>
      </c>
      <c r="Q198" s="32">
        <f>SUM(Q192:Q197)</f>
        <v>669110911</v>
      </c>
      <c r="R198" s="32">
        <f>SUM(R192:R197)</f>
        <v>674103713</v>
      </c>
      <c r="S198" s="32">
        <f>SUM(S192:S197)</f>
        <v>614177458</v>
      </c>
      <c r="T198" s="37">
        <f t="shared" si="46"/>
        <v>0.91110232172834804</v>
      </c>
      <c r="U198" s="37">
        <f t="shared" si="47"/>
        <v>-0.39418289224664682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3030162</v>
      </c>
      <c r="E199" s="31">
        <v>3085205</v>
      </c>
      <c r="F199" s="31">
        <v>40927</v>
      </c>
      <c r="G199" s="36">
        <f t="shared" si="40"/>
        <v>1.3506538594306179E-2</v>
      </c>
      <c r="H199" s="31">
        <v>755820</v>
      </c>
      <c r="I199" s="36">
        <f t="shared" si="41"/>
        <v>0.24943220857498707</v>
      </c>
      <c r="J199" s="31">
        <v>363473</v>
      </c>
      <c r="K199" s="36">
        <f t="shared" si="42"/>
        <v>0.1178116202975167</v>
      </c>
      <c r="L199" s="31">
        <v>0</v>
      </c>
      <c r="M199" s="36">
        <f t="shared" si="43"/>
        <v>0</v>
      </c>
      <c r="N199" s="31">
        <f t="shared" si="44"/>
        <v>1160220</v>
      </c>
      <c r="O199" s="36">
        <f t="shared" si="45"/>
        <v>0.37605928941512801</v>
      </c>
      <c r="P199" s="31">
        <v>6800</v>
      </c>
      <c r="Q199" s="31">
        <v>2086661</v>
      </c>
      <c r="R199" s="31">
        <v>2086661</v>
      </c>
      <c r="S199" s="31">
        <v>329163</v>
      </c>
      <c r="T199" s="36">
        <f t="shared" si="46"/>
        <v>0.15774627502982036</v>
      </c>
      <c r="U199" s="36">
        <f t="shared" si="47"/>
        <v>52.451911764705883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55443840</v>
      </c>
      <c r="E200" s="31">
        <v>55443840</v>
      </c>
      <c r="F200" s="31">
        <v>12173224</v>
      </c>
      <c r="G200" s="36">
        <f t="shared" si="40"/>
        <v>0.21955953988756913</v>
      </c>
      <c r="H200" s="31">
        <v>13303242</v>
      </c>
      <c r="I200" s="36">
        <f t="shared" si="41"/>
        <v>0.23994084825293485</v>
      </c>
      <c r="J200" s="31">
        <v>17387117</v>
      </c>
      <c r="K200" s="36">
        <f t="shared" si="42"/>
        <v>0.31359871538479295</v>
      </c>
      <c r="L200" s="31">
        <v>0</v>
      </c>
      <c r="M200" s="36">
        <f t="shared" si="43"/>
        <v>0</v>
      </c>
      <c r="N200" s="31">
        <f t="shared" si="44"/>
        <v>42863583</v>
      </c>
      <c r="O200" s="36">
        <f t="shared" si="45"/>
        <v>0.77309910352529698</v>
      </c>
      <c r="P200" s="31">
        <v>15074446</v>
      </c>
      <c r="Q200" s="31">
        <v>53727663</v>
      </c>
      <c r="R200" s="31">
        <v>53727663</v>
      </c>
      <c r="S200" s="31">
        <v>43727661</v>
      </c>
      <c r="T200" s="36">
        <f t="shared" si="46"/>
        <v>0.81387610326546311</v>
      </c>
      <c r="U200" s="36">
        <f t="shared" si="47"/>
        <v>0.15341664960689094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58474002</v>
      </c>
      <c r="E204" s="32">
        <f>SUM(E199:E203)</f>
        <v>58529045</v>
      </c>
      <c r="F204" s="32">
        <f>SUM(F199:F203)</f>
        <v>12214151</v>
      </c>
      <c r="G204" s="37">
        <f t="shared" si="40"/>
        <v>0.20888173516839159</v>
      </c>
      <c r="H204" s="32">
        <f>SUM(H199:H203)</f>
        <v>14059062</v>
      </c>
      <c r="I204" s="37">
        <f t="shared" si="41"/>
        <v>0.24043269691032948</v>
      </c>
      <c r="J204" s="32">
        <f>SUM(J199:J203)</f>
        <v>17750590</v>
      </c>
      <c r="K204" s="37">
        <f t="shared" si="42"/>
        <v>0.30327831250279241</v>
      </c>
      <c r="L204" s="32">
        <f>SUM(L199:L203)</f>
        <v>0</v>
      </c>
      <c r="M204" s="37">
        <f t="shared" si="43"/>
        <v>0</v>
      </c>
      <c r="N204" s="32">
        <f t="shared" si="44"/>
        <v>44023803</v>
      </c>
      <c r="O204" s="37">
        <f t="shared" si="45"/>
        <v>0.75217019173984467</v>
      </c>
      <c r="P204" s="32">
        <f>SUM(P199:P203)</f>
        <v>15081246</v>
      </c>
      <c r="Q204" s="32">
        <f>SUM(Q199:Q203)</f>
        <v>55814324</v>
      </c>
      <c r="R204" s="32">
        <f>SUM(R199:R203)</f>
        <v>55814324</v>
      </c>
      <c r="S204" s="32">
        <f>SUM(S199:S203)</f>
        <v>44056824</v>
      </c>
      <c r="T204" s="37">
        <f t="shared" si="46"/>
        <v>0.78934619005687501</v>
      </c>
      <c r="U204" s="37">
        <f t="shared" si="47"/>
        <v>0.17699757699065444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1987715762</v>
      </c>
      <c r="E205" s="32">
        <f>SUM(E173:E178,E180:E184,E186:E190,E192:E197,E199:E203)</f>
        <v>1997360111</v>
      </c>
      <c r="F205" s="32">
        <f>SUM(F173:F178,F180:F184,F186:F190,F192:F197,F199:F203)</f>
        <v>788101728</v>
      </c>
      <c r="G205" s="37">
        <f t="shared" si="40"/>
        <v>0.39648612898608188</v>
      </c>
      <c r="H205" s="32">
        <f>SUM(H173:H178,H180:H184,H186:H190,H192:H197,H199:H203)</f>
        <v>660755013</v>
      </c>
      <c r="I205" s="37">
        <f t="shared" si="41"/>
        <v>0.3324192651846567</v>
      </c>
      <c r="J205" s="32">
        <f>SUM(J173:J178,J180:J184,J186:J190,J192:J197,J199:J203)</f>
        <v>466200655</v>
      </c>
      <c r="K205" s="37">
        <f t="shared" si="42"/>
        <v>0.2334084136518535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1915057396</v>
      </c>
      <c r="O205" s="37">
        <f t="shared" si="45"/>
        <v>0.95879425320114442</v>
      </c>
      <c r="P205" s="32">
        <f>SUM(P173:P178,P180:P184,P186:P190,P192:P197,P199:P203)</f>
        <v>16950352390</v>
      </c>
      <c r="Q205" s="32">
        <f>SUM(Q173:Q178,Q180:Q184,Q186:Q190,Q192:Q197,Q199:Q203)</f>
        <v>1837933019</v>
      </c>
      <c r="R205" s="32">
        <f>SUM(R173:R178,R180:R184,R186:R190,R192:R197,R199:R203)</f>
        <v>1912921811</v>
      </c>
      <c r="S205" s="32">
        <f>SUM(S173:S178,S180:S184,S186:S190,S192:S197,S199:S203)</f>
        <v>18133990474</v>
      </c>
      <c r="T205" s="37">
        <f t="shared" si="46"/>
        <v>9.4797342838180434</v>
      </c>
      <c r="U205" s="37">
        <f t="shared" si="47"/>
        <v>-0.9724961083832665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750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750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225220491</v>
      </c>
      <c r="E209" s="31">
        <v>225220539</v>
      </c>
      <c r="F209" s="31">
        <v>105365026</v>
      </c>
      <c r="G209" s="36">
        <f t="shared" si="48"/>
        <v>0.46783054921943135</v>
      </c>
      <c r="H209" s="31">
        <v>84293023</v>
      </c>
      <c r="I209" s="36">
        <f t="shared" si="49"/>
        <v>0.37426888923708101</v>
      </c>
      <c r="J209" s="31">
        <v>63220023</v>
      </c>
      <c r="K209" s="36">
        <f t="shared" si="50"/>
        <v>0.28070274265705403</v>
      </c>
      <c r="L209" s="31">
        <v>0</v>
      </c>
      <c r="M209" s="36">
        <f t="shared" si="51"/>
        <v>0</v>
      </c>
      <c r="N209" s="31">
        <f t="shared" si="52"/>
        <v>252878072</v>
      </c>
      <c r="O209" s="36">
        <f t="shared" si="53"/>
        <v>1.1228020016415998</v>
      </c>
      <c r="P209" s="31">
        <v>63707072</v>
      </c>
      <c r="Q209" s="31">
        <v>199022990</v>
      </c>
      <c r="R209" s="31">
        <v>203042988</v>
      </c>
      <c r="S209" s="31">
        <v>235019096</v>
      </c>
      <c r="T209" s="36">
        <f t="shared" si="54"/>
        <v>1.157484423938836</v>
      </c>
      <c r="U209" s="36">
        <f t="shared" si="55"/>
        <v>-7.6451323959764172E-3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325396589</v>
      </c>
      <c r="E210" s="31">
        <v>325396589</v>
      </c>
      <c r="F210" s="31">
        <v>0</v>
      </c>
      <c r="G210" s="36">
        <f t="shared" si="48"/>
        <v>0</v>
      </c>
      <c r="H210" s="31">
        <v>108596740</v>
      </c>
      <c r="I210" s="36">
        <f t="shared" si="49"/>
        <v>0.33373656538237406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108596740</v>
      </c>
      <c r="O210" s="36">
        <f t="shared" si="53"/>
        <v>0.33373656538237406</v>
      </c>
      <c r="P210" s="31">
        <v>83411720</v>
      </c>
      <c r="Q210" s="31">
        <v>297286572</v>
      </c>
      <c r="R210" s="31">
        <v>298156660</v>
      </c>
      <c r="S210" s="31">
        <v>291851688</v>
      </c>
      <c r="T210" s="36">
        <f t="shared" si="54"/>
        <v>0.97885349265718236</v>
      </c>
      <c r="U210" s="36">
        <f t="shared" si="55"/>
        <v>-1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21476736</v>
      </c>
      <c r="E211" s="31">
        <v>22314902</v>
      </c>
      <c r="F211" s="31">
        <v>50235700</v>
      </c>
      <c r="G211" s="36">
        <f t="shared" si="48"/>
        <v>2.3390751741791678</v>
      </c>
      <c r="H211" s="31">
        <v>53022123</v>
      </c>
      <c r="I211" s="36">
        <f t="shared" si="49"/>
        <v>2.46881663023655</v>
      </c>
      <c r="J211" s="31">
        <v>39886000</v>
      </c>
      <c r="K211" s="36">
        <f t="shared" si="50"/>
        <v>1.7874154231105295</v>
      </c>
      <c r="L211" s="31">
        <v>0</v>
      </c>
      <c r="M211" s="36">
        <f t="shared" si="51"/>
        <v>0</v>
      </c>
      <c r="N211" s="31">
        <f t="shared" si="52"/>
        <v>143143823</v>
      </c>
      <c r="O211" s="36">
        <f t="shared" si="53"/>
        <v>6.4147188726170521</v>
      </c>
      <c r="P211" s="31">
        <v>29359962</v>
      </c>
      <c r="Q211" s="31">
        <v>148628463</v>
      </c>
      <c r="R211" s="31">
        <v>152828463</v>
      </c>
      <c r="S211" s="31">
        <v>121861415</v>
      </c>
      <c r="T211" s="36">
        <f t="shared" si="54"/>
        <v>0.79737381772922755</v>
      </c>
      <c r="U211" s="36">
        <f t="shared" si="55"/>
        <v>0.35851674467426076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103067716</v>
      </c>
      <c r="E213" s="31">
        <v>103067716</v>
      </c>
      <c r="F213" s="31">
        <v>40265643</v>
      </c>
      <c r="G213" s="36">
        <f t="shared" si="48"/>
        <v>0.39067173080656992</v>
      </c>
      <c r="H213" s="31">
        <v>31916786</v>
      </c>
      <c r="I213" s="36">
        <f t="shared" si="49"/>
        <v>0.30966812149014733</v>
      </c>
      <c r="J213" s="31">
        <v>24540063</v>
      </c>
      <c r="K213" s="36">
        <f t="shared" si="50"/>
        <v>0.23809650540815322</v>
      </c>
      <c r="L213" s="31">
        <v>0</v>
      </c>
      <c r="M213" s="36">
        <f t="shared" si="51"/>
        <v>0</v>
      </c>
      <c r="N213" s="31">
        <f t="shared" si="52"/>
        <v>96722492</v>
      </c>
      <c r="O213" s="36">
        <f t="shared" si="53"/>
        <v>0.93843635770487044</v>
      </c>
      <c r="P213" s="31">
        <v>25621075</v>
      </c>
      <c r="Q213" s="31">
        <v>94756480</v>
      </c>
      <c r="R213" s="31">
        <v>94756480</v>
      </c>
      <c r="S213" s="31">
        <v>87974486</v>
      </c>
      <c r="T213" s="36">
        <f t="shared" si="54"/>
        <v>0.92842712181794851</v>
      </c>
      <c r="U213" s="36">
        <f t="shared" si="55"/>
        <v>-4.2192296771310311E-2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11500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11500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4670</v>
      </c>
      <c r="E215" s="31">
        <v>4670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523</v>
      </c>
      <c r="Q215" s="31">
        <v>13450</v>
      </c>
      <c r="R215" s="31">
        <v>4450</v>
      </c>
      <c r="S215" s="31">
        <v>2249</v>
      </c>
      <c r="T215" s="36">
        <f t="shared" si="54"/>
        <v>0.50539325842696625</v>
      </c>
      <c r="U215" s="36">
        <f t="shared" si="55"/>
        <v>-1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675166202</v>
      </c>
      <c r="E216" s="32">
        <f>SUM(E208:E215)</f>
        <v>676004416</v>
      </c>
      <c r="F216" s="32">
        <f>SUM(F208:F215)</f>
        <v>195866369</v>
      </c>
      <c r="G216" s="37">
        <f t="shared" si="48"/>
        <v>0.29010096835386318</v>
      </c>
      <c r="H216" s="32">
        <f>SUM(H208:H215)</f>
        <v>277829422</v>
      </c>
      <c r="I216" s="37">
        <f t="shared" si="49"/>
        <v>0.4114978225761366</v>
      </c>
      <c r="J216" s="32">
        <f>SUM(J208:J215)</f>
        <v>127657586</v>
      </c>
      <c r="K216" s="37">
        <f t="shared" si="50"/>
        <v>0.18884134922574233</v>
      </c>
      <c r="L216" s="32">
        <f>SUM(L208:L215)</f>
        <v>0</v>
      </c>
      <c r="M216" s="37">
        <f t="shared" si="51"/>
        <v>0</v>
      </c>
      <c r="N216" s="32">
        <f t="shared" si="52"/>
        <v>601353377</v>
      </c>
      <c r="O216" s="37">
        <f t="shared" si="53"/>
        <v>0.8895701903225437</v>
      </c>
      <c r="P216" s="32">
        <f>SUM(P208:P215)</f>
        <v>202100352</v>
      </c>
      <c r="Q216" s="32">
        <f>SUM(Q208:Q215)</f>
        <v>739707955</v>
      </c>
      <c r="R216" s="32">
        <f>SUM(R208:R215)</f>
        <v>748789041</v>
      </c>
      <c r="S216" s="32">
        <f>SUM(S208:S215)</f>
        <v>736708934</v>
      </c>
      <c r="T216" s="37">
        <f t="shared" si="54"/>
        <v>0.9838671423611286</v>
      </c>
      <c r="U216" s="37">
        <f t="shared" si="55"/>
        <v>-0.3683455534011143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105155970</v>
      </c>
      <c r="E218" s="31">
        <v>105138869</v>
      </c>
      <c r="F218" s="31">
        <v>11481991</v>
      </c>
      <c r="G218" s="36">
        <f t="shared" si="48"/>
        <v>0.10919010114214153</v>
      </c>
      <c r="H218" s="31">
        <v>42999320</v>
      </c>
      <c r="I218" s="36">
        <f t="shared" si="49"/>
        <v>0.40890992684485722</v>
      </c>
      <c r="J218" s="31">
        <v>3581148</v>
      </c>
      <c r="K218" s="36">
        <f t="shared" si="50"/>
        <v>3.406112348421781E-2</v>
      </c>
      <c r="L218" s="31">
        <v>0</v>
      </c>
      <c r="M218" s="36">
        <f t="shared" si="51"/>
        <v>0</v>
      </c>
      <c r="N218" s="31">
        <f t="shared" si="52"/>
        <v>58062459</v>
      </c>
      <c r="O218" s="36">
        <f t="shared" si="53"/>
        <v>0.55224542124378373</v>
      </c>
      <c r="P218" s="31">
        <v>10087492</v>
      </c>
      <c r="Q218" s="31">
        <v>0</v>
      </c>
      <c r="R218" s="31">
        <v>21820</v>
      </c>
      <c r="S218" s="31">
        <v>10087492</v>
      </c>
      <c r="T218" s="36">
        <f t="shared" si="54"/>
        <v>462.30485792850595</v>
      </c>
      <c r="U218" s="36">
        <f t="shared" si="55"/>
        <v>-0.64499124262006857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173610579</v>
      </c>
      <c r="E219" s="31">
        <v>173610579</v>
      </c>
      <c r="F219" s="31">
        <v>67915065</v>
      </c>
      <c r="G219" s="36">
        <f t="shared" si="48"/>
        <v>0.39119197338775075</v>
      </c>
      <c r="H219" s="31">
        <v>54399210</v>
      </c>
      <c r="I219" s="36">
        <f t="shared" si="49"/>
        <v>0.31334040997582296</v>
      </c>
      <c r="J219" s="31">
        <v>40628646</v>
      </c>
      <c r="K219" s="36">
        <f t="shared" si="50"/>
        <v>0.23402171822720549</v>
      </c>
      <c r="L219" s="31">
        <v>0</v>
      </c>
      <c r="M219" s="36">
        <f t="shared" si="51"/>
        <v>0</v>
      </c>
      <c r="N219" s="31">
        <f t="shared" si="52"/>
        <v>162942921</v>
      </c>
      <c r="O219" s="36">
        <f t="shared" si="53"/>
        <v>0.93855410159077923</v>
      </c>
      <c r="P219" s="31">
        <v>40664989</v>
      </c>
      <c r="Q219" s="31">
        <v>147826180</v>
      </c>
      <c r="R219" s="31">
        <v>147826180</v>
      </c>
      <c r="S219" s="31">
        <v>144673799</v>
      </c>
      <c r="T219" s="36">
        <f t="shared" si="54"/>
        <v>0.97867508312803586</v>
      </c>
      <c r="U219" s="36">
        <f t="shared" si="55"/>
        <v>-8.9371719736597299E-4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88476050</v>
      </c>
      <c r="E220" s="31">
        <v>88459553</v>
      </c>
      <c r="F220" s="31">
        <v>35850192</v>
      </c>
      <c r="G220" s="36">
        <f t="shared" si="48"/>
        <v>0.40519657014525401</v>
      </c>
      <c r="H220" s="31">
        <v>30187922</v>
      </c>
      <c r="I220" s="36">
        <f t="shared" si="49"/>
        <v>0.34119879899701672</v>
      </c>
      <c r="J220" s="31">
        <v>21851872</v>
      </c>
      <c r="K220" s="36">
        <f t="shared" si="50"/>
        <v>0.24702670609244431</v>
      </c>
      <c r="L220" s="31">
        <v>0</v>
      </c>
      <c r="M220" s="36">
        <f t="shared" si="51"/>
        <v>0</v>
      </c>
      <c r="N220" s="31">
        <f t="shared" si="52"/>
        <v>87889986</v>
      </c>
      <c r="O220" s="36">
        <f t="shared" si="53"/>
        <v>0.99356127200868849</v>
      </c>
      <c r="P220" s="31">
        <v>21699017</v>
      </c>
      <c r="Q220" s="31">
        <v>77255604</v>
      </c>
      <c r="R220" s="31">
        <v>78451448</v>
      </c>
      <c r="S220" s="31">
        <v>77957327</v>
      </c>
      <c r="T220" s="36">
        <f t="shared" si="54"/>
        <v>0.99370156940889098</v>
      </c>
      <c r="U220" s="36">
        <f t="shared" si="55"/>
        <v>7.0443283214165486E-3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627600</v>
      </c>
      <c r="E222" s="31">
        <v>1827600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2063157</v>
      </c>
      <c r="K222" s="36">
        <f t="shared" si="50"/>
        <v>1.1288887065003284</v>
      </c>
      <c r="L222" s="31">
        <v>0</v>
      </c>
      <c r="M222" s="36">
        <f t="shared" si="51"/>
        <v>0</v>
      </c>
      <c r="N222" s="31">
        <f t="shared" si="52"/>
        <v>2063157</v>
      </c>
      <c r="O222" s="36">
        <f t="shared" si="53"/>
        <v>1.1288887065003284</v>
      </c>
      <c r="P222" s="31">
        <v>0</v>
      </c>
      <c r="Q222" s="31">
        <v>0</v>
      </c>
      <c r="R222" s="31">
        <v>600000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144</v>
      </c>
      <c r="G223" s="36">
        <f t="shared" si="48"/>
        <v>0</v>
      </c>
      <c r="H223" s="31">
        <v>335</v>
      </c>
      <c r="I223" s="36">
        <f t="shared" si="49"/>
        <v>0</v>
      </c>
      <c r="J223" s="31">
        <v>48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527</v>
      </c>
      <c r="O223" s="36">
        <f t="shared" si="53"/>
        <v>0</v>
      </c>
      <c r="P223" s="31">
        <v>96</v>
      </c>
      <c r="Q223" s="31">
        <v>0</v>
      </c>
      <c r="R223" s="31">
        <v>0</v>
      </c>
      <c r="S223" s="31">
        <v>1248</v>
      </c>
      <c r="T223" s="36">
        <f t="shared" si="54"/>
        <v>0</v>
      </c>
      <c r="U223" s="36">
        <f t="shared" si="55"/>
        <v>-0.5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367870199</v>
      </c>
      <c r="E224" s="32">
        <f>SUM(E217:E223)</f>
        <v>369036601</v>
      </c>
      <c r="F224" s="32">
        <f>SUM(F217:F223)</f>
        <v>115247392</v>
      </c>
      <c r="G224" s="37">
        <f t="shared" si="48"/>
        <v>0.31328276199943011</v>
      </c>
      <c r="H224" s="32">
        <f>SUM(H217:H223)</f>
        <v>127586787</v>
      </c>
      <c r="I224" s="37">
        <f t="shared" si="49"/>
        <v>0.34682555789195635</v>
      </c>
      <c r="J224" s="32">
        <f>SUM(J217:J223)</f>
        <v>68124871</v>
      </c>
      <c r="K224" s="37">
        <f t="shared" si="50"/>
        <v>0.18460193600146452</v>
      </c>
      <c r="L224" s="32">
        <f>SUM(L217:L223)</f>
        <v>0</v>
      </c>
      <c r="M224" s="37">
        <f t="shared" si="51"/>
        <v>0</v>
      </c>
      <c r="N224" s="32">
        <f t="shared" si="52"/>
        <v>310959050</v>
      </c>
      <c r="O224" s="37">
        <f t="shared" si="53"/>
        <v>0.84262387296375518</v>
      </c>
      <c r="P224" s="32">
        <f>SUM(P217:P223)</f>
        <v>72451594</v>
      </c>
      <c r="Q224" s="32">
        <f>SUM(Q217:Q223)</f>
        <v>225081784</v>
      </c>
      <c r="R224" s="32">
        <f>SUM(R217:R223)</f>
        <v>226899448</v>
      </c>
      <c r="S224" s="32">
        <f>SUM(S217:S223)</f>
        <v>232719866</v>
      </c>
      <c r="T224" s="37">
        <f t="shared" si="54"/>
        <v>1.0256519707355127</v>
      </c>
      <c r="U224" s="37">
        <f t="shared" si="55"/>
        <v>-5.9718810327347716E-2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209710000</v>
      </c>
      <c r="E225" s="31">
        <v>209710000</v>
      </c>
      <c r="F225" s="31">
        <v>76212966</v>
      </c>
      <c r="G225" s="36">
        <f t="shared" si="48"/>
        <v>0.36342075246769351</v>
      </c>
      <c r="H225" s="31">
        <v>40906338</v>
      </c>
      <c r="I225" s="36">
        <f t="shared" si="49"/>
        <v>0.19506145629679081</v>
      </c>
      <c r="J225" s="31">
        <v>63294696</v>
      </c>
      <c r="K225" s="36">
        <f t="shared" si="50"/>
        <v>0.30182011349005772</v>
      </c>
      <c r="L225" s="31">
        <v>0</v>
      </c>
      <c r="M225" s="36">
        <f t="shared" si="51"/>
        <v>0</v>
      </c>
      <c r="N225" s="31">
        <f t="shared" si="52"/>
        <v>180414000</v>
      </c>
      <c r="O225" s="36">
        <f t="shared" si="53"/>
        <v>0.86030232225454195</v>
      </c>
      <c r="P225" s="31">
        <v>52711486</v>
      </c>
      <c r="Q225" s="31">
        <v>189866004</v>
      </c>
      <c r="R225" s="31">
        <v>189866004</v>
      </c>
      <c r="S225" s="31">
        <v>189770000</v>
      </c>
      <c r="T225" s="36">
        <f t="shared" si="54"/>
        <v>0.99949435919028451</v>
      </c>
      <c r="U225" s="36">
        <f t="shared" si="55"/>
        <v>0.20077616480021065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487951</v>
      </c>
      <c r="G226" s="36">
        <f t="shared" si="48"/>
        <v>0</v>
      </c>
      <c r="H226" s="31">
        <v>2034463</v>
      </c>
      <c r="I226" s="36">
        <f t="shared" si="49"/>
        <v>0</v>
      </c>
      <c r="J226" s="31">
        <v>-2522414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1600830</v>
      </c>
      <c r="Q226" s="31">
        <v>4621000</v>
      </c>
      <c r="R226" s="31">
        <v>4621000</v>
      </c>
      <c r="S226" s="31">
        <v>2733521</v>
      </c>
      <c r="T226" s="36">
        <f t="shared" si="54"/>
        <v>0.59154317247349064</v>
      </c>
      <c r="U226" s="36">
        <f t="shared" si="55"/>
        <v>-2.5756913601069442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1273011</v>
      </c>
      <c r="E228" s="31">
        <v>1070212</v>
      </c>
      <c r="F228" s="31">
        <v>306923</v>
      </c>
      <c r="G228" s="36">
        <f t="shared" si="48"/>
        <v>0.24110003762732607</v>
      </c>
      <c r="H228" s="31">
        <v>219833</v>
      </c>
      <c r="I228" s="36">
        <f t="shared" si="49"/>
        <v>0.1726874316089963</v>
      </c>
      <c r="J228" s="31">
        <v>1445538</v>
      </c>
      <c r="K228" s="36">
        <f t="shared" si="50"/>
        <v>1.3507024776399443</v>
      </c>
      <c r="L228" s="31">
        <v>0</v>
      </c>
      <c r="M228" s="36">
        <f t="shared" si="51"/>
        <v>0</v>
      </c>
      <c r="N228" s="31">
        <f t="shared" si="52"/>
        <v>1972294</v>
      </c>
      <c r="O228" s="36">
        <f t="shared" si="53"/>
        <v>1.8429002851771425</v>
      </c>
      <c r="P228" s="31">
        <v>1596228</v>
      </c>
      <c r="Q228" s="31">
        <v>1157282</v>
      </c>
      <c r="R228" s="31">
        <v>1157282</v>
      </c>
      <c r="S228" s="31">
        <v>1615160</v>
      </c>
      <c r="T228" s="36">
        <f t="shared" si="54"/>
        <v>1.3956494614104427</v>
      </c>
      <c r="U228" s="36">
        <f t="shared" si="55"/>
        <v>-9.4403806974943438E-2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217545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217545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210983011</v>
      </c>
      <c r="E230" s="32">
        <f>SUM(E225:E229)</f>
        <v>210780212</v>
      </c>
      <c r="F230" s="32">
        <f>SUM(F225:F229)</f>
        <v>77007840</v>
      </c>
      <c r="G230" s="37">
        <f t="shared" si="48"/>
        <v>0.36499545453922827</v>
      </c>
      <c r="H230" s="32">
        <f>SUM(H225:H229)</f>
        <v>43160634</v>
      </c>
      <c r="I230" s="37">
        <f t="shared" si="49"/>
        <v>0.20456923898957913</v>
      </c>
      <c r="J230" s="32">
        <f>SUM(J225:J229)</f>
        <v>62435365</v>
      </c>
      <c r="K230" s="37">
        <f t="shared" si="50"/>
        <v>0.29621075151020343</v>
      </c>
      <c r="L230" s="32">
        <f>SUM(L225:L229)</f>
        <v>0</v>
      </c>
      <c r="M230" s="37">
        <f t="shared" si="51"/>
        <v>0</v>
      </c>
      <c r="N230" s="32">
        <f t="shared" si="52"/>
        <v>182603839</v>
      </c>
      <c r="O230" s="37">
        <f t="shared" si="53"/>
        <v>0.8663234431133412</v>
      </c>
      <c r="P230" s="32">
        <f>SUM(P225:P229)</f>
        <v>55908544</v>
      </c>
      <c r="Q230" s="32">
        <f>SUM(Q225:Q229)</f>
        <v>195644286</v>
      </c>
      <c r="R230" s="32">
        <f>SUM(R225:R229)</f>
        <v>195644286</v>
      </c>
      <c r="S230" s="32">
        <f>SUM(S225:S229)</f>
        <v>194118681</v>
      </c>
      <c r="T230" s="37">
        <f t="shared" si="54"/>
        <v>0.99220214895517056</v>
      </c>
      <c r="U230" s="37">
        <f t="shared" si="55"/>
        <v>0.11674102977891887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1254019412</v>
      </c>
      <c r="E231" s="32">
        <f>SUM(E208:E215,E217:E223,E225:E229)</f>
        <v>1255821229</v>
      </c>
      <c r="F231" s="32">
        <f>SUM(F208:F215,F217:F223,F225:F229)</f>
        <v>388121601</v>
      </c>
      <c r="G231" s="37">
        <f t="shared" si="48"/>
        <v>0.30950206773992106</v>
      </c>
      <c r="H231" s="32">
        <f>SUM(H208:H215,H217:H223,H225:H229)</f>
        <v>448576843</v>
      </c>
      <c r="I231" s="37">
        <f t="shared" si="49"/>
        <v>0.35771124330888748</v>
      </c>
      <c r="J231" s="32">
        <f>SUM(J208:J215,J217:J223,J225:J229)</f>
        <v>258217822</v>
      </c>
      <c r="K231" s="37">
        <f t="shared" si="50"/>
        <v>0.20561670406353674</v>
      </c>
      <c r="L231" s="32">
        <f>SUM(L208:L215,L217:L223,L225:L229)</f>
        <v>0</v>
      </c>
      <c r="M231" s="37">
        <f t="shared" si="51"/>
        <v>0</v>
      </c>
      <c r="N231" s="32">
        <f t="shared" si="52"/>
        <v>1094916266</v>
      </c>
      <c r="O231" s="37">
        <f t="shared" si="53"/>
        <v>0.8718727162080806</v>
      </c>
      <c r="P231" s="32">
        <f>SUM(P208:P215,P217:P223,P225:P229)</f>
        <v>330460490</v>
      </c>
      <c r="Q231" s="32">
        <f>SUM(Q208:Q215,Q217:Q223,Q225:Q229)</f>
        <v>1160434025</v>
      </c>
      <c r="R231" s="32">
        <f>SUM(R208:R215,R217:R223,R225:R229)</f>
        <v>1171332775</v>
      </c>
      <c r="S231" s="32">
        <f>SUM(S208:S215,S217:S223,S225:S229)</f>
        <v>1163547481</v>
      </c>
      <c r="T231" s="37">
        <f t="shared" si="54"/>
        <v>0.99335347378118055</v>
      </c>
      <c r="U231" s="37">
        <f t="shared" si="55"/>
        <v>-0.21861211910688627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22921934</v>
      </c>
      <c r="E236" s="31">
        <v>32921934</v>
      </c>
      <c r="F236" s="31">
        <v>3064074</v>
      </c>
      <c r="G236" s="36">
        <f t="shared" si="56"/>
        <v>0.13367432259424533</v>
      </c>
      <c r="H236" s="31">
        <v>10284423</v>
      </c>
      <c r="I236" s="36">
        <f t="shared" si="57"/>
        <v>0.44867169585254019</v>
      </c>
      <c r="J236" s="31">
        <v>9828799</v>
      </c>
      <c r="K236" s="36">
        <f t="shared" si="58"/>
        <v>0.29854865148566301</v>
      </c>
      <c r="L236" s="31">
        <v>0</v>
      </c>
      <c r="M236" s="36">
        <f t="shared" si="59"/>
        <v>0</v>
      </c>
      <c r="N236" s="31">
        <f t="shared" si="60"/>
        <v>23177296</v>
      </c>
      <c r="O236" s="36">
        <f t="shared" si="61"/>
        <v>0.70400772931505173</v>
      </c>
      <c r="P236" s="31">
        <v>3553487</v>
      </c>
      <c r="Q236" s="31">
        <v>22058480</v>
      </c>
      <c r="R236" s="31">
        <v>22058480</v>
      </c>
      <c r="S236" s="31">
        <v>5764425</v>
      </c>
      <c r="T236" s="36">
        <f t="shared" si="62"/>
        <v>0.26132466969618939</v>
      </c>
      <c r="U236" s="36">
        <f t="shared" si="63"/>
        <v>1.7659589017773247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129725000</v>
      </c>
      <c r="E237" s="31">
        <v>129725000</v>
      </c>
      <c r="F237" s="31">
        <v>54052000</v>
      </c>
      <c r="G237" s="36">
        <f t="shared" si="56"/>
        <v>0.41666602428213528</v>
      </c>
      <c r="H237" s="31">
        <v>42976000</v>
      </c>
      <c r="I237" s="36">
        <f t="shared" si="57"/>
        <v>0.33128541144729234</v>
      </c>
      <c r="J237" s="31">
        <v>32432000</v>
      </c>
      <c r="K237" s="36">
        <f t="shared" si="58"/>
        <v>0.25000578146078245</v>
      </c>
      <c r="L237" s="31">
        <v>0</v>
      </c>
      <c r="M237" s="36">
        <f t="shared" si="59"/>
        <v>0</v>
      </c>
      <c r="N237" s="31">
        <f t="shared" si="60"/>
        <v>129460000</v>
      </c>
      <c r="O237" s="36">
        <f t="shared" si="61"/>
        <v>0.99795721719021002</v>
      </c>
      <c r="P237" s="31">
        <v>29893000</v>
      </c>
      <c r="Q237" s="31">
        <v>117740000</v>
      </c>
      <c r="R237" s="31">
        <v>117740000</v>
      </c>
      <c r="S237" s="31">
        <v>71826000</v>
      </c>
      <c r="T237" s="36">
        <f t="shared" si="62"/>
        <v>0.61003906913538308</v>
      </c>
      <c r="U237" s="36">
        <f t="shared" si="63"/>
        <v>8.4936272705984583E-2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22851508</v>
      </c>
      <c r="E238" s="31">
        <v>22851508</v>
      </c>
      <c r="F238" s="31">
        <v>-2327477</v>
      </c>
      <c r="G238" s="36">
        <f t="shared" si="56"/>
        <v>-0.10185222787047576</v>
      </c>
      <c r="H238" s="31">
        <v>609857</v>
      </c>
      <c r="I238" s="36">
        <f t="shared" si="57"/>
        <v>2.6687822965556583E-2</v>
      </c>
      <c r="J238" s="31">
        <v>2646956</v>
      </c>
      <c r="K238" s="36">
        <f t="shared" si="58"/>
        <v>0.1158328807009148</v>
      </c>
      <c r="L238" s="31">
        <v>0</v>
      </c>
      <c r="M238" s="36">
        <f t="shared" si="59"/>
        <v>0</v>
      </c>
      <c r="N238" s="31">
        <f t="shared" si="60"/>
        <v>929336</v>
      </c>
      <c r="O238" s="36">
        <f t="shared" si="61"/>
        <v>4.0668475795995605E-2</v>
      </c>
      <c r="P238" s="31">
        <v>17015472</v>
      </c>
      <c r="Q238" s="31">
        <v>20421985</v>
      </c>
      <c r="R238" s="31">
        <v>20421985</v>
      </c>
      <c r="S238" s="31">
        <v>21015472</v>
      </c>
      <c r="T238" s="36">
        <f t="shared" si="62"/>
        <v>1.0290611808793317</v>
      </c>
      <c r="U238" s="36">
        <f t="shared" si="63"/>
        <v>-0.84443828534406806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175498442</v>
      </c>
      <c r="E240" s="32">
        <f>SUM(E234:E239)</f>
        <v>185498442</v>
      </c>
      <c r="F240" s="32">
        <f>SUM(F234:F239)</f>
        <v>54788597</v>
      </c>
      <c r="G240" s="37">
        <f t="shared" si="56"/>
        <v>0.31218850934300602</v>
      </c>
      <c r="H240" s="32">
        <f>SUM(H234:H239)</f>
        <v>53870280</v>
      </c>
      <c r="I240" s="37">
        <f t="shared" si="57"/>
        <v>0.30695588739186641</v>
      </c>
      <c r="J240" s="32">
        <f>SUM(J234:J239)</f>
        <v>44907755</v>
      </c>
      <c r="K240" s="37">
        <f t="shared" si="58"/>
        <v>0.24209235676491558</v>
      </c>
      <c r="L240" s="32">
        <f>SUM(L234:L239)</f>
        <v>0</v>
      </c>
      <c r="M240" s="37">
        <f t="shared" si="59"/>
        <v>0</v>
      </c>
      <c r="N240" s="32">
        <f t="shared" si="60"/>
        <v>153566632</v>
      </c>
      <c r="O240" s="37">
        <f t="shared" si="61"/>
        <v>0.82785941673838959</v>
      </c>
      <c r="P240" s="32">
        <f>SUM(P234:P239)</f>
        <v>50461959</v>
      </c>
      <c r="Q240" s="32">
        <f>SUM(Q234:Q239)</f>
        <v>160220465</v>
      </c>
      <c r="R240" s="32">
        <f>SUM(R234:R239)</f>
        <v>160220465</v>
      </c>
      <c r="S240" s="32">
        <f>SUM(S234:S239)</f>
        <v>98605897</v>
      </c>
      <c r="T240" s="37">
        <f t="shared" si="62"/>
        <v>0.61543883922693643</v>
      </c>
      <c r="U240" s="37">
        <f t="shared" si="63"/>
        <v>-0.11006714979099408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57145764</v>
      </c>
      <c r="E241" s="31">
        <v>57145764</v>
      </c>
      <c r="F241" s="31">
        <v>23525614</v>
      </c>
      <c r="G241" s="36">
        <f t="shared" si="56"/>
        <v>0.41167730297559763</v>
      </c>
      <c r="H241" s="31">
        <v>0</v>
      </c>
      <c r="I241" s="36">
        <f t="shared" si="57"/>
        <v>0</v>
      </c>
      <c r="J241" s="31">
        <v>15648097</v>
      </c>
      <c r="K241" s="36">
        <f t="shared" si="58"/>
        <v>0.27382776788144786</v>
      </c>
      <c r="L241" s="31">
        <v>0</v>
      </c>
      <c r="M241" s="36">
        <f t="shared" si="59"/>
        <v>0</v>
      </c>
      <c r="N241" s="31">
        <f t="shared" si="60"/>
        <v>39173711</v>
      </c>
      <c r="O241" s="36">
        <f t="shared" si="61"/>
        <v>0.68550507085704548</v>
      </c>
      <c r="P241" s="31">
        <v>14758921</v>
      </c>
      <c r="Q241" s="31">
        <v>53626368</v>
      </c>
      <c r="R241" s="31">
        <v>53626368</v>
      </c>
      <c r="S241" s="31">
        <v>52140724</v>
      </c>
      <c r="T241" s="36">
        <f t="shared" si="62"/>
        <v>0.97229638971634258</v>
      </c>
      <c r="U241" s="36">
        <f t="shared" si="63"/>
        <v>6.0246680634715721E-2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151406000</v>
      </c>
      <c r="E242" s="31">
        <v>151406000</v>
      </c>
      <c r="F242" s="31">
        <v>63085000</v>
      </c>
      <c r="G242" s="36">
        <f t="shared" si="56"/>
        <v>0.41666116270161024</v>
      </c>
      <c r="H242" s="31">
        <v>50468000</v>
      </c>
      <c r="I242" s="36">
        <f t="shared" si="57"/>
        <v>0.33332893016128817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113553000</v>
      </c>
      <c r="O242" s="36">
        <f t="shared" si="61"/>
        <v>0.74999009286289842</v>
      </c>
      <c r="P242" s="31">
        <v>39418000</v>
      </c>
      <c r="Q242" s="31">
        <v>140780000</v>
      </c>
      <c r="R242" s="31">
        <v>140780000</v>
      </c>
      <c r="S242" s="31">
        <v>94322000</v>
      </c>
      <c r="T242" s="36">
        <f t="shared" si="62"/>
        <v>0.66999573803097034</v>
      </c>
      <c r="U242" s="36">
        <f t="shared" si="63"/>
        <v>-1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393384</v>
      </c>
      <c r="E243" s="31">
        <v>393384</v>
      </c>
      <c r="F243" s="31">
        <v>458347</v>
      </c>
      <c r="G243" s="36">
        <f t="shared" si="56"/>
        <v>1.1651388973623737</v>
      </c>
      <c r="H243" s="31">
        <v>269960</v>
      </c>
      <c r="I243" s="36">
        <f t="shared" si="57"/>
        <v>0.68625058467044919</v>
      </c>
      <c r="J243" s="31">
        <v>420288</v>
      </c>
      <c r="K243" s="36">
        <f t="shared" si="58"/>
        <v>1.0683911902873529</v>
      </c>
      <c r="L243" s="31">
        <v>0</v>
      </c>
      <c r="M243" s="36">
        <f t="shared" si="59"/>
        <v>0</v>
      </c>
      <c r="N243" s="31">
        <f t="shared" si="60"/>
        <v>1148595</v>
      </c>
      <c r="O243" s="36">
        <f t="shared" si="61"/>
        <v>2.9197806723201758</v>
      </c>
      <c r="P243" s="31">
        <v>457474</v>
      </c>
      <c r="Q243" s="31">
        <v>393384</v>
      </c>
      <c r="R243" s="31">
        <v>393384</v>
      </c>
      <c r="S243" s="31">
        <v>1155292</v>
      </c>
      <c r="T243" s="36">
        <f t="shared" si="62"/>
        <v>2.9368047505745021</v>
      </c>
      <c r="U243" s="36">
        <f t="shared" si="63"/>
        <v>-8.1285493820413834E-2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1091067</v>
      </c>
      <c r="R244" s="31">
        <v>1091067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44447952</v>
      </c>
      <c r="E245" s="31">
        <v>44467356</v>
      </c>
      <c r="F245" s="31">
        <v>13353296</v>
      </c>
      <c r="G245" s="36">
        <f t="shared" si="56"/>
        <v>0.30042545042345259</v>
      </c>
      <c r="H245" s="31">
        <v>10682582</v>
      </c>
      <c r="I245" s="36">
        <f t="shared" si="57"/>
        <v>0.24033912743606275</v>
      </c>
      <c r="J245" s="31">
        <v>8012144</v>
      </c>
      <c r="K245" s="36">
        <f t="shared" si="58"/>
        <v>0.18018035522507792</v>
      </c>
      <c r="L245" s="31">
        <v>0</v>
      </c>
      <c r="M245" s="36">
        <f t="shared" si="59"/>
        <v>0</v>
      </c>
      <c r="N245" s="31">
        <f t="shared" si="60"/>
        <v>32048022</v>
      </c>
      <c r="O245" s="36">
        <f t="shared" si="61"/>
        <v>0.72070896232283299</v>
      </c>
      <c r="P245" s="31">
        <v>14033653</v>
      </c>
      <c r="Q245" s="31">
        <v>50120555</v>
      </c>
      <c r="R245" s="31">
        <v>50120560</v>
      </c>
      <c r="S245" s="31">
        <v>43383563</v>
      </c>
      <c r="T245" s="36">
        <f t="shared" si="62"/>
        <v>0.86558416346505307</v>
      </c>
      <c r="U245" s="36">
        <f t="shared" si="63"/>
        <v>-0.42907637804640031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253393100</v>
      </c>
      <c r="E247" s="32">
        <f>SUM(E241:E246)</f>
        <v>253412504</v>
      </c>
      <c r="F247" s="32">
        <f>SUM(F241:F246)</f>
        <v>100422257</v>
      </c>
      <c r="G247" s="37">
        <f t="shared" si="56"/>
        <v>0.39631014814531257</v>
      </c>
      <c r="H247" s="32">
        <f>SUM(H241:H246)</f>
        <v>61420542</v>
      </c>
      <c r="I247" s="37">
        <f t="shared" si="57"/>
        <v>0.24239232244287631</v>
      </c>
      <c r="J247" s="32">
        <f>SUM(J241:J246)</f>
        <v>24080529</v>
      </c>
      <c r="K247" s="37">
        <f t="shared" si="58"/>
        <v>9.5025022916785509E-2</v>
      </c>
      <c r="L247" s="32">
        <f>SUM(L241:L246)</f>
        <v>0</v>
      </c>
      <c r="M247" s="37">
        <f t="shared" si="59"/>
        <v>0</v>
      </c>
      <c r="N247" s="32">
        <f t="shared" si="60"/>
        <v>185923328</v>
      </c>
      <c r="O247" s="37">
        <f t="shared" si="61"/>
        <v>0.73367858754120518</v>
      </c>
      <c r="P247" s="32">
        <f>SUM(P241:P246)</f>
        <v>68668048</v>
      </c>
      <c r="Q247" s="32">
        <f>SUM(Q241:Q246)</f>
        <v>246011374</v>
      </c>
      <c r="R247" s="32">
        <f>SUM(R241:R246)</f>
        <v>246011379</v>
      </c>
      <c r="S247" s="32">
        <f>SUM(S241:S246)</f>
        <v>191001579</v>
      </c>
      <c r="T247" s="37">
        <f t="shared" si="62"/>
        <v>0.77639327000398628</v>
      </c>
      <c r="U247" s="37">
        <f t="shared" si="63"/>
        <v>-0.64931973892719363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244271000</v>
      </c>
      <c r="E250" s="31">
        <v>244271000</v>
      </c>
      <c r="F250" s="31">
        <v>0</v>
      </c>
      <c r="G250" s="36">
        <f t="shared" si="56"/>
        <v>0</v>
      </c>
      <c r="H250" s="31">
        <v>77402000</v>
      </c>
      <c r="I250" s="36">
        <f t="shared" si="57"/>
        <v>0.31686937868187381</v>
      </c>
      <c r="J250" s="31">
        <v>61069000</v>
      </c>
      <c r="K250" s="36">
        <f t="shared" si="58"/>
        <v>0.25000511726729741</v>
      </c>
      <c r="L250" s="31">
        <v>0</v>
      </c>
      <c r="M250" s="36">
        <f t="shared" si="59"/>
        <v>0</v>
      </c>
      <c r="N250" s="31">
        <f t="shared" si="60"/>
        <v>138471000</v>
      </c>
      <c r="O250" s="36">
        <f t="shared" si="61"/>
        <v>0.56687449594917116</v>
      </c>
      <c r="P250" s="31">
        <v>64785000</v>
      </c>
      <c r="Q250" s="31">
        <v>231374000</v>
      </c>
      <c r="R250" s="31">
        <v>231374000</v>
      </c>
      <c r="S250" s="31">
        <v>231014000</v>
      </c>
      <c r="T250" s="36">
        <f t="shared" si="62"/>
        <v>0.99844407755408993</v>
      </c>
      <c r="U250" s="36">
        <f t="shared" si="63"/>
        <v>-5.7358956548583806E-2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51720193</v>
      </c>
      <c r="E252" s="31">
        <v>53720629</v>
      </c>
      <c r="F252" s="31">
        <v>0</v>
      </c>
      <c r="G252" s="36">
        <f t="shared" si="56"/>
        <v>0</v>
      </c>
      <c r="H252" s="31">
        <v>22603801</v>
      </c>
      <c r="I252" s="36">
        <f t="shared" si="57"/>
        <v>0.43704015180299116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22603801</v>
      </c>
      <c r="O252" s="36">
        <f t="shared" si="61"/>
        <v>0.42076575462286564</v>
      </c>
      <c r="P252" s="31">
        <v>4054900</v>
      </c>
      <c r="Q252" s="31">
        <v>45199064</v>
      </c>
      <c r="R252" s="31">
        <v>51720193</v>
      </c>
      <c r="S252" s="31">
        <v>24513614</v>
      </c>
      <c r="T252" s="36">
        <f t="shared" si="62"/>
        <v>0.47396601942301336</v>
      </c>
      <c r="U252" s="36">
        <f t="shared" si="63"/>
        <v>-1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46102921</v>
      </c>
      <c r="E253" s="31">
        <v>46102921</v>
      </c>
      <c r="F253" s="31">
        <v>19176004</v>
      </c>
      <c r="G253" s="36">
        <f t="shared" si="56"/>
        <v>0.41593902477459077</v>
      </c>
      <c r="H253" s="31">
        <v>9758314</v>
      </c>
      <c r="I253" s="36">
        <f t="shared" si="57"/>
        <v>0.21166368178710412</v>
      </c>
      <c r="J253" s="31">
        <v>17099340</v>
      </c>
      <c r="K253" s="36">
        <f t="shared" si="58"/>
        <v>0.37089493743791202</v>
      </c>
      <c r="L253" s="31">
        <v>0</v>
      </c>
      <c r="M253" s="36">
        <f t="shared" si="59"/>
        <v>0</v>
      </c>
      <c r="N253" s="31">
        <f t="shared" si="60"/>
        <v>46033658</v>
      </c>
      <c r="O253" s="36">
        <f t="shared" si="61"/>
        <v>0.99849764399960683</v>
      </c>
      <c r="P253" s="31">
        <v>1108981</v>
      </c>
      <c r="Q253" s="31">
        <v>43500884</v>
      </c>
      <c r="R253" s="31">
        <v>43500884</v>
      </c>
      <c r="S253" s="31">
        <v>20512807</v>
      </c>
      <c r="T253" s="36">
        <f t="shared" si="62"/>
        <v>0.4715491988622576</v>
      </c>
      <c r="U253" s="36">
        <f t="shared" si="63"/>
        <v>14.418965699141825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342094114</v>
      </c>
      <c r="E254" s="32">
        <f>SUM(E248:E253)</f>
        <v>344094550</v>
      </c>
      <c r="F254" s="32">
        <f>SUM(F248:F253)</f>
        <v>19176004</v>
      </c>
      <c r="G254" s="37">
        <f t="shared" si="56"/>
        <v>5.6054761585287022E-2</v>
      </c>
      <c r="H254" s="32">
        <f>SUM(H248:H253)</f>
        <v>109764115</v>
      </c>
      <c r="I254" s="37">
        <f t="shared" si="57"/>
        <v>0.32085940829721493</v>
      </c>
      <c r="J254" s="32">
        <f>SUM(J248:J253)</f>
        <v>78168340</v>
      </c>
      <c r="K254" s="37">
        <f t="shared" si="58"/>
        <v>0.22717110747612829</v>
      </c>
      <c r="L254" s="32">
        <f>SUM(L248:L253)</f>
        <v>0</v>
      </c>
      <c r="M254" s="37">
        <f t="shared" si="59"/>
        <v>0</v>
      </c>
      <c r="N254" s="32">
        <f t="shared" si="60"/>
        <v>207108459</v>
      </c>
      <c r="O254" s="37">
        <f t="shared" si="61"/>
        <v>0.60189404046068151</v>
      </c>
      <c r="P254" s="32">
        <f>SUM(P248:P253)</f>
        <v>69948881</v>
      </c>
      <c r="Q254" s="32">
        <f>SUM(Q248:Q253)</f>
        <v>320073948</v>
      </c>
      <c r="R254" s="32">
        <f>SUM(R248:R253)</f>
        <v>326595077</v>
      </c>
      <c r="S254" s="32">
        <f>SUM(S248:S253)</f>
        <v>276040421</v>
      </c>
      <c r="T254" s="37">
        <f t="shared" si="62"/>
        <v>0.84520692576146828</v>
      </c>
      <c r="U254" s="37">
        <f t="shared" si="63"/>
        <v>0.11750665460967125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2660781</v>
      </c>
      <c r="E255" s="31">
        <v>2660781</v>
      </c>
      <c r="F255" s="31">
        <v>570862</v>
      </c>
      <c r="G255" s="36">
        <f t="shared" si="56"/>
        <v>0.21454678156526222</v>
      </c>
      <c r="H255" s="31">
        <v>485323</v>
      </c>
      <c r="I255" s="36">
        <f t="shared" si="57"/>
        <v>0.1823987017345659</v>
      </c>
      <c r="J255" s="31">
        <v>848654</v>
      </c>
      <c r="K255" s="36">
        <f t="shared" si="58"/>
        <v>0.3189492107768358</v>
      </c>
      <c r="L255" s="31">
        <v>0</v>
      </c>
      <c r="M255" s="36">
        <f t="shared" si="59"/>
        <v>0</v>
      </c>
      <c r="N255" s="31">
        <f t="shared" si="60"/>
        <v>1904839</v>
      </c>
      <c r="O255" s="36">
        <f t="shared" si="61"/>
        <v>0.71589469407666395</v>
      </c>
      <c r="P255" s="31">
        <v>714476</v>
      </c>
      <c r="Q255" s="31">
        <v>2828529</v>
      </c>
      <c r="R255" s="31">
        <v>2728529</v>
      </c>
      <c r="S255" s="31">
        <v>1617090</v>
      </c>
      <c r="T255" s="36">
        <f t="shared" si="62"/>
        <v>0.59266000104818384</v>
      </c>
      <c r="U255" s="36">
        <f t="shared" si="63"/>
        <v>0.18779917030103177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173679000</v>
      </c>
      <c r="E256" s="31">
        <v>174044050</v>
      </c>
      <c r="F256" s="31">
        <v>71698804</v>
      </c>
      <c r="G256" s="36">
        <f t="shared" si="56"/>
        <v>0.41282368046798978</v>
      </c>
      <c r="H256" s="31">
        <v>57335695</v>
      </c>
      <c r="I256" s="36">
        <f t="shared" si="57"/>
        <v>0.33012451131109694</v>
      </c>
      <c r="J256" s="31">
        <v>42997695</v>
      </c>
      <c r="K256" s="36">
        <f t="shared" si="58"/>
        <v>0.24705064608643618</v>
      </c>
      <c r="L256" s="31">
        <v>0</v>
      </c>
      <c r="M256" s="36">
        <f t="shared" si="59"/>
        <v>0</v>
      </c>
      <c r="N256" s="31">
        <f t="shared" si="60"/>
        <v>172032194</v>
      </c>
      <c r="O256" s="36">
        <f t="shared" si="61"/>
        <v>0.98844053560003919</v>
      </c>
      <c r="P256" s="31">
        <v>44694348</v>
      </c>
      <c r="Q256" s="31">
        <v>160948000</v>
      </c>
      <c r="R256" s="31">
        <v>163876933</v>
      </c>
      <c r="S256" s="31">
        <v>159571318</v>
      </c>
      <c r="T256" s="36">
        <f t="shared" si="62"/>
        <v>0.97372653416695321</v>
      </c>
      <c r="U256" s="36">
        <f t="shared" si="63"/>
        <v>-3.7961242884670732E-2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176339781</v>
      </c>
      <c r="E259" s="32">
        <f>SUM(E255:E258)</f>
        <v>176704831</v>
      </c>
      <c r="F259" s="32">
        <f>SUM(F255:F258)</f>
        <v>72269666</v>
      </c>
      <c r="G259" s="37">
        <f t="shared" si="56"/>
        <v>0.40983189153444621</v>
      </c>
      <c r="H259" s="32">
        <f>SUM(H255:H258)</f>
        <v>57821018</v>
      </c>
      <c r="I259" s="37">
        <f t="shared" si="57"/>
        <v>0.32789548491046383</v>
      </c>
      <c r="J259" s="32">
        <f>SUM(J255:J258)</f>
        <v>43846349</v>
      </c>
      <c r="K259" s="37">
        <f t="shared" si="58"/>
        <v>0.24813327825768386</v>
      </c>
      <c r="L259" s="32">
        <f>SUM(L255:L258)</f>
        <v>0</v>
      </c>
      <c r="M259" s="37">
        <f t="shared" si="59"/>
        <v>0</v>
      </c>
      <c r="N259" s="32">
        <f t="shared" si="60"/>
        <v>173937033</v>
      </c>
      <c r="O259" s="37">
        <f t="shared" si="61"/>
        <v>0.98433660254597111</v>
      </c>
      <c r="P259" s="32">
        <f>SUM(P255:P258)</f>
        <v>45408824</v>
      </c>
      <c r="Q259" s="32">
        <f>SUM(Q255:Q258)</f>
        <v>163776529</v>
      </c>
      <c r="R259" s="32">
        <f>SUM(R255:R258)</f>
        <v>166605462</v>
      </c>
      <c r="S259" s="32">
        <f>SUM(S255:S258)</f>
        <v>161188408</v>
      </c>
      <c r="T259" s="37">
        <f t="shared" si="62"/>
        <v>0.96748573585180542</v>
      </c>
      <c r="U259" s="37">
        <f t="shared" si="63"/>
        <v>-3.4409061111117967E-2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947325437</v>
      </c>
      <c r="E260" s="32">
        <f>SUM(E234:E239,E241:E246,E248:E253,E255:E258)</f>
        <v>959710327</v>
      </c>
      <c r="F260" s="32">
        <f>SUM(F234:F239,F241:F246,F248:F253,F255:F258)</f>
        <v>246656524</v>
      </c>
      <c r="G260" s="37">
        <f t="shared" si="56"/>
        <v>0.26037147781137854</v>
      </c>
      <c r="H260" s="32">
        <f>SUM(H234:H239,H241:H246,H248:H253,H255:H258)</f>
        <v>282875955</v>
      </c>
      <c r="I260" s="37">
        <f t="shared" si="57"/>
        <v>0.29860483414845745</v>
      </c>
      <c r="J260" s="32">
        <f>SUM(J234:J239,J241:J246,J248:J253,J255:J258)</f>
        <v>191002973</v>
      </c>
      <c r="K260" s="37">
        <f t="shared" si="58"/>
        <v>0.19902148348977805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720535452</v>
      </c>
      <c r="O260" s="37">
        <f t="shared" si="61"/>
        <v>0.75078430618992387</v>
      </c>
      <c r="P260" s="32">
        <f>SUM(P234:P239,P241:P246,P248:P253,P255:P258)</f>
        <v>234487712</v>
      </c>
      <c r="Q260" s="32">
        <f>SUM(Q234:Q239,Q241:Q246,Q248:Q253,Q255:Q258)</f>
        <v>890082316</v>
      </c>
      <c r="R260" s="32">
        <f>SUM(R234:R239,R241:R246,R248:R253,R255:R258)</f>
        <v>899432383</v>
      </c>
      <c r="S260" s="32">
        <f>SUM(S234:S239,S241:S246,S248:S253,S255:S258)</f>
        <v>726836305</v>
      </c>
      <c r="T260" s="37">
        <f t="shared" si="62"/>
        <v>0.80810555494531267</v>
      </c>
      <c r="U260" s="37">
        <f t="shared" si="63"/>
        <v>-0.18544570471991295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8073000</v>
      </c>
      <c r="E264" s="31">
        <v>8073000</v>
      </c>
      <c r="F264" s="31">
        <v>3363753</v>
      </c>
      <c r="G264" s="36">
        <f t="shared" si="64"/>
        <v>0.41666703827573393</v>
      </c>
      <c r="H264" s="31">
        <v>2674032</v>
      </c>
      <c r="I264" s="36">
        <f t="shared" si="65"/>
        <v>0.33123151244890375</v>
      </c>
      <c r="J264" s="31">
        <v>2018259</v>
      </c>
      <c r="K264" s="36">
        <f t="shared" si="66"/>
        <v>0.25000111482720178</v>
      </c>
      <c r="L264" s="31">
        <v>0</v>
      </c>
      <c r="M264" s="36">
        <f t="shared" si="67"/>
        <v>0</v>
      </c>
      <c r="N264" s="31">
        <f t="shared" si="68"/>
        <v>8056044</v>
      </c>
      <c r="O264" s="36">
        <f t="shared" si="69"/>
        <v>0.99789966555183951</v>
      </c>
      <c r="P264" s="31">
        <v>2232495</v>
      </c>
      <c r="Q264" s="31">
        <v>7973000</v>
      </c>
      <c r="R264" s="31">
        <v>7973000</v>
      </c>
      <c r="S264" s="31">
        <v>7678164</v>
      </c>
      <c r="T264" s="36">
        <f t="shared" si="70"/>
        <v>0.96302069484510222</v>
      </c>
      <c r="U264" s="36">
        <f t="shared" si="71"/>
        <v>-9.5962588941968519E-2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62388256</v>
      </c>
      <c r="E265" s="31">
        <v>62388256</v>
      </c>
      <c r="F265" s="31">
        <v>25943070</v>
      </c>
      <c r="G265" s="36">
        <f t="shared" si="64"/>
        <v>0.41583258874875423</v>
      </c>
      <c r="H265" s="31">
        <v>161142</v>
      </c>
      <c r="I265" s="36">
        <f t="shared" si="65"/>
        <v>2.582889959289774E-3</v>
      </c>
      <c r="J265" s="31">
        <v>38622434</v>
      </c>
      <c r="K265" s="36">
        <f t="shared" si="66"/>
        <v>0.61906577417390862</v>
      </c>
      <c r="L265" s="31">
        <v>0</v>
      </c>
      <c r="M265" s="36">
        <f t="shared" si="67"/>
        <v>0</v>
      </c>
      <c r="N265" s="31">
        <f t="shared" si="68"/>
        <v>64726646</v>
      </c>
      <c r="O265" s="36">
        <f t="shared" si="69"/>
        <v>1.0374812528819526</v>
      </c>
      <c r="P265" s="31">
        <v>37787948</v>
      </c>
      <c r="Q265" s="31">
        <v>94419256</v>
      </c>
      <c r="R265" s="31">
        <v>94419256</v>
      </c>
      <c r="S265" s="31">
        <v>80303442</v>
      </c>
      <c r="T265" s="36">
        <f t="shared" si="70"/>
        <v>0.85049856779214617</v>
      </c>
      <c r="U265" s="36">
        <f t="shared" si="71"/>
        <v>2.2083390185675178E-2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17737626</v>
      </c>
      <c r="E266" s="31">
        <v>18237626</v>
      </c>
      <c r="F266" s="31">
        <v>7463382</v>
      </c>
      <c r="G266" s="36">
        <f t="shared" si="64"/>
        <v>0.42076555227852924</v>
      </c>
      <c r="H266" s="31">
        <v>6007052</v>
      </c>
      <c r="I266" s="36">
        <f t="shared" si="65"/>
        <v>0.33866155482137239</v>
      </c>
      <c r="J266" s="31">
        <v>4462325</v>
      </c>
      <c r="K266" s="36">
        <f t="shared" si="66"/>
        <v>0.24467685651630317</v>
      </c>
      <c r="L266" s="31">
        <v>0</v>
      </c>
      <c r="M266" s="36">
        <f t="shared" si="67"/>
        <v>0</v>
      </c>
      <c r="N266" s="31">
        <f t="shared" si="68"/>
        <v>17932759</v>
      </c>
      <c r="O266" s="36">
        <f t="shared" si="69"/>
        <v>0.9832836247437029</v>
      </c>
      <c r="P266" s="31">
        <v>4480860</v>
      </c>
      <c r="Q266" s="31">
        <v>18190827</v>
      </c>
      <c r="R266" s="31">
        <v>16470141</v>
      </c>
      <c r="S266" s="31">
        <v>17578071</v>
      </c>
      <c r="T266" s="36">
        <f t="shared" si="70"/>
        <v>1.0672690051651652</v>
      </c>
      <c r="U266" s="36">
        <f t="shared" si="71"/>
        <v>-4.1364827287618811E-3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88198882</v>
      </c>
      <c r="E267" s="32">
        <f>SUM(E263:E266)</f>
        <v>88698882</v>
      </c>
      <c r="F267" s="32">
        <f>SUM(F263:F266)</f>
        <v>36770205</v>
      </c>
      <c r="G267" s="37">
        <f t="shared" si="64"/>
        <v>0.4169010328271508</v>
      </c>
      <c r="H267" s="32">
        <f>SUM(H263:H266)</f>
        <v>8842226</v>
      </c>
      <c r="I267" s="37">
        <f t="shared" si="65"/>
        <v>0.1002532662488851</v>
      </c>
      <c r="J267" s="32">
        <f>SUM(J263:J266)</f>
        <v>45103018</v>
      </c>
      <c r="K267" s="37">
        <f t="shared" si="66"/>
        <v>0.50849590189874094</v>
      </c>
      <c r="L267" s="32">
        <f>SUM(L263:L266)</f>
        <v>0</v>
      </c>
      <c r="M267" s="37">
        <f t="shared" si="67"/>
        <v>0</v>
      </c>
      <c r="N267" s="32">
        <f t="shared" si="68"/>
        <v>90715449</v>
      </c>
      <c r="O267" s="37">
        <f t="shared" si="69"/>
        <v>1.0227349765242812</v>
      </c>
      <c r="P267" s="32">
        <f>SUM(P263:P266)</f>
        <v>44501303</v>
      </c>
      <c r="Q267" s="32">
        <f>SUM(Q263:Q266)</f>
        <v>120583083</v>
      </c>
      <c r="R267" s="32">
        <f>SUM(R263:R266)</f>
        <v>118862397</v>
      </c>
      <c r="S267" s="32">
        <f>SUM(S263:S266)</f>
        <v>105559677</v>
      </c>
      <c r="T267" s="37">
        <f t="shared" si="70"/>
        <v>0.88808302427217578</v>
      </c>
      <c r="U267" s="37">
        <f t="shared" si="71"/>
        <v>1.3521289477748555E-2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1805944</v>
      </c>
      <c r="E269" s="31">
        <v>1916878</v>
      </c>
      <c r="F269" s="31">
        <v>501696</v>
      </c>
      <c r="G269" s="36">
        <f t="shared" si="64"/>
        <v>0.27780263396871663</v>
      </c>
      <c r="H269" s="31">
        <v>644424</v>
      </c>
      <c r="I269" s="36">
        <f t="shared" si="65"/>
        <v>0.35683498491647581</v>
      </c>
      <c r="J269" s="31">
        <v>243006</v>
      </c>
      <c r="K269" s="36">
        <f t="shared" si="66"/>
        <v>0.12677176116581232</v>
      </c>
      <c r="L269" s="31">
        <v>0</v>
      </c>
      <c r="M269" s="36">
        <f t="shared" si="67"/>
        <v>0</v>
      </c>
      <c r="N269" s="31">
        <f t="shared" si="68"/>
        <v>1389126</v>
      </c>
      <c r="O269" s="36">
        <f t="shared" si="69"/>
        <v>0.72468148729340109</v>
      </c>
      <c r="P269" s="31">
        <v>310992</v>
      </c>
      <c r="Q269" s="31">
        <v>1879564</v>
      </c>
      <c r="R269" s="31">
        <v>1879564</v>
      </c>
      <c r="S269" s="31">
        <v>1226442</v>
      </c>
      <c r="T269" s="36">
        <f t="shared" si="70"/>
        <v>0.65251409369406943</v>
      </c>
      <c r="U269" s="36">
        <f t="shared" si="71"/>
        <v>-0.21861012501929311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3782846</v>
      </c>
      <c r="E271" s="31">
        <v>3782846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3312527</v>
      </c>
      <c r="R271" s="31">
        <v>3532054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3251407</v>
      </c>
      <c r="E272" s="31">
        <v>3716633</v>
      </c>
      <c r="F272" s="31">
        <v>-54010</v>
      </c>
      <c r="G272" s="36">
        <f t="shared" si="64"/>
        <v>-1.6611270136282538E-2</v>
      </c>
      <c r="H272" s="31">
        <v>24594</v>
      </c>
      <c r="I272" s="36">
        <f t="shared" si="65"/>
        <v>7.5641099376362294E-3</v>
      </c>
      <c r="J272" s="31">
        <v>-249748</v>
      </c>
      <c r="K272" s="36">
        <f t="shared" si="66"/>
        <v>-6.7197379994204429E-2</v>
      </c>
      <c r="L272" s="31">
        <v>0</v>
      </c>
      <c r="M272" s="36">
        <f t="shared" si="67"/>
        <v>0</v>
      </c>
      <c r="N272" s="31">
        <f t="shared" si="68"/>
        <v>-279164</v>
      </c>
      <c r="O272" s="36">
        <f t="shared" si="69"/>
        <v>-7.511207052189442E-2</v>
      </c>
      <c r="P272" s="31">
        <v>8150201</v>
      </c>
      <c r="Q272" s="31">
        <v>3214333</v>
      </c>
      <c r="R272" s="31">
        <v>3207901</v>
      </c>
      <c r="S272" s="31">
        <v>29820184</v>
      </c>
      <c r="T272" s="36">
        <f t="shared" si="70"/>
        <v>9.2958554518982979</v>
      </c>
      <c r="U272" s="36">
        <f t="shared" si="71"/>
        <v>-1.0306431706408223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15178208</v>
      </c>
      <c r="E273" s="31">
        <v>15178208</v>
      </c>
      <c r="F273" s="31">
        <v>0</v>
      </c>
      <c r="G273" s="36">
        <f t="shared" si="64"/>
        <v>0</v>
      </c>
      <c r="H273" s="31">
        <v>9166546</v>
      </c>
      <c r="I273" s="36">
        <f t="shared" si="65"/>
        <v>0.6039280789932514</v>
      </c>
      <c r="J273" s="31">
        <v>6875000</v>
      </c>
      <c r="K273" s="36">
        <f t="shared" si="66"/>
        <v>0.45295202174064292</v>
      </c>
      <c r="L273" s="31">
        <v>0</v>
      </c>
      <c r="M273" s="36">
        <f t="shared" si="67"/>
        <v>0</v>
      </c>
      <c r="N273" s="31">
        <f t="shared" si="68"/>
        <v>16041546</v>
      </c>
      <c r="O273" s="36">
        <f t="shared" si="69"/>
        <v>1.0568801007338944</v>
      </c>
      <c r="P273" s="31">
        <v>0</v>
      </c>
      <c r="Q273" s="31">
        <v>25674000</v>
      </c>
      <c r="R273" s="31">
        <v>25674000</v>
      </c>
      <c r="S273" s="31">
        <v>16199579</v>
      </c>
      <c r="T273" s="36">
        <f t="shared" si="70"/>
        <v>0.63097215081405311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5501000</v>
      </c>
      <c r="E274" s="31">
        <v>6318024</v>
      </c>
      <c r="F274" s="31">
        <v>1691465</v>
      </c>
      <c r="G274" s="36">
        <f t="shared" si="64"/>
        <v>0.30748318487547721</v>
      </c>
      <c r="H274" s="31">
        <v>2027300</v>
      </c>
      <c r="I274" s="36">
        <f t="shared" si="65"/>
        <v>0.36853299400109069</v>
      </c>
      <c r="J274" s="31">
        <v>1831781</v>
      </c>
      <c r="K274" s="36">
        <f t="shared" si="66"/>
        <v>0.28992941463976712</v>
      </c>
      <c r="L274" s="31">
        <v>0</v>
      </c>
      <c r="M274" s="36">
        <f t="shared" si="67"/>
        <v>0</v>
      </c>
      <c r="N274" s="31">
        <f t="shared" si="68"/>
        <v>5550546</v>
      </c>
      <c r="O274" s="36">
        <f t="shared" si="69"/>
        <v>0.87852562763294351</v>
      </c>
      <c r="P274" s="31">
        <v>2158849</v>
      </c>
      <c r="Q274" s="31">
        <v>5724000</v>
      </c>
      <c r="R274" s="31">
        <v>6224000</v>
      </c>
      <c r="S274" s="31">
        <v>5286465</v>
      </c>
      <c r="T274" s="36">
        <f t="shared" si="70"/>
        <v>0.84936776992287921</v>
      </c>
      <c r="U274" s="36">
        <f t="shared" si="71"/>
        <v>-0.15150110081807477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29519405</v>
      </c>
      <c r="E275" s="32">
        <f>SUM(E268:E274)</f>
        <v>30912589</v>
      </c>
      <c r="F275" s="32">
        <f>SUM(F268:F274)</f>
        <v>2139151</v>
      </c>
      <c r="G275" s="37">
        <f t="shared" si="64"/>
        <v>7.2465925380271051E-2</v>
      </c>
      <c r="H275" s="32">
        <f>SUM(H268:H274)</f>
        <v>11862864</v>
      </c>
      <c r="I275" s="37">
        <f t="shared" si="65"/>
        <v>0.40186663653959148</v>
      </c>
      <c r="J275" s="32">
        <f>SUM(J268:J274)</f>
        <v>8700039</v>
      </c>
      <c r="K275" s="37">
        <f t="shared" si="66"/>
        <v>0.28143999844205869</v>
      </c>
      <c r="L275" s="32">
        <f>SUM(L268:L274)</f>
        <v>0</v>
      </c>
      <c r="M275" s="37">
        <f t="shared" si="67"/>
        <v>0</v>
      </c>
      <c r="N275" s="32">
        <f t="shared" si="68"/>
        <v>22702054</v>
      </c>
      <c r="O275" s="37">
        <f t="shared" si="69"/>
        <v>0.73439510356120608</v>
      </c>
      <c r="P275" s="32">
        <f>SUM(P268:P274)</f>
        <v>10620042</v>
      </c>
      <c r="Q275" s="32">
        <f>SUM(Q268:Q274)</f>
        <v>39804424</v>
      </c>
      <c r="R275" s="32">
        <f>SUM(R268:R274)</f>
        <v>40517519</v>
      </c>
      <c r="S275" s="32">
        <f>SUM(S268:S274)</f>
        <v>52532670</v>
      </c>
      <c r="T275" s="37">
        <f t="shared" si="70"/>
        <v>1.2965421204590537</v>
      </c>
      <c r="U275" s="37">
        <f t="shared" si="71"/>
        <v>-0.18079052794706463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978000</v>
      </c>
      <c r="E276" s="31">
        <v>978000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950004</v>
      </c>
      <c r="R276" s="31">
        <v>950004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70164800</v>
      </c>
      <c r="E277" s="31">
        <v>69782900</v>
      </c>
      <c r="F277" s="31">
        <v>29005122</v>
      </c>
      <c r="G277" s="36">
        <f t="shared" si="64"/>
        <v>0.41338565776571728</v>
      </c>
      <c r="H277" s="31">
        <v>22544177</v>
      </c>
      <c r="I277" s="36">
        <f t="shared" si="65"/>
        <v>0.32130323181994391</v>
      </c>
      <c r="J277" s="31">
        <v>21179</v>
      </c>
      <c r="K277" s="36">
        <f t="shared" si="66"/>
        <v>3.03498421533069E-4</v>
      </c>
      <c r="L277" s="31">
        <v>0</v>
      </c>
      <c r="M277" s="36">
        <f t="shared" si="67"/>
        <v>0</v>
      </c>
      <c r="N277" s="31">
        <f t="shared" si="68"/>
        <v>51570478</v>
      </c>
      <c r="O277" s="36">
        <f t="shared" si="69"/>
        <v>0.73901311066178099</v>
      </c>
      <c r="P277" s="31">
        <v>18032281</v>
      </c>
      <c r="Q277" s="31">
        <v>64749700</v>
      </c>
      <c r="R277" s="31">
        <v>64758700</v>
      </c>
      <c r="S277" s="31">
        <v>63909635</v>
      </c>
      <c r="T277" s="36">
        <f t="shared" si="70"/>
        <v>0.98688878868785201</v>
      </c>
      <c r="U277" s="36">
        <f t="shared" si="71"/>
        <v>-0.99882549523268849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665959</v>
      </c>
      <c r="E278" s="31">
        <v>665959</v>
      </c>
      <c r="F278" s="31">
        <v>14060</v>
      </c>
      <c r="G278" s="36">
        <f t="shared" si="64"/>
        <v>2.111241082408977E-2</v>
      </c>
      <c r="H278" s="31">
        <v>19954</v>
      </c>
      <c r="I278" s="36">
        <f t="shared" si="65"/>
        <v>2.9962805518057418E-2</v>
      </c>
      <c r="J278" s="31">
        <v>1011</v>
      </c>
      <c r="K278" s="36">
        <f t="shared" si="66"/>
        <v>1.5181114753310639E-3</v>
      </c>
      <c r="L278" s="31">
        <v>0</v>
      </c>
      <c r="M278" s="36">
        <f t="shared" si="67"/>
        <v>0</v>
      </c>
      <c r="N278" s="31">
        <f t="shared" si="68"/>
        <v>35025</v>
      </c>
      <c r="O278" s="36">
        <f t="shared" si="69"/>
        <v>5.2593327817478254E-2</v>
      </c>
      <c r="P278" s="31">
        <v>1747</v>
      </c>
      <c r="Q278" s="31">
        <v>1759497</v>
      </c>
      <c r="R278" s="31">
        <v>1759497</v>
      </c>
      <c r="S278" s="31">
        <v>1948567</v>
      </c>
      <c r="T278" s="36">
        <f t="shared" si="70"/>
        <v>1.1074568470420807</v>
      </c>
      <c r="U278" s="36">
        <f t="shared" si="71"/>
        <v>-0.42129364625071553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2674700</v>
      </c>
      <c r="E279" s="31">
        <v>2674700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2626352</v>
      </c>
      <c r="R279" s="31">
        <v>2626352</v>
      </c>
      <c r="S279" s="31">
        <v>15</v>
      </c>
      <c r="T279" s="36">
        <f t="shared" si="70"/>
        <v>5.7113441001053931E-6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4139000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5901222</v>
      </c>
      <c r="R280" s="31">
        <v>5901222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35765358</v>
      </c>
      <c r="E281" s="31">
        <v>36145754</v>
      </c>
      <c r="F281" s="31">
        <v>0</v>
      </c>
      <c r="G281" s="36">
        <f t="shared" si="64"/>
        <v>0</v>
      </c>
      <c r="H281" s="31">
        <v>8918000</v>
      </c>
      <c r="I281" s="36">
        <f t="shared" si="65"/>
        <v>0.24934742719477321</v>
      </c>
      <c r="J281" s="31">
        <v>9764000</v>
      </c>
      <c r="K281" s="36">
        <f t="shared" si="66"/>
        <v>0.27012854677204962</v>
      </c>
      <c r="L281" s="31">
        <v>0</v>
      </c>
      <c r="M281" s="36">
        <f t="shared" si="67"/>
        <v>0</v>
      </c>
      <c r="N281" s="31">
        <f t="shared" si="68"/>
        <v>18682000</v>
      </c>
      <c r="O281" s="36">
        <f t="shared" si="69"/>
        <v>0.5168518548540999</v>
      </c>
      <c r="P281" s="31">
        <v>0</v>
      </c>
      <c r="Q281" s="31">
        <v>33585347</v>
      </c>
      <c r="R281" s="31">
        <v>33585347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3318695</v>
      </c>
      <c r="E282" s="31">
        <v>3318695</v>
      </c>
      <c r="F282" s="31">
        <v>40938</v>
      </c>
      <c r="G282" s="36">
        <f t="shared" si="64"/>
        <v>1.233557166295788E-2</v>
      </c>
      <c r="H282" s="31">
        <v>50352</v>
      </c>
      <c r="I282" s="36">
        <f t="shared" si="65"/>
        <v>1.5172228842963875E-2</v>
      </c>
      <c r="J282" s="31">
        <v>67147</v>
      </c>
      <c r="K282" s="36">
        <f t="shared" si="66"/>
        <v>2.0232953013157279E-2</v>
      </c>
      <c r="L282" s="31">
        <v>0</v>
      </c>
      <c r="M282" s="36">
        <f t="shared" si="67"/>
        <v>0</v>
      </c>
      <c r="N282" s="31">
        <f t="shared" si="68"/>
        <v>158437</v>
      </c>
      <c r="O282" s="36">
        <f t="shared" si="69"/>
        <v>4.7740753519079034E-2</v>
      </c>
      <c r="P282" s="31">
        <v>211927</v>
      </c>
      <c r="Q282" s="31">
        <v>2476338</v>
      </c>
      <c r="R282" s="31">
        <v>3097106</v>
      </c>
      <c r="S282" s="31">
        <v>570040</v>
      </c>
      <c r="T282" s="36">
        <f t="shared" si="70"/>
        <v>0.18405569586575338</v>
      </c>
      <c r="U282" s="36">
        <f t="shared" si="71"/>
        <v>-0.68315976727835526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3153000</v>
      </c>
      <c r="E283" s="31">
        <v>3153000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9055000</v>
      </c>
      <c r="Q283" s="31">
        <v>3093000</v>
      </c>
      <c r="R283" s="31">
        <v>3093000</v>
      </c>
      <c r="S283" s="31">
        <v>26320000</v>
      </c>
      <c r="T283" s="36">
        <f t="shared" si="70"/>
        <v>8.509537665696735</v>
      </c>
      <c r="U283" s="36">
        <f t="shared" si="71"/>
        <v>-1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775000</v>
      </c>
      <c r="F284" s="31">
        <v>750000</v>
      </c>
      <c r="G284" s="36">
        <f t="shared" si="64"/>
        <v>0</v>
      </c>
      <c r="H284" s="31">
        <v>25000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775000</v>
      </c>
      <c r="O284" s="36">
        <f t="shared" si="69"/>
        <v>1</v>
      </c>
      <c r="P284" s="31">
        <v>250000</v>
      </c>
      <c r="Q284" s="31">
        <v>0</v>
      </c>
      <c r="R284" s="31">
        <v>250000</v>
      </c>
      <c r="S284" s="31">
        <v>250000</v>
      </c>
      <c r="T284" s="36">
        <f t="shared" si="70"/>
        <v>1</v>
      </c>
      <c r="U284" s="36">
        <f t="shared" si="71"/>
        <v>-1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120859512</v>
      </c>
      <c r="E285" s="32">
        <f>SUM(E276:E284)</f>
        <v>117494008</v>
      </c>
      <c r="F285" s="32">
        <f>SUM(F276:F284)</f>
        <v>29810120</v>
      </c>
      <c r="G285" s="37">
        <f t="shared" si="64"/>
        <v>0.24665100418409766</v>
      </c>
      <c r="H285" s="32">
        <f>SUM(H276:H284)</f>
        <v>31557483</v>
      </c>
      <c r="I285" s="37">
        <f t="shared" si="65"/>
        <v>0.26110880705856232</v>
      </c>
      <c r="J285" s="32">
        <f>SUM(J276:J284)</f>
        <v>9853337</v>
      </c>
      <c r="K285" s="37">
        <f t="shared" si="66"/>
        <v>8.3862463862838008E-2</v>
      </c>
      <c r="L285" s="32">
        <f>SUM(L276:L284)</f>
        <v>0</v>
      </c>
      <c r="M285" s="37">
        <f t="shared" si="67"/>
        <v>0</v>
      </c>
      <c r="N285" s="32">
        <f t="shared" si="68"/>
        <v>71220940</v>
      </c>
      <c r="O285" s="37">
        <f t="shared" si="69"/>
        <v>0.60616657149018183</v>
      </c>
      <c r="P285" s="32">
        <f>SUM(P276:P284)</f>
        <v>27550955</v>
      </c>
      <c r="Q285" s="32">
        <f>SUM(Q276:Q284)</f>
        <v>115141460</v>
      </c>
      <c r="R285" s="32">
        <f>SUM(R276:R284)</f>
        <v>116021228</v>
      </c>
      <c r="S285" s="32">
        <f>SUM(S276:S284)</f>
        <v>92998257</v>
      </c>
      <c r="T285" s="37">
        <f t="shared" si="70"/>
        <v>0.80156242614498097</v>
      </c>
      <c r="U285" s="37">
        <f t="shared" si="71"/>
        <v>-0.64235951167572958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4594000</v>
      </c>
      <c r="E286" s="31">
        <v>4594000</v>
      </c>
      <c r="F286" s="31">
        <v>0</v>
      </c>
      <c r="G286" s="36">
        <f t="shared" si="64"/>
        <v>0</v>
      </c>
      <c r="H286" s="31">
        <v>35156000</v>
      </c>
      <c r="I286" s="36">
        <f t="shared" si="65"/>
        <v>7.6525903352198519</v>
      </c>
      <c r="J286" s="31">
        <v>29804000</v>
      </c>
      <c r="K286" s="36">
        <f t="shared" si="66"/>
        <v>6.4875925119721378</v>
      </c>
      <c r="L286" s="31">
        <v>0</v>
      </c>
      <c r="M286" s="36">
        <f t="shared" si="67"/>
        <v>0</v>
      </c>
      <c r="N286" s="31">
        <f t="shared" si="68"/>
        <v>64960000</v>
      </c>
      <c r="O286" s="36">
        <f t="shared" si="69"/>
        <v>14.140182847191989</v>
      </c>
      <c r="P286" s="31">
        <v>0</v>
      </c>
      <c r="Q286" s="31">
        <v>4507000</v>
      </c>
      <c r="R286" s="31">
        <v>4507000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3187000</v>
      </c>
      <c r="E288" s="31">
        <v>3187000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3093000</v>
      </c>
      <c r="R288" s="31">
        <v>3093000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69600</v>
      </c>
      <c r="E289" s="31">
        <v>109600</v>
      </c>
      <c r="F289" s="31">
        <v>40857</v>
      </c>
      <c r="G289" s="36">
        <f t="shared" si="64"/>
        <v>0.58702586206896556</v>
      </c>
      <c r="H289" s="31">
        <v>48486</v>
      </c>
      <c r="I289" s="36">
        <f t="shared" si="65"/>
        <v>0.69663793103448279</v>
      </c>
      <c r="J289" s="31">
        <v>8399869</v>
      </c>
      <c r="K289" s="36">
        <f t="shared" si="66"/>
        <v>76.641140510948901</v>
      </c>
      <c r="L289" s="31">
        <v>0</v>
      </c>
      <c r="M289" s="36">
        <f t="shared" si="67"/>
        <v>0</v>
      </c>
      <c r="N289" s="31">
        <f t="shared" si="68"/>
        <v>8489212</v>
      </c>
      <c r="O289" s="36">
        <f t="shared" si="69"/>
        <v>77.456313868613137</v>
      </c>
      <c r="P289" s="31">
        <v>35333</v>
      </c>
      <c r="Q289" s="31">
        <v>2794798</v>
      </c>
      <c r="R289" s="31">
        <v>2813216</v>
      </c>
      <c r="S289" s="31">
        <v>113329</v>
      </c>
      <c r="T289" s="36">
        <f t="shared" si="70"/>
        <v>4.0284500017062325E-2</v>
      </c>
      <c r="U289" s="36">
        <f t="shared" si="71"/>
        <v>236.7343842866442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24035000</v>
      </c>
      <c r="E290" s="31">
        <v>24035000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-1116713</v>
      </c>
      <c r="Q290" s="31">
        <v>26435000</v>
      </c>
      <c r="R290" s="31">
        <v>0</v>
      </c>
      <c r="S290" s="31">
        <v>1</v>
      </c>
      <c r="T290" s="36">
        <f t="shared" si="70"/>
        <v>0</v>
      </c>
      <c r="U290" s="36">
        <f t="shared" si="71"/>
        <v>-1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500000</v>
      </c>
      <c r="E291" s="31">
        <v>500000</v>
      </c>
      <c r="F291" s="31">
        <v>43508</v>
      </c>
      <c r="G291" s="36">
        <f t="shared" si="64"/>
        <v>8.7015999999999996E-2</v>
      </c>
      <c r="H291" s="31">
        <v>79005</v>
      </c>
      <c r="I291" s="36">
        <f t="shared" si="65"/>
        <v>0.15801000000000001</v>
      </c>
      <c r="J291" s="31">
        <v>68060</v>
      </c>
      <c r="K291" s="36">
        <f t="shared" si="66"/>
        <v>0.13611999999999999</v>
      </c>
      <c r="L291" s="31">
        <v>0</v>
      </c>
      <c r="M291" s="36">
        <f t="shared" si="67"/>
        <v>0</v>
      </c>
      <c r="N291" s="31">
        <f t="shared" si="68"/>
        <v>190573</v>
      </c>
      <c r="O291" s="36">
        <f t="shared" si="69"/>
        <v>0.38114599999999998</v>
      </c>
      <c r="P291" s="31">
        <v>132167</v>
      </c>
      <c r="Q291" s="31">
        <v>500000</v>
      </c>
      <c r="R291" s="31">
        <v>250000</v>
      </c>
      <c r="S291" s="31">
        <v>181019</v>
      </c>
      <c r="T291" s="36">
        <f t="shared" si="70"/>
        <v>0.72407600000000005</v>
      </c>
      <c r="U291" s="36">
        <f t="shared" si="71"/>
        <v>-0.48504543494215646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32385600</v>
      </c>
      <c r="E292" s="32">
        <f>SUM(E286:E291)</f>
        <v>32425600</v>
      </c>
      <c r="F292" s="32">
        <f>SUM(F286:F291)</f>
        <v>84365</v>
      </c>
      <c r="G292" s="37">
        <f t="shared" si="64"/>
        <v>2.6050158094955782E-3</v>
      </c>
      <c r="H292" s="32">
        <f>SUM(H286:H291)</f>
        <v>35283491</v>
      </c>
      <c r="I292" s="37">
        <f t="shared" si="65"/>
        <v>1.0894808495133639</v>
      </c>
      <c r="J292" s="32">
        <f>SUM(J286:J291)</f>
        <v>38271929</v>
      </c>
      <c r="K292" s="37">
        <f t="shared" si="66"/>
        <v>1.1802997939899338</v>
      </c>
      <c r="L292" s="32">
        <f>SUM(L286:L291)</f>
        <v>0</v>
      </c>
      <c r="M292" s="37">
        <f t="shared" si="67"/>
        <v>0</v>
      </c>
      <c r="N292" s="32">
        <f t="shared" si="68"/>
        <v>73639785</v>
      </c>
      <c r="O292" s="37">
        <f t="shared" si="69"/>
        <v>2.2710384696042634</v>
      </c>
      <c r="P292" s="32">
        <f>SUM(P286:P291)</f>
        <v>-949213</v>
      </c>
      <c r="Q292" s="32">
        <f>SUM(Q286:Q291)</f>
        <v>37329798</v>
      </c>
      <c r="R292" s="32">
        <f>SUM(R286:R291)</f>
        <v>10663216</v>
      </c>
      <c r="S292" s="32">
        <f>SUM(S286:S291)</f>
        <v>294349</v>
      </c>
      <c r="T292" s="37">
        <f t="shared" si="70"/>
        <v>2.7604148692101895E-2</v>
      </c>
      <c r="U292" s="37">
        <f t="shared" si="71"/>
        <v>-41.319642693473433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366222000</v>
      </c>
      <c r="E293" s="31">
        <v>395978000</v>
      </c>
      <c r="F293" s="31">
        <v>143519756</v>
      </c>
      <c r="G293" s="36">
        <f t="shared" si="64"/>
        <v>0.39189277542037343</v>
      </c>
      <c r="H293" s="31">
        <v>114227036</v>
      </c>
      <c r="I293" s="36">
        <f t="shared" si="65"/>
        <v>0.31190653756464659</v>
      </c>
      <c r="J293" s="31">
        <v>99927959</v>
      </c>
      <c r="K293" s="36">
        <f t="shared" si="66"/>
        <v>0.25235735066089532</v>
      </c>
      <c r="L293" s="31">
        <v>0</v>
      </c>
      <c r="M293" s="36">
        <f t="shared" si="67"/>
        <v>0</v>
      </c>
      <c r="N293" s="31">
        <f t="shared" si="68"/>
        <v>357674751</v>
      </c>
      <c r="O293" s="36">
        <f t="shared" si="69"/>
        <v>0.90326924980680745</v>
      </c>
      <c r="P293" s="31">
        <v>168987332</v>
      </c>
      <c r="Q293" s="31">
        <v>335918000</v>
      </c>
      <c r="R293" s="31">
        <v>339631919</v>
      </c>
      <c r="S293" s="31">
        <v>310157608</v>
      </c>
      <c r="T293" s="36">
        <f t="shared" si="70"/>
        <v>0.91321689938100314</v>
      </c>
      <c r="U293" s="36">
        <f t="shared" si="71"/>
        <v>-0.40866597621648937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62541000</v>
      </c>
      <c r="E295" s="31">
        <v>62541000</v>
      </c>
      <c r="F295" s="31">
        <v>25663000</v>
      </c>
      <c r="G295" s="36">
        <f t="shared" si="64"/>
        <v>0.41033881773556546</v>
      </c>
      <c r="H295" s="31">
        <v>18877000</v>
      </c>
      <c r="I295" s="36">
        <f t="shared" si="65"/>
        <v>0.30183399689803486</v>
      </c>
      <c r="J295" s="31">
        <v>13748000</v>
      </c>
      <c r="K295" s="36">
        <f t="shared" si="66"/>
        <v>0.21982379559009291</v>
      </c>
      <c r="L295" s="31">
        <v>0</v>
      </c>
      <c r="M295" s="36">
        <f t="shared" si="67"/>
        <v>0</v>
      </c>
      <c r="N295" s="31">
        <f t="shared" si="68"/>
        <v>58288000</v>
      </c>
      <c r="O295" s="36">
        <f t="shared" si="69"/>
        <v>0.93199661022369329</v>
      </c>
      <c r="P295" s="31">
        <v>16721001</v>
      </c>
      <c r="Q295" s="31">
        <v>59064000</v>
      </c>
      <c r="R295" s="31">
        <v>59064000</v>
      </c>
      <c r="S295" s="31">
        <v>53319001</v>
      </c>
      <c r="T295" s="36">
        <f t="shared" si="70"/>
        <v>0.90273264594338343</v>
      </c>
      <c r="U295" s="36">
        <f t="shared" si="71"/>
        <v>-0.17780041996289575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134246000</v>
      </c>
      <c r="E296" s="31">
        <v>134246000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433244</v>
      </c>
      <c r="R296" s="31">
        <v>433244</v>
      </c>
      <c r="S296" s="31">
        <v>37166000</v>
      </c>
      <c r="T296" s="36">
        <f t="shared" si="70"/>
        <v>85.785377293165055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394674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500000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563009000</v>
      </c>
      <c r="E298" s="32">
        <f>SUM(E293:E297)</f>
        <v>593159674</v>
      </c>
      <c r="F298" s="32">
        <f>SUM(F293:F297)</f>
        <v>169182756</v>
      </c>
      <c r="G298" s="37">
        <f t="shared" si="64"/>
        <v>0.30049742721697165</v>
      </c>
      <c r="H298" s="32">
        <f>SUM(H293:H297)</f>
        <v>133104036</v>
      </c>
      <c r="I298" s="37">
        <f t="shared" si="65"/>
        <v>0.23641546760353743</v>
      </c>
      <c r="J298" s="32">
        <f>SUM(J293:J297)</f>
        <v>113675959</v>
      </c>
      <c r="K298" s="37">
        <f t="shared" si="66"/>
        <v>0.19164478635815016</v>
      </c>
      <c r="L298" s="32">
        <f>SUM(L293:L297)</f>
        <v>0</v>
      </c>
      <c r="M298" s="37">
        <f t="shared" si="67"/>
        <v>0</v>
      </c>
      <c r="N298" s="32">
        <f t="shared" si="68"/>
        <v>415962751</v>
      </c>
      <c r="O298" s="37">
        <f t="shared" si="69"/>
        <v>0.70126606583845419</v>
      </c>
      <c r="P298" s="32">
        <f>SUM(P293:P297)</f>
        <v>185708333</v>
      </c>
      <c r="Q298" s="32">
        <f>SUM(Q293:Q297)</f>
        <v>395415244</v>
      </c>
      <c r="R298" s="32">
        <f>SUM(R293:R297)</f>
        <v>399629163</v>
      </c>
      <c r="S298" s="32">
        <f>SUM(S293:S297)</f>
        <v>400642609</v>
      </c>
      <c r="T298" s="37">
        <f t="shared" si="70"/>
        <v>1.0025359660751285</v>
      </c>
      <c r="U298" s="37">
        <f t="shared" si="71"/>
        <v>-0.38787906194817867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833972399</v>
      </c>
      <c r="E299" s="32">
        <f>SUM(E263:E266,E268:E274,E276:E284,E286:E291,E293:E297)</f>
        <v>862690753</v>
      </c>
      <c r="F299" s="32">
        <f>SUM(F263:F266,F268:F274,F276:F284,F286:F291,F293:F297)</f>
        <v>237986597</v>
      </c>
      <c r="G299" s="37">
        <f t="shared" si="64"/>
        <v>0.28536507597297595</v>
      </c>
      <c r="H299" s="32">
        <f>SUM(H263:H266,H268:H274,H276:H284,H286:H291,H293:H297)</f>
        <v>220650100</v>
      </c>
      <c r="I299" s="37">
        <f t="shared" si="65"/>
        <v>0.264577221337993</v>
      </c>
      <c r="J299" s="32">
        <f>SUM(J263:J266,J268:J274,J276:J284,J286:J291,J293:J297)</f>
        <v>215604282</v>
      </c>
      <c r="K299" s="37">
        <f t="shared" si="66"/>
        <v>0.24992070594270066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674240979</v>
      </c>
      <c r="O299" s="37">
        <f t="shared" si="69"/>
        <v>0.78155582015378344</v>
      </c>
      <c r="P299" s="32">
        <f>SUM(P263:P266,P268:P274,P276:P284,P286:P291,P293:P297)</f>
        <v>267431420</v>
      </c>
      <c r="Q299" s="32">
        <f>SUM(Q263:Q266,Q268:Q274,Q276:Q284,Q286:Q291,Q293:Q297)</f>
        <v>708274009</v>
      </c>
      <c r="R299" s="32">
        <f>SUM(R263:R266,R268:R274,R276:R284,R286:R291,R293:R297)</f>
        <v>685693523</v>
      </c>
      <c r="S299" s="32">
        <f>SUM(S263:S266,S268:S274,S276:S284,S286:S291,S293:S297)</f>
        <v>652027562</v>
      </c>
      <c r="T299" s="37">
        <f t="shared" si="70"/>
        <v>0.95090232024840049</v>
      </c>
      <c r="U299" s="37">
        <f t="shared" si="71"/>
        <v>-0.19379599450206708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354998</v>
      </c>
      <c r="E302" s="31">
        <v>354998</v>
      </c>
      <c r="F302" s="31">
        <v>50778</v>
      </c>
      <c r="G302" s="36">
        <f t="shared" ref="G302:G339" si="72">IF(($D302     =0),0,($F302     /$D302     ))</f>
        <v>0.14303742556296092</v>
      </c>
      <c r="H302" s="31">
        <v>1188501</v>
      </c>
      <c r="I302" s="36">
        <f t="shared" ref="I302:I339" si="73">IF(($D302     =0),0,($H302     /$D302     ))</f>
        <v>3.3479090023042382</v>
      </c>
      <c r="J302" s="31">
        <v>525787</v>
      </c>
      <c r="K302" s="36">
        <f t="shared" ref="K302:K339" si="74">IF(($E302     =0),0,($J302     /$E302     ))</f>
        <v>1.4810984850618876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1765066</v>
      </c>
      <c r="O302" s="36">
        <f t="shared" ref="O302:O339" si="77">IF(($E302     =0),0,($N302     /$E302     ))</f>
        <v>4.9720449129290873</v>
      </c>
      <c r="P302" s="31">
        <v>-515599</v>
      </c>
      <c r="Q302" s="31">
        <v>1372416</v>
      </c>
      <c r="R302" s="31">
        <v>338416</v>
      </c>
      <c r="S302" s="31">
        <v>59178</v>
      </c>
      <c r="T302" s="36">
        <f t="shared" ref="T302:T339" si="78">IF(($R302     =0),0,($S302     /$R302     ))</f>
        <v>0.17486761855231431</v>
      </c>
      <c r="U302" s="36">
        <f t="shared" ref="U302:U339" si="79">IF(($P302     =0),0,(($J302     /$P302     )-1))</f>
        <v>-2.019759541814472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354998</v>
      </c>
      <c r="E303" s="32">
        <f>E302</f>
        <v>354998</v>
      </c>
      <c r="F303" s="32">
        <f>F302</f>
        <v>50778</v>
      </c>
      <c r="G303" s="37">
        <f t="shared" si="72"/>
        <v>0.14303742556296092</v>
      </c>
      <c r="H303" s="32">
        <f>H302</f>
        <v>1188501</v>
      </c>
      <c r="I303" s="37">
        <f t="shared" si="73"/>
        <v>3.3479090023042382</v>
      </c>
      <c r="J303" s="32">
        <f>J302</f>
        <v>525787</v>
      </c>
      <c r="K303" s="37">
        <f t="shared" si="74"/>
        <v>1.4810984850618876</v>
      </c>
      <c r="L303" s="32">
        <f>L302</f>
        <v>0</v>
      </c>
      <c r="M303" s="37">
        <f t="shared" si="75"/>
        <v>0</v>
      </c>
      <c r="N303" s="32">
        <f t="shared" si="76"/>
        <v>1765066</v>
      </c>
      <c r="O303" s="37">
        <f t="shared" si="77"/>
        <v>4.9720449129290873</v>
      </c>
      <c r="P303" s="32">
        <f>P302</f>
        <v>-515599</v>
      </c>
      <c r="Q303" s="32">
        <f>Q302</f>
        <v>1372416</v>
      </c>
      <c r="R303" s="32">
        <f>R302</f>
        <v>338416</v>
      </c>
      <c r="S303" s="32">
        <f>S302</f>
        <v>59178</v>
      </c>
      <c r="T303" s="37">
        <f t="shared" si="78"/>
        <v>0.17486761855231431</v>
      </c>
      <c r="U303" s="37">
        <f t="shared" si="79"/>
        <v>-2.019759541814472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300000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1000000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53413000</v>
      </c>
      <c r="E305" s="31">
        <v>53738000</v>
      </c>
      <c r="F305" s="31">
        <v>27941000</v>
      </c>
      <c r="G305" s="36">
        <f t="shared" si="72"/>
        <v>0.52311235092580455</v>
      </c>
      <c r="H305" s="31">
        <v>21279000</v>
      </c>
      <c r="I305" s="36">
        <f t="shared" si="73"/>
        <v>0.39838616067249544</v>
      </c>
      <c r="J305" s="31">
        <v>4474825</v>
      </c>
      <c r="K305" s="36">
        <f t="shared" si="74"/>
        <v>8.3271148907663101E-2</v>
      </c>
      <c r="L305" s="31">
        <v>0</v>
      </c>
      <c r="M305" s="36">
        <f t="shared" si="75"/>
        <v>0</v>
      </c>
      <c r="N305" s="31">
        <f t="shared" si="76"/>
        <v>53694825</v>
      </c>
      <c r="O305" s="36">
        <f t="shared" si="77"/>
        <v>0.99919656481447017</v>
      </c>
      <c r="P305" s="31">
        <v>0</v>
      </c>
      <c r="Q305" s="31">
        <v>10129235</v>
      </c>
      <c r="R305" s="31">
        <v>10129235</v>
      </c>
      <c r="S305" s="31">
        <v>10129235</v>
      </c>
      <c r="T305" s="36">
        <f t="shared" si="78"/>
        <v>1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63604000</v>
      </c>
      <c r="E306" s="31">
        <v>63604000</v>
      </c>
      <c r="F306" s="31">
        <v>26477390</v>
      </c>
      <c r="G306" s="36">
        <f t="shared" si="72"/>
        <v>0.41628498207659898</v>
      </c>
      <c r="H306" s="31">
        <v>21181000</v>
      </c>
      <c r="I306" s="36">
        <f t="shared" si="73"/>
        <v>0.333013646940444</v>
      </c>
      <c r="J306" s="31">
        <v>15886000</v>
      </c>
      <c r="K306" s="36">
        <f t="shared" si="74"/>
        <v>0.24976416577573737</v>
      </c>
      <c r="L306" s="31">
        <v>0</v>
      </c>
      <c r="M306" s="36">
        <f t="shared" si="75"/>
        <v>0</v>
      </c>
      <c r="N306" s="31">
        <f t="shared" si="76"/>
        <v>63544390</v>
      </c>
      <c r="O306" s="36">
        <f t="shared" si="77"/>
        <v>0.99906279479278037</v>
      </c>
      <c r="P306" s="31">
        <v>16103000</v>
      </c>
      <c r="Q306" s="31">
        <v>57657000</v>
      </c>
      <c r="R306" s="31">
        <v>57600000</v>
      </c>
      <c r="S306" s="31">
        <v>57595435</v>
      </c>
      <c r="T306" s="36">
        <f t="shared" si="78"/>
        <v>0.99992074652777774</v>
      </c>
      <c r="U306" s="36">
        <f t="shared" si="79"/>
        <v>-1.3475749860274444E-2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6029000</v>
      </c>
      <c r="E307" s="31">
        <v>6029000</v>
      </c>
      <c r="F307" s="31">
        <v>2512107</v>
      </c>
      <c r="G307" s="36">
        <f t="shared" si="72"/>
        <v>0.41667059213799967</v>
      </c>
      <c r="H307" s="31">
        <v>2009667</v>
      </c>
      <c r="I307" s="36">
        <f t="shared" si="73"/>
        <v>0.33333338862166195</v>
      </c>
      <c r="J307" s="31">
        <v>1507227</v>
      </c>
      <c r="K307" s="36">
        <f t="shared" si="74"/>
        <v>0.24999618510532426</v>
      </c>
      <c r="L307" s="31">
        <v>0</v>
      </c>
      <c r="M307" s="36">
        <f t="shared" si="75"/>
        <v>0</v>
      </c>
      <c r="N307" s="31">
        <f t="shared" si="76"/>
        <v>6029001</v>
      </c>
      <c r="O307" s="36">
        <f t="shared" si="77"/>
        <v>1.000000165864986</v>
      </c>
      <c r="P307" s="31">
        <v>1165324</v>
      </c>
      <c r="Q307" s="31">
        <v>5189000</v>
      </c>
      <c r="R307" s="31">
        <v>5189000</v>
      </c>
      <c r="S307" s="31">
        <v>5189000</v>
      </c>
      <c r="T307" s="36">
        <f t="shared" si="78"/>
        <v>1</v>
      </c>
      <c r="U307" s="36">
        <f t="shared" si="79"/>
        <v>0.29339737274783673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305379</v>
      </c>
      <c r="E308" s="31">
        <v>335379</v>
      </c>
      <c r="F308" s="31">
        <v>2386</v>
      </c>
      <c r="G308" s="36">
        <f t="shared" si="72"/>
        <v>7.8132419059594796E-3</v>
      </c>
      <c r="H308" s="31">
        <v>18557</v>
      </c>
      <c r="I308" s="36">
        <f t="shared" si="73"/>
        <v>6.0767112342368007E-2</v>
      </c>
      <c r="J308" s="31">
        <v>25503</v>
      </c>
      <c r="K308" s="36">
        <f t="shared" si="74"/>
        <v>7.6042328231642406E-2</v>
      </c>
      <c r="L308" s="31">
        <v>0</v>
      </c>
      <c r="M308" s="36">
        <f t="shared" si="75"/>
        <v>0</v>
      </c>
      <c r="N308" s="31">
        <f t="shared" si="76"/>
        <v>46446</v>
      </c>
      <c r="O308" s="36">
        <f t="shared" si="77"/>
        <v>0.13848809853926453</v>
      </c>
      <c r="P308" s="31">
        <v>13131</v>
      </c>
      <c r="Q308" s="31">
        <v>299425</v>
      </c>
      <c r="R308" s="31">
        <v>299425</v>
      </c>
      <c r="S308" s="31">
        <v>47440</v>
      </c>
      <c r="T308" s="36">
        <f t="shared" si="78"/>
        <v>0.15843700425816148</v>
      </c>
      <c r="U308" s="36">
        <f t="shared" si="79"/>
        <v>0.94219785241032672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1560000</v>
      </c>
      <c r="E309" s="31">
        <v>2160000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489745</v>
      </c>
      <c r="K309" s="36">
        <f t="shared" si="74"/>
        <v>0.22673379629629631</v>
      </c>
      <c r="L309" s="31">
        <v>0</v>
      </c>
      <c r="M309" s="36">
        <f t="shared" si="75"/>
        <v>0</v>
      </c>
      <c r="N309" s="31">
        <f t="shared" si="76"/>
        <v>489745</v>
      </c>
      <c r="O309" s="36">
        <f t="shared" si="77"/>
        <v>0.22673379629629631</v>
      </c>
      <c r="P309" s="31">
        <v>181880</v>
      </c>
      <c r="Q309" s="31">
        <v>1287500</v>
      </c>
      <c r="R309" s="31">
        <v>4207500</v>
      </c>
      <c r="S309" s="31">
        <v>505213</v>
      </c>
      <c r="T309" s="36">
        <f t="shared" si="78"/>
        <v>0.12007439096850861</v>
      </c>
      <c r="U309" s="36">
        <f t="shared" si="79"/>
        <v>1.692681988124038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124911379</v>
      </c>
      <c r="E310" s="32">
        <f>SUM(E304:E309)</f>
        <v>126166379</v>
      </c>
      <c r="F310" s="32">
        <f>SUM(F304:F309)</f>
        <v>56932883</v>
      </c>
      <c r="G310" s="37">
        <f t="shared" si="72"/>
        <v>0.45578620183194041</v>
      </c>
      <c r="H310" s="32">
        <f>SUM(H304:H309)</f>
        <v>44488224</v>
      </c>
      <c r="I310" s="37">
        <f t="shared" si="73"/>
        <v>0.3561582968353908</v>
      </c>
      <c r="J310" s="32">
        <f>SUM(J304:J309)</f>
        <v>22383300</v>
      </c>
      <c r="K310" s="37">
        <f t="shared" si="74"/>
        <v>0.1774109725380959</v>
      </c>
      <c r="L310" s="32">
        <f>SUM(L304:L309)</f>
        <v>0</v>
      </c>
      <c r="M310" s="37">
        <f t="shared" si="75"/>
        <v>0</v>
      </c>
      <c r="N310" s="32">
        <f t="shared" si="76"/>
        <v>123804407</v>
      </c>
      <c r="O310" s="37">
        <f t="shared" si="77"/>
        <v>0.98127891107978937</v>
      </c>
      <c r="P310" s="32">
        <f>SUM(P304:P309)</f>
        <v>17463335</v>
      </c>
      <c r="Q310" s="32">
        <f>SUM(Q304:Q309)</f>
        <v>74562160</v>
      </c>
      <c r="R310" s="32">
        <f>SUM(R304:R309)</f>
        <v>78425160</v>
      </c>
      <c r="S310" s="32">
        <f>SUM(S304:S309)</f>
        <v>73466323</v>
      </c>
      <c r="T310" s="37">
        <f t="shared" si="78"/>
        <v>0.93676981978742535</v>
      </c>
      <c r="U310" s="37">
        <f t="shared" si="79"/>
        <v>0.2817311240951399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31000</v>
      </c>
      <c r="E311" s="31">
        <v>31000</v>
      </c>
      <c r="F311" s="31">
        <v>8100</v>
      </c>
      <c r="G311" s="36">
        <f t="shared" si="72"/>
        <v>0.26129032258064516</v>
      </c>
      <c r="H311" s="31">
        <v>5600</v>
      </c>
      <c r="I311" s="36">
        <f t="shared" si="73"/>
        <v>0.18064516129032257</v>
      </c>
      <c r="J311" s="31">
        <v>6000</v>
      </c>
      <c r="K311" s="36">
        <f t="shared" si="74"/>
        <v>0.19354838709677419</v>
      </c>
      <c r="L311" s="31">
        <v>0</v>
      </c>
      <c r="M311" s="36">
        <f t="shared" si="75"/>
        <v>0</v>
      </c>
      <c r="N311" s="31">
        <f t="shared" si="76"/>
        <v>19700</v>
      </c>
      <c r="O311" s="36">
        <f t="shared" si="77"/>
        <v>0.63548387096774195</v>
      </c>
      <c r="P311" s="31">
        <v>8200</v>
      </c>
      <c r="Q311" s="31">
        <v>0</v>
      </c>
      <c r="R311" s="31">
        <v>0</v>
      </c>
      <c r="S311" s="31">
        <v>24400</v>
      </c>
      <c r="T311" s="36">
        <f t="shared" si="78"/>
        <v>0</v>
      </c>
      <c r="U311" s="36">
        <f t="shared" si="79"/>
        <v>-0.26829268292682928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1984198</v>
      </c>
      <c r="E312" s="31">
        <v>15880673</v>
      </c>
      <c r="F312" s="31">
        <v>481487</v>
      </c>
      <c r="G312" s="36">
        <f t="shared" si="72"/>
        <v>0.24266076268598194</v>
      </c>
      <c r="H312" s="31">
        <v>450220</v>
      </c>
      <c r="I312" s="36">
        <f t="shared" si="73"/>
        <v>0.22690275869646073</v>
      </c>
      <c r="J312" s="31">
        <v>441211</v>
      </c>
      <c r="K312" s="36">
        <f t="shared" si="74"/>
        <v>2.7782890561376082E-2</v>
      </c>
      <c r="L312" s="31">
        <v>0</v>
      </c>
      <c r="M312" s="36">
        <f t="shared" si="75"/>
        <v>0</v>
      </c>
      <c r="N312" s="31">
        <f t="shared" si="76"/>
        <v>1372918</v>
      </c>
      <c r="O312" s="36">
        <f t="shared" si="77"/>
        <v>8.6452129579143153E-2</v>
      </c>
      <c r="P312" s="31">
        <v>312775</v>
      </c>
      <c r="Q312" s="31">
        <v>1904096</v>
      </c>
      <c r="R312" s="31">
        <v>1995319</v>
      </c>
      <c r="S312" s="31">
        <v>1232307</v>
      </c>
      <c r="T312" s="36">
        <f t="shared" si="78"/>
        <v>0.61759899043711808</v>
      </c>
      <c r="U312" s="36">
        <f t="shared" si="79"/>
        <v>0.41063384221884736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1204546</v>
      </c>
      <c r="E313" s="31">
        <v>976077</v>
      </c>
      <c r="F313" s="31">
        <v>187042</v>
      </c>
      <c r="G313" s="36">
        <f t="shared" si="72"/>
        <v>0.15528008062788801</v>
      </c>
      <c r="H313" s="31">
        <v>185085</v>
      </c>
      <c r="I313" s="36">
        <f t="shared" si="73"/>
        <v>0.15365540211830847</v>
      </c>
      <c r="J313" s="31">
        <v>241100</v>
      </c>
      <c r="K313" s="36">
        <f t="shared" si="74"/>
        <v>0.24700920111835439</v>
      </c>
      <c r="L313" s="31">
        <v>0</v>
      </c>
      <c r="M313" s="36">
        <f t="shared" si="75"/>
        <v>0</v>
      </c>
      <c r="N313" s="31">
        <f t="shared" si="76"/>
        <v>613227</v>
      </c>
      <c r="O313" s="36">
        <f t="shared" si="77"/>
        <v>0.62825678711822941</v>
      </c>
      <c r="P313" s="31">
        <v>189435</v>
      </c>
      <c r="Q313" s="31">
        <v>771065</v>
      </c>
      <c r="R313" s="31">
        <v>840854</v>
      </c>
      <c r="S313" s="31">
        <v>554812</v>
      </c>
      <c r="T313" s="36">
        <f t="shared" si="78"/>
        <v>0.65981965953661392</v>
      </c>
      <c r="U313" s="36">
        <f t="shared" si="79"/>
        <v>0.2727320716868582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104900</v>
      </c>
      <c r="E314" s="31">
        <v>1106100</v>
      </c>
      <c r="F314" s="31">
        <v>242205</v>
      </c>
      <c r="G314" s="36">
        <f t="shared" si="72"/>
        <v>2.3089132507149666</v>
      </c>
      <c r="H314" s="31">
        <v>359986</v>
      </c>
      <c r="I314" s="36">
        <f t="shared" si="73"/>
        <v>3.4317063870352715</v>
      </c>
      <c r="J314" s="31">
        <v>266107</v>
      </c>
      <c r="K314" s="36">
        <f t="shared" si="74"/>
        <v>0.24058132176114275</v>
      </c>
      <c r="L314" s="31">
        <v>0</v>
      </c>
      <c r="M314" s="36">
        <f t="shared" si="75"/>
        <v>0</v>
      </c>
      <c r="N314" s="31">
        <f t="shared" si="76"/>
        <v>868298</v>
      </c>
      <c r="O314" s="36">
        <f t="shared" si="77"/>
        <v>0.78500858873519574</v>
      </c>
      <c r="P314" s="31">
        <v>325288</v>
      </c>
      <c r="Q314" s="31">
        <v>118200</v>
      </c>
      <c r="R314" s="31">
        <v>618200</v>
      </c>
      <c r="S314" s="31">
        <v>529529</v>
      </c>
      <c r="T314" s="36">
        <f t="shared" si="78"/>
        <v>0.85656583629893235</v>
      </c>
      <c r="U314" s="36">
        <f t="shared" si="79"/>
        <v>-0.18193416295713338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15363814</v>
      </c>
      <c r="E315" s="31">
        <v>15342118</v>
      </c>
      <c r="F315" s="31">
        <v>5757870</v>
      </c>
      <c r="G315" s="36">
        <f t="shared" si="72"/>
        <v>0.37476827043076671</v>
      </c>
      <c r="H315" s="31">
        <v>4099164</v>
      </c>
      <c r="I315" s="36">
        <f t="shared" si="73"/>
        <v>0.26680640627385882</v>
      </c>
      <c r="J315" s="31">
        <v>3775588</v>
      </c>
      <c r="K315" s="36">
        <f t="shared" si="74"/>
        <v>0.24609301010460224</v>
      </c>
      <c r="L315" s="31">
        <v>0</v>
      </c>
      <c r="M315" s="36">
        <f t="shared" si="75"/>
        <v>0</v>
      </c>
      <c r="N315" s="31">
        <f t="shared" si="76"/>
        <v>13632622</v>
      </c>
      <c r="O315" s="36">
        <f t="shared" si="77"/>
        <v>0.88857496728939256</v>
      </c>
      <c r="P315" s="31">
        <v>2242264</v>
      </c>
      <c r="Q315" s="31">
        <v>9473922</v>
      </c>
      <c r="R315" s="31">
        <v>9488824</v>
      </c>
      <c r="S315" s="31">
        <v>8840647</v>
      </c>
      <c r="T315" s="36">
        <f t="shared" si="78"/>
        <v>0.93169048134942745</v>
      </c>
      <c r="U315" s="36">
        <f t="shared" si="79"/>
        <v>0.68382848763571102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78225053</v>
      </c>
      <c r="E316" s="31">
        <v>100883534</v>
      </c>
      <c r="F316" s="31">
        <v>6248050</v>
      </c>
      <c r="G316" s="36">
        <f t="shared" si="72"/>
        <v>7.9872748695996407E-2</v>
      </c>
      <c r="H316" s="31">
        <v>9031428</v>
      </c>
      <c r="I316" s="36">
        <f t="shared" si="73"/>
        <v>0.11545441842014476</v>
      </c>
      <c r="J316" s="31">
        <v>17569727</v>
      </c>
      <c r="K316" s="36">
        <f t="shared" si="74"/>
        <v>0.17415852025960946</v>
      </c>
      <c r="L316" s="31">
        <v>0</v>
      </c>
      <c r="M316" s="36">
        <f t="shared" si="75"/>
        <v>0</v>
      </c>
      <c r="N316" s="31">
        <f t="shared" si="76"/>
        <v>32849205</v>
      </c>
      <c r="O316" s="36">
        <f t="shared" si="77"/>
        <v>0.32561512962065742</v>
      </c>
      <c r="P316" s="31">
        <v>19300682</v>
      </c>
      <c r="Q316" s="31">
        <v>57551870</v>
      </c>
      <c r="R316" s="31">
        <v>72176154</v>
      </c>
      <c r="S316" s="31">
        <v>29463604</v>
      </c>
      <c r="T316" s="36">
        <f t="shared" si="78"/>
        <v>0.4082179829088704</v>
      </c>
      <c r="U316" s="36">
        <f t="shared" si="79"/>
        <v>-8.9683618433794243E-2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96913511</v>
      </c>
      <c r="E317" s="32">
        <f>SUM(E311:E316)</f>
        <v>134219502</v>
      </c>
      <c r="F317" s="32">
        <f>SUM(F311:F316)</f>
        <v>12924754</v>
      </c>
      <c r="G317" s="37">
        <f t="shared" si="72"/>
        <v>0.13336379898567496</v>
      </c>
      <c r="H317" s="32">
        <f>SUM(H311:H316)</f>
        <v>14131483</v>
      </c>
      <c r="I317" s="37">
        <f t="shared" si="73"/>
        <v>0.14581540648135222</v>
      </c>
      <c r="J317" s="32">
        <f>SUM(J311:J316)</f>
        <v>22299733</v>
      </c>
      <c r="K317" s="37">
        <f t="shared" si="74"/>
        <v>0.1661437620294553</v>
      </c>
      <c r="L317" s="32">
        <f>SUM(L311:L316)</f>
        <v>0</v>
      </c>
      <c r="M317" s="37">
        <f t="shared" si="75"/>
        <v>0</v>
      </c>
      <c r="N317" s="32">
        <f t="shared" si="76"/>
        <v>49355970</v>
      </c>
      <c r="O317" s="37">
        <f t="shared" si="77"/>
        <v>0.36772577207148333</v>
      </c>
      <c r="P317" s="32">
        <f>SUM(P311:P316)</f>
        <v>22378644</v>
      </c>
      <c r="Q317" s="32">
        <f>SUM(Q311:Q316)</f>
        <v>69819153</v>
      </c>
      <c r="R317" s="32">
        <f>SUM(R311:R316)</f>
        <v>85119351</v>
      </c>
      <c r="S317" s="32">
        <f>SUM(S311:S316)</f>
        <v>40645299</v>
      </c>
      <c r="T317" s="37">
        <f t="shared" si="78"/>
        <v>0.47750950309759765</v>
      </c>
      <c r="U317" s="37">
        <f t="shared" si="79"/>
        <v>-3.5261743294187076E-3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1093000</v>
      </c>
      <c r="E318" s="31">
        <v>588659</v>
      </c>
      <c r="F318" s="31">
        <v>0</v>
      </c>
      <c r="G318" s="36">
        <f t="shared" si="72"/>
        <v>0</v>
      </c>
      <c r="H318" s="31">
        <v>410058</v>
      </c>
      <c r="I318" s="36">
        <f t="shared" si="73"/>
        <v>0.37516742909423606</v>
      </c>
      <c r="J318" s="31">
        <v>59718</v>
      </c>
      <c r="K318" s="36">
        <f t="shared" si="74"/>
        <v>0.10144752734605264</v>
      </c>
      <c r="L318" s="31">
        <v>0</v>
      </c>
      <c r="M318" s="36">
        <f t="shared" si="75"/>
        <v>0</v>
      </c>
      <c r="N318" s="31">
        <f t="shared" si="76"/>
        <v>469776</v>
      </c>
      <c r="O318" s="36">
        <f t="shared" si="77"/>
        <v>0.79804436864126771</v>
      </c>
      <c r="P318" s="31">
        <v>218973</v>
      </c>
      <c r="Q318" s="31">
        <v>1252000</v>
      </c>
      <c r="R318" s="31">
        <v>1387493</v>
      </c>
      <c r="S318" s="31">
        <v>585546</v>
      </c>
      <c r="T318" s="36">
        <f t="shared" si="78"/>
        <v>0.42201726423124297</v>
      </c>
      <c r="U318" s="36">
        <f t="shared" si="79"/>
        <v>-0.72728144565768382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52832346</v>
      </c>
      <c r="E319" s="31">
        <v>85529418</v>
      </c>
      <c r="F319" s="31">
        <v>21944453</v>
      </c>
      <c r="G319" s="36">
        <f t="shared" si="72"/>
        <v>0.41536018483828069</v>
      </c>
      <c r="H319" s="31">
        <v>17594002</v>
      </c>
      <c r="I319" s="36">
        <f t="shared" si="73"/>
        <v>0.33301572487430331</v>
      </c>
      <c r="J319" s="31">
        <v>45723724</v>
      </c>
      <c r="K319" s="36">
        <f t="shared" si="74"/>
        <v>0.53459645896339436</v>
      </c>
      <c r="L319" s="31">
        <v>0</v>
      </c>
      <c r="M319" s="36">
        <f t="shared" si="75"/>
        <v>0</v>
      </c>
      <c r="N319" s="31">
        <f t="shared" si="76"/>
        <v>85262179</v>
      </c>
      <c r="O319" s="36">
        <f t="shared" si="77"/>
        <v>0.99687547271746901</v>
      </c>
      <c r="P319" s="31">
        <v>14618728</v>
      </c>
      <c r="Q319" s="31">
        <v>50469639</v>
      </c>
      <c r="R319" s="31">
        <v>50943797</v>
      </c>
      <c r="S319" s="31">
        <v>50951422</v>
      </c>
      <c r="T319" s="36">
        <f t="shared" si="78"/>
        <v>1.0001496747484291</v>
      </c>
      <c r="U319" s="36">
        <f t="shared" si="79"/>
        <v>2.1277498288496783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40380000</v>
      </c>
      <c r="E320" s="31">
        <v>40380000</v>
      </c>
      <c r="F320" s="31">
        <v>16825000</v>
      </c>
      <c r="G320" s="36">
        <f t="shared" si="72"/>
        <v>0.41666666666666669</v>
      </c>
      <c r="H320" s="31">
        <v>13090000</v>
      </c>
      <c r="I320" s="36">
        <f t="shared" si="73"/>
        <v>0.32417038137691928</v>
      </c>
      <c r="J320" s="31">
        <v>10095000</v>
      </c>
      <c r="K320" s="36">
        <f t="shared" si="74"/>
        <v>0.25</v>
      </c>
      <c r="L320" s="31">
        <v>0</v>
      </c>
      <c r="M320" s="36">
        <f t="shared" si="75"/>
        <v>0</v>
      </c>
      <c r="N320" s="31">
        <f t="shared" si="76"/>
        <v>40010000</v>
      </c>
      <c r="O320" s="36">
        <f t="shared" si="77"/>
        <v>0.99083704804358597</v>
      </c>
      <c r="P320" s="31">
        <v>10681059</v>
      </c>
      <c r="Q320" s="31">
        <v>37037000</v>
      </c>
      <c r="R320" s="31">
        <v>37037000</v>
      </c>
      <c r="S320" s="31">
        <v>37037059</v>
      </c>
      <c r="T320" s="36">
        <f t="shared" si="78"/>
        <v>1.0000015930015931</v>
      </c>
      <c r="U320" s="36">
        <f t="shared" si="79"/>
        <v>-5.4868997540412412E-2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27330803</v>
      </c>
      <c r="E321" s="31">
        <v>27420803</v>
      </c>
      <c r="F321" s="31">
        <v>15382432</v>
      </c>
      <c r="G321" s="36">
        <f t="shared" si="72"/>
        <v>0.56282400484171646</v>
      </c>
      <c r="H321" s="31">
        <v>9921920</v>
      </c>
      <c r="I321" s="36">
        <f t="shared" si="73"/>
        <v>0.36303068007185885</v>
      </c>
      <c r="J321" s="31">
        <v>4176764</v>
      </c>
      <c r="K321" s="36">
        <f t="shared" si="74"/>
        <v>0.15232099512184236</v>
      </c>
      <c r="L321" s="31">
        <v>0</v>
      </c>
      <c r="M321" s="36">
        <f t="shared" si="75"/>
        <v>0</v>
      </c>
      <c r="N321" s="31">
        <f t="shared" si="76"/>
        <v>29481116</v>
      </c>
      <c r="O321" s="36">
        <f t="shared" si="77"/>
        <v>1.075136858683533</v>
      </c>
      <c r="P321" s="31">
        <v>6749647</v>
      </c>
      <c r="Q321" s="31">
        <v>27314118</v>
      </c>
      <c r="R321" s="31">
        <v>31998088</v>
      </c>
      <c r="S321" s="31">
        <v>32060912</v>
      </c>
      <c r="T321" s="36">
        <f t="shared" si="78"/>
        <v>1.001963367311197</v>
      </c>
      <c r="U321" s="36">
        <f t="shared" si="79"/>
        <v>-0.38118778656128238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15269565</v>
      </c>
      <c r="E322" s="31">
        <v>15495149</v>
      </c>
      <c r="F322" s="31">
        <v>3300117</v>
      </c>
      <c r="G322" s="36">
        <f t="shared" si="72"/>
        <v>0.21612383849834621</v>
      </c>
      <c r="H322" s="31">
        <v>3211985</v>
      </c>
      <c r="I322" s="36">
        <f t="shared" si="73"/>
        <v>0.21035209581936354</v>
      </c>
      <c r="J322" s="31">
        <v>3663833</v>
      </c>
      <c r="K322" s="36">
        <f t="shared" si="74"/>
        <v>0.2364503239045975</v>
      </c>
      <c r="L322" s="31">
        <v>0</v>
      </c>
      <c r="M322" s="36">
        <f t="shared" si="75"/>
        <v>0</v>
      </c>
      <c r="N322" s="31">
        <f t="shared" si="76"/>
        <v>10175935</v>
      </c>
      <c r="O322" s="36">
        <f t="shared" si="77"/>
        <v>0.65671746686656574</v>
      </c>
      <c r="P322" s="31">
        <v>3266967</v>
      </c>
      <c r="Q322" s="31">
        <v>14651087</v>
      </c>
      <c r="R322" s="31">
        <v>12505981</v>
      </c>
      <c r="S322" s="31">
        <v>9097287</v>
      </c>
      <c r="T322" s="36">
        <f t="shared" si="78"/>
        <v>0.72743489695050711</v>
      </c>
      <c r="U322" s="36">
        <f t="shared" si="79"/>
        <v>0.1214784232592494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136905714</v>
      </c>
      <c r="E323" s="32">
        <f>SUM(E318:E322)</f>
        <v>169414029</v>
      </c>
      <c r="F323" s="32">
        <f>SUM(F318:F322)</f>
        <v>57452002</v>
      </c>
      <c r="G323" s="37">
        <f t="shared" si="72"/>
        <v>0.41964648750891437</v>
      </c>
      <c r="H323" s="32">
        <f>SUM(H318:H322)</f>
        <v>44227965</v>
      </c>
      <c r="I323" s="37">
        <f t="shared" si="73"/>
        <v>0.32305419334068114</v>
      </c>
      <c r="J323" s="32">
        <f>SUM(J318:J322)</f>
        <v>63719039</v>
      </c>
      <c r="K323" s="37">
        <f t="shared" si="74"/>
        <v>0.37611430042785887</v>
      </c>
      <c r="L323" s="32">
        <f>SUM(L318:L322)</f>
        <v>0</v>
      </c>
      <c r="M323" s="37">
        <f t="shared" si="75"/>
        <v>0</v>
      </c>
      <c r="N323" s="32">
        <f t="shared" si="76"/>
        <v>165399006</v>
      </c>
      <c r="O323" s="37">
        <f t="shared" si="77"/>
        <v>0.97630052821658586</v>
      </c>
      <c r="P323" s="32">
        <f>SUM(P318:P322)</f>
        <v>35535374</v>
      </c>
      <c r="Q323" s="32">
        <f>SUM(Q318:Q322)</f>
        <v>130723844</v>
      </c>
      <c r="R323" s="32">
        <f>SUM(R318:R322)</f>
        <v>133872359</v>
      </c>
      <c r="S323" s="32">
        <f>SUM(S318:S322)</f>
        <v>129732226</v>
      </c>
      <c r="T323" s="37">
        <f t="shared" si="78"/>
        <v>0.96907402670031384</v>
      </c>
      <c r="U323" s="37">
        <f t="shared" si="79"/>
        <v>0.79311575558484337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12961190</v>
      </c>
      <c r="E324" s="31">
        <v>12961190</v>
      </c>
      <c r="F324" s="31">
        <v>14728000</v>
      </c>
      <c r="G324" s="36">
        <f t="shared" si="72"/>
        <v>1.1363154154826833</v>
      </c>
      <c r="H324" s="31">
        <v>11823811</v>
      </c>
      <c r="I324" s="36">
        <f t="shared" si="73"/>
        <v>0.91224733222798216</v>
      </c>
      <c r="J324" s="31">
        <v>8837000</v>
      </c>
      <c r="K324" s="36">
        <f t="shared" si="74"/>
        <v>0.68180467997151495</v>
      </c>
      <c r="L324" s="31">
        <v>0</v>
      </c>
      <c r="M324" s="36">
        <f t="shared" si="75"/>
        <v>0</v>
      </c>
      <c r="N324" s="31">
        <f t="shared" si="76"/>
        <v>35388811</v>
      </c>
      <c r="O324" s="36">
        <f t="shared" si="77"/>
        <v>2.7303674276821805</v>
      </c>
      <c r="P324" s="31">
        <v>9314022</v>
      </c>
      <c r="Q324" s="31">
        <v>12200890</v>
      </c>
      <c r="R324" s="31">
        <v>12400650</v>
      </c>
      <c r="S324" s="31">
        <v>27224022</v>
      </c>
      <c r="T324" s="36">
        <f t="shared" si="78"/>
        <v>2.1953705652526279</v>
      </c>
      <c r="U324" s="36">
        <f t="shared" si="79"/>
        <v>-5.1215468462496694E-2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17642054</v>
      </c>
      <c r="E325" s="31">
        <v>17576054</v>
      </c>
      <c r="F325" s="31">
        <v>16610494</v>
      </c>
      <c r="G325" s="36">
        <f t="shared" si="72"/>
        <v>0.9415283503836912</v>
      </c>
      <c r="H325" s="31">
        <v>129014</v>
      </c>
      <c r="I325" s="36">
        <f t="shared" si="73"/>
        <v>7.312867311255254E-3</v>
      </c>
      <c r="J325" s="31">
        <v>42258</v>
      </c>
      <c r="K325" s="36">
        <f t="shared" si="74"/>
        <v>2.4042939330978386E-3</v>
      </c>
      <c r="L325" s="31">
        <v>0</v>
      </c>
      <c r="M325" s="36">
        <f t="shared" si="75"/>
        <v>0</v>
      </c>
      <c r="N325" s="31">
        <f t="shared" si="76"/>
        <v>16781766</v>
      </c>
      <c r="O325" s="36">
        <f t="shared" si="77"/>
        <v>0.95480851390192589</v>
      </c>
      <c r="P325" s="31">
        <v>15337175</v>
      </c>
      <c r="Q325" s="31">
        <v>55453000</v>
      </c>
      <c r="R325" s="31">
        <v>55453000</v>
      </c>
      <c r="S325" s="31">
        <v>54702235</v>
      </c>
      <c r="T325" s="36">
        <f t="shared" si="78"/>
        <v>0.98646123744432224</v>
      </c>
      <c r="U325" s="36">
        <f t="shared" si="79"/>
        <v>-0.9972447337922401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34514873</v>
      </c>
      <c r="E326" s="31">
        <v>36957406</v>
      </c>
      <c r="F326" s="31">
        <v>62848707</v>
      </c>
      <c r="G326" s="36">
        <f t="shared" si="72"/>
        <v>1.8209166523660685</v>
      </c>
      <c r="H326" s="31">
        <v>53944626</v>
      </c>
      <c r="I326" s="36">
        <f t="shared" si="73"/>
        <v>1.5629385627465586</v>
      </c>
      <c r="J326" s="31">
        <v>43396302</v>
      </c>
      <c r="K326" s="36">
        <f t="shared" si="74"/>
        <v>1.1742247819016303</v>
      </c>
      <c r="L326" s="31">
        <v>0</v>
      </c>
      <c r="M326" s="36">
        <f t="shared" si="75"/>
        <v>0</v>
      </c>
      <c r="N326" s="31">
        <f t="shared" si="76"/>
        <v>160189635</v>
      </c>
      <c r="O326" s="36">
        <f t="shared" si="77"/>
        <v>4.3344393543204847</v>
      </c>
      <c r="P326" s="31">
        <v>8144406</v>
      </c>
      <c r="Q326" s="31">
        <v>16754020</v>
      </c>
      <c r="R326" s="31">
        <v>29523059</v>
      </c>
      <c r="S326" s="31">
        <v>35850155</v>
      </c>
      <c r="T326" s="36">
        <f t="shared" si="78"/>
        <v>1.2143103124916697</v>
      </c>
      <c r="U326" s="36">
        <f t="shared" si="79"/>
        <v>4.3283569114801006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4240</v>
      </c>
      <c r="E327" s="31">
        <v>4240</v>
      </c>
      <c r="F327" s="31">
        <v>4690</v>
      </c>
      <c r="G327" s="36">
        <f t="shared" si="72"/>
        <v>1.1061320754716981</v>
      </c>
      <c r="H327" s="31">
        <v>0</v>
      </c>
      <c r="I327" s="36">
        <f t="shared" si="73"/>
        <v>0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4690</v>
      </c>
      <c r="O327" s="36">
        <f t="shared" si="77"/>
        <v>1.1061320754716981</v>
      </c>
      <c r="P327" s="31">
        <v>0</v>
      </c>
      <c r="Q327" s="31">
        <v>4000</v>
      </c>
      <c r="R327" s="31">
        <v>4000</v>
      </c>
      <c r="S327" s="31">
        <v>0</v>
      </c>
      <c r="T327" s="36">
        <f t="shared" si="78"/>
        <v>0</v>
      </c>
      <c r="U327" s="36">
        <f t="shared" si="79"/>
        <v>0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100172400</v>
      </c>
      <c r="E328" s="31">
        <v>108309200</v>
      </c>
      <c r="F328" s="31">
        <v>49035181</v>
      </c>
      <c r="G328" s="36">
        <f t="shared" si="72"/>
        <v>0.48950789838318737</v>
      </c>
      <c r="H328" s="31">
        <v>44459035</v>
      </c>
      <c r="I328" s="36">
        <f t="shared" si="73"/>
        <v>0.44382519536319387</v>
      </c>
      <c r="J328" s="31">
        <v>36425485</v>
      </c>
      <c r="K328" s="36">
        <f t="shared" si="74"/>
        <v>0.33631016571076139</v>
      </c>
      <c r="L328" s="31">
        <v>0</v>
      </c>
      <c r="M328" s="36">
        <f t="shared" si="75"/>
        <v>0</v>
      </c>
      <c r="N328" s="31">
        <f t="shared" si="76"/>
        <v>129919701</v>
      </c>
      <c r="O328" s="36">
        <f t="shared" si="77"/>
        <v>1.1995259959449429</v>
      </c>
      <c r="P328" s="31">
        <v>37277722</v>
      </c>
      <c r="Q328" s="31">
        <v>84984500</v>
      </c>
      <c r="R328" s="31">
        <v>93132000</v>
      </c>
      <c r="S328" s="31">
        <v>116505908</v>
      </c>
      <c r="T328" s="36">
        <f t="shared" si="78"/>
        <v>1.2509761199158185</v>
      </c>
      <c r="U328" s="36">
        <f t="shared" si="79"/>
        <v>-2.286183152500576E-2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64999328</v>
      </c>
      <c r="E329" s="31">
        <v>65066718</v>
      </c>
      <c r="F329" s="31">
        <v>15587165</v>
      </c>
      <c r="G329" s="36">
        <f t="shared" si="72"/>
        <v>0.23980501767649043</v>
      </c>
      <c r="H329" s="31">
        <v>48584783</v>
      </c>
      <c r="I329" s="36">
        <f t="shared" si="73"/>
        <v>0.74746592764774433</v>
      </c>
      <c r="J329" s="31">
        <v>36470209</v>
      </c>
      <c r="K329" s="36">
        <f t="shared" si="74"/>
        <v>0.560504819068944</v>
      </c>
      <c r="L329" s="31">
        <v>0</v>
      </c>
      <c r="M329" s="36">
        <f t="shared" si="75"/>
        <v>0</v>
      </c>
      <c r="N329" s="31">
        <f t="shared" si="76"/>
        <v>100642157</v>
      </c>
      <c r="O329" s="36">
        <f t="shared" si="77"/>
        <v>1.5467532418032826</v>
      </c>
      <c r="P329" s="31">
        <v>37396805</v>
      </c>
      <c r="Q329" s="31">
        <v>57983732</v>
      </c>
      <c r="R329" s="31">
        <v>58083293</v>
      </c>
      <c r="S329" s="31">
        <v>129861278</v>
      </c>
      <c r="T329" s="36">
        <f t="shared" si="78"/>
        <v>2.2357767835236202</v>
      </c>
      <c r="U329" s="36">
        <f t="shared" si="79"/>
        <v>-2.4777410797526711E-2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5280240</v>
      </c>
      <c r="E330" s="31">
        <v>5280240</v>
      </c>
      <c r="F330" s="31">
        <v>1956686</v>
      </c>
      <c r="G330" s="36">
        <f t="shared" si="72"/>
        <v>0.37056762571398272</v>
      </c>
      <c r="H330" s="31">
        <v>1497912</v>
      </c>
      <c r="I330" s="36">
        <f t="shared" si="73"/>
        <v>0.28368255988364166</v>
      </c>
      <c r="J330" s="31">
        <v>1280167</v>
      </c>
      <c r="K330" s="36">
        <f t="shared" si="74"/>
        <v>0.24244485099162158</v>
      </c>
      <c r="L330" s="31">
        <v>0</v>
      </c>
      <c r="M330" s="36">
        <f t="shared" si="75"/>
        <v>0</v>
      </c>
      <c r="N330" s="31">
        <f t="shared" si="76"/>
        <v>4734765</v>
      </c>
      <c r="O330" s="36">
        <f t="shared" si="77"/>
        <v>0.89669503658924599</v>
      </c>
      <c r="P330" s="31">
        <v>2970862</v>
      </c>
      <c r="Q330" s="31">
        <v>4366000</v>
      </c>
      <c r="R330" s="31">
        <v>6220759</v>
      </c>
      <c r="S330" s="31">
        <v>6209259</v>
      </c>
      <c r="T330" s="36">
        <f t="shared" si="78"/>
        <v>0.99815135098466279</v>
      </c>
      <c r="U330" s="36">
        <f t="shared" si="79"/>
        <v>-0.56909240483065182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266479258</v>
      </c>
      <c r="E331" s="31">
        <v>243579234</v>
      </c>
      <c r="F331" s="31">
        <v>87008384</v>
      </c>
      <c r="G331" s="36">
        <f t="shared" si="72"/>
        <v>0.326510906150902</v>
      </c>
      <c r="H331" s="31">
        <v>67071604</v>
      </c>
      <c r="I331" s="36">
        <f t="shared" si="73"/>
        <v>0.25169540212394315</v>
      </c>
      <c r="J331" s="31">
        <v>60172263</v>
      </c>
      <c r="K331" s="36">
        <f t="shared" si="74"/>
        <v>0.2470336325961186</v>
      </c>
      <c r="L331" s="31">
        <v>0</v>
      </c>
      <c r="M331" s="36">
        <f t="shared" si="75"/>
        <v>0</v>
      </c>
      <c r="N331" s="31">
        <f t="shared" si="76"/>
        <v>214252251</v>
      </c>
      <c r="O331" s="36">
        <f t="shared" si="77"/>
        <v>0.87959982253659608</v>
      </c>
      <c r="P331" s="31">
        <v>68877162</v>
      </c>
      <c r="Q331" s="31">
        <v>273342028</v>
      </c>
      <c r="R331" s="31">
        <v>275249537</v>
      </c>
      <c r="S331" s="31">
        <v>217138511</v>
      </c>
      <c r="T331" s="36">
        <f t="shared" si="78"/>
        <v>0.7888787511384624</v>
      </c>
      <c r="U331" s="36">
        <f t="shared" si="79"/>
        <v>-0.12638295114424136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502053583</v>
      </c>
      <c r="E332" s="32">
        <f>SUM(E324:E331)</f>
        <v>489734282</v>
      </c>
      <c r="F332" s="32">
        <f>SUM(F324:F331)</f>
        <v>247779307</v>
      </c>
      <c r="G332" s="37">
        <f t="shared" si="72"/>
        <v>0.49353159780158368</v>
      </c>
      <c r="H332" s="32">
        <f>SUM(H324:H331)</f>
        <v>227510785</v>
      </c>
      <c r="I332" s="37">
        <f t="shared" si="73"/>
        <v>0.45316036515568497</v>
      </c>
      <c r="J332" s="32">
        <f>SUM(J324:J331)</f>
        <v>186623684</v>
      </c>
      <c r="K332" s="37">
        <f t="shared" si="74"/>
        <v>0.38107130919619797</v>
      </c>
      <c r="L332" s="32">
        <f>SUM(L324:L331)</f>
        <v>0</v>
      </c>
      <c r="M332" s="37">
        <f t="shared" si="75"/>
        <v>0</v>
      </c>
      <c r="N332" s="32">
        <f t="shared" si="76"/>
        <v>661913776</v>
      </c>
      <c r="O332" s="37">
        <f t="shared" si="77"/>
        <v>1.3515773764026591</v>
      </c>
      <c r="P332" s="32">
        <f>SUM(P324:P331)</f>
        <v>179318154</v>
      </c>
      <c r="Q332" s="32">
        <f>SUM(Q324:Q331)</f>
        <v>505088170</v>
      </c>
      <c r="R332" s="32">
        <f>SUM(R324:R331)</f>
        <v>530066298</v>
      </c>
      <c r="S332" s="32">
        <f>SUM(S324:S331)</f>
        <v>587491368</v>
      </c>
      <c r="T332" s="37">
        <f t="shared" si="78"/>
        <v>1.1083356369131017</v>
      </c>
      <c r="U332" s="37">
        <f t="shared" si="79"/>
        <v>4.0740604545817405E-2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28688000</v>
      </c>
      <c r="E334" s="31">
        <v>28688000</v>
      </c>
      <c r="F334" s="31">
        <v>11942921</v>
      </c>
      <c r="G334" s="36">
        <f t="shared" si="72"/>
        <v>0.41630371583937537</v>
      </c>
      <c r="H334" s="31">
        <v>9574495</v>
      </c>
      <c r="I334" s="36">
        <f t="shared" si="73"/>
        <v>0.33374564277746793</v>
      </c>
      <c r="J334" s="31">
        <v>7174474</v>
      </c>
      <c r="K334" s="36">
        <f t="shared" si="74"/>
        <v>0.25008623814835473</v>
      </c>
      <c r="L334" s="31">
        <v>0</v>
      </c>
      <c r="M334" s="36">
        <f t="shared" si="75"/>
        <v>0</v>
      </c>
      <c r="N334" s="31">
        <f t="shared" si="76"/>
        <v>28691890</v>
      </c>
      <c r="O334" s="36">
        <f t="shared" si="77"/>
        <v>1.0001355967651979</v>
      </c>
      <c r="P334" s="31">
        <v>7472329</v>
      </c>
      <c r="Q334" s="31">
        <v>24182</v>
      </c>
      <c r="R334" s="31">
        <v>26761682</v>
      </c>
      <c r="S334" s="31">
        <v>7494437</v>
      </c>
      <c r="T334" s="36">
        <f t="shared" si="78"/>
        <v>0.28004357125236001</v>
      </c>
      <c r="U334" s="36">
        <f t="shared" si="79"/>
        <v>-3.9861066074579954E-2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11931791</v>
      </c>
      <c r="E335" s="31">
        <v>11953880</v>
      </c>
      <c r="F335" s="31">
        <v>4950745</v>
      </c>
      <c r="G335" s="36">
        <f t="shared" si="72"/>
        <v>0.41492052618085584</v>
      </c>
      <c r="H335" s="31">
        <v>3958780</v>
      </c>
      <c r="I335" s="36">
        <f t="shared" si="73"/>
        <v>0.33178422250272405</v>
      </c>
      <c r="J335" s="31">
        <v>3011550</v>
      </c>
      <c r="K335" s="36">
        <f t="shared" si="74"/>
        <v>0.25193075386401736</v>
      </c>
      <c r="L335" s="31">
        <v>0</v>
      </c>
      <c r="M335" s="36">
        <f t="shared" si="75"/>
        <v>0</v>
      </c>
      <c r="N335" s="31">
        <f t="shared" si="76"/>
        <v>11921075</v>
      </c>
      <c r="O335" s="36">
        <f t="shared" si="77"/>
        <v>0.99725570275090603</v>
      </c>
      <c r="P335" s="31">
        <v>169356</v>
      </c>
      <c r="Q335" s="31">
        <v>11625444</v>
      </c>
      <c r="R335" s="31">
        <v>11706527</v>
      </c>
      <c r="S335" s="31">
        <v>239569</v>
      </c>
      <c r="T335" s="36">
        <f t="shared" si="78"/>
        <v>2.0464566476462234E-2</v>
      </c>
      <c r="U335" s="36">
        <f t="shared" si="79"/>
        <v>16.782363778076949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49054080</v>
      </c>
      <c r="E336" s="31">
        <v>48917080</v>
      </c>
      <c r="F336" s="31">
        <v>1465332</v>
      </c>
      <c r="G336" s="36">
        <f t="shared" si="72"/>
        <v>2.9871766018239463E-2</v>
      </c>
      <c r="H336" s="31">
        <v>13005331</v>
      </c>
      <c r="I336" s="36">
        <f t="shared" si="73"/>
        <v>0.26512230990775892</v>
      </c>
      <c r="J336" s="31">
        <v>10889122</v>
      </c>
      <c r="K336" s="36">
        <f t="shared" si="74"/>
        <v>0.22260367953279306</v>
      </c>
      <c r="L336" s="31">
        <v>0</v>
      </c>
      <c r="M336" s="36">
        <f t="shared" si="75"/>
        <v>0</v>
      </c>
      <c r="N336" s="31">
        <f t="shared" si="76"/>
        <v>25359785</v>
      </c>
      <c r="O336" s="36">
        <f t="shared" si="77"/>
        <v>0.51842393290850552</v>
      </c>
      <c r="P336" s="31">
        <v>11618787</v>
      </c>
      <c r="Q336" s="31">
        <v>49642350</v>
      </c>
      <c r="R336" s="31">
        <v>46143260</v>
      </c>
      <c r="S336" s="31">
        <v>40809368</v>
      </c>
      <c r="T336" s="36">
        <f t="shared" si="78"/>
        <v>0.88440582654974964</v>
      </c>
      <c r="U336" s="36">
        <f t="shared" si="79"/>
        <v>-6.2800445519829218E-2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89673871</v>
      </c>
      <c r="E337" s="32">
        <f>SUM(E333:E336)</f>
        <v>89558960</v>
      </c>
      <c r="F337" s="32">
        <f>SUM(F333:F336)</f>
        <v>18358998</v>
      </c>
      <c r="G337" s="37">
        <f t="shared" si="72"/>
        <v>0.20473074035133379</v>
      </c>
      <c r="H337" s="32">
        <f>SUM(H333:H336)</f>
        <v>26538606</v>
      </c>
      <c r="I337" s="37">
        <f t="shared" si="73"/>
        <v>0.29594580566283352</v>
      </c>
      <c r="J337" s="32">
        <f>SUM(J333:J336)</f>
        <v>21075146</v>
      </c>
      <c r="K337" s="37">
        <f t="shared" si="74"/>
        <v>0.23532146867270456</v>
      </c>
      <c r="L337" s="32">
        <f>SUM(L333:L336)</f>
        <v>0</v>
      </c>
      <c r="M337" s="37">
        <f t="shared" si="75"/>
        <v>0</v>
      </c>
      <c r="N337" s="32">
        <f t="shared" si="76"/>
        <v>65972750</v>
      </c>
      <c r="O337" s="37">
        <f t="shared" si="77"/>
        <v>0.73664042101426819</v>
      </c>
      <c r="P337" s="32">
        <f>SUM(P333:P336)</f>
        <v>19260472</v>
      </c>
      <c r="Q337" s="32">
        <f>SUM(Q333:Q336)</f>
        <v>61291976</v>
      </c>
      <c r="R337" s="32">
        <f>SUM(R333:R336)</f>
        <v>84611469</v>
      </c>
      <c r="S337" s="32">
        <f>SUM(S333:S336)</f>
        <v>48543374</v>
      </c>
      <c r="T337" s="37">
        <f t="shared" si="78"/>
        <v>0.57372096919863191</v>
      </c>
      <c r="U337" s="37">
        <f t="shared" si="79"/>
        <v>9.4217524887240556E-2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950813056</v>
      </c>
      <c r="E338" s="32">
        <f>SUM(E302,E304:E309,E311:E316,E318:E322,E324:E331,E333:E336)</f>
        <v>1009448150</v>
      </c>
      <c r="F338" s="32">
        <f>SUM(F302,F304:F309,F311:F316,F318:F322,F324:F331,F333:F336)</f>
        <v>393498722</v>
      </c>
      <c r="G338" s="37">
        <f t="shared" si="72"/>
        <v>0.41385498391810049</v>
      </c>
      <c r="H338" s="32">
        <f>SUM(H302,H304:H309,H311:H316,H318:H322,H324:H331,H333:H336)</f>
        <v>358085564</v>
      </c>
      <c r="I338" s="37">
        <f t="shared" si="73"/>
        <v>0.37660985168466177</v>
      </c>
      <c r="J338" s="32">
        <f>SUM(J302,J304:J309,J311:J316,J318:J322,J324:J331,J333:J336)</f>
        <v>316626689</v>
      </c>
      <c r="K338" s="37">
        <f t="shared" si="74"/>
        <v>0.31366315248584092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1068210975</v>
      </c>
      <c r="O338" s="37">
        <f t="shared" si="77"/>
        <v>1.0582128215302589</v>
      </c>
      <c r="P338" s="32">
        <f>SUM(P302,P304:P309,P311:P316,P318:P322,P324:P331,P333:P336)</f>
        <v>273440380</v>
      </c>
      <c r="Q338" s="32">
        <f>SUM(Q302,Q304:Q309,Q311:Q316,Q318:Q322,Q324:Q331,Q333:Q336)</f>
        <v>842857719</v>
      </c>
      <c r="R338" s="32">
        <f>SUM(R302,R304:R309,R311:R316,R318:R322,R324:R331,R333:R336)</f>
        <v>912433053</v>
      </c>
      <c r="S338" s="32">
        <f>SUM(S302,S304:S309,S311:S316,S318:S322,S324:S331,S333:S336)</f>
        <v>879937768</v>
      </c>
      <c r="T338" s="37">
        <f t="shared" si="78"/>
        <v>0.96438611589841217</v>
      </c>
      <c r="U338" s="37">
        <f t="shared" si="79"/>
        <v>0.15793683800468683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11243255871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11304824667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3927630664</v>
      </c>
      <c r="G339" s="39">
        <f t="shared" si="72"/>
        <v>0.34933214266968987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3350114692</v>
      </c>
      <c r="I339" s="39">
        <f t="shared" si="73"/>
        <v>0.29796659708163642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2926118652</v>
      </c>
      <c r="K339" s="39">
        <f t="shared" si="74"/>
        <v>0.25883803934984106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10203864008</v>
      </c>
      <c r="O339" s="39">
        <f t="shared" si="77"/>
        <v>0.9026114343715721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19536701869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10235269875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10608783440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26125252241</v>
      </c>
      <c r="T339" s="39">
        <f t="shared" si="78"/>
        <v>2.462605857566643</v>
      </c>
      <c r="U339" s="39">
        <f t="shared" si="79"/>
        <v>-0.85022453269643017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sheetProtection algorithmName="SHA-512" hashValue="2hBI9Yp1dCzAxGXA5q+s3M37asmFDiKuDax2eghGV+t6AzMCChrbXYvPKVgAQ7fSP9/6tGPyGO7uCTLorE7Qvg==" saltValue="QTxqCOTjFU94naxdwkYBiA==" spinCount="100000" sheet="1" objects="1" scenarios="1"/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6864203</v>
      </c>
      <c r="E8" s="31">
        <v>5964203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1652</v>
      </c>
      <c r="K8" s="36">
        <f>IF(($E8       =0),0,($J8       /$E8       ))</f>
        <v>2.7698587724126763E-4</v>
      </c>
      <c r="L8" s="31">
        <v>0</v>
      </c>
      <c r="M8" s="36">
        <f>IF(($E8       =0),0,($L8       /$E8       ))</f>
        <v>0</v>
      </c>
      <c r="N8" s="31">
        <f>$F8       +$H8       +$J8</f>
        <v>1652</v>
      </c>
      <c r="O8" s="36">
        <f>IF(($E8       =0),0,($N8       /$E8       ))</f>
        <v>2.7698587724126763E-4</v>
      </c>
      <c r="P8" s="31">
        <v>672216</v>
      </c>
      <c r="Q8" s="31">
        <v>8353190</v>
      </c>
      <c r="R8" s="31">
        <v>8353190</v>
      </c>
      <c r="S8" s="31">
        <v>777408</v>
      </c>
      <c r="T8" s="36">
        <f>IF(($R8       =0),0,($S8       /$R8       ))</f>
        <v>9.3067199477085999E-2</v>
      </c>
      <c r="U8" s="36">
        <f>IF(($P8       =0),0,(($J8       /$P8       )-1))</f>
        <v>-0.99754245659133378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190220200</v>
      </c>
      <c r="E9" s="31">
        <v>138653920</v>
      </c>
      <c r="F9" s="31">
        <v>13884740</v>
      </c>
      <c r="G9" s="36">
        <f>IF(($D9       =0),0,($F9       /$D9       ))</f>
        <v>7.2992983920740273E-2</v>
      </c>
      <c r="H9" s="31">
        <v>21839105</v>
      </c>
      <c r="I9" s="36">
        <f>IF(($D9       =0),0,($H9       /$D9       ))</f>
        <v>0.11480959961139774</v>
      </c>
      <c r="J9" s="31">
        <v>12214351</v>
      </c>
      <c r="K9" s="36">
        <f>IF(($E9       =0),0,($J9       /$E9       ))</f>
        <v>8.809235973999148E-2</v>
      </c>
      <c r="L9" s="31">
        <v>0</v>
      </c>
      <c r="M9" s="36">
        <f>IF(($E9       =0),0,($L9       /$E9       ))</f>
        <v>0</v>
      </c>
      <c r="N9" s="31">
        <f>$F9       +$H9       +$J9</f>
        <v>47938196</v>
      </c>
      <c r="O9" s="36">
        <f>IF(($E9       =0),0,($N9       /$E9       ))</f>
        <v>0.3457399257085555</v>
      </c>
      <c r="P9" s="31">
        <v>24894153</v>
      </c>
      <c r="Q9" s="31">
        <v>173000660</v>
      </c>
      <c r="R9" s="31">
        <v>173200660</v>
      </c>
      <c r="S9" s="31">
        <v>51950145</v>
      </c>
      <c r="T9" s="36">
        <f>IF(($R9       =0),0,($S9       /$R9       ))</f>
        <v>0.29994195749600494</v>
      </c>
      <c r="U9" s="36">
        <f>IF(($P9       =0),0,(($J9       /$P9       )-1))</f>
        <v>-0.50934860085418454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197084403</v>
      </c>
      <c r="E10" s="32">
        <f>SUM(E8:E9)</f>
        <v>144618123</v>
      </c>
      <c r="F10" s="32">
        <f>SUM(F8:F9)</f>
        <v>13884740</v>
      </c>
      <c r="G10" s="37">
        <f t="shared" ref="G10:G54" si="0">IF(($D10      =0),0,($F10      /$D10      ))</f>
        <v>7.0450729680521698E-2</v>
      </c>
      <c r="H10" s="32">
        <f>SUM(H8:H9)</f>
        <v>21839105</v>
      </c>
      <c r="I10" s="37">
        <f t="shared" ref="I10:I54" si="1">IF(($D10      =0),0,($H10      /$D10      ))</f>
        <v>0.1108109250025229</v>
      </c>
      <c r="J10" s="32">
        <f>SUM(J8:J9)</f>
        <v>12216003</v>
      </c>
      <c r="K10" s="37">
        <f t="shared" ref="K10:K54" si="2">IF(($E10      =0),0,($J10      /$E10      ))</f>
        <v>8.4470761662423177E-2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47939848</v>
      </c>
      <c r="O10" s="37">
        <f t="shared" ref="O10:O54" si="5">IF(($E10      =0),0,($N10      /$E10      ))</f>
        <v>0.33149267191083653</v>
      </c>
      <c r="P10" s="32">
        <f>SUM(P8:P9)</f>
        <v>25566369</v>
      </c>
      <c r="Q10" s="32">
        <f>SUM(Q8:Q9)</f>
        <v>181353850</v>
      </c>
      <c r="R10" s="32">
        <f>SUM(R8:R9)</f>
        <v>181553850</v>
      </c>
      <c r="S10" s="32">
        <f>SUM(S8:S9)</f>
        <v>52727553</v>
      </c>
      <c r="T10" s="37">
        <f t="shared" ref="T10:T54" si="6">IF(($R10      =0),0,($S10      /$R10      ))</f>
        <v>0.29042376683281573</v>
      </c>
      <c r="U10" s="37">
        <f t="shared" ref="U10:U54" si="7">IF(($P10      =0),0,(($J10      /$P10      )-1))</f>
        <v>-0.52218467158946191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7976138</v>
      </c>
      <c r="E11" s="31">
        <v>6902796</v>
      </c>
      <c r="F11" s="31">
        <v>1422400</v>
      </c>
      <c r="G11" s="36">
        <f t="shared" si="0"/>
        <v>0.17833191953298702</v>
      </c>
      <c r="H11" s="31">
        <v>1939153</v>
      </c>
      <c r="I11" s="36">
        <f t="shared" si="1"/>
        <v>0.24311928905944205</v>
      </c>
      <c r="J11" s="31">
        <v>1217512</v>
      </c>
      <c r="K11" s="36">
        <f t="shared" si="2"/>
        <v>0.17637954243468879</v>
      </c>
      <c r="L11" s="31">
        <v>0</v>
      </c>
      <c r="M11" s="36">
        <f t="shared" si="3"/>
        <v>0</v>
      </c>
      <c r="N11" s="31">
        <f t="shared" si="4"/>
        <v>4579065</v>
      </c>
      <c r="O11" s="36">
        <f t="shared" si="5"/>
        <v>0.66336380214626078</v>
      </c>
      <c r="P11" s="31">
        <v>872910</v>
      </c>
      <c r="Q11" s="31">
        <v>8141723</v>
      </c>
      <c r="R11" s="31">
        <v>8141723</v>
      </c>
      <c r="S11" s="31">
        <v>4184220</v>
      </c>
      <c r="T11" s="36">
        <f t="shared" si="6"/>
        <v>0.51392315852553572</v>
      </c>
      <c r="U11" s="36">
        <f t="shared" si="7"/>
        <v>0.39477380256842065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2637000</v>
      </c>
      <c r="E12" s="31">
        <v>3429400</v>
      </c>
      <c r="F12" s="31">
        <v>857910</v>
      </c>
      <c r="G12" s="36">
        <f t="shared" si="0"/>
        <v>0.32533560864618888</v>
      </c>
      <c r="H12" s="31">
        <v>80396</v>
      </c>
      <c r="I12" s="36">
        <f t="shared" si="1"/>
        <v>3.048767538869928E-2</v>
      </c>
      <c r="J12" s="31">
        <v>987143</v>
      </c>
      <c r="K12" s="36">
        <f t="shared" si="2"/>
        <v>0.28784714527322564</v>
      </c>
      <c r="L12" s="31">
        <v>0</v>
      </c>
      <c r="M12" s="36">
        <f t="shared" si="3"/>
        <v>0</v>
      </c>
      <c r="N12" s="31">
        <f t="shared" si="4"/>
        <v>1925449</v>
      </c>
      <c r="O12" s="36">
        <f t="shared" si="5"/>
        <v>0.56145360704496416</v>
      </c>
      <c r="P12" s="31">
        <v>314266</v>
      </c>
      <c r="Q12" s="31">
        <v>2855324</v>
      </c>
      <c r="R12" s="31">
        <v>2679254</v>
      </c>
      <c r="S12" s="31">
        <v>1865610</v>
      </c>
      <c r="T12" s="36">
        <f t="shared" si="6"/>
        <v>0.69631695987017284</v>
      </c>
      <c r="U12" s="36">
        <f t="shared" si="7"/>
        <v>2.1411065785035608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3700000</v>
      </c>
      <c r="E13" s="31">
        <v>3700000</v>
      </c>
      <c r="F13" s="31">
        <v>0</v>
      </c>
      <c r="G13" s="36">
        <f t="shared" si="0"/>
        <v>0</v>
      </c>
      <c r="H13" s="31">
        <v>336176</v>
      </c>
      <c r="I13" s="36">
        <f t="shared" si="1"/>
        <v>9.0858378378378374E-2</v>
      </c>
      <c r="J13" s="31">
        <v>3156683</v>
      </c>
      <c r="K13" s="36">
        <f t="shared" si="2"/>
        <v>0.85315756756756755</v>
      </c>
      <c r="L13" s="31">
        <v>0</v>
      </c>
      <c r="M13" s="36">
        <f t="shared" si="3"/>
        <v>0</v>
      </c>
      <c r="N13" s="31">
        <f t="shared" si="4"/>
        <v>3492859</v>
      </c>
      <c r="O13" s="36">
        <f t="shared" si="5"/>
        <v>0.94401594594594596</v>
      </c>
      <c r="P13" s="31">
        <v>452535</v>
      </c>
      <c r="Q13" s="31">
        <v>8403900</v>
      </c>
      <c r="R13" s="31">
        <v>8693900</v>
      </c>
      <c r="S13" s="31">
        <v>1817277</v>
      </c>
      <c r="T13" s="36">
        <f t="shared" si="6"/>
        <v>0.20902897433832918</v>
      </c>
      <c r="U13" s="36">
        <f t="shared" si="7"/>
        <v>5.9755554818964276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924737</v>
      </c>
      <c r="E14" s="31">
        <v>924737</v>
      </c>
      <c r="F14" s="31">
        <v>631937</v>
      </c>
      <c r="G14" s="36">
        <f t="shared" si="0"/>
        <v>0.68336943368763226</v>
      </c>
      <c r="H14" s="31">
        <v>340991</v>
      </c>
      <c r="I14" s="36">
        <f t="shared" si="1"/>
        <v>0.36874376173982443</v>
      </c>
      <c r="J14" s="31">
        <v>335800</v>
      </c>
      <c r="K14" s="36">
        <f t="shared" si="2"/>
        <v>0.36313027379676599</v>
      </c>
      <c r="L14" s="31">
        <v>0</v>
      </c>
      <c r="M14" s="36">
        <f t="shared" si="3"/>
        <v>0</v>
      </c>
      <c r="N14" s="31">
        <f t="shared" si="4"/>
        <v>1308728</v>
      </c>
      <c r="O14" s="36">
        <f t="shared" si="5"/>
        <v>1.4152434692242226</v>
      </c>
      <c r="P14" s="31">
        <v>100602</v>
      </c>
      <c r="Q14" s="31">
        <v>1439002</v>
      </c>
      <c r="R14" s="31">
        <v>1439002</v>
      </c>
      <c r="S14" s="31">
        <v>193361</v>
      </c>
      <c r="T14" s="36">
        <f t="shared" si="6"/>
        <v>0.13437159920556052</v>
      </c>
      <c r="U14" s="36">
        <f t="shared" si="7"/>
        <v>2.3379058070416097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11985843</v>
      </c>
      <c r="E15" s="31">
        <v>11985843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3055515</v>
      </c>
      <c r="Q15" s="31">
        <v>12118400</v>
      </c>
      <c r="R15" s="31">
        <v>12118400</v>
      </c>
      <c r="S15" s="31">
        <v>11449717</v>
      </c>
      <c r="T15" s="36">
        <f t="shared" si="6"/>
        <v>0.94482085093741752</v>
      </c>
      <c r="U15" s="36">
        <f t="shared" si="7"/>
        <v>-1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6909633</v>
      </c>
      <c r="E16" s="31">
        <v>10003046</v>
      </c>
      <c r="F16" s="31">
        <v>2184551</v>
      </c>
      <c r="G16" s="36">
        <f t="shared" si="0"/>
        <v>0.31616020706164855</v>
      </c>
      <c r="H16" s="31">
        <v>2092656</v>
      </c>
      <c r="I16" s="36">
        <f t="shared" si="1"/>
        <v>0.30286065844596954</v>
      </c>
      <c r="J16" s="31">
        <v>5537089</v>
      </c>
      <c r="K16" s="36">
        <f t="shared" si="2"/>
        <v>0.55354029162717033</v>
      </c>
      <c r="L16" s="31">
        <v>0</v>
      </c>
      <c r="M16" s="36">
        <f t="shared" si="3"/>
        <v>0</v>
      </c>
      <c r="N16" s="31">
        <f t="shared" si="4"/>
        <v>9814296</v>
      </c>
      <c r="O16" s="36">
        <f t="shared" si="5"/>
        <v>0.98113074757428886</v>
      </c>
      <c r="P16" s="31">
        <v>1260141</v>
      </c>
      <c r="Q16" s="31">
        <v>6526604</v>
      </c>
      <c r="R16" s="31">
        <v>6544104</v>
      </c>
      <c r="S16" s="31">
        <v>4338386</v>
      </c>
      <c r="T16" s="36">
        <f t="shared" si="6"/>
        <v>0.6629457600307086</v>
      </c>
      <c r="U16" s="36">
        <f t="shared" si="7"/>
        <v>3.3940233672263656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2153268</v>
      </c>
      <c r="E17" s="31">
        <v>2153268</v>
      </c>
      <c r="F17" s="31">
        <v>490876</v>
      </c>
      <c r="G17" s="36">
        <f t="shared" si="0"/>
        <v>0.22796790738542533</v>
      </c>
      <c r="H17" s="31">
        <v>-37940</v>
      </c>
      <c r="I17" s="36">
        <f t="shared" si="1"/>
        <v>-1.7619729638855917E-2</v>
      </c>
      <c r="J17" s="31">
        <v>202304</v>
      </c>
      <c r="K17" s="36">
        <f t="shared" si="2"/>
        <v>9.3952076564552109E-2</v>
      </c>
      <c r="L17" s="31">
        <v>0</v>
      </c>
      <c r="M17" s="36">
        <f t="shared" si="3"/>
        <v>0</v>
      </c>
      <c r="N17" s="31">
        <f t="shared" si="4"/>
        <v>655240</v>
      </c>
      <c r="O17" s="36">
        <f t="shared" si="5"/>
        <v>0.30430025431112151</v>
      </c>
      <c r="P17" s="31">
        <v>234887</v>
      </c>
      <c r="Q17" s="31">
        <v>1380374</v>
      </c>
      <c r="R17" s="31">
        <v>2044889</v>
      </c>
      <c r="S17" s="31">
        <v>1208644</v>
      </c>
      <c r="T17" s="36">
        <f t="shared" si="6"/>
        <v>0.59105604265072575</v>
      </c>
      <c r="U17" s="36">
        <f t="shared" si="7"/>
        <v>-0.13871776641534017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2405000</v>
      </c>
      <c r="E18" s="31">
        <v>2405000</v>
      </c>
      <c r="F18" s="31">
        <v>0</v>
      </c>
      <c r="G18" s="36">
        <f t="shared" si="0"/>
        <v>0</v>
      </c>
      <c r="H18" s="31">
        <v>201478</v>
      </c>
      <c r="I18" s="36">
        <f t="shared" si="1"/>
        <v>8.377463617463618E-2</v>
      </c>
      <c r="J18" s="31">
        <v>682712</v>
      </c>
      <c r="K18" s="36">
        <f t="shared" si="2"/>
        <v>0.28387193347193346</v>
      </c>
      <c r="L18" s="31">
        <v>0</v>
      </c>
      <c r="M18" s="36">
        <f t="shared" si="3"/>
        <v>0</v>
      </c>
      <c r="N18" s="31">
        <f t="shared" si="4"/>
        <v>884190</v>
      </c>
      <c r="O18" s="36">
        <f t="shared" si="5"/>
        <v>0.36764656964656967</v>
      </c>
      <c r="P18" s="31">
        <v>10648</v>
      </c>
      <c r="Q18" s="31">
        <v>2396000</v>
      </c>
      <c r="R18" s="31">
        <v>2396000</v>
      </c>
      <c r="S18" s="31">
        <v>1152852</v>
      </c>
      <c r="T18" s="36">
        <f t="shared" si="6"/>
        <v>0.48115692821368949</v>
      </c>
      <c r="U18" s="36">
        <f t="shared" si="7"/>
        <v>63.116453794139744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38691619</v>
      </c>
      <c r="E19" s="32">
        <f>SUM(E11:E18)</f>
        <v>41504090</v>
      </c>
      <c r="F19" s="32">
        <f>SUM(F11:F18)</f>
        <v>5587674</v>
      </c>
      <c r="G19" s="37">
        <f t="shared" si="0"/>
        <v>0.14441561620877122</v>
      </c>
      <c r="H19" s="32">
        <f>SUM(H11:H18)</f>
        <v>4952910</v>
      </c>
      <c r="I19" s="37">
        <f t="shared" si="1"/>
        <v>0.12800989278840982</v>
      </c>
      <c r="J19" s="32">
        <f>SUM(J11:J18)</f>
        <v>12119243</v>
      </c>
      <c r="K19" s="37">
        <f t="shared" si="2"/>
        <v>0.29200117386021474</v>
      </c>
      <c r="L19" s="32">
        <f>SUM(L11:L18)</f>
        <v>0</v>
      </c>
      <c r="M19" s="37">
        <f t="shared" si="3"/>
        <v>0</v>
      </c>
      <c r="N19" s="32">
        <f t="shared" si="4"/>
        <v>22659827</v>
      </c>
      <c r="O19" s="37">
        <f t="shared" si="5"/>
        <v>0.54596612044740656</v>
      </c>
      <c r="P19" s="32">
        <f>SUM(P11:P18)</f>
        <v>6301504</v>
      </c>
      <c r="Q19" s="32">
        <f>SUM(Q11:Q18)</f>
        <v>43261327</v>
      </c>
      <c r="R19" s="32">
        <f>SUM(R11:R18)</f>
        <v>44057272</v>
      </c>
      <c r="S19" s="32">
        <f>SUM(S11:S18)</f>
        <v>26210067</v>
      </c>
      <c r="T19" s="37">
        <f t="shared" si="6"/>
        <v>0.59490898574019746</v>
      </c>
      <c r="U19" s="37">
        <f t="shared" si="7"/>
        <v>0.92323023202080012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4674350</v>
      </c>
      <c r="E20" s="31">
        <v>13947492</v>
      </c>
      <c r="F20" s="31">
        <v>22600919</v>
      </c>
      <c r="G20" s="36">
        <f t="shared" si="0"/>
        <v>4.8350934354509185</v>
      </c>
      <c r="H20" s="31">
        <v>8648775</v>
      </c>
      <c r="I20" s="36">
        <f t="shared" si="1"/>
        <v>1.8502626033566165</v>
      </c>
      <c r="J20" s="31">
        <v>-39783804</v>
      </c>
      <c r="K20" s="36">
        <f t="shared" si="2"/>
        <v>-2.8523984096925812</v>
      </c>
      <c r="L20" s="31">
        <v>0</v>
      </c>
      <c r="M20" s="36">
        <f t="shared" si="3"/>
        <v>0</v>
      </c>
      <c r="N20" s="31">
        <f t="shared" si="4"/>
        <v>-8534110</v>
      </c>
      <c r="O20" s="36">
        <f t="shared" si="5"/>
        <v>-0.61187416346967616</v>
      </c>
      <c r="P20" s="31">
        <v>4065527</v>
      </c>
      <c r="Q20" s="31">
        <v>4022900</v>
      </c>
      <c r="R20" s="31">
        <v>19287900</v>
      </c>
      <c r="S20" s="31">
        <v>17600401</v>
      </c>
      <c r="T20" s="36">
        <f t="shared" si="6"/>
        <v>0.91250996738888113</v>
      </c>
      <c r="U20" s="36">
        <f t="shared" si="7"/>
        <v>-10.78564500985973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15735184</v>
      </c>
      <c r="E21" s="31">
        <v>15458787</v>
      </c>
      <c r="F21" s="31">
        <v>1259470</v>
      </c>
      <c r="G21" s="36">
        <f t="shared" si="0"/>
        <v>8.0041644254048763E-2</v>
      </c>
      <c r="H21" s="31">
        <v>1418207</v>
      </c>
      <c r="I21" s="36">
        <f t="shared" si="1"/>
        <v>9.0129673729903631E-2</v>
      </c>
      <c r="J21" s="31">
        <v>5310393</v>
      </c>
      <c r="K21" s="36">
        <f t="shared" si="2"/>
        <v>0.34351938480037275</v>
      </c>
      <c r="L21" s="31">
        <v>0</v>
      </c>
      <c r="M21" s="36">
        <f t="shared" si="3"/>
        <v>0</v>
      </c>
      <c r="N21" s="31">
        <f t="shared" si="4"/>
        <v>7988070</v>
      </c>
      <c r="O21" s="36">
        <f t="shared" si="5"/>
        <v>0.51673329867343409</v>
      </c>
      <c r="P21" s="31">
        <v>1182740</v>
      </c>
      <c r="Q21" s="31">
        <v>15073960</v>
      </c>
      <c r="R21" s="31">
        <v>15073960</v>
      </c>
      <c r="S21" s="31">
        <v>3401925</v>
      </c>
      <c r="T21" s="36">
        <f t="shared" si="6"/>
        <v>0.22568223612109889</v>
      </c>
      <c r="U21" s="36">
        <f t="shared" si="7"/>
        <v>3.489907333818083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1601000</v>
      </c>
      <c r="E22" s="31">
        <v>1601000</v>
      </c>
      <c r="F22" s="31">
        <v>264907</v>
      </c>
      <c r="G22" s="36">
        <f t="shared" si="0"/>
        <v>0.1654634603372892</v>
      </c>
      <c r="H22" s="31">
        <v>232955</v>
      </c>
      <c r="I22" s="36">
        <f t="shared" si="1"/>
        <v>0.14550593379138038</v>
      </c>
      <c r="J22" s="31">
        <v>525106</v>
      </c>
      <c r="K22" s="36">
        <f t="shared" si="2"/>
        <v>0.32798625858838226</v>
      </c>
      <c r="L22" s="31">
        <v>0</v>
      </c>
      <c r="M22" s="36">
        <f t="shared" si="3"/>
        <v>0</v>
      </c>
      <c r="N22" s="31">
        <f t="shared" si="4"/>
        <v>1022968</v>
      </c>
      <c r="O22" s="36">
        <f t="shared" si="5"/>
        <v>0.63895565271705179</v>
      </c>
      <c r="P22" s="31">
        <v>708512</v>
      </c>
      <c r="Q22" s="31">
        <v>1660750</v>
      </c>
      <c r="R22" s="31">
        <v>1660750</v>
      </c>
      <c r="S22" s="31">
        <v>1190326</v>
      </c>
      <c r="T22" s="36">
        <f t="shared" si="6"/>
        <v>0.71674002709619145</v>
      </c>
      <c r="U22" s="36">
        <f t="shared" si="7"/>
        <v>-0.25886082381102926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5511556</v>
      </c>
      <c r="E23" s="31">
        <v>6182234</v>
      </c>
      <c r="F23" s="31">
        <v>1090809</v>
      </c>
      <c r="G23" s="36">
        <f t="shared" si="0"/>
        <v>0.19791307572670949</v>
      </c>
      <c r="H23" s="31">
        <v>2118239</v>
      </c>
      <c r="I23" s="36">
        <f t="shared" si="1"/>
        <v>0.3843268579689656</v>
      </c>
      <c r="J23" s="31">
        <v>1017502</v>
      </c>
      <c r="K23" s="36">
        <f t="shared" si="2"/>
        <v>0.1645848410137824</v>
      </c>
      <c r="L23" s="31">
        <v>0</v>
      </c>
      <c r="M23" s="36">
        <f t="shared" si="3"/>
        <v>0</v>
      </c>
      <c r="N23" s="31">
        <f t="shared" si="4"/>
        <v>4226550</v>
      </c>
      <c r="O23" s="36">
        <f t="shared" si="5"/>
        <v>0.68366063141576328</v>
      </c>
      <c r="P23" s="31">
        <v>955119</v>
      </c>
      <c r="Q23" s="31">
        <v>5925785</v>
      </c>
      <c r="R23" s="31">
        <v>5900785</v>
      </c>
      <c r="S23" s="31">
        <v>1497373</v>
      </c>
      <c r="T23" s="36">
        <f t="shared" si="6"/>
        <v>0.25375827114527982</v>
      </c>
      <c r="U23" s="36">
        <f t="shared" si="7"/>
        <v>6.5314374439205958E-2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3613605</v>
      </c>
      <c r="E24" s="31">
        <v>30143605</v>
      </c>
      <c r="F24" s="31">
        <v>2764178</v>
      </c>
      <c r="G24" s="36">
        <f t="shared" si="0"/>
        <v>0.76493640007693153</v>
      </c>
      <c r="H24" s="31">
        <v>4046446</v>
      </c>
      <c r="I24" s="36">
        <f t="shared" si="1"/>
        <v>1.1197809389792188</v>
      </c>
      <c r="J24" s="31">
        <v>647208</v>
      </c>
      <c r="K24" s="36">
        <f t="shared" si="2"/>
        <v>2.1470822749966371E-2</v>
      </c>
      <c r="L24" s="31">
        <v>0</v>
      </c>
      <c r="M24" s="36">
        <f t="shared" si="3"/>
        <v>0</v>
      </c>
      <c r="N24" s="31">
        <f t="shared" si="4"/>
        <v>7457832</v>
      </c>
      <c r="O24" s="36">
        <f t="shared" si="5"/>
        <v>0.24741008913830978</v>
      </c>
      <c r="P24" s="31">
        <v>229051</v>
      </c>
      <c r="Q24" s="31">
        <v>3613605</v>
      </c>
      <c r="R24" s="31">
        <v>3613605</v>
      </c>
      <c r="S24" s="31">
        <v>1178719</v>
      </c>
      <c r="T24" s="36">
        <f t="shared" si="6"/>
        <v>0.32618922101336478</v>
      </c>
      <c r="U24" s="36">
        <f t="shared" si="7"/>
        <v>1.8256065243111794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60319301</v>
      </c>
      <c r="E25" s="31">
        <v>124264407</v>
      </c>
      <c r="F25" s="31">
        <v>5612055</v>
      </c>
      <c r="G25" s="36">
        <f t="shared" si="0"/>
        <v>9.3039125237873693E-2</v>
      </c>
      <c r="H25" s="31">
        <v>5375678</v>
      </c>
      <c r="I25" s="36">
        <f t="shared" si="1"/>
        <v>8.9120362982986159E-2</v>
      </c>
      <c r="J25" s="31">
        <v>1675026</v>
      </c>
      <c r="K25" s="36">
        <f t="shared" si="2"/>
        <v>1.3479531592662733E-2</v>
      </c>
      <c r="L25" s="31">
        <v>0</v>
      </c>
      <c r="M25" s="36">
        <f t="shared" si="3"/>
        <v>0</v>
      </c>
      <c r="N25" s="31">
        <f t="shared" si="4"/>
        <v>12662759</v>
      </c>
      <c r="O25" s="36">
        <f t="shared" si="5"/>
        <v>0.10190173763916163</v>
      </c>
      <c r="P25" s="31">
        <v>2623979</v>
      </c>
      <c r="Q25" s="31">
        <v>10858150</v>
      </c>
      <c r="R25" s="31">
        <v>60133370</v>
      </c>
      <c r="S25" s="31">
        <v>7754930</v>
      </c>
      <c r="T25" s="36">
        <f t="shared" si="6"/>
        <v>0.12896217191885304</v>
      </c>
      <c r="U25" s="36">
        <f t="shared" si="7"/>
        <v>-0.36164656805561324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3116000</v>
      </c>
      <c r="E26" s="31">
        <v>3116004</v>
      </c>
      <c r="F26" s="31">
        <v>320255</v>
      </c>
      <c r="G26" s="36">
        <f t="shared" si="0"/>
        <v>0.10277759948652118</v>
      </c>
      <c r="H26" s="31">
        <v>1069287</v>
      </c>
      <c r="I26" s="36">
        <f t="shared" si="1"/>
        <v>0.34316014120667521</v>
      </c>
      <c r="J26" s="31">
        <v>684761</v>
      </c>
      <c r="K26" s="36">
        <f t="shared" si="2"/>
        <v>0.21975613638493405</v>
      </c>
      <c r="L26" s="31">
        <v>0</v>
      </c>
      <c r="M26" s="36">
        <f t="shared" si="3"/>
        <v>0</v>
      </c>
      <c r="N26" s="31">
        <f t="shared" si="4"/>
        <v>2074303</v>
      </c>
      <c r="O26" s="36">
        <f t="shared" si="5"/>
        <v>0.66569330462990417</v>
      </c>
      <c r="P26" s="31">
        <v>365520</v>
      </c>
      <c r="Q26" s="31">
        <v>3235234</v>
      </c>
      <c r="R26" s="31">
        <v>3144000</v>
      </c>
      <c r="S26" s="31">
        <v>365520</v>
      </c>
      <c r="T26" s="36">
        <f t="shared" si="6"/>
        <v>0.11625954198473283</v>
      </c>
      <c r="U26" s="36">
        <f t="shared" si="7"/>
        <v>0.87338859706719196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94570996</v>
      </c>
      <c r="E27" s="32">
        <f>SUM(E20:E26)</f>
        <v>194713529</v>
      </c>
      <c r="F27" s="32">
        <f>SUM(F20:F26)</f>
        <v>33912593</v>
      </c>
      <c r="G27" s="37">
        <f t="shared" si="0"/>
        <v>0.35859401332729962</v>
      </c>
      <c r="H27" s="32">
        <f>SUM(H20:H26)</f>
        <v>22909587</v>
      </c>
      <c r="I27" s="37">
        <f t="shared" si="1"/>
        <v>0.24224749626196176</v>
      </c>
      <c r="J27" s="32">
        <f>SUM(J20:J26)</f>
        <v>-29923808</v>
      </c>
      <c r="K27" s="37">
        <f t="shared" si="2"/>
        <v>-0.15368119592758242</v>
      </c>
      <c r="L27" s="32">
        <f>SUM(L20:L26)</f>
        <v>0</v>
      </c>
      <c r="M27" s="37">
        <f t="shared" si="3"/>
        <v>0</v>
      </c>
      <c r="N27" s="32">
        <f t="shared" si="4"/>
        <v>26898372</v>
      </c>
      <c r="O27" s="37">
        <f t="shared" si="5"/>
        <v>0.13814331309253811</v>
      </c>
      <c r="P27" s="32">
        <f>SUM(P20:P26)</f>
        <v>10130448</v>
      </c>
      <c r="Q27" s="32">
        <f>SUM(Q20:Q26)</f>
        <v>44390384</v>
      </c>
      <c r="R27" s="32">
        <f>SUM(R20:R26)</f>
        <v>108814370</v>
      </c>
      <c r="S27" s="32">
        <f>SUM(S20:S26)</f>
        <v>32989194</v>
      </c>
      <c r="T27" s="37">
        <f t="shared" si="6"/>
        <v>0.30316946190103383</v>
      </c>
      <c r="U27" s="37">
        <f t="shared" si="7"/>
        <v>-3.9538484378973169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1691999</v>
      </c>
      <c r="E28" s="31">
        <v>1366330</v>
      </c>
      <c r="F28" s="31">
        <v>-10883</v>
      </c>
      <c r="G28" s="36">
        <f t="shared" si="0"/>
        <v>-6.432036898366961E-3</v>
      </c>
      <c r="H28" s="31">
        <v>12324</v>
      </c>
      <c r="I28" s="36">
        <f t="shared" si="1"/>
        <v>7.2836922480450641E-3</v>
      </c>
      <c r="J28" s="31">
        <v>-114636</v>
      </c>
      <c r="K28" s="36">
        <f t="shared" si="2"/>
        <v>-8.3900668213389151E-2</v>
      </c>
      <c r="L28" s="31">
        <v>0</v>
      </c>
      <c r="M28" s="36">
        <f t="shared" si="3"/>
        <v>0</v>
      </c>
      <c r="N28" s="31">
        <f t="shared" si="4"/>
        <v>-113195</v>
      </c>
      <c r="O28" s="36">
        <f t="shared" si="5"/>
        <v>-8.2846018165450508E-2</v>
      </c>
      <c r="P28" s="31">
        <v>155370</v>
      </c>
      <c r="Q28" s="31">
        <v>1065184</v>
      </c>
      <c r="R28" s="31">
        <v>1065184</v>
      </c>
      <c r="S28" s="31">
        <v>260435</v>
      </c>
      <c r="T28" s="36">
        <f t="shared" si="6"/>
        <v>0.2444976642533121</v>
      </c>
      <c r="U28" s="36">
        <f t="shared" si="7"/>
        <v>-1.7378258351033018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2548400</v>
      </c>
      <c r="E29" s="31">
        <v>2656775</v>
      </c>
      <c r="F29" s="31">
        <v>762518</v>
      </c>
      <c r="G29" s="36">
        <f t="shared" si="0"/>
        <v>0.29921440904096686</v>
      </c>
      <c r="H29" s="31">
        <v>1112235</v>
      </c>
      <c r="I29" s="36">
        <f t="shared" si="1"/>
        <v>0.43644443572437608</v>
      </c>
      <c r="J29" s="31">
        <v>1009479</v>
      </c>
      <c r="K29" s="36">
        <f t="shared" si="2"/>
        <v>0.37996405416341239</v>
      </c>
      <c r="L29" s="31">
        <v>0</v>
      </c>
      <c r="M29" s="36">
        <f t="shared" si="3"/>
        <v>0</v>
      </c>
      <c r="N29" s="31">
        <f t="shared" si="4"/>
        <v>2884232</v>
      </c>
      <c r="O29" s="36">
        <f t="shared" si="5"/>
        <v>1.0856139492429731</v>
      </c>
      <c r="P29" s="31">
        <v>723954</v>
      </c>
      <c r="Q29" s="31">
        <v>2643650</v>
      </c>
      <c r="R29" s="31">
        <v>2543650</v>
      </c>
      <c r="S29" s="31">
        <v>2089500</v>
      </c>
      <c r="T29" s="36">
        <f t="shared" si="6"/>
        <v>0.82145735458887814</v>
      </c>
      <c r="U29" s="36">
        <f t="shared" si="7"/>
        <v>0.3943966053091772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</v>
      </c>
      <c r="E30" s="31">
        <v>1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33072243</v>
      </c>
      <c r="E31" s="31">
        <v>33143992</v>
      </c>
      <c r="F31" s="31">
        <v>1284221</v>
      </c>
      <c r="G31" s="36">
        <f t="shared" si="0"/>
        <v>3.883078024069913E-2</v>
      </c>
      <c r="H31" s="31">
        <v>8089871</v>
      </c>
      <c r="I31" s="36">
        <f t="shared" si="1"/>
        <v>0.24461210568633038</v>
      </c>
      <c r="J31" s="31">
        <v>3925469</v>
      </c>
      <c r="K31" s="36">
        <f t="shared" si="2"/>
        <v>0.11843681955993714</v>
      </c>
      <c r="L31" s="31">
        <v>0</v>
      </c>
      <c r="M31" s="36">
        <f t="shared" si="3"/>
        <v>0</v>
      </c>
      <c r="N31" s="31">
        <f t="shared" si="4"/>
        <v>13299561</v>
      </c>
      <c r="O31" s="36">
        <f t="shared" si="5"/>
        <v>0.40126611785327487</v>
      </c>
      <c r="P31" s="31">
        <v>2423408</v>
      </c>
      <c r="Q31" s="31">
        <v>30587336</v>
      </c>
      <c r="R31" s="31">
        <v>20009682</v>
      </c>
      <c r="S31" s="31">
        <v>9774982</v>
      </c>
      <c r="T31" s="36">
        <f t="shared" si="6"/>
        <v>0.48851261104499311</v>
      </c>
      <c r="U31" s="36">
        <f t="shared" si="7"/>
        <v>0.61981350230749421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27956</v>
      </c>
      <c r="E32" s="31">
        <v>27956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26565</v>
      </c>
      <c r="R32" s="31">
        <v>26564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180000</v>
      </c>
      <c r="E33" s="31">
        <v>180000</v>
      </c>
      <c r="F33" s="31">
        <v>10000030</v>
      </c>
      <c r="G33" s="36">
        <f t="shared" si="0"/>
        <v>55.555722222222222</v>
      </c>
      <c r="H33" s="31">
        <v>48164</v>
      </c>
      <c r="I33" s="36">
        <f t="shared" si="1"/>
        <v>0.2675777777777778</v>
      </c>
      <c r="J33" s="31">
        <v>-9827889</v>
      </c>
      <c r="K33" s="36">
        <f t="shared" si="2"/>
        <v>-54.599383333333336</v>
      </c>
      <c r="L33" s="31">
        <v>0</v>
      </c>
      <c r="M33" s="36">
        <f t="shared" si="3"/>
        <v>0</v>
      </c>
      <c r="N33" s="31">
        <f t="shared" si="4"/>
        <v>220305</v>
      </c>
      <c r="O33" s="36">
        <f t="shared" si="5"/>
        <v>1.2239166666666668</v>
      </c>
      <c r="P33" s="31">
        <v>79377</v>
      </c>
      <c r="Q33" s="31">
        <v>180000</v>
      </c>
      <c r="R33" s="31">
        <v>180000</v>
      </c>
      <c r="S33" s="31">
        <v>228589</v>
      </c>
      <c r="T33" s="36">
        <f t="shared" si="6"/>
        <v>1.269938888888889</v>
      </c>
      <c r="U33" s="36">
        <f t="shared" si="7"/>
        <v>-124.81280471673155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37520599</v>
      </c>
      <c r="E35" s="32">
        <f>SUM(E28:E34)</f>
        <v>37375054</v>
      </c>
      <c r="F35" s="32">
        <f>SUM(F28:F34)</f>
        <v>12035886</v>
      </c>
      <c r="G35" s="37">
        <f t="shared" si="0"/>
        <v>0.32078075299384212</v>
      </c>
      <c r="H35" s="32">
        <f>SUM(H28:H34)</f>
        <v>9262594</v>
      </c>
      <c r="I35" s="37">
        <f t="shared" si="1"/>
        <v>0.24686690103215037</v>
      </c>
      <c r="J35" s="32">
        <f>SUM(J28:J34)</f>
        <v>-5007577</v>
      </c>
      <c r="K35" s="37">
        <f t="shared" si="2"/>
        <v>-0.13398179973198165</v>
      </c>
      <c r="L35" s="32">
        <f>SUM(L28:L34)</f>
        <v>0</v>
      </c>
      <c r="M35" s="37">
        <f t="shared" si="3"/>
        <v>0</v>
      </c>
      <c r="N35" s="32">
        <f t="shared" si="4"/>
        <v>16290903</v>
      </c>
      <c r="O35" s="37">
        <f t="shared" si="5"/>
        <v>0.43587637358329973</v>
      </c>
      <c r="P35" s="32">
        <f>SUM(P28:P34)</f>
        <v>3382109</v>
      </c>
      <c r="Q35" s="32">
        <f>SUM(Q28:Q34)</f>
        <v>34502735</v>
      </c>
      <c r="R35" s="32">
        <f>SUM(R28:R34)</f>
        <v>23825080</v>
      </c>
      <c r="S35" s="32">
        <f>SUM(S28:S34)</f>
        <v>12353506</v>
      </c>
      <c r="T35" s="37">
        <f t="shared" si="6"/>
        <v>0.51850847929996458</v>
      </c>
      <c r="U35" s="37">
        <f t="shared" si="7"/>
        <v>-2.4806078100971911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26182224</v>
      </c>
      <c r="E36" s="31">
        <v>54574978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94206</v>
      </c>
      <c r="K36" s="36">
        <f t="shared" si="2"/>
        <v>1.7261756843951453E-3</v>
      </c>
      <c r="L36" s="31">
        <v>0</v>
      </c>
      <c r="M36" s="36">
        <f t="shared" si="3"/>
        <v>0</v>
      </c>
      <c r="N36" s="31">
        <f t="shared" si="4"/>
        <v>94206</v>
      </c>
      <c r="O36" s="36">
        <f t="shared" si="5"/>
        <v>1.7261756843951453E-3</v>
      </c>
      <c r="P36" s="31">
        <v>0</v>
      </c>
      <c r="Q36" s="31">
        <v>6979092</v>
      </c>
      <c r="R36" s="31">
        <v>6979092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1205634</v>
      </c>
      <c r="E37" s="31">
        <v>2040416</v>
      </c>
      <c r="F37" s="31">
        <v>571447</v>
      </c>
      <c r="G37" s="36">
        <f t="shared" si="0"/>
        <v>0.47398049490973215</v>
      </c>
      <c r="H37" s="31">
        <v>0</v>
      </c>
      <c r="I37" s="36">
        <f t="shared" si="1"/>
        <v>0</v>
      </c>
      <c r="J37" s="31">
        <v>1362</v>
      </c>
      <c r="K37" s="36">
        <f t="shared" si="2"/>
        <v>6.675109389457836E-4</v>
      </c>
      <c r="L37" s="31">
        <v>0</v>
      </c>
      <c r="M37" s="36">
        <f t="shared" si="3"/>
        <v>0</v>
      </c>
      <c r="N37" s="31">
        <f t="shared" si="4"/>
        <v>572809</v>
      </c>
      <c r="O37" s="36">
        <f t="shared" si="5"/>
        <v>0.28073147828678074</v>
      </c>
      <c r="P37" s="31">
        <v>0</v>
      </c>
      <c r="Q37" s="31">
        <v>1660496</v>
      </c>
      <c r="R37" s="31">
        <v>1667496</v>
      </c>
      <c r="S37" s="31">
        <v>490875</v>
      </c>
      <c r="T37" s="36">
        <f t="shared" si="6"/>
        <v>0.29437851724981651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2289600</v>
      </c>
      <c r="E38" s="31">
        <v>2216800</v>
      </c>
      <c r="F38" s="31">
        <v>125277</v>
      </c>
      <c r="G38" s="36">
        <f t="shared" si="0"/>
        <v>5.4715670859538781E-2</v>
      </c>
      <c r="H38" s="31">
        <v>318014</v>
      </c>
      <c r="I38" s="36">
        <f t="shared" si="1"/>
        <v>0.13889500349406009</v>
      </c>
      <c r="J38" s="31">
        <v>419690</v>
      </c>
      <c r="K38" s="36">
        <f t="shared" si="2"/>
        <v>0.18932244677011908</v>
      </c>
      <c r="L38" s="31">
        <v>0</v>
      </c>
      <c r="M38" s="36">
        <f t="shared" si="3"/>
        <v>0</v>
      </c>
      <c r="N38" s="31">
        <f t="shared" si="4"/>
        <v>862981</v>
      </c>
      <c r="O38" s="36">
        <f t="shared" si="5"/>
        <v>0.38929132082280765</v>
      </c>
      <c r="P38" s="31">
        <v>299</v>
      </c>
      <c r="Q38" s="31">
        <v>2413666</v>
      </c>
      <c r="R38" s="31">
        <v>2415400</v>
      </c>
      <c r="S38" s="31">
        <v>553128</v>
      </c>
      <c r="T38" s="36">
        <f t="shared" si="6"/>
        <v>0.22900057961414258</v>
      </c>
      <c r="U38" s="36">
        <f t="shared" si="7"/>
        <v>1402.6454849498327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27133000</v>
      </c>
      <c r="E39" s="31">
        <v>27847000</v>
      </c>
      <c r="F39" s="31">
        <v>4876959</v>
      </c>
      <c r="G39" s="36">
        <f t="shared" si="0"/>
        <v>0.17974271182692661</v>
      </c>
      <c r="H39" s="31">
        <v>937623</v>
      </c>
      <c r="I39" s="36">
        <f t="shared" si="1"/>
        <v>3.4556554748829842E-2</v>
      </c>
      <c r="J39" s="31">
        <v>1536840</v>
      </c>
      <c r="K39" s="36">
        <f t="shared" si="2"/>
        <v>5.5188709735339535E-2</v>
      </c>
      <c r="L39" s="31">
        <v>0</v>
      </c>
      <c r="M39" s="36">
        <f t="shared" si="3"/>
        <v>0</v>
      </c>
      <c r="N39" s="31">
        <f t="shared" si="4"/>
        <v>7351422</v>
      </c>
      <c r="O39" s="36">
        <f t="shared" si="5"/>
        <v>0.26399332064495279</v>
      </c>
      <c r="P39" s="31">
        <v>3130977</v>
      </c>
      <c r="Q39" s="31">
        <v>26818000</v>
      </c>
      <c r="R39" s="31">
        <v>26214000</v>
      </c>
      <c r="S39" s="31">
        <v>12244169</v>
      </c>
      <c r="T39" s="36">
        <f t="shared" si="6"/>
        <v>0.46708510719462881</v>
      </c>
      <c r="U39" s="36">
        <f t="shared" si="7"/>
        <v>-0.5091500193070726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56810458</v>
      </c>
      <c r="E40" s="32">
        <f>SUM(E36:E39)</f>
        <v>86679194</v>
      </c>
      <c r="F40" s="32">
        <f>SUM(F36:F39)</f>
        <v>5573683</v>
      </c>
      <c r="G40" s="37">
        <f t="shared" si="0"/>
        <v>9.8110157816365437E-2</v>
      </c>
      <c r="H40" s="32">
        <f>SUM(H36:H39)</f>
        <v>1255637</v>
      </c>
      <c r="I40" s="37">
        <f t="shared" si="1"/>
        <v>2.2102215757528305E-2</v>
      </c>
      <c r="J40" s="32">
        <f>SUM(J36:J39)</f>
        <v>2052098</v>
      </c>
      <c r="K40" s="37">
        <f t="shared" si="2"/>
        <v>2.3674631769187885E-2</v>
      </c>
      <c r="L40" s="32">
        <f>SUM(L36:L39)</f>
        <v>0</v>
      </c>
      <c r="M40" s="37">
        <f t="shared" si="3"/>
        <v>0</v>
      </c>
      <c r="N40" s="32">
        <f t="shared" si="4"/>
        <v>8881418</v>
      </c>
      <c r="O40" s="37">
        <f t="shared" si="5"/>
        <v>0.10246308935452261</v>
      </c>
      <c r="P40" s="32">
        <f>SUM(P36:P39)</f>
        <v>3131276</v>
      </c>
      <c r="Q40" s="32">
        <f>SUM(Q36:Q39)</f>
        <v>37871254</v>
      </c>
      <c r="R40" s="32">
        <f>SUM(R36:R39)</f>
        <v>37275988</v>
      </c>
      <c r="S40" s="32">
        <f>SUM(S36:S39)</f>
        <v>13288172</v>
      </c>
      <c r="T40" s="37">
        <f t="shared" si="6"/>
        <v>0.3564807457283225</v>
      </c>
      <c r="U40" s="37">
        <f t="shared" si="7"/>
        <v>-0.34464480294934075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15912382</v>
      </c>
      <c r="F41" s="31">
        <v>577340</v>
      </c>
      <c r="G41" s="36">
        <f t="shared" si="0"/>
        <v>0</v>
      </c>
      <c r="H41" s="31">
        <v>1621760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2199100</v>
      </c>
      <c r="O41" s="36">
        <f t="shared" si="5"/>
        <v>0.13820055350606841</v>
      </c>
      <c r="P41" s="31">
        <v>3287772</v>
      </c>
      <c r="Q41" s="31">
        <v>3106350</v>
      </c>
      <c r="R41" s="31">
        <v>7236350</v>
      </c>
      <c r="S41" s="31">
        <v>3287772</v>
      </c>
      <c r="T41" s="36">
        <f t="shared" si="6"/>
        <v>0.45434120792941191</v>
      </c>
      <c r="U41" s="36">
        <f t="shared" si="7"/>
        <v>-1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67985349</v>
      </c>
      <c r="E42" s="31">
        <v>67821549</v>
      </c>
      <c r="F42" s="31">
        <v>9064979</v>
      </c>
      <c r="G42" s="36">
        <f t="shared" si="0"/>
        <v>0.13333724299922325</v>
      </c>
      <c r="H42" s="31">
        <v>6904209</v>
      </c>
      <c r="I42" s="36">
        <f t="shared" si="1"/>
        <v>0.10155436577960349</v>
      </c>
      <c r="J42" s="31">
        <v>8975162</v>
      </c>
      <c r="K42" s="36">
        <f t="shared" si="2"/>
        <v>0.13233496038257692</v>
      </c>
      <c r="L42" s="31">
        <v>0</v>
      </c>
      <c r="M42" s="36">
        <f t="shared" si="3"/>
        <v>0</v>
      </c>
      <c r="N42" s="31">
        <f t="shared" si="4"/>
        <v>24944350</v>
      </c>
      <c r="O42" s="36">
        <f t="shared" si="5"/>
        <v>0.36779387035232708</v>
      </c>
      <c r="P42" s="31">
        <v>5632884</v>
      </c>
      <c r="Q42" s="31">
        <v>62020052</v>
      </c>
      <c r="R42" s="31">
        <v>62020052</v>
      </c>
      <c r="S42" s="31">
        <v>18693688</v>
      </c>
      <c r="T42" s="36">
        <f t="shared" si="6"/>
        <v>0.30141361377768594</v>
      </c>
      <c r="U42" s="36">
        <f t="shared" si="7"/>
        <v>0.59335111463328549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5332850</v>
      </c>
      <c r="E43" s="31">
        <v>9690350</v>
      </c>
      <c r="F43" s="31">
        <v>12203621</v>
      </c>
      <c r="G43" s="36">
        <f t="shared" si="0"/>
        <v>2.2883863225104775</v>
      </c>
      <c r="H43" s="31">
        <v>33690695</v>
      </c>
      <c r="I43" s="36">
        <f t="shared" si="1"/>
        <v>6.3175778429920211</v>
      </c>
      <c r="J43" s="31">
        <v>11347047</v>
      </c>
      <c r="K43" s="36">
        <f t="shared" si="2"/>
        <v>1.1709635874865201</v>
      </c>
      <c r="L43" s="31">
        <v>0</v>
      </c>
      <c r="M43" s="36">
        <f t="shared" si="3"/>
        <v>0</v>
      </c>
      <c r="N43" s="31">
        <f t="shared" si="4"/>
        <v>57241363</v>
      </c>
      <c r="O43" s="36">
        <f t="shared" si="5"/>
        <v>5.9070480426403584</v>
      </c>
      <c r="P43" s="31">
        <v>10202014</v>
      </c>
      <c r="Q43" s="31">
        <v>5331000</v>
      </c>
      <c r="R43" s="31">
        <v>12624000</v>
      </c>
      <c r="S43" s="31">
        <v>39918037</v>
      </c>
      <c r="T43" s="36">
        <f t="shared" si="6"/>
        <v>3.1620751742712292</v>
      </c>
      <c r="U43" s="36">
        <f t="shared" si="7"/>
        <v>0.11223597615137559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24673500</v>
      </c>
      <c r="E44" s="31">
        <v>24673500</v>
      </c>
      <c r="F44" s="31">
        <v>650970</v>
      </c>
      <c r="G44" s="36">
        <f t="shared" si="0"/>
        <v>2.6383366770016414E-2</v>
      </c>
      <c r="H44" s="31">
        <v>643591</v>
      </c>
      <c r="I44" s="36">
        <f t="shared" si="1"/>
        <v>2.6084300970677043E-2</v>
      </c>
      <c r="J44" s="31">
        <v>459438</v>
      </c>
      <c r="K44" s="36">
        <f t="shared" si="2"/>
        <v>1.8620706425922548E-2</v>
      </c>
      <c r="L44" s="31">
        <v>0</v>
      </c>
      <c r="M44" s="36">
        <f t="shared" si="3"/>
        <v>0</v>
      </c>
      <c r="N44" s="31">
        <f t="shared" si="4"/>
        <v>1753999</v>
      </c>
      <c r="O44" s="36">
        <f t="shared" si="5"/>
        <v>7.1088374166616008E-2</v>
      </c>
      <c r="P44" s="31">
        <v>525522</v>
      </c>
      <c r="Q44" s="31">
        <v>2300000</v>
      </c>
      <c r="R44" s="31">
        <v>2300000</v>
      </c>
      <c r="S44" s="31">
        <v>1667203</v>
      </c>
      <c r="T44" s="36">
        <f t="shared" si="6"/>
        <v>0.7248708695652174</v>
      </c>
      <c r="U44" s="36">
        <f t="shared" si="7"/>
        <v>-0.12574925502643086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37244763</v>
      </c>
      <c r="E45" s="31">
        <v>37097443</v>
      </c>
      <c r="F45" s="31">
        <v>4054369</v>
      </c>
      <c r="G45" s="36">
        <f t="shared" si="0"/>
        <v>0.10885742513652188</v>
      </c>
      <c r="H45" s="31">
        <v>4954222</v>
      </c>
      <c r="I45" s="36">
        <f t="shared" si="1"/>
        <v>0.13301794939599965</v>
      </c>
      <c r="J45" s="31">
        <v>4362531</v>
      </c>
      <c r="K45" s="36">
        <f t="shared" si="2"/>
        <v>0.11759654162687169</v>
      </c>
      <c r="L45" s="31">
        <v>0</v>
      </c>
      <c r="M45" s="36">
        <f t="shared" si="3"/>
        <v>0</v>
      </c>
      <c r="N45" s="31">
        <f t="shared" si="4"/>
        <v>13371122</v>
      </c>
      <c r="O45" s="36">
        <f t="shared" si="5"/>
        <v>0.36043244274275182</v>
      </c>
      <c r="P45" s="31">
        <v>6657333</v>
      </c>
      <c r="Q45" s="31">
        <v>28439384</v>
      </c>
      <c r="R45" s="31">
        <v>30988833</v>
      </c>
      <c r="S45" s="31">
        <v>13973245</v>
      </c>
      <c r="T45" s="36">
        <f t="shared" si="6"/>
        <v>0.45091226894539721</v>
      </c>
      <c r="U45" s="36">
        <f t="shared" si="7"/>
        <v>-0.3447029012969608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22629481</v>
      </c>
      <c r="E46" s="31">
        <v>22629481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15783326</v>
      </c>
      <c r="R46" s="31">
        <v>15783326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157865943</v>
      </c>
      <c r="E47" s="32">
        <f>SUM(E41:E46)</f>
        <v>177824705</v>
      </c>
      <c r="F47" s="32">
        <f>SUM(F41:F46)</f>
        <v>26551279</v>
      </c>
      <c r="G47" s="37">
        <f t="shared" si="0"/>
        <v>0.16818877140587568</v>
      </c>
      <c r="H47" s="32">
        <f>SUM(H41:H46)</f>
        <v>47814477</v>
      </c>
      <c r="I47" s="37">
        <f t="shared" si="1"/>
        <v>0.30288025454609929</v>
      </c>
      <c r="J47" s="32">
        <f>SUM(J41:J46)</f>
        <v>25144178</v>
      </c>
      <c r="K47" s="37">
        <f t="shared" si="2"/>
        <v>0.14139867685988849</v>
      </c>
      <c r="L47" s="32">
        <f>SUM(L41:L46)</f>
        <v>0</v>
      </c>
      <c r="M47" s="37">
        <f t="shared" si="3"/>
        <v>0</v>
      </c>
      <c r="N47" s="32">
        <f t="shared" si="4"/>
        <v>99509934</v>
      </c>
      <c r="O47" s="37">
        <f t="shared" si="5"/>
        <v>0.55959566473061206</v>
      </c>
      <c r="P47" s="32">
        <f>SUM(P41:P46)</f>
        <v>26305525</v>
      </c>
      <c r="Q47" s="32">
        <f>SUM(Q41:Q46)</f>
        <v>116980112</v>
      </c>
      <c r="R47" s="32">
        <f>SUM(R41:R46)</f>
        <v>130952561</v>
      </c>
      <c r="S47" s="32">
        <f>SUM(S41:S46)</f>
        <v>77539945</v>
      </c>
      <c r="T47" s="37">
        <f t="shared" si="6"/>
        <v>0.59212240224916257</v>
      </c>
      <c r="U47" s="37">
        <f t="shared" si="7"/>
        <v>-4.4148406085793734E-2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2935296</v>
      </c>
      <c r="E48" s="31">
        <v>2739648</v>
      </c>
      <c r="F48" s="31">
        <v>15624</v>
      </c>
      <c r="G48" s="36">
        <f t="shared" si="0"/>
        <v>5.322802197802198E-3</v>
      </c>
      <c r="H48" s="31">
        <v>1108452</v>
      </c>
      <c r="I48" s="36">
        <f t="shared" si="1"/>
        <v>0.37762869570905283</v>
      </c>
      <c r="J48" s="31">
        <v>10672</v>
      </c>
      <c r="K48" s="36">
        <f t="shared" si="2"/>
        <v>3.8953909407339923E-3</v>
      </c>
      <c r="L48" s="31">
        <v>0</v>
      </c>
      <c r="M48" s="36">
        <f t="shared" si="3"/>
        <v>0</v>
      </c>
      <c r="N48" s="31">
        <f t="shared" si="4"/>
        <v>1134748</v>
      </c>
      <c r="O48" s="36">
        <f t="shared" si="5"/>
        <v>0.41419481626836735</v>
      </c>
      <c r="P48" s="31">
        <v>8587</v>
      </c>
      <c r="Q48" s="31">
        <v>20004</v>
      </c>
      <c r="R48" s="31">
        <v>20004</v>
      </c>
      <c r="S48" s="31">
        <v>63950</v>
      </c>
      <c r="T48" s="36">
        <f t="shared" si="6"/>
        <v>3.1968606278744249</v>
      </c>
      <c r="U48" s="36">
        <f t="shared" si="7"/>
        <v>0.24280889717014098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35777000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1782580</v>
      </c>
      <c r="K49" s="36">
        <f t="shared" si="2"/>
        <v>4.9824747742963353E-2</v>
      </c>
      <c r="L49" s="31">
        <v>0</v>
      </c>
      <c r="M49" s="36">
        <f t="shared" si="3"/>
        <v>0</v>
      </c>
      <c r="N49" s="31">
        <f t="shared" si="4"/>
        <v>1782580</v>
      </c>
      <c r="O49" s="36">
        <f t="shared" si="5"/>
        <v>4.9824747742963353E-2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2060000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552000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2935296</v>
      </c>
      <c r="E53" s="32">
        <f>SUM(E48:E52)</f>
        <v>41128648</v>
      </c>
      <c r="F53" s="32">
        <f>SUM(F48:F52)</f>
        <v>15624</v>
      </c>
      <c r="G53" s="37">
        <f t="shared" si="0"/>
        <v>5.322802197802198E-3</v>
      </c>
      <c r="H53" s="32">
        <f>SUM(H48:H52)</f>
        <v>1108452</v>
      </c>
      <c r="I53" s="37">
        <f t="shared" si="1"/>
        <v>0.37762869570905283</v>
      </c>
      <c r="J53" s="32">
        <f>SUM(J48:J52)</f>
        <v>1793252</v>
      </c>
      <c r="K53" s="37">
        <f t="shared" si="2"/>
        <v>4.3601044216187219E-2</v>
      </c>
      <c r="L53" s="32">
        <f>SUM(L48:L52)</f>
        <v>0</v>
      </c>
      <c r="M53" s="37">
        <f t="shared" si="3"/>
        <v>0</v>
      </c>
      <c r="N53" s="32">
        <f t="shared" si="4"/>
        <v>2917328</v>
      </c>
      <c r="O53" s="37">
        <f t="shared" si="5"/>
        <v>7.0931774854354562E-2</v>
      </c>
      <c r="P53" s="32">
        <f>SUM(P48:P52)</f>
        <v>8587</v>
      </c>
      <c r="Q53" s="32">
        <f>SUM(Q48:Q52)</f>
        <v>20004</v>
      </c>
      <c r="R53" s="32">
        <f>SUM(R48:R52)</f>
        <v>20004</v>
      </c>
      <c r="S53" s="32">
        <f>SUM(S48:S52)</f>
        <v>63950</v>
      </c>
      <c r="T53" s="37">
        <f t="shared" si="6"/>
        <v>3.1968606278744249</v>
      </c>
      <c r="U53" s="37">
        <f t="shared" si="7"/>
        <v>207.83335274251775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585479314</v>
      </c>
      <c r="E54" s="32">
        <f>SUM(E8:E9,E11:E18,E20:E26,E28:E34,E36:E39,E41:E46,E48:E52)</f>
        <v>723843343</v>
      </c>
      <c r="F54" s="32">
        <f>SUM(F8:F9,F11:F18,F20:F26,F28:F34,F36:F39,F41:F46,F48:F52)</f>
        <v>97561479</v>
      </c>
      <c r="G54" s="37">
        <f t="shared" si="0"/>
        <v>0.16663522803813355</v>
      </c>
      <c r="H54" s="32">
        <f>SUM(H8:H9,H11:H18,H20:H26,H28:H34,H36:H39,H41:H46,H48:H52)</f>
        <v>109142762</v>
      </c>
      <c r="I54" s="37">
        <f t="shared" si="1"/>
        <v>0.1864160857440644</v>
      </c>
      <c r="J54" s="32">
        <f>SUM(J8:J9,J11:J18,J20:J26,J28:J34,J36:J39,J41:J46,J48:J52)</f>
        <v>18393389</v>
      </c>
      <c r="K54" s="37">
        <f t="shared" si="2"/>
        <v>2.5410731725137935E-2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225097630</v>
      </c>
      <c r="O54" s="37">
        <f t="shared" si="5"/>
        <v>0.31097561672263663</v>
      </c>
      <c r="P54" s="32">
        <f>SUM(P8:P9,P11:P18,P20:P26,P28:P34,P36:P39,P41:P46,P48:P52)</f>
        <v>74825818</v>
      </c>
      <c r="Q54" s="32">
        <f>SUM(Q8:Q9,Q11:Q18,Q20:Q26,Q28:Q34,Q36:Q39,Q41:Q46,Q48:Q52)</f>
        <v>458379666</v>
      </c>
      <c r="R54" s="32">
        <f>SUM(R8:R9,R11:R18,R20:R26,R28:R34,R36:R39,R41:R46,R48:R52)</f>
        <v>526499125</v>
      </c>
      <c r="S54" s="32">
        <f>SUM(S8:S9,S11:S18,S20:S26,S28:S34,S36:S39,S41:S46,S48:S52)</f>
        <v>215172387</v>
      </c>
      <c r="T54" s="37">
        <f t="shared" si="6"/>
        <v>0.40868517492787854</v>
      </c>
      <c r="U54" s="37">
        <f t="shared" si="7"/>
        <v>-0.75418392352222596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18696000</v>
      </c>
      <c r="E57" s="31">
        <v>18696000</v>
      </c>
      <c r="F57" s="31">
        <v>0</v>
      </c>
      <c r="G57" s="36">
        <f t="shared" ref="G57:G85" si="8">IF(($D57      =0),0,($F57      /$D57      ))</f>
        <v>0</v>
      </c>
      <c r="H57" s="31">
        <v>0</v>
      </c>
      <c r="I57" s="36">
        <f t="shared" ref="I57:I85" si="9">IF(($D57      =0),0,($H57      /$D57      ))</f>
        <v>0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0</v>
      </c>
      <c r="O57" s="36">
        <f t="shared" ref="O57:O85" si="13">IF(($E57      =0),0,($N57      /$E57      ))</f>
        <v>0</v>
      </c>
      <c r="P57" s="31">
        <v>0</v>
      </c>
      <c r="Q57" s="31">
        <v>16000000</v>
      </c>
      <c r="R57" s="31">
        <v>16000000</v>
      </c>
      <c r="S57" s="31">
        <v>0</v>
      </c>
      <c r="T57" s="36">
        <f t="shared" ref="T57:T85" si="14">IF(($R57      =0),0,($S57      /$R57      ))</f>
        <v>0</v>
      </c>
      <c r="U57" s="36">
        <f t="shared" ref="U57:U85" si="15">IF(($P57      =0),0,(($J57      /$P57      )-1))</f>
        <v>0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18696000</v>
      </c>
      <c r="E58" s="32">
        <f>E57</f>
        <v>18696000</v>
      </c>
      <c r="F58" s="32">
        <f>F57</f>
        <v>0</v>
      </c>
      <c r="G58" s="37">
        <f t="shared" si="8"/>
        <v>0</v>
      </c>
      <c r="H58" s="32">
        <f>H57</f>
        <v>0</v>
      </c>
      <c r="I58" s="37">
        <f t="shared" si="9"/>
        <v>0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0</v>
      </c>
      <c r="O58" s="37">
        <f t="shared" si="13"/>
        <v>0</v>
      </c>
      <c r="P58" s="32">
        <f>P57</f>
        <v>0</v>
      </c>
      <c r="Q58" s="32">
        <f>Q57</f>
        <v>16000000</v>
      </c>
      <c r="R58" s="32">
        <f>R57</f>
        <v>16000000</v>
      </c>
      <c r="S58" s="32">
        <f>S57</f>
        <v>0</v>
      </c>
      <c r="T58" s="37">
        <f t="shared" si="14"/>
        <v>0</v>
      </c>
      <c r="U58" s="37">
        <f t="shared" si="15"/>
        <v>0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3342099</v>
      </c>
      <c r="E65" s="31">
        <v>3342099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3491261</v>
      </c>
      <c r="R65" s="31">
        <v>3491261</v>
      </c>
      <c r="S65" s="31">
        <v>946</v>
      </c>
      <c r="T65" s="36">
        <f t="shared" si="14"/>
        <v>2.7096226836091603E-4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360000</v>
      </c>
      <c r="E66" s="31">
        <v>60000</v>
      </c>
      <c r="F66" s="31">
        <v>5004</v>
      </c>
      <c r="G66" s="36">
        <f t="shared" si="8"/>
        <v>1.3899999999999999E-2</v>
      </c>
      <c r="H66" s="31">
        <v>453</v>
      </c>
      <c r="I66" s="36">
        <f t="shared" si="9"/>
        <v>1.2583333333333333E-3</v>
      </c>
      <c r="J66" s="31">
        <v>9844</v>
      </c>
      <c r="K66" s="36">
        <f t="shared" si="10"/>
        <v>0.16406666666666667</v>
      </c>
      <c r="L66" s="31">
        <v>0</v>
      </c>
      <c r="M66" s="36">
        <f t="shared" si="11"/>
        <v>0</v>
      </c>
      <c r="N66" s="31">
        <f t="shared" si="12"/>
        <v>15301</v>
      </c>
      <c r="O66" s="36">
        <f t="shared" si="13"/>
        <v>0.25501666666666667</v>
      </c>
      <c r="P66" s="31">
        <v>28583</v>
      </c>
      <c r="Q66" s="31">
        <v>285000</v>
      </c>
      <c r="R66" s="31">
        <v>305000</v>
      </c>
      <c r="S66" s="31">
        <v>68615</v>
      </c>
      <c r="T66" s="36">
        <f t="shared" si="14"/>
        <v>0.22496721311475409</v>
      </c>
      <c r="U66" s="36">
        <f t="shared" si="15"/>
        <v>-0.6555994822097051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5505661</v>
      </c>
      <c r="E68" s="31">
        <v>3074353</v>
      </c>
      <c r="F68" s="31">
        <v>61580</v>
      </c>
      <c r="G68" s="36">
        <f t="shared" si="8"/>
        <v>1.1184851373885897E-2</v>
      </c>
      <c r="H68" s="31">
        <v>944871</v>
      </c>
      <c r="I68" s="36">
        <f t="shared" si="9"/>
        <v>0.17161808545785873</v>
      </c>
      <c r="J68" s="31">
        <v>-393979</v>
      </c>
      <c r="K68" s="36">
        <f t="shared" si="10"/>
        <v>-0.12815021567139492</v>
      </c>
      <c r="L68" s="31">
        <v>0</v>
      </c>
      <c r="M68" s="36">
        <f t="shared" si="11"/>
        <v>0</v>
      </c>
      <c r="N68" s="31">
        <f t="shared" si="12"/>
        <v>612472</v>
      </c>
      <c r="O68" s="36">
        <f t="shared" si="13"/>
        <v>0.19921980332121914</v>
      </c>
      <c r="P68" s="31">
        <v>592145</v>
      </c>
      <c r="Q68" s="31">
        <v>5702368</v>
      </c>
      <c r="R68" s="31">
        <v>5702368</v>
      </c>
      <c r="S68" s="31">
        <v>2221585</v>
      </c>
      <c r="T68" s="36">
        <f t="shared" si="14"/>
        <v>0.38958990370316332</v>
      </c>
      <c r="U68" s="36">
        <f t="shared" si="15"/>
        <v>-1.6653421037077067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9207760</v>
      </c>
      <c r="E70" s="32">
        <f>SUM(E64:E69)</f>
        <v>6476452</v>
      </c>
      <c r="F70" s="32">
        <f>SUM(F64:F69)</f>
        <v>66584</v>
      </c>
      <c r="G70" s="37">
        <f t="shared" si="8"/>
        <v>7.231291866860127E-3</v>
      </c>
      <c r="H70" s="32">
        <f>SUM(H64:H69)</f>
        <v>945324</v>
      </c>
      <c r="I70" s="37">
        <f t="shared" si="9"/>
        <v>0.10266601214627662</v>
      </c>
      <c r="J70" s="32">
        <f>SUM(J64:J69)</f>
        <v>-384135</v>
      </c>
      <c r="K70" s="37">
        <f t="shared" si="10"/>
        <v>-5.9312568054237104E-2</v>
      </c>
      <c r="L70" s="32">
        <f>SUM(L64:L69)</f>
        <v>0</v>
      </c>
      <c r="M70" s="37">
        <f t="shared" si="11"/>
        <v>0</v>
      </c>
      <c r="N70" s="32">
        <f t="shared" si="12"/>
        <v>627773</v>
      </c>
      <c r="O70" s="37">
        <f t="shared" si="13"/>
        <v>9.6931622437717441E-2</v>
      </c>
      <c r="P70" s="32">
        <f>SUM(P64:P69)</f>
        <v>620728</v>
      </c>
      <c r="Q70" s="32">
        <f>SUM(Q64:Q69)</f>
        <v>9478629</v>
      </c>
      <c r="R70" s="32">
        <f>SUM(R64:R69)</f>
        <v>9498629</v>
      </c>
      <c r="S70" s="32">
        <f>SUM(S64:S69)</f>
        <v>2291146</v>
      </c>
      <c r="T70" s="37">
        <f t="shared" si="14"/>
        <v>0.24120807329141922</v>
      </c>
      <c r="U70" s="37">
        <f t="shared" si="15"/>
        <v>-1.6188459357399698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59875008</v>
      </c>
      <c r="E71" s="31">
        <v>59878244</v>
      </c>
      <c r="F71" s="31">
        <v>25169095</v>
      </c>
      <c r="G71" s="36">
        <f t="shared" si="8"/>
        <v>0.42036061189336293</v>
      </c>
      <c r="H71" s="31">
        <v>13520384</v>
      </c>
      <c r="I71" s="36">
        <f t="shared" si="9"/>
        <v>0.22581014101910432</v>
      </c>
      <c r="J71" s="31">
        <v>14532004</v>
      </c>
      <c r="K71" s="36">
        <f t="shared" si="10"/>
        <v>0.24269255457791983</v>
      </c>
      <c r="L71" s="31">
        <v>0</v>
      </c>
      <c r="M71" s="36">
        <f t="shared" si="11"/>
        <v>0</v>
      </c>
      <c r="N71" s="31">
        <f t="shared" si="12"/>
        <v>53221483</v>
      </c>
      <c r="O71" s="36">
        <f t="shared" si="13"/>
        <v>0.88882838648374529</v>
      </c>
      <c r="P71" s="31">
        <v>0</v>
      </c>
      <c r="Q71" s="31">
        <v>48953988</v>
      </c>
      <c r="R71" s="31">
        <v>48952992</v>
      </c>
      <c r="S71" s="31">
        <v>34217895</v>
      </c>
      <c r="T71" s="36">
        <f t="shared" si="14"/>
        <v>0.69899496643637227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4305000</v>
      </c>
      <c r="E72" s="31">
        <v>4305000</v>
      </c>
      <c r="F72" s="31">
        <v>0</v>
      </c>
      <c r="G72" s="36">
        <f t="shared" si="8"/>
        <v>0</v>
      </c>
      <c r="H72" s="31">
        <v>1076000</v>
      </c>
      <c r="I72" s="36">
        <f t="shared" si="9"/>
        <v>0.24994192799070847</v>
      </c>
      <c r="J72" s="31">
        <v>2988000</v>
      </c>
      <c r="K72" s="36">
        <f t="shared" si="10"/>
        <v>0.69407665505226479</v>
      </c>
      <c r="L72" s="31">
        <v>0</v>
      </c>
      <c r="M72" s="36">
        <f t="shared" si="11"/>
        <v>0</v>
      </c>
      <c r="N72" s="31">
        <f t="shared" si="12"/>
        <v>4064000</v>
      </c>
      <c r="O72" s="36">
        <f t="shared" si="13"/>
        <v>0.94401858304297326</v>
      </c>
      <c r="P72" s="31">
        <v>4193000</v>
      </c>
      <c r="Q72" s="31">
        <v>5591000</v>
      </c>
      <c r="R72" s="31">
        <v>5591000</v>
      </c>
      <c r="S72" s="31">
        <v>5591000</v>
      </c>
      <c r="T72" s="36">
        <f t="shared" si="14"/>
        <v>1</v>
      </c>
      <c r="U72" s="36">
        <f t="shared" si="15"/>
        <v>-0.2873837347960887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9772024</v>
      </c>
      <c r="E73" s="31">
        <v>9772024</v>
      </c>
      <c r="F73" s="31">
        <v>0</v>
      </c>
      <c r="G73" s="36">
        <f t="shared" si="8"/>
        <v>0</v>
      </c>
      <c r="H73" s="31">
        <v>4464</v>
      </c>
      <c r="I73" s="36">
        <f t="shared" si="9"/>
        <v>4.5681426897846341E-4</v>
      </c>
      <c r="J73" s="31">
        <v>789</v>
      </c>
      <c r="K73" s="36">
        <f t="shared" si="10"/>
        <v>8.0740694046596686E-5</v>
      </c>
      <c r="L73" s="31">
        <v>0</v>
      </c>
      <c r="M73" s="36">
        <f t="shared" si="11"/>
        <v>0</v>
      </c>
      <c r="N73" s="31">
        <f t="shared" si="12"/>
        <v>5253</v>
      </c>
      <c r="O73" s="36">
        <f t="shared" si="13"/>
        <v>5.3755496302506007E-4</v>
      </c>
      <c r="P73" s="31">
        <v>16358</v>
      </c>
      <c r="Q73" s="31">
        <v>7727290</v>
      </c>
      <c r="R73" s="31">
        <v>9096782</v>
      </c>
      <c r="S73" s="31">
        <v>38215</v>
      </c>
      <c r="T73" s="36">
        <f t="shared" si="14"/>
        <v>4.2009361112534081E-3</v>
      </c>
      <c r="U73" s="36">
        <f t="shared" si="15"/>
        <v>-0.95176671964787873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52650</v>
      </c>
      <c r="E75" s="31">
        <v>54410</v>
      </c>
      <c r="F75" s="31">
        <v>10607</v>
      </c>
      <c r="G75" s="36">
        <f t="shared" si="8"/>
        <v>0.20146248812915479</v>
      </c>
      <c r="H75" s="31">
        <v>21130</v>
      </c>
      <c r="I75" s="36">
        <f t="shared" si="9"/>
        <v>0.40132953466286797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31737</v>
      </c>
      <c r="O75" s="36">
        <f t="shared" si="13"/>
        <v>0.58329351222201797</v>
      </c>
      <c r="P75" s="31">
        <v>0</v>
      </c>
      <c r="Q75" s="31">
        <v>0</v>
      </c>
      <c r="R75" s="31">
        <v>50000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2804889</v>
      </c>
      <c r="E76" s="31">
        <v>2804889</v>
      </c>
      <c r="F76" s="31">
        <v>5000</v>
      </c>
      <c r="G76" s="36">
        <f t="shared" si="8"/>
        <v>1.7826017357549621E-3</v>
      </c>
      <c r="H76" s="31">
        <v>440585</v>
      </c>
      <c r="I76" s="36">
        <f t="shared" si="9"/>
        <v>0.15707751714952001</v>
      </c>
      <c r="J76" s="31">
        <v>719209</v>
      </c>
      <c r="K76" s="36">
        <f t="shared" si="10"/>
        <v>0.25641264235411809</v>
      </c>
      <c r="L76" s="31">
        <v>0</v>
      </c>
      <c r="M76" s="36">
        <f t="shared" si="11"/>
        <v>0</v>
      </c>
      <c r="N76" s="31">
        <f t="shared" si="12"/>
        <v>1164794</v>
      </c>
      <c r="O76" s="36">
        <f t="shared" si="13"/>
        <v>0.41527276123939305</v>
      </c>
      <c r="P76" s="31">
        <v>36379</v>
      </c>
      <c r="Q76" s="31">
        <v>2030448</v>
      </c>
      <c r="R76" s="31">
        <v>2946293</v>
      </c>
      <c r="S76" s="31">
        <v>55379</v>
      </c>
      <c r="T76" s="36">
        <f t="shared" si="14"/>
        <v>1.8796161820973E-2</v>
      </c>
      <c r="U76" s="36">
        <f t="shared" si="15"/>
        <v>18.76989471948102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10167000</v>
      </c>
      <c r="E77" s="31">
        <v>10167000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12930000</v>
      </c>
      <c r="R77" s="31">
        <v>15930004</v>
      </c>
      <c r="S77" s="31">
        <v>-645808</v>
      </c>
      <c r="T77" s="36">
        <f t="shared" si="14"/>
        <v>-4.0540353913282132E-2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86976571</v>
      </c>
      <c r="E78" s="32">
        <f>SUM(E71:E77)</f>
        <v>86981567</v>
      </c>
      <c r="F78" s="32">
        <f>SUM(F71:F77)</f>
        <v>25184702</v>
      </c>
      <c r="G78" s="37">
        <f t="shared" si="8"/>
        <v>0.28955731078430302</v>
      </c>
      <c r="H78" s="32">
        <f>SUM(H71:H77)</f>
        <v>15062563</v>
      </c>
      <c r="I78" s="37">
        <f t="shared" si="9"/>
        <v>0.17317954509841507</v>
      </c>
      <c r="J78" s="32">
        <f>SUM(J71:J77)</f>
        <v>18240002</v>
      </c>
      <c r="K78" s="37">
        <f t="shared" si="10"/>
        <v>0.20969962520909746</v>
      </c>
      <c r="L78" s="32">
        <f>SUM(L71:L77)</f>
        <v>0</v>
      </c>
      <c r="M78" s="37">
        <f t="shared" si="11"/>
        <v>0</v>
      </c>
      <c r="N78" s="32">
        <f t="shared" si="12"/>
        <v>58487267</v>
      </c>
      <c r="O78" s="37">
        <f t="shared" si="13"/>
        <v>0.67240990266362988</v>
      </c>
      <c r="P78" s="32">
        <f>SUM(P71:P77)</f>
        <v>4245737</v>
      </c>
      <c r="Q78" s="32">
        <f>SUM(Q71:Q77)</f>
        <v>77232726</v>
      </c>
      <c r="R78" s="32">
        <f>SUM(R71:R77)</f>
        <v>82567071</v>
      </c>
      <c r="S78" s="32">
        <f>SUM(S71:S77)</f>
        <v>39256681</v>
      </c>
      <c r="T78" s="37">
        <f t="shared" si="14"/>
        <v>0.47545202372505135</v>
      </c>
      <c r="U78" s="37">
        <f t="shared" si="15"/>
        <v>3.296074391795818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1263000</v>
      </c>
      <c r="E79" s="31">
        <v>1365000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63224</v>
      </c>
      <c r="K79" s="36">
        <f t="shared" si="10"/>
        <v>4.6317948717948719E-2</v>
      </c>
      <c r="L79" s="31">
        <v>0</v>
      </c>
      <c r="M79" s="36">
        <f t="shared" si="11"/>
        <v>0</v>
      </c>
      <c r="N79" s="31">
        <f t="shared" si="12"/>
        <v>63224</v>
      </c>
      <c r="O79" s="36">
        <f t="shared" si="13"/>
        <v>4.6317948717948719E-2</v>
      </c>
      <c r="P79" s="31">
        <v>75118</v>
      </c>
      <c r="Q79" s="31">
        <v>1428000</v>
      </c>
      <c r="R79" s="31">
        <v>1428000</v>
      </c>
      <c r="S79" s="31">
        <v>638171</v>
      </c>
      <c r="T79" s="36">
        <f t="shared" si="14"/>
        <v>0.4468984593837535</v>
      </c>
      <c r="U79" s="36">
        <f t="shared" si="15"/>
        <v>-0.15833754892302776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2484950</v>
      </c>
      <c r="E80" s="31">
        <v>2484950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2383150</v>
      </c>
      <c r="R80" s="31">
        <v>2383150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3000</v>
      </c>
      <c r="E81" s="31">
        <v>3000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3000</v>
      </c>
      <c r="R81" s="31">
        <v>3000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3750950</v>
      </c>
      <c r="E84" s="32">
        <f>SUM(E79:E83)</f>
        <v>3852950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63224</v>
      </c>
      <c r="K84" s="37">
        <f t="shared" si="10"/>
        <v>1.6409244864324737E-2</v>
      </c>
      <c r="L84" s="32">
        <f>SUM(L79:L83)</f>
        <v>0</v>
      </c>
      <c r="M84" s="37">
        <f t="shared" si="11"/>
        <v>0</v>
      </c>
      <c r="N84" s="32">
        <f t="shared" si="12"/>
        <v>63224</v>
      </c>
      <c r="O84" s="37">
        <f t="shared" si="13"/>
        <v>1.6409244864324737E-2</v>
      </c>
      <c r="P84" s="32">
        <f>SUM(P79:P83)</f>
        <v>75118</v>
      </c>
      <c r="Q84" s="32">
        <f>SUM(Q79:Q83)</f>
        <v>3814150</v>
      </c>
      <c r="R84" s="32">
        <f>SUM(R79:R83)</f>
        <v>3814150</v>
      </c>
      <c r="S84" s="32">
        <f>SUM(S79:S83)</f>
        <v>638171</v>
      </c>
      <c r="T84" s="37">
        <f t="shared" si="14"/>
        <v>0.16731670227966913</v>
      </c>
      <c r="U84" s="37">
        <f t="shared" si="15"/>
        <v>-0.15833754892302776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118631281</v>
      </c>
      <c r="E85" s="32">
        <f>SUM(E57,E59:E62,E64:E69,E71:E77,E79:E83)</f>
        <v>116006969</v>
      </c>
      <c r="F85" s="32">
        <f>SUM(F57,F59:F62,F64:F69,F71:F77,F79:F83)</f>
        <v>25251286</v>
      </c>
      <c r="G85" s="37">
        <f t="shared" si="8"/>
        <v>0.21285520806270314</v>
      </c>
      <c r="H85" s="32">
        <f>SUM(H57,H59:H62,H64:H69,H71:H77,H79:H83)</f>
        <v>16007887</v>
      </c>
      <c r="I85" s="37">
        <f t="shared" si="9"/>
        <v>0.13493816188328944</v>
      </c>
      <c r="J85" s="32">
        <f>SUM(J57,J59:J62,J64:J69,J71:J77,J79:J83)</f>
        <v>17919091</v>
      </c>
      <c r="K85" s="37">
        <f t="shared" si="10"/>
        <v>0.15446564249084035</v>
      </c>
      <c r="L85" s="32">
        <f>SUM(L57,L59:L62,L64:L69,L71:L77,L79:L83)</f>
        <v>0</v>
      </c>
      <c r="M85" s="37">
        <f t="shared" si="11"/>
        <v>0</v>
      </c>
      <c r="N85" s="32">
        <f t="shared" si="12"/>
        <v>59178264</v>
      </c>
      <c r="O85" s="37">
        <f t="shared" si="13"/>
        <v>0.51012680108899322</v>
      </c>
      <c r="P85" s="32">
        <f>SUM(P57,P59:P62,P64:P69,P71:P77,P79:P83)</f>
        <v>4941583</v>
      </c>
      <c r="Q85" s="32">
        <f>SUM(Q57,Q59:Q62,Q64:Q69,Q71:Q77,Q79:Q83)</f>
        <v>106525505</v>
      </c>
      <c r="R85" s="32">
        <f>SUM(R57,R59:R62,R64:R69,R71:R77,R79:R83)</f>
        <v>111879850</v>
      </c>
      <c r="S85" s="32">
        <f>SUM(S57,S59:S62,S64:S69,S71:S77,S79:S83)</f>
        <v>42185998</v>
      </c>
      <c r="T85" s="37">
        <f t="shared" si="14"/>
        <v>0.37706519985502307</v>
      </c>
      <c r="U85" s="37">
        <f t="shared" si="15"/>
        <v>2.6261843623794237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515735959</v>
      </c>
      <c r="E88" s="31">
        <v>407564791</v>
      </c>
      <c r="F88" s="31">
        <v>37730565</v>
      </c>
      <c r="G88" s="36">
        <f t="shared" ref="G88:G99" si="16">IF(($D88      =0),0,($F88      /$D88      ))</f>
        <v>7.3158685838308979E-2</v>
      </c>
      <c r="H88" s="31">
        <v>64057089</v>
      </c>
      <c r="I88" s="36">
        <f t="shared" ref="I88:I99" si="17">IF(($D88      =0),0,($H88      /$D88      ))</f>
        <v>0.12420520206542356</v>
      </c>
      <c r="J88" s="31">
        <v>124381979</v>
      </c>
      <c r="K88" s="36">
        <f t="shared" ref="K88:K99" si="18">IF(($E88      =0),0,($J88      /$E88      ))</f>
        <v>0.30518332728108499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226169633</v>
      </c>
      <c r="O88" s="36">
        <f t="shared" ref="O88:O99" si="21">IF(($E88      =0),0,($N88      /$E88      ))</f>
        <v>0.55492927258282232</v>
      </c>
      <c r="P88" s="31">
        <v>109454456</v>
      </c>
      <c r="Q88" s="31">
        <v>464013591</v>
      </c>
      <c r="R88" s="31">
        <v>484013591</v>
      </c>
      <c r="S88" s="31">
        <v>233971802</v>
      </c>
      <c r="T88" s="36">
        <f t="shared" ref="T88:T99" si="22">IF(($R88      =0),0,($S88      /$R88      ))</f>
        <v>0.48339923991927741</v>
      </c>
      <c r="U88" s="36">
        <f t="shared" ref="U88:U99" si="23">IF(($P88      =0),0,(($J88      /$P88      )-1))</f>
        <v>0.13638113554737319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936293200</v>
      </c>
      <c r="E89" s="31">
        <v>971051376</v>
      </c>
      <c r="F89" s="31">
        <v>72517241</v>
      </c>
      <c r="G89" s="36">
        <f t="shared" si="16"/>
        <v>7.7451423336194258E-2</v>
      </c>
      <c r="H89" s="31">
        <v>47007241</v>
      </c>
      <c r="I89" s="36">
        <f t="shared" si="17"/>
        <v>5.0205684501393365E-2</v>
      </c>
      <c r="J89" s="31">
        <v>34705657</v>
      </c>
      <c r="K89" s="36">
        <f t="shared" si="18"/>
        <v>3.574028919351431E-2</v>
      </c>
      <c r="L89" s="31">
        <v>0</v>
      </c>
      <c r="M89" s="36">
        <f t="shared" si="19"/>
        <v>0</v>
      </c>
      <c r="N89" s="31">
        <f t="shared" si="20"/>
        <v>154230139</v>
      </c>
      <c r="O89" s="36">
        <f t="shared" si="21"/>
        <v>0.15882799078593757</v>
      </c>
      <c r="P89" s="31">
        <v>52007022</v>
      </c>
      <c r="Q89" s="31">
        <v>979543999</v>
      </c>
      <c r="R89" s="31">
        <v>951927299</v>
      </c>
      <c r="S89" s="31">
        <v>134090408</v>
      </c>
      <c r="T89" s="36">
        <f t="shared" si="22"/>
        <v>0.14086202606108894</v>
      </c>
      <c r="U89" s="36">
        <f t="shared" si="23"/>
        <v>-0.33267363395658378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941185529</v>
      </c>
      <c r="E90" s="31">
        <v>941185529</v>
      </c>
      <c r="F90" s="31">
        <v>16310</v>
      </c>
      <c r="G90" s="36">
        <f t="shared" si="16"/>
        <v>1.7329208213952471E-5</v>
      </c>
      <c r="H90" s="31">
        <v>277028188</v>
      </c>
      <c r="I90" s="36">
        <f t="shared" si="17"/>
        <v>0.29433961685996129</v>
      </c>
      <c r="J90" s="31">
        <v>85175401</v>
      </c>
      <c r="K90" s="36">
        <f t="shared" si="18"/>
        <v>9.0497992558914497E-2</v>
      </c>
      <c r="L90" s="31">
        <v>0</v>
      </c>
      <c r="M90" s="36">
        <f t="shared" si="19"/>
        <v>0</v>
      </c>
      <c r="N90" s="31">
        <f t="shared" si="20"/>
        <v>362219899</v>
      </c>
      <c r="O90" s="36">
        <f t="shared" si="21"/>
        <v>0.38485493862708975</v>
      </c>
      <c r="P90" s="31">
        <v>177878875</v>
      </c>
      <c r="Q90" s="31">
        <v>4501869199</v>
      </c>
      <c r="R90" s="31">
        <v>931105294</v>
      </c>
      <c r="S90" s="31">
        <v>418764529</v>
      </c>
      <c r="T90" s="36">
        <f t="shared" si="22"/>
        <v>0.44974991732782482</v>
      </c>
      <c r="U90" s="36">
        <f t="shared" si="23"/>
        <v>-0.52116067183357218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2393214688</v>
      </c>
      <c r="E91" s="32">
        <f>SUM(E88:E90)</f>
        <v>2319801696</v>
      </c>
      <c r="F91" s="32">
        <f>SUM(F88:F90)</f>
        <v>110264116</v>
      </c>
      <c r="G91" s="37">
        <f t="shared" si="16"/>
        <v>4.6073641680741684E-2</v>
      </c>
      <c r="H91" s="32">
        <f>SUM(H88:H90)</f>
        <v>388092518</v>
      </c>
      <c r="I91" s="37">
        <f t="shared" si="17"/>
        <v>0.1621636871718882</v>
      </c>
      <c r="J91" s="32">
        <f>SUM(J88:J90)</f>
        <v>244263037</v>
      </c>
      <c r="K91" s="37">
        <f t="shared" si="18"/>
        <v>0.10529479197346013</v>
      </c>
      <c r="L91" s="32">
        <f>SUM(L88:L90)</f>
        <v>0</v>
      </c>
      <c r="M91" s="37">
        <f t="shared" si="19"/>
        <v>0</v>
      </c>
      <c r="N91" s="32">
        <f t="shared" si="20"/>
        <v>742619671</v>
      </c>
      <c r="O91" s="37">
        <f t="shared" si="21"/>
        <v>0.3201220484839235</v>
      </c>
      <c r="P91" s="32">
        <f>SUM(P88:P90)</f>
        <v>339340353</v>
      </c>
      <c r="Q91" s="32">
        <f>SUM(Q88:Q90)</f>
        <v>5945426789</v>
      </c>
      <c r="R91" s="32">
        <f>SUM(R88:R90)</f>
        <v>2367046184</v>
      </c>
      <c r="S91" s="32">
        <f>SUM(S88:S90)</f>
        <v>786826739</v>
      </c>
      <c r="T91" s="37">
        <f t="shared" si="22"/>
        <v>0.33240869752290392</v>
      </c>
      <c r="U91" s="37">
        <f t="shared" si="23"/>
        <v>-0.28018275798752412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1500000</v>
      </c>
      <c r="E92" s="31">
        <v>1500000</v>
      </c>
      <c r="F92" s="31">
        <v>2902550</v>
      </c>
      <c r="G92" s="36">
        <f t="shared" si="16"/>
        <v>1.9350333333333334</v>
      </c>
      <c r="H92" s="31">
        <v>-2523156</v>
      </c>
      <c r="I92" s="36">
        <f t="shared" si="17"/>
        <v>-1.682104</v>
      </c>
      <c r="J92" s="31">
        <v>168264</v>
      </c>
      <c r="K92" s="36">
        <f t="shared" si="18"/>
        <v>0.112176</v>
      </c>
      <c r="L92" s="31">
        <v>0</v>
      </c>
      <c r="M92" s="36">
        <f t="shared" si="19"/>
        <v>0</v>
      </c>
      <c r="N92" s="31">
        <f t="shared" si="20"/>
        <v>547658</v>
      </c>
      <c r="O92" s="36">
        <f t="shared" si="21"/>
        <v>0.36510533333333334</v>
      </c>
      <c r="P92" s="31">
        <v>26820</v>
      </c>
      <c r="Q92" s="31">
        <v>229333</v>
      </c>
      <c r="R92" s="31">
        <v>1340752</v>
      </c>
      <c r="S92" s="31">
        <v>661932</v>
      </c>
      <c r="T92" s="36">
        <f t="shared" si="22"/>
        <v>0.49370204183920663</v>
      </c>
      <c r="U92" s="36">
        <f t="shared" si="23"/>
        <v>5.2738255033557051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19435</v>
      </c>
      <c r="G94" s="36">
        <f t="shared" si="16"/>
        <v>0</v>
      </c>
      <c r="H94" s="31">
        <v>74651</v>
      </c>
      <c r="I94" s="36">
        <f t="shared" si="17"/>
        <v>0</v>
      </c>
      <c r="J94" s="31">
        <v>81753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175839</v>
      </c>
      <c r="O94" s="36">
        <f t="shared" si="21"/>
        <v>0</v>
      </c>
      <c r="P94" s="31">
        <v>7365</v>
      </c>
      <c r="Q94" s="31">
        <v>0</v>
      </c>
      <c r="R94" s="31">
        <v>0</v>
      </c>
      <c r="S94" s="31">
        <v>113732</v>
      </c>
      <c r="T94" s="36">
        <f t="shared" si="22"/>
        <v>0</v>
      </c>
      <c r="U94" s="36">
        <f t="shared" si="23"/>
        <v>10.100203665987779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75238691</v>
      </c>
      <c r="E95" s="31">
        <v>76836147</v>
      </c>
      <c r="F95" s="31">
        <v>13781436</v>
      </c>
      <c r="G95" s="36">
        <f t="shared" si="16"/>
        <v>0.1831695344088323</v>
      </c>
      <c r="H95" s="31">
        <v>20711398</v>
      </c>
      <c r="I95" s="36">
        <f t="shared" si="17"/>
        <v>0.27527589495144195</v>
      </c>
      <c r="J95" s="31">
        <v>17867249</v>
      </c>
      <c r="K95" s="36">
        <f t="shared" si="18"/>
        <v>0.23253702453351807</v>
      </c>
      <c r="L95" s="31">
        <v>0</v>
      </c>
      <c r="M95" s="36">
        <f t="shared" si="19"/>
        <v>0</v>
      </c>
      <c r="N95" s="31">
        <f t="shared" si="20"/>
        <v>52360083</v>
      </c>
      <c r="O95" s="36">
        <f t="shared" si="21"/>
        <v>0.68145117948196965</v>
      </c>
      <c r="P95" s="31">
        <v>16993476</v>
      </c>
      <c r="Q95" s="31">
        <v>70979896</v>
      </c>
      <c r="R95" s="31">
        <v>70979896</v>
      </c>
      <c r="S95" s="31">
        <v>50008778</v>
      </c>
      <c r="T95" s="36">
        <f t="shared" si="22"/>
        <v>0.70454848229138012</v>
      </c>
      <c r="U95" s="36">
        <f t="shared" si="23"/>
        <v>5.1418144233704721E-2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76738691</v>
      </c>
      <c r="E96" s="32">
        <f>SUM(E92:E95)</f>
        <v>78336147</v>
      </c>
      <c r="F96" s="32">
        <f>SUM(F92:F95)</f>
        <v>16703421</v>
      </c>
      <c r="G96" s="37">
        <f t="shared" si="16"/>
        <v>0.21766622263598423</v>
      </c>
      <c r="H96" s="32">
        <f>SUM(H92:H95)</f>
        <v>18262893</v>
      </c>
      <c r="I96" s="37">
        <f t="shared" si="17"/>
        <v>0.23798807045066744</v>
      </c>
      <c r="J96" s="32">
        <f>SUM(J92:J95)</f>
        <v>18117266</v>
      </c>
      <c r="K96" s="37">
        <f t="shared" si="18"/>
        <v>0.23127593957359174</v>
      </c>
      <c r="L96" s="32">
        <f>SUM(L92:L95)</f>
        <v>0</v>
      </c>
      <c r="M96" s="37">
        <f t="shared" si="19"/>
        <v>0</v>
      </c>
      <c r="N96" s="32">
        <f t="shared" si="20"/>
        <v>53083580</v>
      </c>
      <c r="O96" s="37">
        <f t="shared" si="21"/>
        <v>0.67763838321024394</v>
      </c>
      <c r="P96" s="32">
        <f>SUM(P92:P95)</f>
        <v>17027661</v>
      </c>
      <c r="Q96" s="32">
        <f>SUM(Q92:Q95)</f>
        <v>71209229</v>
      </c>
      <c r="R96" s="32">
        <f>SUM(R92:R95)</f>
        <v>72320648</v>
      </c>
      <c r="S96" s="32">
        <f>SUM(S92:S95)</f>
        <v>50784442</v>
      </c>
      <c r="T96" s="37">
        <f t="shared" si="22"/>
        <v>0.7022122091605153</v>
      </c>
      <c r="U96" s="37">
        <f t="shared" si="23"/>
        <v>6.3990292031301355E-2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33144743</v>
      </c>
      <c r="E97" s="31">
        <v>63856569</v>
      </c>
      <c r="F97" s="31">
        <v>7289021</v>
      </c>
      <c r="G97" s="36">
        <f t="shared" si="16"/>
        <v>0.21991484441439174</v>
      </c>
      <c r="H97" s="31">
        <v>11265981</v>
      </c>
      <c r="I97" s="36">
        <f t="shared" si="17"/>
        <v>0.33990249977198495</v>
      </c>
      <c r="J97" s="31">
        <v>5329720</v>
      </c>
      <c r="K97" s="36">
        <f t="shared" si="18"/>
        <v>8.3463926788800699E-2</v>
      </c>
      <c r="L97" s="31">
        <v>0</v>
      </c>
      <c r="M97" s="36">
        <f t="shared" si="19"/>
        <v>0</v>
      </c>
      <c r="N97" s="31">
        <f t="shared" si="20"/>
        <v>23884722</v>
      </c>
      <c r="O97" s="36">
        <f t="shared" si="21"/>
        <v>0.37403703916507008</v>
      </c>
      <c r="P97" s="31">
        <v>7101453</v>
      </c>
      <c r="Q97" s="31">
        <v>21566223</v>
      </c>
      <c r="R97" s="31">
        <v>31269744</v>
      </c>
      <c r="S97" s="31">
        <v>18315013</v>
      </c>
      <c r="T97" s="36">
        <f t="shared" si="22"/>
        <v>0.58571035950917927</v>
      </c>
      <c r="U97" s="36">
        <f t="shared" si="23"/>
        <v>-0.24948880179873045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24359203</v>
      </c>
      <c r="E98" s="31">
        <v>2757443</v>
      </c>
      <c r="F98" s="31">
        <v>135826</v>
      </c>
      <c r="G98" s="36">
        <f t="shared" si="16"/>
        <v>5.5759623990981975E-3</v>
      </c>
      <c r="H98" s="31">
        <v>138559</v>
      </c>
      <c r="I98" s="36">
        <f t="shared" si="17"/>
        <v>5.6881581880983542E-3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274385</v>
      </c>
      <c r="O98" s="36">
        <f t="shared" si="21"/>
        <v>9.9507043300623071E-2</v>
      </c>
      <c r="P98" s="31">
        <v>653731</v>
      </c>
      <c r="Q98" s="31">
        <v>21964872</v>
      </c>
      <c r="R98" s="31">
        <v>22112464</v>
      </c>
      <c r="S98" s="31">
        <v>2044233</v>
      </c>
      <c r="T98" s="36">
        <f t="shared" si="22"/>
        <v>9.2447092282434015E-2</v>
      </c>
      <c r="U98" s="36">
        <f t="shared" si="23"/>
        <v>-1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86508526</v>
      </c>
      <c r="E99" s="31">
        <v>86508526</v>
      </c>
      <c r="F99" s="31">
        <v>36045251</v>
      </c>
      <c r="G99" s="36">
        <f t="shared" si="16"/>
        <v>0.41666703464581051</v>
      </c>
      <c r="H99" s="31">
        <v>28836241</v>
      </c>
      <c r="I99" s="36">
        <f t="shared" si="17"/>
        <v>0.33333409241072953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64881492</v>
      </c>
      <c r="O99" s="36">
        <f t="shared" si="21"/>
        <v>0.7500011270565401</v>
      </c>
      <c r="P99" s="31">
        <v>15339062</v>
      </c>
      <c r="Q99" s="31">
        <v>37528296</v>
      </c>
      <c r="R99" s="31">
        <v>37528296</v>
      </c>
      <c r="S99" s="31">
        <v>37998419</v>
      </c>
      <c r="T99" s="36">
        <f t="shared" si="22"/>
        <v>1.0125271608388509</v>
      </c>
      <c r="U99" s="36">
        <f t="shared" si="23"/>
        <v>-1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144012472</v>
      </c>
      <c r="E101" s="32">
        <f>SUM(E97:E100)</f>
        <v>153122538</v>
      </c>
      <c r="F101" s="32">
        <f>SUM(F97:F100)</f>
        <v>43470098</v>
      </c>
      <c r="G101" s="37">
        <f>IF(($D101     =0),0,($F101     /$D101     ))</f>
        <v>0.30184953703176487</v>
      </c>
      <c r="H101" s="32">
        <f>SUM(H97:H100)</f>
        <v>40240781</v>
      </c>
      <c r="I101" s="37">
        <f>IF(($D101     =0),0,($H101     /$D101     ))</f>
        <v>0.27942566668809071</v>
      </c>
      <c r="J101" s="32">
        <f>SUM(J97:J100)</f>
        <v>5329720</v>
      </c>
      <c r="K101" s="37">
        <f>IF(($E101     =0),0,($J101     /$E101     ))</f>
        <v>3.4806894331910823E-2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89040599</v>
      </c>
      <c r="O101" s="37">
        <f>IF(($E101     =0),0,($N101     /$E101     ))</f>
        <v>0.58149897567659181</v>
      </c>
      <c r="P101" s="32">
        <f>SUM(P97:P100)</f>
        <v>23094246</v>
      </c>
      <c r="Q101" s="32">
        <f>SUM(Q97:Q100)</f>
        <v>81059391</v>
      </c>
      <c r="R101" s="32">
        <f>SUM(R97:R100)</f>
        <v>90910504</v>
      </c>
      <c r="S101" s="32">
        <f>SUM(S97:S100)</f>
        <v>58357665</v>
      </c>
      <c r="T101" s="37">
        <f>IF(($R101     =0),0,($S101     /$R101     ))</f>
        <v>0.6419243369281068</v>
      </c>
      <c r="U101" s="37">
        <f>IF(($P101     =0),0,(($J101     /$P101     )-1))</f>
        <v>-0.76921870495360622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2613965851</v>
      </c>
      <c r="E102" s="32">
        <f>SUM(E88:E90,E92:E95,E97:E100)</f>
        <v>2551260381</v>
      </c>
      <c r="F102" s="32">
        <f>SUM(F88:F90,F92:F95,F97:F100)</f>
        <v>170437635</v>
      </c>
      <c r="G102" s="37">
        <f>IF(($D102     =0),0,($F102     /$D102     ))</f>
        <v>6.5202701456408579E-2</v>
      </c>
      <c r="H102" s="32">
        <f>SUM(H88:H90,H92:H95,H97:H100)</f>
        <v>446596192</v>
      </c>
      <c r="I102" s="37">
        <f>IF(($D102     =0),0,($H102     /$D102     ))</f>
        <v>0.1708500483390592</v>
      </c>
      <c r="J102" s="32">
        <f>SUM(J88:J90,J92:J95,J97:J100)</f>
        <v>267710023</v>
      </c>
      <c r="K102" s="37">
        <f>IF(($E102     =0),0,($J102     /$E102     ))</f>
        <v>0.10493245808766392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884743850</v>
      </c>
      <c r="O102" s="37">
        <f>IF(($E102     =0),0,($N102     /$E102     ))</f>
        <v>0.34678696717471585</v>
      </c>
      <c r="P102" s="32">
        <f>SUM(P88:P90,P92:P95,P97:P100)</f>
        <v>379462260</v>
      </c>
      <c r="Q102" s="32">
        <f>SUM(Q88:Q90,Q92:Q95,Q97:Q100)</f>
        <v>6097695409</v>
      </c>
      <c r="R102" s="32">
        <f>SUM(R88:R90,R92:R95,R97:R100)</f>
        <v>2530277336</v>
      </c>
      <c r="S102" s="32">
        <f>SUM(S88:S90,S92:S95,S97:S100)</f>
        <v>895968846</v>
      </c>
      <c r="T102" s="37">
        <f>IF(($R102     =0),0,($S102     /$R102     ))</f>
        <v>0.35409906781854839</v>
      </c>
      <c r="U102" s="37">
        <f>IF(($P102     =0),0,(($J102     /$P102     )-1))</f>
        <v>-0.29450158495340217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556298190</v>
      </c>
      <c r="E105" s="31">
        <v>538934650</v>
      </c>
      <c r="F105" s="31">
        <v>36113379</v>
      </c>
      <c r="G105" s="36">
        <f t="shared" ref="G105:G136" si="24">IF(($D105     =0),0,($F105     /$D105     ))</f>
        <v>6.4917304512531304E-2</v>
      </c>
      <c r="H105" s="31">
        <v>76116378</v>
      </c>
      <c r="I105" s="36">
        <f t="shared" ref="I105:I136" si="25">IF(($D105     =0),0,($H105     /$D105     ))</f>
        <v>0.1368265785657149</v>
      </c>
      <c r="J105" s="31">
        <v>73087871</v>
      </c>
      <c r="K105" s="36">
        <f t="shared" ref="K105:K136" si="26">IF(($E105     =0),0,($J105     /$E105     ))</f>
        <v>0.13561546098399871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185317628</v>
      </c>
      <c r="O105" s="36">
        <f t="shared" ref="O105:O136" si="29">IF(($E105     =0),0,($N105     /$E105     ))</f>
        <v>0.34385918218470457</v>
      </c>
      <c r="P105" s="31">
        <v>88564260</v>
      </c>
      <c r="Q105" s="31">
        <v>420616760</v>
      </c>
      <c r="R105" s="31">
        <v>430604301</v>
      </c>
      <c r="S105" s="31">
        <v>202394145</v>
      </c>
      <c r="T105" s="36">
        <f t="shared" ref="T105:T136" si="30">IF(($R105     =0),0,($S105     /$R105     ))</f>
        <v>0.47002351005314275</v>
      </c>
      <c r="U105" s="36">
        <f t="shared" ref="U105:U136" si="31">IF(($P105     =0),0,(($J105     /$P105     )-1))</f>
        <v>-0.17474756747247699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556298190</v>
      </c>
      <c r="E106" s="32">
        <f>E105</f>
        <v>538934650</v>
      </c>
      <c r="F106" s="32">
        <f>F105</f>
        <v>36113379</v>
      </c>
      <c r="G106" s="37">
        <f t="shared" si="24"/>
        <v>6.4917304512531304E-2</v>
      </c>
      <c r="H106" s="32">
        <f>H105</f>
        <v>76116378</v>
      </c>
      <c r="I106" s="37">
        <f t="shared" si="25"/>
        <v>0.1368265785657149</v>
      </c>
      <c r="J106" s="32">
        <f>J105</f>
        <v>73087871</v>
      </c>
      <c r="K106" s="37">
        <f t="shared" si="26"/>
        <v>0.13561546098399871</v>
      </c>
      <c r="L106" s="32">
        <f>L105</f>
        <v>0</v>
      </c>
      <c r="M106" s="37">
        <f t="shared" si="27"/>
        <v>0</v>
      </c>
      <c r="N106" s="32">
        <f t="shared" si="28"/>
        <v>185317628</v>
      </c>
      <c r="O106" s="37">
        <f t="shared" si="29"/>
        <v>0.34385918218470457</v>
      </c>
      <c r="P106" s="32">
        <f>P105</f>
        <v>88564260</v>
      </c>
      <c r="Q106" s="32">
        <f>Q105</f>
        <v>420616760</v>
      </c>
      <c r="R106" s="32">
        <f>R105</f>
        <v>430604301</v>
      </c>
      <c r="S106" s="32">
        <f>S105</f>
        <v>202394145</v>
      </c>
      <c r="T106" s="37">
        <f t="shared" si="30"/>
        <v>0.47002351005314275</v>
      </c>
      <c r="U106" s="37">
        <f t="shared" si="31"/>
        <v>-0.17474756747247699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14153814</v>
      </c>
      <c r="E107" s="31">
        <v>23173789</v>
      </c>
      <c r="F107" s="31">
        <v>2637435</v>
      </c>
      <c r="G107" s="36">
        <f t="shared" si="24"/>
        <v>0.18634093962235196</v>
      </c>
      <c r="H107" s="31">
        <v>1859666</v>
      </c>
      <c r="I107" s="36">
        <f t="shared" si="25"/>
        <v>0.131389744135397</v>
      </c>
      <c r="J107" s="31">
        <v>2004319</v>
      </c>
      <c r="K107" s="36">
        <f t="shared" si="26"/>
        <v>8.6490776281772486E-2</v>
      </c>
      <c r="L107" s="31">
        <v>0</v>
      </c>
      <c r="M107" s="36">
        <f t="shared" si="27"/>
        <v>0</v>
      </c>
      <c r="N107" s="31">
        <f t="shared" si="28"/>
        <v>6501420</v>
      </c>
      <c r="O107" s="36">
        <f t="shared" si="29"/>
        <v>0.28055058238426178</v>
      </c>
      <c r="P107" s="31">
        <v>3769365</v>
      </c>
      <c r="Q107" s="31">
        <v>12936482</v>
      </c>
      <c r="R107" s="31">
        <v>13636482</v>
      </c>
      <c r="S107" s="31">
        <v>10442763</v>
      </c>
      <c r="T107" s="36">
        <f t="shared" si="30"/>
        <v>0.76579597289095536</v>
      </c>
      <c r="U107" s="36">
        <f t="shared" si="31"/>
        <v>-0.46826083438457144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22251475</v>
      </c>
      <c r="E108" s="31">
        <v>22251474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21152967</v>
      </c>
      <c r="R108" s="31">
        <v>21152967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16452330</v>
      </c>
      <c r="E109" s="31">
        <v>15887244</v>
      </c>
      <c r="F109" s="31">
        <v>7163736</v>
      </c>
      <c r="G109" s="36">
        <f t="shared" si="24"/>
        <v>0.43542379711566692</v>
      </c>
      <c r="H109" s="31">
        <v>395662</v>
      </c>
      <c r="I109" s="36">
        <f t="shared" si="25"/>
        <v>2.4048994884007312E-2</v>
      </c>
      <c r="J109" s="31">
        <v>420951</v>
      </c>
      <c r="K109" s="36">
        <f t="shared" si="26"/>
        <v>2.6496162581754266E-2</v>
      </c>
      <c r="L109" s="31">
        <v>0</v>
      </c>
      <c r="M109" s="36">
        <f t="shared" si="27"/>
        <v>0</v>
      </c>
      <c r="N109" s="31">
        <f t="shared" si="28"/>
        <v>7980349</v>
      </c>
      <c r="O109" s="36">
        <f t="shared" si="29"/>
        <v>0.50231172883100428</v>
      </c>
      <c r="P109" s="31">
        <v>425253</v>
      </c>
      <c r="Q109" s="31">
        <v>16386876</v>
      </c>
      <c r="R109" s="31">
        <v>16326876</v>
      </c>
      <c r="S109" s="31">
        <v>8288270</v>
      </c>
      <c r="T109" s="36">
        <f t="shared" si="30"/>
        <v>0.50764579825313794</v>
      </c>
      <c r="U109" s="36">
        <f t="shared" si="31"/>
        <v>-1.0116330748989433E-2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129171720</v>
      </c>
      <c r="E110" s="31">
        <v>130048592</v>
      </c>
      <c r="F110" s="31">
        <v>9301173</v>
      </c>
      <c r="G110" s="36">
        <f t="shared" si="24"/>
        <v>7.20062642194437E-2</v>
      </c>
      <c r="H110" s="31">
        <v>48717124</v>
      </c>
      <c r="I110" s="36">
        <f t="shared" si="25"/>
        <v>0.37715007588348287</v>
      </c>
      <c r="J110" s="31">
        <v>20784025</v>
      </c>
      <c r="K110" s="36">
        <f t="shared" si="26"/>
        <v>0.15981737810740773</v>
      </c>
      <c r="L110" s="31">
        <v>0</v>
      </c>
      <c r="M110" s="36">
        <f t="shared" si="27"/>
        <v>0</v>
      </c>
      <c r="N110" s="31">
        <f t="shared" si="28"/>
        <v>78802322</v>
      </c>
      <c r="O110" s="36">
        <f t="shared" si="29"/>
        <v>0.60594521469328944</v>
      </c>
      <c r="P110" s="31">
        <v>7974359</v>
      </c>
      <c r="Q110" s="31">
        <v>35735027</v>
      </c>
      <c r="R110" s="31">
        <v>46045027</v>
      </c>
      <c r="S110" s="31">
        <v>25266734</v>
      </c>
      <c r="T110" s="36">
        <f t="shared" si="30"/>
        <v>0.54873969343095397</v>
      </c>
      <c r="U110" s="36">
        <f t="shared" si="31"/>
        <v>1.6063568244168591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182029339</v>
      </c>
      <c r="E112" s="32">
        <f>SUM(E107:E111)</f>
        <v>191361099</v>
      </c>
      <c r="F112" s="32">
        <f>SUM(F107:F111)</f>
        <v>19102344</v>
      </c>
      <c r="G112" s="37">
        <f t="shared" si="24"/>
        <v>0.10494101722799752</v>
      </c>
      <c r="H112" s="32">
        <f>SUM(H107:H111)</f>
        <v>50972452</v>
      </c>
      <c r="I112" s="37">
        <f t="shared" si="25"/>
        <v>0.2800232769070265</v>
      </c>
      <c r="J112" s="32">
        <f>SUM(J107:J111)</f>
        <v>23209295</v>
      </c>
      <c r="K112" s="37">
        <f t="shared" si="26"/>
        <v>0.12128533500949427</v>
      </c>
      <c r="L112" s="32">
        <f>SUM(L107:L111)</f>
        <v>0</v>
      </c>
      <c r="M112" s="37">
        <f t="shared" si="27"/>
        <v>0</v>
      </c>
      <c r="N112" s="32">
        <f t="shared" si="28"/>
        <v>93284091</v>
      </c>
      <c r="O112" s="37">
        <f t="shared" si="29"/>
        <v>0.48747677290461211</v>
      </c>
      <c r="P112" s="32">
        <f>SUM(P107:P111)</f>
        <v>12168977</v>
      </c>
      <c r="Q112" s="32">
        <f>SUM(Q107:Q111)</f>
        <v>86211352</v>
      </c>
      <c r="R112" s="32">
        <f>SUM(R107:R111)</f>
        <v>97161352</v>
      </c>
      <c r="S112" s="32">
        <f>SUM(S107:S111)</f>
        <v>43997767</v>
      </c>
      <c r="T112" s="37">
        <f t="shared" si="30"/>
        <v>0.45283197582512025</v>
      </c>
      <c r="U112" s="37">
        <f t="shared" si="31"/>
        <v>0.90725111897244948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2593</v>
      </c>
      <c r="Q113" s="31">
        <v>0</v>
      </c>
      <c r="R113" s="31">
        <v>0</v>
      </c>
      <c r="S113" s="31">
        <v>2883</v>
      </c>
      <c r="T113" s="36">
        <f t="shared" si="30"/>
        <v>0</v>
      </c>
      <c r="U113" s="36">
        <f t="shared" si="31"/>
        <v>-1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5310815</v>
      </c>
      <c r="E114" s="31">
        <v>4108977</v>
      </c>
      <c r="F114" s="31">
        <v>882807</v>
      </c>
      <c r="G114" s="36">
        <f t="shared" si="24"/>
        <v>0.16622815895488735</v>
      </c>
      <c r="H114" s="31">
        <v>915592</v>
      </c>
      <c r="I114" s="36">
        <f t="shared" si="25"/>
        <v>0.17240141108285639</v>
      </c>
      <c r="J114" s="31">
        <v>978224</v>
      </c>
      <c r="K114" s="36">
        <f t="shared" si="26"/>
        <v>0.23806996242617079</v>
      </c>
      <c r="L114" s="31">
        <v>0</v>
      </c>
      <c r="M114" s="36">
        <f t="shared" si="27"/>
        <v>0</v>
      </c>
      <c r="N114" s="31">
        <f t="shared" si="28"/>
        <v>2776623</v>
      </c>
      <c r="O114" s="36">
        <f t="shared" si="29"/>
        <v>0.67574556878755954</v>
      </c>
      <c r="P114" s="31">
        <v>710029</v>
      </c>
      <c r="Q114" s="31">
        <v>5907213</v>
      </c>
      <c r="R114" s="31">
        <v>4659831</v>
      </c>
      <c r="S114" s="31">
        <v>2153219</v>
      </c>
      <c r="T114" s="36">
        <f t="shared" si="30"/>
        <v>0.46208092096043829</v>
      </c>
      <c r="U114" s="36">
        <f t="shared" si="31"/>
        <v>0.37772400845599274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26914248</v>
      </c>
      <c r="E115" s="31">
        <v>18422643</v>
      </c>
      <c r="F115" s="31">
        <v>5169175</v>
      </c>
      <c r="G115" s="36">
        <f t="shared" si="24"/>
        <v>0.19206091138047029</v>
      </c>
      <c r="H115" s="31">
        <v>6128991</v>
      </c>
      <c r="I115" s="36">
        <f t="shared" si="25"/>
        <v>0.22772291464357466</v>
      </c>
      <c r="J115" s="31">
        <v>3120522</v>
      </c>
      <c r="K115" s="36">
        <f t="shared" si="26"/>
        <v>0.1693851419690432</v>
      </c>
      <c r="L115" s="31">
        <v>0</v>
      </c>
      <c r="M115" s="36">
        <f t="shared" si="27"/>
        <v>0</v>
      </c>
      <c r="N115" s="31">
        <f t="shared" si="28"/>
        <v>14418688</v>
      </c>
      <c r="O115" s="36">
        <f t="shared" si="29"/>
        <v>0.78266120664662497</v>
      </c>
      <c r="P115" s="31">
        <v>6939569</v>
      </c>
      <c r="Q115" s="31">
        <v>25959857</v>
      </c>
      <c r="R115" s="31">
        <v>34537344</v>
      </c>
      <c r="S115" s="31">
        <v>22362578</v>
      </c>
      <c r="T115" s="36">
        <f t="shared" si="30"/>
        <v>0.64748980118448018</v>
      </c>
      <c r="U115" s="36">
        <f t="shared" si="31"/>
        <v>-0.55032913427332453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220000</v>
      </c>
      <c r="E116" s="31">
        <v>185000</v>
      </c>
      <c r="F116" s="31">
        <v>9954</v>
      </c>
      <c r="G116" s="36">
        <f t="shared" si="24"/>
        <v>4.5245454545454547E-2</v>
      </c>
      <c r="H116" s="31">
        <v>23619</v>
      </c>
      <c r="I116" s="36">
        <f t="shared" si="25"/>
        <v>0.1073590909090909</v>
      </c>
      <c r="J116" s="31">
        <v>31610</v>
      </c>
      <c r="K116" s="36">
        <f t="shared" si="26"/>
        <v>0.17086486486486485</v>
      </c>
      <c r="L116" s="31">
        <v>0</v>
      </c>
      <c r="M116" s="36">
        <f t="shared" si="27"/>
        <v>0</v>
      </c>
      <c r="N116" s="31">
        <f t="shared" si="28"/>
        <v>65183</v>
      </c>
      <c r="O116" s="36">
        <f t="shared" si="29"/>
        <v>0.35234054054054054</v>
      </c>
      <c r="P116" s="31">
        <v>107375</v>
      </c>
      <c r="Q116" s="31">
        <v>90000</v>
      </c>
      <c r="R116" s="31">
        <v>200000</v>
      </c>
      <c r="S116" s="31">
        <v>211209</v>
      </c>
      <c r="T116" s="36">
        <f t="shared" si="30"/>
        <v>1.0560449999999999</v>
      </c>
      <c r="U116" s="36">
        <f t="shared" si="31"/>
        <v>-0.70561117578579746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4"/>
        <v>0</v>
      </c>
      <c r="H117" s="31">
        <v>0</v>
      </c>
      <c r="I117" s="36">
        <f t="shared" si="25"/>
        <v>0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0</v>
      </c>
      <c r="O117" s="36">
        <f t="shared" si="29"/>
        <v>0</v>
      </c>
      <c r="P117" s="31">
        <v>787005</v>
      </c>
      <c r="Q117" s="31">
        <v>9172910</v>
      </c>
      <c r="R117" s="31">
        <v>0</v>
      </c>
      <c r="S117" s="31">
        <v>5113975</v>
      </c>
      <c r="T117" s="36">
        <f t="shared" si="30"/>
        <v>0</v>
      </c>
      <c r="U117" s="36">
        <f t="shared" si="31"/>
        <v>-1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65122971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3149868</v>
      </c>
      <c r="E119" s="31">
        <v>13854383</v>
      </c>
      <c r="F119" s="31">
        <v>546933</v>
      </c>
      <c r="G119" s="36">
        <f t="shared" si="24"/>
        <v>0.17363680001828649</v>
      </c>
      <c r="H119" s="31">
        <v>854709</v>
      </c>
      <c r="I119" s="36">
        <f t="shared" si="25"/>
        <v>0.27134756123113729</v>
      </c>
      <c r="J119" s="31">
        <v>705502</v>
      </c>
      <c r="K119" s="36">
        <f t="shared" si="26"/>
        <v>5.0922657472368134E-2</v>
      </c>
      <c r="L119" s="31">
        <v>0</v>
      </c>
      <c r="M119" s="36">
        <f t="shared" si="27"/>
        <v>0</v>
      </c>
      <c r="N119" s="31">
        <f t="shared" si="28"/>
        <v>2107144</v>
      </c>
      <c r="O119" s="36">
        <f t="shared" si="29"/>
        <v>0.15209222958539548</v>
      </c>
      <c r="P119" s="31">
        <v>731268</v>
      </c>
      <c r="Q119" s="31">
        <v>2338584</v>
      </c>
      <c r="R119" s="31">
        <v>3354589</v>
      </c>
      <c r="S119" s="31">
        <v>2127621</v>
      </c>
      <c r="T119" s="36">
        <f t="shared" si="30"/>
        <v>0.63424192948823244</v>
      </c>
      <c r="U119" s="36">
        <f t="shared" si="31"/>
        <v>-3.5234688240152745E-2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2718000</v>
      </c>
      <c r="E120" s="31">
        <v>2718000</v>
      </c>
      <c r="F120" s="31">
        <v>736484</v>
      </c>
      <c r="G120" s="36">
        <f t="shared" si="24"/>
        <v>0.27096541574687272</v>
      </c>
      <c r="H120" s="31">
        <v>507111</v>
      </c>
      <c r="I120" s="36">
        <f t="shared" si="25"/>
        <v>0.18657505518763798</v>
      </c>
      <c r="J120" s="31">
        <v>317874</v>
      </c>
      <c r="K120" s="36">
        <f t="shared" si="26"/>
        <v>0.1169514348785872</v>
      </c>
      <c r="L120" s="31">
        <v>0</v>
      </c>
      <c r="M120" s="36">
        <f t="shared" si="27"/>
        <v>0</v>
      </c>
      <c r="N120" s="31">
        <f t="shared" si="28"/>
        <v>1561469</v>
      </c>
      <c r="O120" s="36">
        <f t="shared" si="29"/>
        <v>0.57449190581309784</v>
      </c>
      <c r="P120" s="31">
        <v>800123</v>
      </c>
      <c r="Q120" s="31">
        <v>0</v>
      </c>
      <c r="R120" s="31">
        <v>2707000</v>
      </c>
      <c r="S120" s="31">
        <v>800123</v>
      </c>
      <c r="T120" s="36">
        <f t="shared" si="30"/>
        <v>0.29557554488363502</v>
      </c>
      <c r="U120" s="36">
        <f t="shared" si="31"/>
        <v>-0.60271858201801476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38312931</v>
      </c>
      <c r="E121" s="32">
        <f>SUM(E113:E120)</f>
        <v>104411974</v>
      </c>
      <c r="F121" s="32">
        <f>SUM(F113:F120)</f>
        <v>7345353</v>
      </c>
      <c r="G121" s="37">
        <f t="shared" si="24"/>
        <v>0.19171994437074</v>
      </c>
      <c r="H121" s="32">
        <f>SUM(H113:H120)</f>
        <v>8430022</v>
      </c>
      <c r="I121" s="37">
        <f t="shared" si="25"/>
        <v>0.22003072539660304</v>
      </c>
      <c r="J121" s="32">
        <f>SUM(J113:J120)</f>
        <v>5153732</v>
      </c>
      <c r="K121" s="37">
        <f t="shared" si="26"/>
        <v>4.9359587818921996E-2</v>
      </c>
      <c r="L121" s="32">
        <f>SUM(L113:L120)</f>
        <v>0</v>
      </c>
      <c r="M121" s="37">
        <f t="shared" si="27"/>
        <v>0</v>
      </c>
      <c r="N121" s="32">
        <f t="shared" si="28"/>
        <v>20929107</v>
      </c>
      <c r="O121" s="37">
        <f t="shared" si="29"/>
        <v>0.20044738355392075</v>
      </c>
      <c r="P121" s="32">
        <f>SUM(P113:P120)</f>
        <v>10077962</v>
      </c>
      <c r="Q121" s="32">
        <f>SUM(Q113:Q120)</f>
        <v>43468564</v>
      </c>
      <c r="R121" s="32">
        <f>SUM(R113:R120)</f>
        <v>45458764</v>
      </c>
      <c r="S121" s="32">
        <f>SUM(S113:S120)</f>
        <v>32771608</v>
      </c>
      <c r="T121" s="37">
        <f t="shared" si="30"/>
        <v>0.72090846992672308</v>
      </c>
      <c r="U121" s="37">
        <f t="shared" si="31"/>
        <v>-0.48861367010512646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348</v>
      </c>
      <c r="Q122" s="31">
        <v>0</v>
      </c>
      <c r="R122" s="31">
        <v>0</v>
      </c>
      <c r="S122" s="31">
        <v>348</v>
      </c>
      <c r="T122" s="36">
        <f t="shared" si="30"/>
        <v>0</v>
      </c>
      <c r="U122" s="36">
        <f t="shared" si="31"/>
        <v>-1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7032092</v>
      </c>
      <c r="E123" s="31">
        <v>5584075</v>
      </c>
      <c r="F123" s="31">
        <v>2870056</v>
      </c>
      <c r="G123" s="36">
        <f t="shared" si="24"/>
        <v>0.40813686737886817</v>
      </c>
      <c r="H123" s="31">
        <v>745713</v>
      </c>
      <c r="I123" s="36">
        <f t="shared" si="25"/>
        <v>0.10604426108190848</v>
      </c>
      <c r="J123" s="31">
        <v>7273678</v>
      </c>
      <c r="K123" s="36">
        <f t="shared" si="26"/>
        <v>1.3025752698522137</v>
      </c>
      <c r="L123" s="31">
        <v>0</v>
      </c>
      <c r="M123" s="36">
        <f t="shared" si="27"/>
        <v>0</v>
      </c>
      <c r="N123" s="31">
        <f t="shared" si="28"/>
        <v>10889447</v>
      </c>
      <c r="O123" s="36">
        <f t="shared" si="29"/>
        <v>1.9500896746551577</v>
      </c>
      <c r="P123" s="31">
        <v>1424442</v>
      </c>
      <c r="Q123" s="31">
        <v>9709209</v>
      </c>
      <c r="R123" s="31">
        <v>6650314</v>
      </c>
      <c r="S123" s="31">
        <v>4652608</v>
      </c>
      <c r="T123" s="36">
        <f t="shared" si="30"/>
        <v>0.6996072666644011</v>
      </c>
      <c r="U123" s="36">
        <f t="shared" si="31"/>
        <v>4.1063349718696864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13415620</v>
      </c>
      <c r="E124" s="31">
        <v>15737732</v>
      </c>
      <c r="F124" s="31">
        <v>2044292</v>
      </c>
      <c r="G124" s="36">
        <f t="shared" si="24"/>
        <v>0.15238147771031083</v>
      </c>
      <c r="H124" s="31">
        <v>10663572</v>
      </c>
      <c r="I124" s="36">
        <f t="shared" si="25"/>
        <v>0.79486240665731434</v>
      </c>
      <c r="J124" s="31">
        <v>4193161</v>
      </c>
      <c r="K124" s="36">
        <f t="shared" si="26"/>
        <v>0.26643998004286767</v>
      </c>
      <c r="L124" s="31">
        <v>0</v>
      </c>
      <c r="M124" s="36">
        <f t="shared" si="27"/>
        <v>0</v>
      </c>
      <c r="N124" s="31">
        <f t="shared" si="28"/>
        <v>16901025</v>
      </c>
      <c r="O124" s="36">
        <f t="shared" si="29"/>
        <v>1.0739174488420569</v>
      </c>
      <c r="P124" s="31">
        <v>1732735</v>
      </c>
      <c r="Q124" s="31">
        <v>6773976</v>
      </c>
      <c r="R124" s="31">
        <v>6741541</v>
      </c>
      <c r="S124" s="31">
        <v>5103508</v>
      </c>
      <c r="T124" s="36">
        <f t="shared" si="30"/>
        <v>0.75702395045880455</v>
      </c>
      <c r="U124" s="36">
        <f t="shared" si="31"/>
        <v>1.4199667000435729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20447712</v>
      </c>
      <c r="E126" s="32">
        <f>SUM(E122:E125)</f>
        <v>21321807</v>
      </c>
      <c r="F126" s="32">
        <f>SUM(F122:F125)</f>
        <v>4914348</v>
      </c>
      <c r="G126" s="37">
        <f t="shared" si="24"/>
        <v>0.24033730522026131</v>
      </c>
      <c r="H126" s="32">
        <f>SUM(H122:H125)</f>
        <v>11409285</v>
      </c>
      <c r="I126" s="37">
        <f t="shared" si="25"/>
        <v>0.55797367451184754</v>
      </c>
      <c r="J126" s="32">
        <f>SUM(J122:J125)</f>
        <v>11466839</v>
      </c>
      <c r="K126" s="37">
        <f t="shared" si="26"/>
        <v>0.5377986490544634</v>
      </c>
      <c r="L126" s="32">
        <f>SUM(L122:L125)</f>
        <v>0</v>
      </c>
      <c r="M126" s="37">
        <f t="shared" si="27"/>
        <v>0</v>
      </c>
      <c r="N126" s="32">
        <f t="shared" si="28"/>
        <v>27790472</v>
      </c>
      <c r="O126" s="37">
        <f t="shared" si="29"/>
        <v>1.3033825885395174</v>
      </c>
      <c r="P126" s="32">
        <f>SUM(P122:P125)</f>
        <v>3157525</v>
      </c>
      <c r="Q126" s="32">
        <f>SUM(Q122:Q125)</f>
        <v>16483185</v>
      </c>
      <c r="R126" s="32">
        <f>SUM(R122:R125)</f>
        <v>13391855</v>
      </c>
      <c r="S126" s="32">
        <f>SUM(S122:S125)</f>
        <v>9756464</v>
      </c>
      <c r="T126" s="37">
        <f t="shared" si="30"/>
        <v>0.72853715934050955</v>
      </c>
      <c r="U126" s="37">
        <f t="shared" si="31"/>
        <v>2.6315908820991125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9650823</v>
      </c>
      <c r="E127" s="31">
        <v>7487933</v>
      </c>
      <c r="F127" s="31">
        <v>752444</v>
      </c>
      <c r="G127" s="36">
        <f t="shared" si="24"/>
        <v>7.7966822104187386E-2</v>
      </c>
      <c r="H127" s="31">
        <v>1770013</v>
      </c>
      <c r="I127" s="36">
        <f t="shared" si="25"/>
        <v>0.18340539454510771</v>
      </c>
      <c r="J127" s="31">
        <v>1132718</v>
      </c>
      <c r="K127" s="36">
        <f t="shared" si="26"/>
        <v>0.15127245396025846</v>
      </c>
      <c r="L127" s="31">
        <v>0</v>
      </c>
      <c r="M127" s="36">
        <f t="shared" si="27"/>
        <v>0</v>
      </c>
      <c r="N127" s="31">
        <f t="shared" si="28"/>
        <v>3655175</v>
      </c>
      <c r="O127" s="36">
        <f t="shared" si="29"/>
        <v>0.488142054689859</v>
      </c>
      <c r="P127" s="31">
        <v>720506</v>
      </c>
      <c r="Q127" s="31">
        <v>8954280</v>
      </c>
      <c r="R127" s="31">
        <v>8912608</v>
      </c>
      <c r="S127" s="31">
        <v>2989726</v>
      </c>
      <c r="T127" s="36">
        <f t="shared" si="30"/>
        <v>0.3354490627210352</v>
      </c>
      <c r="U127" s="36">
        <f t="shared" si="31"/>
        <v>0.57211459724138325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2967000</v>
      </c>
      <c r="E130" s="31">
        <v>2801000</v>
      </c>
      <c r="F130" s="31">
        <v>144774</v>
      </c>
      <c r="G130" s="36">
        <f t="shared" si="24"/>
        <v>4.8794742163801821E-2</v>
      </c>
      <c r="H130" s="31">
        <v>1546188</v>
      </c>
      <c r="I130" s="36">
        <f t="shared" si="25"/>
        <v>0.52112841253791709</v>
      </c>
      <c r="J130" s="31">
        <v>1276037</v>
      </c>
      <c r="K130" s="36">
        <f t="shared" si="26"/>
        <v>0.45556479828632629</v>
      </c>
      <c r="L130" s="31">
        <v>0</v>
      </c>
      <c r="M130" s="36">
        <f t="shared" si="27"/>
        <v>0</v>
      </c>
      <c r="N130" s="31">
        <f t="shared" si="28"/>
        <v>2966999</v>
      </c>
      <c r="O130" s="36">
        <f t="shared" si="29"/>
        <v>1.0592641913602285</v>
      </c>
      <c r="P130" s="31">
        <v>541422</v>
      </c>
      <c r="Q130" s="31">
        <v>2704000</v>
      </c>
      <c r="R130" s="31">
        <v>2704000</v>
      </c>
      <c r="S130" s="31">
        <v>1650322</v>
      </c>
      <c r="T130" s="36">
        <f t="shared" si="30"/>
        <v>0.61032618343195266</v>
      </c>
      <c r="U130" s="36">
        <f t="shared" si="31"/>
        <v>1.356825175186823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12617823</v>
      </c>
      <c r="E132" s="32">
        <f>SUM(E127:E131)</f>
        <v>10288933</v>
      </c>
      <c r="F132" s="32">
        <f>SUM(F127:F131)</f>
        <v>897218</v>
      </c>
      <c r="G132" s="37">
        <f t="shared" si="24"/>
        <v>7.1107194957481967E-2</v>
      </c>
      <c r="H132" s="32">
        <f>SUM(H127:H131)</f>
        <v>3316201</v>
      </c>
      <c r="I132" s="37">
        <f t="shared" si="25"/>
        <v>0.26281879211651643</v>
      </c>
      <c r="J132" s="32">
        <f>SUM(J127:J131)</f>
        <v>2408755</v>
      </c>
      <c r="K132" s="37">
        <f t="shared" si="26"/>
        <v>0.23411125332432431</v>
      </c>
      <c r="L132" s="32">
        <f>SUM(L127:L131)</f>
        <v>0</v>
      </c>
      <c r="M132" s="37">
        <f t="shared" si="27"/>
        <v>0</v>
      </c>
      <c r="N132" s="32">
        <f t="shared" si="28"/>
        <v>6622174</v>
      </c>
      <c r="O132" s="37">
        <f t="shared" si="29"/>
        <v>0.64362106352524606</v>
      </c>
      <c r="P132" s="32">
        <f>SUM(P127:P131)</f>
        <v>1261928</v>
      </c>
      <c r="Q132" s="32">
        <f>SUM(Q127:Q131)</f>
        <v>11658280</v>
      </c>
      <c r="R132" s="32">
        <f>SUM(R127:R131)</f>
        <v>11616608</v>
      </c>
      <c r="S132" s="32">
        <f>SUM(S127:S131)</f>
        <v>4640048</v>
      </c>
      <c r="T132" s="37">
        <f t="shared" si="30"/>
        <v>0.39943226112131874</v>
      </c>
      <c r="U132" s="37">
        <f t="shared" si="31"/>
        <v>0.90878956644119158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11120010</v>
      </c>
      <c r="E133" s="31">
        <v>33220001</v>
      </c>
      <c r="F133" s="31">
        <v>8287183</v>
      </c>
      <c r="G133" s="36">
        <f t="shared" si="24"/>
        <v>0.74524959959568382</v>
      </c>
      <c r="H133" s="31">
        <v>729063</v>
      </c>
      <c r="I133" s="36">
        <f t="shared" si="25"/>
        <v>6.5563160464783748E-2</v>
      </c>
      <c r="J133" s="31">
        <v>5469723</v>
      </c>
      <c r="K133" s="36">
        <f t="shared" si="26"/>
        <v>0.16465150016100241</v>
      </c>
      <c r="L133" s="31">
        <v>0</v>
      </c>
      <c r="M133" s="36">
        <f t="shared" si="27"/>
        <v>0</v>
      </c>
      <c r="N133" s="31">
        <f t="shared" si="28"/>
        <v>14485969</v>
      </c>
      <c r="O133" s="36">
        <f t="shared" si="29"/>
        <v>0.43606166658453743</v>
      </c>
      <c r="P133" s="31">
        <v>6228359</v>
      </c>
      <c r="Q133" s="31">
        <v>22453486</v>
      </c>
      <c r="R133" s="31">
        <v>26245010</v>
      </c>
      <c r="S133" s="31">
        <v>18503893</v>
      </c>
      <c r="T133" s="36">
        <f t="shared" si="30"/>
        <v>0.70504423507554392</v>
      </c>
      <c r="U133" s="36">
        <f t="shared" si="31"/>
        <v>-0.12180351196840133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82000</v>
      </c>
      <c r="E134" s="31">
        <v>82000</v>
      </c>
      <c r="F134" s="31">
        <v>8630613</v>
      </c>
      <c r="G134" s="36">
        <f t="shared" si="24"/>
        <v>105.25137804878048</v>
      </c>
      <c r="H134" s="31">
        <v>6563512</v>
      </c>
      <c r="I134" s="36">
        <f t="shared" si="25"/>
        <v>80.042829268292678</v>
      </c>
      <c r="J134" s="31">
        <v>3137930</v>
      </c>
      <c r="K134" s="36">
        <f t="shared" si="26"/>
        <v>38.267439024390242</v>
      </c>
      <c r="L134" s="31">
        <v>0</v>
      </c>
      <c r="M134" s="36">
        <f t="shared" si="27"/>
        <v>0</v>
      </c>
      <c r="N134" s="31">
        <f t="shared" si="28"/>
        <v>18332055</v>
      </c>
      <c r="O134" s="36">
        <f t="shared" si="29"/>
        <v>223.56164634146342</v>
      </c>
      <c r="P134" s="31">
        <v>504087</v>
      </c>
      <c r="Q134" s="31">
        <v>82000</v>
      </c>
      <c r="R134" s="31">
        <v>82000</v>
      </c>
      <c r="S134" s="31">
        <v>9234360</v>
      </c>
      <c r="T134" s="36">
        <f t="shared" si="30"/>
        <v>112.61414634146341</v>
      </c>
      <c r="U134" s="36">
        <f t="shared" si="31"/>
        <v>5.2249770376938898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11202010</v>
      </c>
      <c r="E137" s="32">
        <f>SUM(E133:E136)</f>
        <v>33302001</v>
      </c>
      <c r="F137" s="32">
        <f>SUM(F133:F136)</f>
        <v>16917796</v>
      </c>
      <c r="G137" s="37">
        <f t="shared" ref="G137:G170" si="32">IF(($D137     =0),0,($F137     /$D137     ))</f>
        <v>1.5102464646969607</v>
      </c>
      <c r="H137" s="32">
        <f>SUM(H133:H136)</f>
        <v>7292575</v>
      </c>
      <c r="I137" s="37">
        <f t="shared" ref="I137:I170" si="33">IF(($D137     =0),0,($H137     /$D137     ))</f>
        <v>0.6510059355419251</v>
      </c>
      <c r="J137" s="32">
        <f>SUM(J133:J136)</f>
        <v>8607653</v>
      </c>
      <c r="K137" s="37">
        <f t="shared" ref="K137:K170" si="34">IF(($E137     =0),0,($J137     /$E137     ))</f>
        <v>0.2584725464394767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32818024</v>
      </c>
      <c r="O137" s="37">
        <f t="shared" ref="O137:O170" si="37">IF(($E137     =0),0,($N137     /$E137     ))</f>
        <v>0.98546702944366615</v>
      </c>
      <c r="P137" s="32">
        <f>SUM(P133:P136)</f>
        <v>6732446</v>
      </c>
      <c r="Q137" s="32">
        <f>SUM(Q133:Q136)</f>
        <v>22535486</v>
      </c>
      <c r="R137" s="32">
        <f>SUM(R133:R136)</f>
        <v>26327010</v>
      </c>
      <c r="S137" s="32">
        <f>SUM(S133:S136)</f>
        <v>27738253</v>
      </c>
      <c r="T137" s="37">
        <f t="shared" ref="T137:T170" si="38">IF(($R137     =0),0,($S137     /$R137     ))</f>
        <v>1.053604378165238</v>
      </c>
      <c r="U137" s="37">
        <f t="shared" ref="U137:U170" si="39">IF(($P137     =0),0,(($J137     /$P137     )-1))</f>
        <v>0.27853279476731041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1634869</v>
      </c>
      <c r="E138" s="31">
        <v>1859002</v>
      </c>
      <c r="F138" s="31">
        <v>239262</v>
      </c>
      <c r="G138" s="36">
        <f t="shared" si="32"/>
        <v>0.14634934052820134</v>
      </c>
      <c r="H138" s="31">
        <v>244570</v>
      </c>
      <c r="I138" s="36">
        <f t="shared" si="33"/>
        <v>0.14959608384525</v>
      </c>
      <c r="J138" s="31">
        <v>294743</v>
      </c>
      <c r="K138" s="36">
        <f t="shared" si="34"/>
        <v>0.15854904943620288</v>
      </c>
      <c r="L138" s="31">
        <v>0</v>
      </c>
      <c r="M138" s="36">
        <f t="shared" si="35"/>
        <v>0</v>
      </c>
      <c r="N138" s="31">
        <f t="shared" si="36"/>
        <v>778575</v>
      </c>
      <c r="O138" s="36">
        <f t="shared" si="37"/>
        <v>0.41881342784999692</v>
      </c>
      <c r="P138" s="31">
        <v>270814</v>
      </c>
      <c r="Q138" s="31">
        <v>1494574</v>
      </c>
      <c r="R138" s="31">
        <v>1572038</v>
      </c>
      <c r="S138" s="31">
        <v>729735</v>
      </c>
      <c r="T138" s="36">
        <f t="shared" si="38"/>
        <v>0.46419679422507598</v>
      </c>
      <c r="U138" s="36">
        <f t="shared" si="39"/>
        <v>8.8359538280886607E-2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13957639</v>
      </c>
      <c r="E139" s="31">
        <v>13623220</v>
      </c>
      <c r="F139" s="31">
        <v>5393003</v>
      </c>
      <c r="G139" s="36">
        <f t="shared" si="32"/>
        <v>0.38638361401953442</v>
      </c>
      <c r="H139" s="31">
        <v>4326031</v>
      </c>
      <c r="I139" s="36">
        <f t="shared" si="33"/>
        <v>0.30994002638985002</v>
      </c>
      <c r="J139" s="31">
        <v>3091645</v>
      </c>
      <c r="K139" s="36">
        <f t="shared" si="34"/>
        <v>0.22693937262996561</v>
      </c>
      <c r="L139" s="31">
        <v>0</v>
      </c>
      <c r="M139" s="36">
        <f t="shared" si="35"/>
        <v>0</v>
      </c>
      <c r="N139" s="31">
        <f t="shared" si="36"/>
        <v>12810679</v>
      </c>
      <c r="O139" s="36">
        <f t="shared" si="37"/>
        <v>0.94035617130164528</v>
      </c>
      <c r="P139" s="31">
        <v>3023076</v>
      </c>
      <c r="Q139" s="31">
        <v>11312236</v>
      </c>
      <c r="R139" s="31">
        <v>11312236</v>
      </c>
      <c r="S139" s="31">
        <v>10675497</v>
      </c>
      <c r="T139" s="36">
        <f t="shared" si="38"/>
        <v>0.94371236597256281</v>
      </c>
      <c r="U139" s="36">
        <f t="shared" si="39"/>
        <v>2.268186443212139E-2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2632500</v>
      </c>
      <c r="E140" s="31">
        <v>2632500</v>
      </c>
      <c r="F140" s="31">
        <v>664495</v>
      </c>
      <c r="G140" s="36">
        <f t="shared" si="32"/>
        <v>0.25241975308641973</v>
      </c>
      <c r="H140" s="31">
        <v>2032362</v>
      </c>
      <c r="I140" s="36">
        <f t="shared" si="33"/>
        <v>0.77202735042735038</v>
      </c>
      <c r="J140" s="31">
        <v>676058</v>
      </c>
      <c r="K140" s="36">
        <f t="shared" si="34"/>
        <v>0.2568121557454891</v>
      </c>
      <c r="L140" s="31">
        <v>0</v>
      </c>
      <c r="M140" s="36">
        <f t="shared" si="35"/>
        <v>0</v>
      </c>
      <c r="N140" s="31">
        <f t="shared" si="36"/>
        <v>3372915</v>
      </c>
      <c r="O140" s="36">
        <f t="shared" si="37"/>
        <v>1.2812592592592593</v>
      </c>
      <c r="P140" s="31">
        <v>1566175</v>
      </c>
      <c r="Q140" s="31">
        <v>7100000</v>
      </c>
      <c r="R140" s="31">
        <v>7100000</v>
      </c>
      <c r="S140" s="31">
        <v>2931844</v>
      </c>
      <c r="T140" s="36">
        <f t="shared" si="38"/>
        <v>0.41293577464788733</v>
      </c>
      <c r="U140" s="36">
        <f t="shared" si="39"/>
        <v>-0.56833814867431798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3177901</v>
      </c>
      <c r="E141" s="31">
        <v>3670786</v>
      </c>
      <c r="F141" s="31">
        <v>630212</v>
      </c>
      <c r="G141" s="36">
        <f t="shared" si="32"/>
        <v>0.19831077179559717</v>
      </c>
      <c r="H141" s="31">
        <v>1165191</v>
      </c>
      <c r="I141" s="36">
        <f t="shared" si="33"/>
        <v>0.36665427903512415</v>
      </c>
      <c r="J141" s="31">
        <v>1459660</v>
      </c>
      <c r="K141" s="36">
        <f t="shared" si="34"/>
        <v>0.39764235779476115</v>
      </c>
      <c r="L141" s="31">
        <v>0</v>
      </c>
      <c r="M141" s="36">
        <f t="shared" si="35"/>
        <v>0</v>
      </c>
      <c r="N141" s="31">
        <f t="shared" si="36"/>
        <v>3255063</v>
      </c>
      <c r="O141" s="36">
        <f t="shared" si="37"/>
        <v>0.88674823321217855</v>
      </c>
      <c r="P141" s="31">
        <v>1154978</v>
      </c>
      <c r="Q141" s="31">
        <v>6972087</v>
      </c>
      <c r="R141" s="31">
        <v>3841652</v>
      </c>
      <c r="S141" s="31">
        <v>3387767</v>
      </c>
      <c r="T141" s="36">
        <f t="shared" si="38"/>
        <v>0.88185160967208898</v>
      </c>
      <c r="U141" s="36">
        <f t="shared" si="39"/>
        <v>0.26379896413611337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21402909</v>
      </c>
      <c r="E144" s="32">
        <f>SUM(E138:E143)</f>
        <v>21785508</v>
      </c>
      <c r="F144" s="32">
        <f>SUM(F138:F143)</f>
        <v>6926972</v>
      </c>
      <c r="G144" s="37">
        <f t="shared" si="32"/>
        <v>0.32364628565210457</v>
      </c>
      <c r="H144" s="32">
        <f>SUM(H138:H143)</f>
        <v>7768154</v>
      </c>
      <c r="I144" s="37">
        <f t="shared" si="33"/>
        <v>0.3629485132137879</v>
      </c>
      <c r="J144" s="32">
        <f>SUM(J138:J143)</f>
        <v>5522106</v>
      </c>
      <c r="K144" s="37">
        <f t="shared" si="34"/>
        <v>0.25347611816075161</v>
      </c>
      <c r="L144" s="32">
        <f>SUM(L138:L143)</f>
        <v>0</v>
      </c>
      <c r="M144" s="37">
        <f t="shared" si="35"/>
        <v>0</v>
      </c>
      <c r="N144" s="32">
        <f t="shared" si="36"/>
        <v>20217232</v>
      </c>
      <c r="O144" s="37">
        <f t="shared" si="37"/>
        <v>0.92801287902031016</v>
      </c>
      <c r="P144" s="32">
        <f>SUM(P138:P143)</f>
        <v>6015043</v>
      </c>
      <c r="Q144" s="32">
        <f>SUM(Q138:Q143)</f>
        <v>26878897</v>
      </c>
      <c r="R144" s="32">
        <f>SUM(R138:R143)</f>
        <v>23825926</v>
      </c>
      <c r="S144" s="32">
        <f>SUM(S138:S143)</f>
        <v>17724843</v>
      </c>
      <c r="T144" s="37">
        <f t="shared" si="38"/>
        <v>0.743930917942077</v>
      </c>
      <c r="U144" s="37">
        <f t="shared" si="39"/>
        <v>-8.1950702596806035E-2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3689504</v>
      </c>
      <c r="E145" s="31">
        <v>4419977</v>
      </c>
      <c r="F145" s="31">
        <v>1084571</v>
      </c>
      <c r="G145" s="36">
        <f t="shared" si="32"/>
        <v>0.29396119369974932</v>
      </c>
      <c r="H145" s="31">
        <v>1037105</v>
      </c>
      <c r="I145" s="36">
        <f t="shared" si="33"/>
        <v>0.28109604976712316</v>
      </c>
      <c r="J145" s="31">
        <v>937414</v>
      </c>
      <c r="K145" s="36">
        <f t="shared" si="34"/>
        <v>0.21208571899808529</v>
      </c>
      <c r="L145" s="31">
        <v>0</v>
      </c>
      <c r="M145" s="36">
        <f t="shared" si="35"/>
        <v>0</v>
      </c>
      <c r="N145" s="31">
        <f t="shared" si="36"/>
        <v>3059090</v>
      </c>
      <c r="O145" s="36">
        <f t="shared" si="37"/>
        <v>0.69210541140824944</v>
      </c>
      <c r="P145" s="31">
        <v>716821</v>
      </c>
      <c r="Q145" s="31">
        <v>4354107</v>
      </c>
      <c r="R145" s="31">
        <v>10273782</v>
      </c>
      <c r="S145" s="31">
        <v>2116960</v>
      </c>
      <c r="T145" s="36">
        <f t="shared" si="38"/>
        <v>0.2060545960581994</v>
      </c>
      <c r="U145" s="36">
        <f t="shared" si="39"/>
        <v>0.30773791504434156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200000</v>
      </c>
      <c r="E146" s="31">
        <v>300000</v>
      </c>
      <c r="F146" s="31">
        <v>158356</v>
      </c>
      <c r="G146" s="36">
        <f t="shared" si="32"/>
        <v>0.79178000000000004</v>
      </c>
      <c r="H146" s="31">
        <v>141980</v>
      </c>
      <c r="I146" s="36">
        <f t="shared" si="33"/>
        <v>0.70989999999999998</v>
      </c>
      <c r="J146" s="31">
        <v>31354</v>
      </c>
      <c r="K146" s="36">
        <f t="shared" si="34"/>
        <v>0.10451333333333333</v>
      </c>
      <c r="L146" s="31">
        <v>0</v>
      </c>
      <c r="M146" s="36">
        <f t="shared" si="35"/>
        <v>0</v>
      </c>
      <c r="N146" s="31">
        <f t="shared" si="36"/>
        <v>331690</v>
      </c>
      <c r="O146" s="36">
        <f t="shared" si="37"/>
        <v>1.1056333333333332</v>
      </c>
      <c r="P146" s="31">
        <v>170040</v>
      </c>
      <c r="Q146" s="31">
        <v>500000</v>
      </c>
      <c r="R146" s="31">
        <v>200000</v>
      </c>
      <c r="S146" s="31">
        <v>274353</v>
      </c>
      <c r="T146" s="36">
        <f t="shared" si="38"/>
        <v>1.3717649999999999</v>
      </c>
      <c r="U146" s="36">
        <f t="shared" si="39"/>
        <v>-0.81560809221359687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25327060</v>
      </c>
      <c r="E147" s="31">
        <v>33778562</v>
      </c>
      <c r="F147" s="31">
        <v>266702</v>
      </c>
      <c r="G147" s="36">
        <f t="shared" si="32"/>
        <v>1.0530318165629963E-2</v>
      </c>
      <c r="H147" s="31">
        <v>350290</v>
      </c>
      <c r="I147" s="36">
        <f t="shared" si="33"/>
        <v>1.3830661750712479E-2</v>
      </c>
      <c r="J147" s="31">
        <v>25614753</v>
      </c>
      <c r="K147" s="36">
        <f t="shared" si="34"/>
        <v>0.75831389743589439</v>
      </c>
      <c r="L147" s="31">
        <v>0</v>
      </c>
      <c r="M147" s="36">
        <f t="shared" si="35"/>
        <v>0</v>
      </c>
      <c r="N147" s="31">
        <f t="shared" si="36"/>
        <v>26231745</v>
      </c>
      <c r="O147" s="36">
        <f t="shared" si="37"/>
        <v>0.7765796838835235</v>
      </c>
      <c r="P147" s="31">
        <v>22287955</v>
      </c>
      <c r="Q147" s="31">
        <v>23760550</v>
      </c>
      <c r="R147" s="31">
        <v>23760550</v>
      </c>
      <c r="S147" s="31">
        <v>24149558</v>
      </c>
      <c r="T147" s="36">
        <f t="shared" si="38"/>
        <v>1.0163720115906407</v>
      </c>
      <c r="U147" s="36">
        <f t="shared" si="39"/>
        <v>0.14926438966697475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2573516</v>
      </c>
      <c r="E148" s="31">
        <v>1273516</v>
      </c>
      <c r="F148" s="31">
        <v>391447</v>
      </c>
      <c r="G148" s="36">
        <f t="shared" si="32"/>
        <v>0.15210591268909926</v>
      </c>
      <c r="H148" s="31">
        <v>357439</v>
      </c>
      <c r="I148" s="36">
        <f t="shared" si="33"/>
        <v>0.1388913066792668</v>
      </c>
      <c r="J148" s="31">
        <v>398234</v>
      </c>
      <c r="K148" s="36">
        <f t="shared" si="34"/>
        <v>0.31270435550083392</v>
      </c>
      <c r="L148" s="31">
        <v>0</v>
      </c>
      <c r="M148" s="36">
        <f t="shared" si="35"/>
        <v>0</v>
      </c>
      <c r="N148" s="31">
        <f t="shared" si="36"/>
        <v>1147120</v>
      </c>
      <c r="O148" s="36">
        <f t="shared" si="37"/>
        <v>0.90075036356041072</v>
      </c>
      <c r="P148" s="31">
        <v>416446</v>
      </c>
      <c r="Q148" s="31">
        <v>2184036</v>
      </c>
      <c r="R148" s="31">
        <v>2184036</v>
      </c>
      <c r="S148" s="31">
        <v>1113709</v>
      </c>
      <c r="T148" s="36">
        <f t="shared" si="38"/>
        <v>0.50993161284887245</v>
      </c>
      <c r="U148" s="36">
        <f t="shared" si="39"/>
        <v>-4.3731960446252383E-2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2819000</v>
      </c>
      <c r="E149" s="31">
        <v>2819000</v>
      </c>
      <c r="F149" s="31">
        <v>635223</v>
      </c>
      <c r="G149" s="36">
        <f t="shared" si="32"/>
        <v>0.22533628946434905</v>
      </c>
      <c r="H149" s="31">
        <v>1296631</v>
      </c>
      <c r="I149" s="36">
        <f t="shared" si="33"/>
        <v>0.45996133380631432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1931854</v>
      </c>
      <c r="O149" s="36">
        <f t="shared" si="37"/>
        <v>0.68529762327066335</v>
      </c>
      <c r="P149" s="31">
        <v>3522358</v>
      </c>
      <c r="Q149" s="31">
        <v>2808000</v>
      </c>
      <c r="R149" s="31">
        <v>2808000</v>
      </c>
      <c r="S149" s="31">
        <v>3522358</v>
      </c>
      <c r="T149" s="36">
        <f t="shared" si="38"/>
        <v>1.2544009971509971</v>
      </c>
      <c r="U149" s="36">
        <f t="shared" si="39"/>
        <v>-1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34609080</v>
      </c>
      <c r="E150" s="32">
        <f>SUM(E145:E149)</f>
        <v>42591055</v>
      </c>
      <c r="F150" s="32">
        <f>SUM(F145:F149)</f>
        <v>2536299</v>
      </c>
      <c r="G150" s="37">
        <f t="shared" si="32"/>
        <v>7.3284207496992118E-2</v>
      </c>
      <c r="H150" s="32">
        <f>SUM(H145:H149)</f>
        <v>3183445</v>
      </c>
      <c r="I150" s="37">
        <f t="shared" si="33"/>
        <v>9.1982942048734029E-2</v>
      </c>
      <c r="J150" s="32">
        <f>SUM(J145:J149)</f>
        <v>26981755</v>
      </c>
      <c r="K150" s="37">
        <f t="shared" si="34"/>
        <v>0.63350755223133115</v>
      </c>
      <c r="L150" s="32">
        <f>SUM(L145:L149)</f>
        <v>0</v>
      </c>
      <c r="M150" s="37">
        <f t="shared" si="35"/>
        <v>0</v>
      </c>
      <c r="N150" s="32">
        <f t="shared" si="36"/>
        <v>32701499</v>
      </c>
      <c r="O150" s="37">
        <f t="shared" si="37"/>
        <v>0.76780204200154234</v>
      </c>
      <c r="P150" s="32">
        <f>SUM(P145:P149)</f>
        <v>27113620</v>
      </c>
      <c r="Q150" s="32">
        <f>SUM(Q145:Q149)</f>
        <v>33606693</v>
      </c>
      <c r="R150" s="32">
        <f>SUM(R145:R149)</f>
        <v>39226368</v>
      </c>
      <c r="S150" s="32">
        <f>SUM(S145:S149)</f>
        <v>31176938</v>
      </c>
      <c r="T150" s="37">
        <f t="shared" si="38"/>
        <v>0.79479542944174697</v>
      </c>
      <c r="U150" s="37">
        <f t="shared" si="39"/>
        <v>-4.8634228848821737E-3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450500</v>
      </c>
      <c r="E151" s="31">
        <v>395000</v>
      </c>
      <c r="F151" s="31">
        <v>59422</v>
      </c>
      <c r="G151" s="36">
        <f t="shared" si="32"/>
        <v>0.13190233074361821</v>
      </c>
      <c r="H151" s="31">
        <v>37665</v>
      </c>
      <c r="I151" s="36">
        <f t="shared" si="33"/>
        <v>8.3607103218645951E-2</v>
      </c>
      <c r="J151" s="31">
        <v>61219</v>
      </c>
      <c r="K151" s="36">
        <f t="shared" si="34"/>
        <v>0.15498481012658227</v>
      </c>
      <c r="L151" s="31">
        <v>0</v>
      </c>
      <c r="M151" s="36">
        <f t="shared" si="35"/>
        <v>0</v>
      </c>
      <c r="N151" s="31">
        <f t="shared" si="36"/>
        <v>158306</v>
      </c>
      <c r="O151" s="36">
        <f t="shared" si="37"/>
        <v>0.40077468354430379</v>
      </c>
      <c r="P151" s="31">
        <v>25150</v>
      </c>
      <c r="Q151" s="31">
        <v>212000</v>
      </c>
      <c r="R151" s="31">
        <v>425000</v>
      </c>
      <c r="S151" s="31">
        <v>233050</v>
      </c>
      <c r="T151" s="36">
        <f t="shared" si="38"/>
        <v>0.5483529411764706</v>
      </c>
      <c r="U151" s="36">
        <f t="shared" si="39"/>
        <v>1.4341550695825052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12699500</v>
      </c>
      <c r="E152" s="31">
        <v>28869300</v>
      </c>
      <c r="F152" s="31">
        <v>9477619</v>
      </c>
      <c r="G152" s="36">
        <f t="shared" si="32"/>
        <v>0.74629859443285174</v>
      </c>
      <c r="H152" s="31">
        <v>7089904</v>
      </c>
      <c r="I152" s="36">
        <f t="shared" si="33"/>
        <v>0.55828213709201147</v>
      </c>
      <c r="J152" s="31">
        <v>3499694</v>
      </c>
      <c r="K152" s="36">
        <f t="shared" si="34"/>
        <v>0.12122545402902045</v>
      </c>
      <c r="L152" s="31">
        <v>0</v>
      </c>
      <c r="M152" s="36">
        <f t="shared" si="35"/>
        <v>0</v>
      </c>
      <c r="N152" s="31">
        <f t="shared" si="36"/>
        <v>20067217</v>
      </c>
      <c r="O152" s="36">
        <f t="shared" si="37"/>
        <v>0.69510576979698158</v>
      </c>
      <c r="P152" s="31">
        <v>3968110</v>
      </c>
      <c r="Q152" s="31">
        <v>13588500</v>
      </c>
      <c r="R152" s="31">
        <v>34754499</v>
      </c>
      <c r="S152" s="31">
        <v>7884033</v>
      </c>
      <c r="T152" s="36">
        <f t="shared" si="38"/>
        <v>0.2268492778445749</v>
      </c>
      <c r="U152" s="36">
        <f t="shared" si="39"/>
        <v>-0.11804511467676049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12273600</v>
      </c>
      <c r="E153" s="31">
        <v>23635600</v>
      </c>
      <c r="F153" s="31">
        <v>1241425</v>
      </c>
      <c r="G153" s="36">
        <f t="shared" si="32"/>
        <v>0.10114595554686481</v>
      </c>
      <c r="H153" s="31">
        <v>1063772</v>
      </c>
      <c r="I153" s="36">
        <f t="shared" si="33"/>
        <v>8.6671555207925952E-2</v>
      </c>
      <c r="J153" s="31">
        <v>1539974</v>
      </c>
      <c r="K153" s="36">
        <f t="shared" si="34"/>
        <v>6.5154851156729685E-2</v>
      </c>
      <c r="L153" s="31">
        <v>0</v>
      </c>
      <c r="M153" s="36">
        <f t="shared" si="35"/>
        <v>0</v>
      </c>
      <c r="N153" s="31">
        <f t="shared" si="36"/>
        <v>3845171</v>
      </c>
      <c r="O153" s="36">
        <f t="shared" si="37"/>
        <v>0.16268556753372032</v>
      </c>
      <c r="P153" s="31">
        <v>1242054</v>
      </c>
      <c r="Q153" s="31">
        <v>17108170</v>
      </c>
      <c r="R153" s="31">
        <v>22052710</v>
      </c>
      <c r="S153" s="31">
        <v>3457439</v>
      </c>
      <c r="T153" s="36">
        <f t="shared" si="38"/>
        <v>0.15678068591116465</v>
      </c>
      <c r="U153" s="36">
        <f t="shared" si="39"/>
        <v>0.23986074679522784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4459668</v>
      </c>
      <c r="E154" s="31">
        <v>4335668</v>
      </c>
      <c r="F154" s="31">
        <v>948954</v>
      </c>
      <c r="G154" s="36">
        <f t="shared" si="32"/>
        <v>0.21278579481701329</v>
      </c>
      <c r="H154" s="31">
        <v>905463</v>
      </c>
      <c r="I154" s="36">
        <f t="shared" si="33"/>
        <v>0.20303372358659882</v>
      </c>
      <c r="J154" s="31">
        <v>246227</v>
      </c>
      <c r="K154" s="36">
        <f t="shared" si="34"/>
        <v>5.6791018131462097E-2</v>
      </c>
      <c r="L154" s="31">
        <v>0</v>
      </c>
      <c r="M154" s="36">
        <f t="shared" si="35"/>
        <v>0</v>
      </c>
      <c r="N154" s="31">
        <f t="shared" si="36"/>
        <v>2100644</v>
      </c>
      <c r="O154" s="36">
        <f t="shared" si="37"/>
        <v>0.48450296471039755</v>
      </c>
      <c r="P154" s="31">
        <v>1317955</v>
      </c>
      <c r="Q154" s="31">
        <v>5784844</v>
      </c>
      <c r="R154" s="31">
        <v>6784844</v>
      </c>
      <c r="S154" s="31">
        <v>4804196</v>
      </c>
      <c r="T154" s="36">
        <f t="shared" si="38"/>
        <v>0.70807759176187401</v>
      </c>
      <c r="U154" s="36">
        <f t="shared" si="39"/>
        <v>-0.81317495665633499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1328100</v>
      </c>
      <c r="E155" s="31">
        <v>1328100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10061</v>
      </c>
      <c r="Q155" s="31">
        <v>0</v>
      </c>
      <c r="R155" s="31">
        <v>0</v>
      </c>
      <c r="S155" s="31">
        <v>60194</v>
      </c>
      <c r="T155" s="36">
        <f t="shared" si="38"/>
        <v>0</v>
      </c>
      <c r="U155" s="36">
        <f t="shared" si="39"/>
        <v>-1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31211368</v>
      </c>
      <c r="E157" s="32">
        <f>SUM(E151:E156)</f>
        <v>58563668</v>
      </c>
      <c r="F157" s="32">
        <f>SUM(F151:F156)</f>
        <v>11727420</v>
      </c>
      <c r="G157" s="37">
        <f t="shared" si="32"/>
        <v>0.37574194120552484</v>
      </c>
      <c r="H157" s="32">
        <f>SUM(H151:H156)</f>
        <v>9096804</v>
      </c>
      <c r="I157" s="37">
        <f t="shared" si="33"/>
        <v>0.29145803541837706</v>
      </c>
      <c r="J157" s="32">
        <f>SUM(J151:J156)</f>
        <v>5347114</v>
      </c>
      <c r="K157" s="37">
        <f t="shared" si="34"/>
        <v>9.130428783934777E-2</v>
      </c>
      <c r="L157" s="32">
        <f>SUM(L151:L156)</f>
        <v>0</v>
      </c>
      <c r="M157" s="37">
        <f t="shared" si="35"/>
        <v>0</v>
      </c>
      <c r="N157" s="32">
        <f t="shared" si="36"/>
        <v>26171338</v>
      </c>
      <c r="O157" s="37">
        <f t="shared" si="37"/>
        <v>0.44688693337992424</v>
      </c>
      <c r="P157" s="32">
        <f>SUM(P151:P156)</f>
        <v>6563330</v>
      </c>
      <c r="Q157" s="32">
        <f>SUM(Q151:Q156)</f>
        <v>36693514</v>
      </c>
      <c r="R157" s="32">
        <f>SUM(R151:R156)</f>
        <v>64017053</v>
      </c>
      <c r="S157" s="32">
        <f>SUM(S151:S156)</f>
        <v>16438912</v>
      </c>
      <c r="T157" s="37">
        <f t="shared" si="38"/>
        <v>0.25678957761457716</v>
      </c>
      <c r="U157" s="37">
        <f t="shared" si="39"/>
        <v>-0.18530471574642748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4470304</v>
      </c>
      <c r="E158" s="31">
        <v>4327304</v>
      </c>
      <c r="F158" s="31">
        <v>1116142</v>
      </c>
      <c r="G158" s="36">
        <f t="shared" si="32"/>
        <v>0.24967921644702462</v>
      </c>
      <c r="H158" s="31">
        <v>1081486</v>
      </c>
      <c r="I158" s="36">
        <f t="shared" si="33"/>
        <v>0.24192672355168687</v>
      </c>
      <c r="J158" s="31">
        <v>1136516</v>
      </c>
      <c r="K158" s="36">
        <f t="shared" si="34"/>
        <v>0.26263835404214725</v>
      </c>
      <c r="L158" s="31">
        <v>0</v>
      </c>
      <c r="M158" s="36">
        <f t="shared" si="35"/>
        <v>0</v>
      </c>
      <c r="N158" s="31">
        <f t="shared" si="36"/>
        <v>3334144</v>
      </c>
      <c r="O158" s="36">
        <f t="shared" si="37"/>
        <v>0.77048989393858158</v>
      </c>
      <c r="P158" s="31">
        <v>135792</v>
      </c>
      <c r="Q158" s="31">
        <v>958920</v>
      </c>
      <c r="R158" s="31">
        <v>2158920</v>
      </c>
      <c r="S158" s="31">
        <v>471737</v>
      </c>
      <c r="T158" s="36">
        <f t="shared" si="38"/>
        <v>0.21850601226539196</v>
      </c>
      <c r="U158" s="36">
        <f t="shared" si="39"/>
        <v>7.3695357605749976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32840496</v>
      </c>
      <c r="E159" s="31">
        <v>33422537</v>
      </c>
      <c r="F159" s="31">
        <v>10015860</v>
      </c>
      <c r="G159" s="36">
        <f t="shared" si="32"/>
        <v>0.30498504042082675</v>
      </c>
      <c r="H159" s="31">
        <v>9962482</v>
      </c>
      <c r="I159" s="36">
        <f t="shared" si="33"/>
        <v>0.3033596691109659</v>
      </c>
      <c r="J159" s="31">
        <v>7996404</v>
      </c>
      <c r="K159" s="36">
        <f t="shared" si="34"/>
        <v>0.23925185571639879</v>
      </c>
      <c r="L159" s="31">
        <v>0</v>
      </c>
      <c r="M159" s="36">
        <f t="shared" si="35"/>
        <v>0</v>
      </c>
      <c r="N159" s="31">
        <f t="shared" si="36"/>
        <v>27974746</v>
      </c>
      <c r="O159" s="36">
        <f t="shared" si="37"/>
        <v>0.83700246932182321</v>
      </c>
      <c r="P159" s="31">
        <v>3922212</v>
      </c>
      <c r="Q159" s="31">
        <v>30386940</v>
      </c>
      <c r="R159" s="31">
        <v>31196909</v>
      </c>
      <c r="S159" s="31">
        <v>23892635</v>
      </c>
      <c r="T159" s="36">
        <f t="shared" si="38"/>
        <v>0.76586545801701056</v>
      </c>
      <c r="U159" s="36">
        <f t="shared" si="39"/>
        <v>1.0387485429140497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1760000</v>
      </c>
      <c r="E160" s="31">
        <v>1760000</v>
      </c>
      <c r="F160" s="31">
        <v>905583</v>
      </c>
      <c r="G160" s="36">
        <f t="shared" si="32"/>
        <v>0.51453579545454542</v>
      </c>
      <c r="H160" s="31">
        <v>1021191</v>
      </c>
      <c r="I160" s="36">
        <f t="shared" si="33"/>
        <v>0.58022215909090913</v>
      </c>
      <c r="J160" s="31">
        <v>-204928</v>
      </c>
      <c r="K160" s="36">
        <f t="shared" si="34"/>
        <v>-0.11643636363636363</v>
      </c>
      <c r="L160" s="31">
        <v>0</v>
      </c>
      <c r="M160" s="36">
        <f t="shared" si="35"/>
        <v>0</v>
      </c>
      <c r="N160" s="31">
        <f t="shared" si="36"/>
        <v>1721846</v>
      </c>
      <c r="O160" s="36">
        <f t="shared" si="37"/>
        <v>0.97832159090909088</v>
      </c>
      <c r="P160" s="31">
        <v>948274</v>
      </c>
      <c r="Q160" s="31">
        <v>2277000</v>
      </c>
      <c r="R160" s="31">
        <v>2277000</v>
      </c>
      <c r="S160" s="31">
        <v>2825697</v>
      </c>
      <c r="T160" s="36">
        <f t="shared" si="38"/>
        <v>1.240973649538867</v>
      </c>
      <c r="U160" s="36">
        <f t="shared" si="39"/>
        <v>-1.21610631526331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39070800</v>
      </c>
      <c r="E163" s="32">
        <f>SUM(E158:E162)</f>
        <v>39509841</v>
      </c>
      <c r="F163" s="32">
        <f>SUM(F158:F162)</f>
        <v>12037585</v>
      </c>
      <c r="G163" s="37">
        <f t="shared" si="32"/>
        <v>0.30809671161071694</v>
      </c>
      <c r="H163" s="32">
        <f>SUM(H158:H162)</f>
        <v>12065159</v>
      </c>
      <c r="I163" s="37">
        <f t="shared" si="33"/>
        <v>0.30880245605413764</v>
      </c>
      <c r="J163" s="32">
        <f>SUM(J158:J162)</f>
        <v>8927992</v>
      </c>
      <c r="K163" s="37">
        <f t="shared" si="34"/>
        <v>0.22596881622479828</v>
      </c>
      <c r="L163" s="32">
        <f>SUM(L158:L162)</f>
        <v>0</v>
      </c>
      <c r="M163" s="37">
        <f t="shared" si="35"/>
        <v>0</v>
      </c>
      <c r="N163" s="32">
        <f t="shared" si="36"/>
        <v>33030736</v>
      </c>
      <c r="O163" s="37">
        <f t="shared" si="37"/>
        <v>0.83601288094275039</v>
      </c>
      <c r="P163" s="32">
        <f>SUM(P158:P162)</f>
        <v>5006278</v>
      </c>
      <c r="Q163" s="32">
        <f>SUM(Q158:Q162)</f>
        <v>33622860</v>
      </c>
      <c r="R163" s="32">
        <f>SUM(R158:R162)</f>
        <v>35632829</v>
      </c>
      <c r="S163" s="32">
        <f>SUM(S158:S162)</f>
        <v>27190069</v>
      </c>
      <c r="T163" s="37">
        <f t="shared" si="38"/>
        <v>0.76306231537215308</v>
      </c>
      <c r="U163" s="37">
        <f t="shared" si="39"/>
        <v>0.78335921417068732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1056</v>
      </c>
      <c r="E164" s="31">
        <v>1056</v>
      </c>
      <c r="F164" s="31">
        <v>0</v>
      </c>
      <c r="G164" s="36">
        <f t="shared" si="32"/>
        <v>0</v>
      </c>
      <c r="H164" s="31">
        <v>1678562</v>
      </c>
      <c r="I164" s="36">
        <f t="shared" si="33"/>
        <v>1589.5473484848485</v>
      </c>
      <c r="J164" s="31">
        <v>2620955</v>
      </c>
      <c r="K164" s="36">
        <f t="shared" si="34"/>
        <v>2481.964962121212</v>
      </c>
      <c r="L164" s="31">
        <v>0</v>
      </c>
      <c r="M164" s="36">
        <f t="shared" si="35"/>
        <v>0</v>
      </c>
      <c r="N164" s="31">
        <f t="shared" si="36"/>
        <v>4299517</v>
      </c>
      <c r="O164" s="36">
        <f t="shared" si="37"/>
        <v>4071.5123106060605</v>
      </c>
      <c r="P164" s="31">
        <v>0</v>
      </c>
      <c r="Q164" s="31">
        <v>1000</v>
      </c>
      <c r="R164" s="31">
        <v>1000</v>
      </c>
      <c r="S164" s="31">
        <v>539</v>
      </c>
      <c r="T164" s="36">
        <f t="shared" si="38"/>
        <v>0.53900000000000003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262200</v>
      </c>
      <c r="E165" s="31">
        <v>21765200</v>
      </c>
      <c r="F165" s="31">
        <v>6936547</v>
      </c>
      <c r="G165" s="36">
        <f t="shared" si="32"/>
        <v>26.455175438596491</v>
      </c>
      <c r="H165" s="31">
        <v>8270467</v>
      </c>
      <c r="I165" s="36">
        <f t="shared" si="33"/>
        <v>31.542589626239511</v>
      </c>
      <c r="J165" s="31">
        <v>1257208</v>
      </c>
      <c r="K165" s="36">
        <f t="shared" si="34"/>
        <v>5.7762299450498961E-2</v>
      </c>
      <c r="L165" s="31">
        <v>0</v>
      </c>
      <c r="M165" s="36">
        <f t="shared" si="35"/>
        <v>0</v>
      </c>
      <c r="N165" s="31">
        <f t="shared" si="36"/>
        <v>16464222</v>
      </c>
      <c r="O165" s="36">
        <f t="shared" si="37"/>
        <v>0.75644708066087152</v>
      </c>
      <c r="P165" s="31">
        <v>29551</v>
      </c>
      <c r="Q165" s="31">
        <v>60000</v>
      </c>
      <c r="R165" s="31">
        <v>60000</v>
      </c>
      <c r="S165" s="31">
        <v>159554</v>
      </c>
      <c r="T165" s="36">
        <f t="shared" si="38"/>
        <v>2.6592333333333333</v>
      </c>
      <c r="U165" s="36">
        <f t="shared" si="39"/>
        <v>41.543670264965655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63142549</v>
      </c>
      <c r="E166" s="31">
        <v>62988549</v>
      </c>
      <c r="F166" s="31">
        <v>25647883</v>
      </c>
      <c r="G166" s="36">
        <f t="shared" si="32"/>
        <v>0.40619017455250339</v>
      </c>
      <c r="H166" s="31">
        <v>21311302</v>
      </c>
      <c r="I166" s="36">
        <f t="shared" si="33"/>
        <v>0.33751095477631099</v>
      </c>
      <c r="J166" s="31">
        <v>15856282</v>
      </c>
      <c r="K166" s="36">
        <f t="shared" si="34"/>
        <v>0.25173277130101857</v>
      </c>
      <c r="L166" s="31">
        <v>0</v>
      </c>
      <c r="M166" s="36">
        <f t="shared" si="35"/>
        <v>0</v>
      </c>
      <c r="N166" s="31">
        <f t="shared" si="36"/>
        <v>62815467</v>
      </c>
      <c r="O166" s="36">
        <f t="shared" si="37"/>
        <v>0.99725216721534571</v>
      </c>
      <c r="P166" s="31">
        <v>24107607</v>
      </c>
      <c r="Q166" s="31">
        <v>78839960</v>
      </c>
      <c r="R166" s="31">
        <v>79533062</v>
      </c>
      <c r="S166" s="31">
        <v>70457394</v>
      </c>
      <c r="T166" s="36">
        <f t="shared" si="38"/>
        <v>0.88588811028047687</v>
      </c>
      <c r="U166" s="36">
        <f t="shared" si="39"/>
        <v>-0.342270595335323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2178000</v>
      </c>
      <c r="E167" s="31">
        <v>2178000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1762220</v>
      </c>
      <c r="K167" s="36">
        <f t="shared" si="34"/>
        <v>0.80910009182736453</v>
      </c>
      <c r="L167" s="31">
        <v>0</v>
      </c>
      <c r="M167" s="36">
        <f t="shared" si="35"/>
        <v>0</v>
      </c>
      <c r="N167" s="31">
        <f t="shared" si="36"/>
        <v>1762220</v>
      </c>
      <c r="O167" s="36">
        <f t="shared" si="37"/>
        <v>0.80910009182736453</v>
      </c>
      <c r="P167" s="31">
        <v>368773</v>
      </c>
      <c r="Q167" s="31">
        <v>2476000</v>
      </c>
      <c r="R167" s="31">
        <v>2476000</v>
      </c>
      <c r="S167" s="31">
        <v>2553418</v>
      </c>
      <c r="T167" s="36">
        <f t="shared" si="38"/>
        <v>1.031267366720517</v>
      </c>
      <c r="U167" s="36">
        <f t="shared" si="39"/>
        <v>3.7786036396373923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65583805</v>
      </c>
      <c r="E169" s="32">
        <f>SUM(E164:E168)</f>
        <v>86932805</v>
      </c>
      <c r="F169" s="32">
        <f>SUM(F164:F168)</f>
        <v>32584430</v>
      </c>
      <c r="G169" s="37">
        <f t="shared" si="32"/>
        <v>0.49683652846918536</v>
      </c>
      <c r="H169" s="32">
        <f>SUM(H164:H168)</f>
        <v>31260331</v>
      </c>
      <c r="I169" s="37">
        <f t="shared" si="33"/>
        <v>0.47664710823045414</v>
      </c>
      <c r="J169" s="32">
        <f>SUM(J164:J168)</f>
        <v>21496665</v>
      </c>
      <c r="K169" s="37">
        <f t="shared" si="34"/>
        <v>0.24727909101748183</v>
      </c>
      <c r="L169" s="32">
        <f>SUM(L164:L168)</f>
        <v>0</v>
      </c>
      <c r="M169" s="37">
        <f t="shared" si="35"/>
        <v>0</v>
      </c>
      <c r="N169" s="32">
        <f t="shared" si="36"/>
        <v>85341426</v>
      </c>
      <c r="O169" s="37">
        <f t="shared" si="37"/>
        <v>0.9816941487163563</v>
      </c>
      <c r="P169" s="32">
        <f>SUM(P164:P168)</f>
        <v>24505931</v>
      </c>
      <c r="Q169" s="32">
        <f>SUM(Q164:Q168)</f>
        <v>81376960</v>
      </c>
      <c r="R169" s="32">
        <f>SUM(R164:R168)</f>
        <v>82070062</v>
      </c>
      <c r="S169" s="32">
        <f>SUM(S164:S168)</f>
        <v>73170905</v>
      </c>
      <c r="T169" s="37">
        <f t="shared" si="38"/>
        <v>0.89156634242581656</v>
      </c>
      <c r="U169" s="37">
        <f t="shared" si="39"/>
        <v>-0.12279745666467434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1012785967</v>
      </c>
      <c r="E170" s="32">
        <f>SUM(E105,E107:E111,E113:E120,E122:E125,E127:E131,E133:E136,E138:E143,E145:E149,E151:E156,E158:E162,E164:E168)</f>
        <v>1149003341</v>
      </c>
      <c r="F170" s="32">
        <f>SUM(F105,F107:F111,F113:F120,F122:F125,F127:F131,F133:F136,F138:F143,F145:F149,F151:F156,F158:F162,F164:F168)</f>
        <v>151103144</v>
      </c>
      <c r="G170" s="37">
        <f t="shared" si="32"/>
        <v>0.14919553481530418</v>
      </c>
      <c r="H170" s="32">
        <f>SUM(H105,H107:H111,H113:H120,H122:H125,H127:H131,H133:H136,H138:H143,H145:H149,H151:H156,H158:H162,H164:H168)</f>
        <v>220910806</v>
      </c>
      <c r="I170" s="37">
        <f t="shared" si="33"/>
        <v>0.21812190650149479</v>
      </c>
      <c r="J170" s="32">
        <f>SUM(J105,J107:J111,J113:J120,J122:J125,J127:J131,J133:J136,J138:J143,J145:J149,J151:J156,J158:J162,J164:J168)</f>
        <v>192209777</v>
      </c>
      <c r="K170" s="37">
        <f t="shared" si="34"/>
        <v>0.16728391479933913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564223727</v>
      </c>
      <c r="O170" s="37">
        <f t="shared" si="37"/>
        <v>0.49105490547046199</v>
      </c>
      <c r="P170" s="32">
        <f>SUM(P105,P107:P111,P113:P120,P122:P125,P127:P131,P133:P136,P138:P143,P145:P149,P151:P156,P158:P162,P164:P168)</f>
        <v>191167300</v>
      </c>
      <c r="Q170" s="32">
        <f>SUM(Q105,Q107:Q111,Q113:Q120,Q122:Q125,Q127:Q131,Q133:Q136,Q138:Q143,Q145:Q149,Q151:Q156,Q158:Q162,Q164:Q168)</f>
        <v>813152551</v>
      </c>
      <c r="R170" s="32">
        <f>SUM(R105,R107:R111,R113:R120,R122:R125,R127:R131,R133:R136,R138:R143,R145:R149,R151:R156,R158:R162,R164:R168)</f>
        <v>869332128</v>
      </c>
      <c r="S170" s="32">
        <f>SUM(S105,S107:S111,S113:S120,S122:S125,S127:S131,S133:S136,S138:S143,S145:S149,S151:S156,S158:S162,S164:S168)</f>
        <v>486999952</v>
      </c>
      <c r="T170" s="37">
        <f t="shared" si="38"/>
        <v>0.56020010800751174</v>
      </c>
      <c r="U170" s="37">
        <f t="shared" si="39"/>
        <v>5.4532182020670117E-3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8750000</v>
      </c>
      <c r="E173" s="31">
        <v>8225000</v>
      </c>
      <c r="F173" s="31">
        <v>-2803892</v>
      </c>
      <c r="G173" s="36">
        <f t="shared" ref="G173:G205" si="40">IF(($D173     =0),0,($F173     /$D173     ))</f>
        <v>-0.32044479999999997</v>
      </c>
      <c r="H173" s="31">
        <v>-2969642</v>
      </c>
      <c r="I173" s="36">
        <f t="shared" ref="I173:I205" si="41">IF(($D173     =0),0,($H173     /$D173     ))</f>
        <v>-0.33938765714285712</v>
      </c>
      <c r="J173" s="31">
        <v>-2988330</v>
      </c>
      <c r="K173" s="36">
        <f t="shared" ref="K173:K205" si="42">IF(($E173     =0),0,($J173     /$E173     ))</f>
        <v>-0.36332279635258358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-8761864</v>
      </c>
      <c r="O173" s="36">
        <f t="shared" ref="O173:O205" si="45">IF(($E173     =0),0,($N173     /$E173     ))</f>
        <v>-1.0652722188449848</v>
      </c>
      <c r="P173" s="31">
        <v>-4256174</v>
      </c>
      <c r="Q173" s="31">
        <v>8450000</v>
      </c>
      <c r="R173" s="31">
        <v>8010000</v>
      </c>
      <c r="S173" s="31">
        <v>-2322317</v>
      </c>
      <c r="T173" s="36">
        <f t="shared" ref="T173:T205" si="46">IF(($R173     =0),0,($S173     /$R173     ))</f>
        <v>-0.28992721598002497</v>
      </c>
      <c r="U173" s="36">
        <f t="shared" ref="U173:U205" si="47">IF(($P173     =0),0,(($J173     /$P173     )-1))</f>
        <v>-0.2978834981840498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25455518</v>
      </c>
      <c r="E174" s="31">
        <v>28016081</v>
      </c>
      <c r="F174" s="31">
        <v>6452262</v>
      </c>
      <c r="G174" s="36">
        <f t="shared" si="40"/>
        <v>0.25347203698624399</v>
      </c>
      <c r="H174" s="31">
        <v>7129014</v>
      </c>
      <c r="I174" s="36">
        <f t="shared" si="41"/>
        <v>0.28005770693803994</v>
      </c>
      <c r="J174" s="31">
        <v>5569789</v>
      </c>
      <c r="K174" s="36">
        <f t="shared" si="42"/>
        <v>0.19880685667634956</v>
      </c>
      <c r="L174" s="31">
        <v>0</v>
      </c>
      <c r="M174" s="36">
        <f t="shared" si="43"/>
        <v>0</v>
      </c>
      <c r="N174" s="31">
        <f t="shared" si="44"/>
        <v>19151065</v>
      </c>
      <c r="O174" s="36">
        <f t="shared" si="45"/>
        <v>0.68357401593748957</v>
      </c>
      <c r="P174" s="31">
        <v>6264820</v>
      </c>
      <c r="Q174" s="31">
        <v>23322888</v>
      </c>
      <c r="R174" s="31">
        <v>23322888</v>
      </c>
      <c r="S174" s="31">
        <v>17485539</v>
      </c>
      <c r="T174" s="36">
        <f t="shared" si="46"/>
        <v>0.74971585851632094</v>
      </c>
      <c r="U174" s="36">
        <f t="shared" si="47"/>
        <v>-0.11094189457957293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21323285</v>
      </c>
      <c r="E175" s="31">
        <v>21323285</v>
      </c>
      <c r="F175" s="31">
        <v>36615031</v>
      </c>
      <c r="G175" s="36">
        <f t="shared" si="40"/>
        <v>1.7171383771309159</v>
      </c>
      <c r="H175" s="31">
        <v>20214771</v>
      </c>
      <c r="I175" s="36">
        <f t="shared" si="41"/>
        <v>0.94801391999403473</v>
      </c>
      <c r="J175" s="31">
        <v>-381712</v>
      </c>
      <c r="K175" s="36">
        <f t="shared" si="42"/>
        <v>-1.7901181736303763E-2</v>
      </c>
      <c r="L175" s="31">
        <v>0</v>
      </c>
      <c r="M175" s="36">
        <f t="shared" si="43"/>
        <v>0</v>
      </c>
      <c r="N175" s="31">
        <f t="shared" si="44"/>
        <v>56448090</v>
      </c>
      <c r="O175" s="36">
        <f t="shared" si="45"/>
        <v>2.6472511153886469</v>
      </c>
      <c r="P175" s="31">
        <v>-377951</v>
      </c>
      <c r="Q175" s="31">
        <v>19985392</v>
      </c>
      <c r="R175" s="31">
        <v>19917567</v>
      </c>
      <c r="S175" s="31">
        <v>-1002216</v>
      </c>
      <c r="T175" s="36">
        <f t="shared" si="46"/>
        <v>-5.0318193984235121E-2</v>
      </c>
      <c r="U175" s="36">
        <f t="shared" si="47"/>
        <v>9.9510253974721685E-3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4779933</v>
      </c>
      <c r="E176" s="31">
        <v>4819933</v>
      </c>
      <c r="F176" s="31">
        <v>1080473</v>
      </c>
      <c r="G176" s="36">
        <f t="shared" si="40"/>
        <v>0.22604354496182269</v>
      </c>
      <c r="H176" s="31">
        <v>1225853</v>
      </c>
      <c r="I176" s="36">
        <f t="shared" si="41"/>
        <v>0.2564581972174087</v>
      </c>
      <c r="J176" s="31">
        <v>1034074</v>
      </c>
      <c r="K176" s="36">
        <f t="shared" si="42"/>
        <v>0.21454115648495528</v>
      </c>
      <c r="L176" s="31">
        <v>0</v>
      </c>
      <c r="M176" s="36">
        <f t="shared" si="43"/>
        <v>0</v>
      </c>
      <c r="N176" s="31">
        <f t="shared" si="44"/>
        <v>3340400</v>
      </c>
      <c r="O176" s="36">
        <f t="shared" si="45"/>
        <v>0.69303867916836193</v>
      </c>
      <c r="P176" s="31">
        <v>1069332</v>
      </c>
      <c r="Q176" s="31">
        <v>4349415</v>
      </c>
      <c r="R176" s="31">
        <v>4349415</v>
      </c>
      <c r="S176" s="31">
        <v>2765982</v>
      </c>
      <c r="T176" s="36">
        <f t="shared" si="46"/>
        <v>0.6359434544645659</v>
      </c>
      <c r="U176" s="36">
        <f t="shared" si="47"/>
        <v>-3.2971986249359375E-2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17917956</v>
      </c>
      <c r="E177" s="31">
        <v>8379081</v>
      </c>
      <c r="F177" s="31">
        <v>8260</v>
      </c>
      <c r="G177" s="36">
        <f t="shared" si="40"/>
        <v>4.6099008168119175E-4</v>
      </c>
      <c r="H177" s="31">
        <v>80869</v>
      </c>
      <c r="I177" s="36">
        <f t="shared" si="41"/>
        <v>4.5132938154329658E-3</v>
      </c>
      <c r="J177" s="31">
        <v>116773</v>
      </c>
      <c r="K177" s="36">
        <f t="shared" si="42"/>
        <v>1.3936253868413493E-2</v>
      </c>
      <c r="L177" s="31">
        <v>0</v>
      </c>
      <c r="M177" s="36">
        <f t="shared" si="43"/>
        <v>0</v>
      </c>
      <c r="N177" s="31">
        <f t="shared" si="44"/>
        <v>205902</v>
      </c>
      <c r="O177" s="36">
        <f t="shared" si="45"/>
        <v>2.4573339248063122E-2</v>
      </c>
      <c r="P177" s="31">
        <v>26347</v>
      </c>
      <c r="Q177" s="31">
        <v>16828195</v>
      </c>
      <c r="R177" s="31">
        <v>16936151</v>
      </c>
      <c r="S177" s="31">
        <v>412754</v>
      </c>
      <c r="T177" s="36">
        <f t="shared" si="46"/>
        <v>2.4371180913538147E-2</v>
      </c>
      <c r="U177" s="36">
        <f t="shared" si="47"/>
        <v>3.4321175086347591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78226692</v>
      </c>
      <c r="E179" s="32">
        <f>SUM(E173:E178)</f>
        <v>70763380</v>
      </c>
      <c r="F179" s="32">
        <f>SUM(F173:F178)</f>
        <v>41352134</v>
      </c>
      <c r="G179" s="37">
        <f t="shared" si="40"/>
        <v>0.52861923395661414</v>
      </c>
      <c r="H179" s="32">
        <f>SUM(H173:H178)</f>
        <v>25680865</v>
      </c>
      <c r="I179" s="37">
        <f t="shared" si="41"/>
        <v>0.32828775375034391</v>
      </c>
      <c r="J179" s="32">
        <f>SUM(J173:J178)</f>
        <v>3350594</v>
      </c>
      <c r="K179" s="37">
        <f t="shared" si="42"/>
        <v>4.7349264548979995E-2</v>
      </c>
      <c r="L179" s="32">
        <f>SUM(L173:L178)</f>
        <v>0</v>
      </c>
      <c r="M179" s="37">
        <f t="shared" si="43"/>
        <v>0</v>
      </c>
      <c r="N179" s="32">
        <f t="shared" si="44"/>
        <v>70383593</v>
      </c>
      <c r="O179" s="37">
        <f t="shared" si="45"/>
        <v>0.99463300085439676</v>
      </c>
      <c r="P179" s="32">
        <f>SUM(P173:P178)</f>
        <v>2726374</v>
      </c>
      <c r="Q179" s="32">
        <f>SUM(Q173:Q178)</f>
        <v>72935890</v>
      </c>
      <c r="R179" s="32">
        <f>SUM(R173:R178)</f>
        <v>72536021</v>
      </c>
      <c r="S179" s="32">
        <f>SUM(S173:S178)</f>
        <v>17339742</v>
      </c>
      <c r="T179" s="37">
        <f t="shared" si="46"/>
        <v>0.23905008519835957</v>
      </c>
      <c r="U179" s="37">
        <f t="shared" si="47"/>
        <v>0.22895611533854132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2056189</v>
      </c>
      <c r="R180" s="31">
        <v>2056189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27805526</v>
      </c>
      <c r="E181" s="31">
        <v>24272400</v>
      </c>
      <c r="F181" s="31">
        <v>4808072</v>
      </c>
      <c r="G181" s="36">
        <f t="shared" si="40"/>
        <v>0.17291785812647456</v>
      </c>
      <c r="H181" s="31">
        <v>4508834</v>
      </c>
      <c r="I181" s="36">
        <f t="shared" si="41"/>
        <v>0.16215604049353355</v>
      </c>
      <c r="J181" s="31">
        <v>3580430</v>
      </c>
      <c r="K181" s="36">
        <f t="shared" si="42"/>
        <v>0.14751034096339877</v>
      </c>
      <c r="L181" s="31">
        <v>0</v>
      </c>
      <c r="M181" s="36">
        <f t="shared" si="43"/>
        <v>0</v>
      </c>
      <c r="N181" s="31">
        <f t="shared" si="44"/>
        <v>12897336</v>
      </c>
      <c r="O181" s="36">
        <f t="shared" si="45"/>
        <v>0.53135808572699861</v>
      </c>
      <c r="P181" s="31">
        <v>4846034</v>
      </c>
      <c r="Q181" s="31">
        <v>29984000</v>
      </c>
      <c r="R181" s="31">
        <v>26360000</v>
      </c>
      <c r="S181" s="31">
        <v>14742409</v>
      </c>
      <c r="T181" s="36">
        <f t="shared" si="46"/>
        <v>0.5592719650986343</v>
      </c>
      <c r="U181" s="36">
        <f t="shared" si="47"/>
        <v>-0.26116283955085751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42077948</v>
      </c>
      <c r="E182" s="31">
        <v>59291953</v>
      </c>
      <c r="F182" s="31">
        <v>2120588</v>
      </c>
      <c r="G182" s="36">
        <f t="shared" si="40"/>
        <v>5.0396659076626077E-2</v>
      </c>
      <c r="H182" s="31">
        <v>-1054639</v>
      </c>
      <c r="I182" s="36">
        <f t="shared" si="41"/>
        <v>-2.5063936102587513E-2</v>
      </c>
      <c r="J182" s="31">
        <v>8917684</v>
      </c>
      <c r="K182" s="36">
        <f t="shared" si="42"/>
        <v>0.15040293916444278</v>
      </c>
      <c r="L182" s="31">
        <v>0</v>
      </c>
      <c r="M182" s="36">
        <f t="shared" si="43"/>
        <v>0</v>
      </c>
      <c r="N182" s="31">
        <f t="shared" si="44"/>
        <v>9983633</v>
      </c>
      <c r="O182" s="36">
        <f t="shared" si="45"/>
        <v>0.16838090996935115</v>
      </c>
      <c r="P182" s="31">
        <v>4372734</v>
      </c>
      <c r="Q182" s="31">
        <v>45779485</v>
      </c>
      <c r="R182" s="31">
        <v>46024485</v>
      </c>
      <c r="S182" s="31">
        <v>11413652</v>
      </c>
      <c r="T182" s="36">
        <f t="shared" si="46"/>
        <v>0.24799086833888526</v>
      </c>
      <c r="U182" s="36">
        <f t="shared" si="47"/>
        <v>1.0393840558332612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12012165</v>
      </c>
      <c r="E183" s="31">
        <v>12722165</v>
      </c>
      <c r="F183" s="31">
        <v>2696388</v>
      </c>
      <c r="G183" s="36">
        <f t="shared" si="40"/>
        <v>0.22447144207559586</v>
      </c>
      <c r="H183" s="31">
        <v>1808335</v>
      </c>
      <c r="I183" s="36">
        <f t="shared" si="41"/>
        <v>0.15054197140981662</v>
      </c>
      <c r="J183" s="31">
        <v>3689422</v>
      </c>
      <c r="K183" s="36">
        <f t="shared" si="42"/>
        <v>0.28999954017260426</v>
      </c>
      <c r="L183" s="31">
        <v>0</v>
      </c>
      <c r="M183" s="36">
        <f t="shared" si="43"/>
        <v>0</v>
      </c>
      <c r="N183" s="31">
        <f t="shared" si="44"/>
        <v>8194145</v>
      </c>
      <c r="O183" s="36">
        <f t="shared" si="45"/>
        <v>0.64408416334798357</v>
      </c>
      <c r="P183" s="31">
        <v>3904216</v>
      </c>
      <c r="Q183" s="31">
        <v>9882564</v>
      </c>
      <c r="R183" s="31">
        <v>11407564</v>
      </c>
      <c r="S183" s="31">
        <v>7202787</v>
      </c>
      <c r="T183" s="36">
        <f t="shared" si="46"/>
        <v>0.63140447864241656</v>
      </c>
      <c r="U183" s="36">
        <f t="shared" si="47"/>
        <v>-5.5015911004923868E-2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2416000</v>
      </c>
      <c r="E184" s="31">
        <v>2416000</v>
      </c>
      <c r="F184" s="31">
        <v>534554</v>
      </c>
      <c r="G184" s="36">
        <f t="shared" si="40"/>
        <v>0.22125579470198675</v>
      </c>
      <c r="H184" s="31">
        <v>0</v>
      </c>
      <c r="I184" s="36">
        <f t="shared" si="41"/>
        <v>0</v>
      </c>
      <c r="J184" s="31">
        <v>838175</v>
      </c>
      <c r="K184" s="36">
        <f t="shared" si="42"/>
        <v>0.34692673841059601</v>
      </c>
      <c r="L184" s="31">
        <v>0</v>
      </c>
      <c r="M184" s="36">
        <f t="shared" si="43"/>
        <v>0</v>
      </c>
      <c r="N184" s="31">
        <f t="shared" si="44"/>
        <v>1372729</v>
      </c>
      <c r="O184" s="36">
        <f t="shared" si="45"/>
        <v>0.56818253311258282</v>
      </c>
      <c r="P184" s="31">
        <v>645204</v>
      </c>
      <c r="Q184" s="31">
        <v>2407000</v>
      </c>
      <c r="R184" s="31">
        <v>2407000</v>
      </c>
      <c r="S184" s="31">
        <v>1203499</v>
      </c>
      <c r="T184" s="36">
        <f t="shared" si="46"/>
        <v>0.49999958454507687</v>
      </c>
      <c r="U184" s="36">
        <f t="shared" si="47"/>
        <v>0.29908525055641322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84311639</v>
      </c>
      <c r="E185" s="32">
        <f>SUM(E180:E184)</f>
        <v>98702518</v>
      </c>
      <c r="F185" s="32">
        <f>SUM(F180:F184)</f>
        <v>10159602</v>
      </c>
      <c r="G185" s="37">
        <f t="shared" si="40"/>
        <v>0.12050058711348263</v>
      </c>
      <c r="H185" s="32">
        <f>SUM(H180:H184)</f>
        <v>5262530</v>
      </c>
      <c r="I185" s="37">
        <f t="shared" si="41"/>
        <v>6.2417598120705492E-2</v>
      </c>
      <c r="J185" s="32">
        <f>SUM(J180:J184)</f>
        <v>17025711</v>
      </c>
      <c r="K185" s="37">
        <f t="shared" si="42"/>
        <v>0.17249520422569159</v>
      </c>
      <c r="L185" s="32">
        <f>SUM(L180:L184)</f>
        <v>0</v>
      </c>
      <c r="M185" s="37">
        <f t="shared" si="43"/>
        <v>0</v>
      </c>
      <c r="N185" s="32">
        <f t="shared" si="44"/>
        <v>32447843</v>
      </c>
      <c r="O185" s="37">
        <f t="shared" si="45"/>
        <v>0.3287438219154652</v>
      </c>
      <c r="P185" s="32">
        <f>SUM(P180:P184)</f>
        <v>13768188</v>
      </c>
      <c r="Q185" s="32">
        <f>SUM(Q180:Q184)</f>
        <v>90109238</v>
      </c>
      <c r="R185" s="32">
        <f>SUM(R180:R184)</f>
        <v>88255238</v>
      </c>
      <c r="S185" s="32">
        <f>SUM(S180:S184)</f>
        <v>34562347</v>
      </c>
      <c r="T185" s="37">
        <f t="shared" si="46"/>
        <v>0.39161808163726214</v>
      </c>
      <c r="U185" s="37">
        <f t="shared" si="47"/>
        <v>0.23659780066919489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4000000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3999306</v>
      </c>
      <c r="K186" s="36">
        <f t="shared" si="42"/>
        <v>0.99982649999999995</v>
      </c>
      <c r="L186" s="31">
        <v>0</v>
      </c>
      <c r="M186" s="36">
        <f t="shared" si="43"/>
        <v>0</v>
      </c>
      <c r="N186" s="31">
        <f t="shared" si="44"/>
        <v>3999306</v>
      </c>
      <c r="O186" s="36">
        <f t="shared" si="45"/>
        <v>0.99982649999999995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84045808</v>
      </c>
      <c r="E188" s="31">
        <v>83521612</v>
      </c>
      <c r="F188" s="31">
        <v>37897368</v>
      </c>
      <c r="G188" s="36">
        <f t="shared" si="40"/>
        <v>0.45091324483429324</v>
      </c>
      <c r="H188" s="31">
        <v>16476085</v>
      </c>
      <c r="I188" s="36">
        <f t="shared" si="41"/>
        <v>0.19603696355682607</v>
      </c>
      <c r="J188" s="31">
        <v>16623840</v>
      </c>
      <c r="K188" s="36">
        <f t="shared" si="42"/>
        <v>0.1990363883302444</v>
      </c>
      <c r="L188" s="31">
        <v>0</v>
      </c>
      <c r="M188" s="36">
        <f t="shared" si="43"/>
        <v>0</v>
      </c>
      <c r="N188" s="31">
        <f t="shared" si="44"/>
        <v>70997293</v>
      </c>
      <c r="O188" s="36">
        <f t="shared" si="45"/>
        <v>0.8500469674842962</v>
      </c>
      <c r="P188" s="31">
        <v>-35221989</v>
      </c>
      <c r="Q188" s="31">
        <v>80272983</v>
      </c>
      <c r="R188" s="31">
        <v>80272983</v>
      </c>
      <c r="S188" s="31">
        <v>63262044</v>
      </c>
      <c r="T188" s="36">
        <f t="shared" si="46"/>
        <v>0.78808637272144233</v>
      </c>
      <c r="U188" s="36">
        <f t="shared" si="47"/>
        <v>-1.4719733459686219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10682320</v>
      </c>
      <c r="E189" s="31">
        <v>10682320</v>
      </c>
      <c r="F189" s="31">
        <v>3724750</v>
      </c>
      <c r="G189" s="36">
        <f t="shared" si="40"/>
        <v>0.34868361928869385</v>
      </c>
      <c r="H189" s="31">
        <v>1109205</v>
      </c>
      <c r="I189" s="36">
        <f t="shared" si="41"/>
        <v>0.10383559002164323</v>
      </c>
      <c r="J189" s="31">
        <v>492393</v>
      </c>
      <c r="K189" s="36">
        <f t="shared" si="42"/>
        <v>4.6094200510750472E-2</v>
      </c>
      <c r="L189" s="31">
        <v>0</v>
      </c>
      <c r="M189" s="36">
        <f t="shared" si="43"/>
        <v>0</v>
      </c>
      <c r="N189" s="31">
        <f t="shared" si="44"/>
        <v>5326348</v>
      </c>
      <c r="O189" s="36">
        <f t="shared" si="45"/>
        <v>0.49861340982108754</v>
      </c>
      <c r="P189" s="31">
        <v>-9501131</v>
      </c>
      <c r="Q189" s="31">
        <v>6033131</v>
      </c>
      <c r="R189" s="31">
        <v>10144653</v>
      </c>
      <c r="S189" s="31">
        <v>5882419</v>
      </c>
      <c r="T189" s="36">
        <f t="shared" si="46"/>
        <v>0.57985413596699664</v>
      </c>
      <c r="U189" s="36">
        <f t="shared" si="47"/>
        <v>-1.051824672241652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7617000</v>
      </c>
      <c r="E190" s="31">
        <v>7692000</v>
      </c>
      <c r="F190" s="31">
        <v>2965817</v>
      </c>
      <c r="G190" s="36">
        <f t="shared" si="40"/>
        <v>0.38936812393330705</v>
      </c>
      <c r="H190" s="31">
        <v>2558123</v>
      </c>
      <c r="I190" s="36">
        <f t="shared" si="41"/>
        <v>0.3358439017986084</v>
      </c>
      <c r="J190" s="31">
        <v>2095974</v>
      </c>
      <c r="K190" s="36">
        <f t="shared" si="42"/>
        <v>0.27248751950078004</v>
      </c>
      <c r="L190" s="31">
        <v>0</v>
      </c>
      <c r="M190" s="36">
        <f t="shared" si="43"/>
        <v>0</v>
      </c>
      <c r="N190" s="31">
        <f t="shared" si="44"/>
        <v>7619914</v>
      </c>
      <c r="O190" s="36">
        <f t="shared" si="45"/>
        <v>0.99062844513780546</v>
      </c>
      <c r="P190" s="31">
        <v>990651488</v>
      </c>
      <c r="Q190" s="31">
        <v>6125000</v>
      </c>
      <c r="R190" s="31">
        <v>8070000</v>
      </c>
      <c r="S190" s="31">
        <v>994862216</v>
      </c>
      <c r="T190" s="36">
        <f t="shared" si="46"/>
        <v>123.27908500619579</v>
      </c>
      <c r="U190" s="36">
        <f t="shared" si="47"/>
        <v>-0.99788424685634758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102345128</v>
      </c>
      <c r="E191" s="32">
        <f>SUM(E186:E190)</f>
        <v>105895932</v>
      </c>
      <c r="F191" s="32">
        <f>SUM(F186:F190)</f>
        <v>44587935</v>
      </c>
      <c r="G191" s="37">
        <f t="shared" si="40"/>
        <v>0.43566250657285804</v>
      </c>
      <c r="H191" s="32">
        <f>SUM(H186:H190)</f>
        <v>20143413</v>
      </c>
      <c r="I191" s="37">
        <f t="shared" si="41"/>
        <v>0.19681848460827564</v>
      </c>
      <c r="J191" s="32">
        <f>SUM(J186:J190)</f>
        <v>23211513</v>
      </c>
      <c r="K191" s="37">
        <f t="shared" si="42"/>
        <v>0.2191917343907035</v>
      </c>
      <c r="L191" s="32">
        <f>SUM(L186:L190)</f>
        <v>0</v>
      </c>
      <c r="M191" s="37">
        <f t="shared" si="43"/>
        <v>0</v>
      </c>
      <c r="N191" s="32">
        <f t="shared" si="44"/>
        <v>87942861</v>
      </c>
      <c r="O191" s="37">
        <f t="shared" si="45"/>
        <v>0.8304649606370148</v>
      </c>
      <c r="P191" s="32">
        <f>SUM(P186:P190)</f>
        <v>945928368</v>
      </c>
      <c r="Q191" s="32">
        <f>SUM(Q186:Q190)</f>
        <v>92431114</v>
      </c>
      <c r="R191" s="32">
        <f>SUM(R186:R190)</f>
        <v>98487636</v>
      </c>
      <c r="S191" s="32">
        <f>SUM(S186:S190)</f>
        <v>1064006679</v>
      </c>
      <c r="T191" s="37">
        <f t="shared" si="46"/>
        <v>10.803454344259009</v>
      </c>
      <c r="U191" s="37">
        <f t="shared" si="47"/>
        <v>-0.97546165884730085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1370000</v>
      </c>
      <c r="E192" s="31">
        <v>1370000</v>
      </c>
      <c r="F192" s="31">
        <v>343000</v>
      </c>
      <c r="G192" s="36">
        <f t="shared" si="40"/>
        <v>0.25036496350364962</v>
      </c>
      <c r="H192" s="31">
        <v>616000</v>
      </c>
      <c r="I192" s="36">
        <f t="shared" si="41"/>
        <v>0.44963503649635034</v>
      </c>
      <c r="J192" s="31">
        <v>102750</v>
      </c>
      <c r="K192" s="36">
        <f t="shared" si="42"/>
        <v>7.4999999999999997E-2</v>
      </c>
      <c r="L192" s="31">
        <v>0</v>
      </c>
      <c r="M192" s="36">
        <f t="shared" si="43"/>
        <v>0</v>
      </c>
      <c r="N192" s="31">
        <f t="shared" si="44"/>
        <v>1061750</v>
      </c>
      <c r="O192" s="36">
        <f t="shared" si="45"/>
        <v>0.77500000000000002</v>
      </c>
      <c r="P192" s="31">
        <v>660000</v>
      </c>
      <c r="Q192" s="31">
        <v>1256004</v>
      </c>
      <c r="R192" s="31">
        <v>2383204</v>
      </c>
      <c r="S192" s="31">
        <v>974000</v>
      </c>
      <c r="T192" s="36">
        <f t="shared" si="46"/>
        <v>0.40869350672456073</v>
      </c>
      <c r="U192" s="36">
        <f t="shared" si="47"/>
        <v>-0.84431818181818186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729728</v>
      </c>
      <c r="E193" s="31">
        <v>729728</v>
      </c>
      <c r="F193" s="31">
        <v>46424</v>
      </c>
      <c r="G193" s="36">
        <f t="shared" si="40"/>
        <v>6.3618224872829324E-2</v>
      </c>
      <c r="H193" s="31">
        <v>82889</v>
      </c>
      <c r="I193" s="36">
        <f t="shared" si="41"/>
        <v>0.11358889887738993</v>
      </c>
      <c r="J193" s="31">
        <v>53280</v>
      </c>
      <c r="K193" s="36">
        <f t="shared" si="42"/>
        <v>7.3013506402385547E-2</v>
      </c>
      <c r="L193" s="31">
        <v>0</v>
      </c>
      <c r="M193" s="36">
        <f t="shared" si="43"/>
        <v>0</v>
      </c>
      <c r="N193" s="31">
        <f t="shared" si="44"/>
        <v>182593</v>
      </c>
      <c r="O193" s="36">
        <f t="shared" si="45"/>
        <v>0.25022063015260482</v>
      </c>
      <c r="P193" s="31">
        <v>34363</v>
      </c>
      <c r="Q193" s="31">
        <v>693000</v>
      </c>
      <c r="R193" s="31">
        <v>693000</v>
      </c>
      <c r="S193" s="31">
        <v>80759</v>
      </c>
      <c r="T193" s="36">
        <f t="shared" si="46"/>
        <v>0.11653535353535353</v>
      </c>
      <c r="U193" s="36">
        <f t="shared" si="47"/>
        <v>0.55050490352995962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16199843</v>
      </c>
      <c r="E195" s="31">
        <v>15217695</v>
      </c>
      <c r="F195" s="31">
        <v>1985133</v>
      </c>
      <c r="G195" s="36">
        <f t="shared" si="40"/>
        <v>0.12254026165562222</v>
      </c>
      <c r="H195" s="31">
        <v>3266179</v>
      </c>
      <c r="I195" s="36">
        <f t="shared" si="41"/>
        <v>0.20161794160597729</v>
      </c>
      <c r="J195" s="31">
        <v>1526383</v>
      </c>
      <c r="K195" s="36">
        <f t="shared" si="42"/>
        <v>0.10030316680679958</v>
      </c>
      <c r="L195" s="31">
        <v>0</v>
      </c>
      <c r="M195" s="36">
        <f t="shared" si="43"/>
        <v>0</v>
      </c>
      <c r="N195" s="31">
        <f t="shared" si="44"/>
        <v>6777695</v>
      </c>
      <c r="O195" s="36">
        <f t="shared" si="45"/>
        <v>0.44538249715216399</v>
      </c>
      <c r="P195" s="31">
        <v>2613255</v>
      </c>
      <c r="Q195" s="31">
        <v>15404466</v>
      </c>
      <c r="R195" s="31">
        <v>15384466</v>
      </c>
      <c r="S195" s="31">
        <v>4178914</v>
      </c>
      <c r="T195" s="36">
        <f t="shared" si="46"/>
        <v>0.27163204754718168</v>
      </c>
      <c r="U195" s="36">
        <f t="shared" si="47"/>
        <v>-0.41590736457023902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580290</v>
      </c>
      <c r="E196" s="31">
        <v>580290</v>
      </c>
      <c r="F196" s="31">
        <v>9512</v>
      </c>
      <c r="G196" s="36">
        <f t="shared" si="40"/>
        <v>1.6391804097951025E-2</v>
      </c>
      <c r="H196" s="31">
        <v>-6700</v>
      </c>
      <c r="I196" s="36">
        <f t="shared" si="41"/>
        <v>-1.154595116234986E-2</v>
      </c>
      <c r="J196" s="31">
        <v>120</v>
      </c>
      <c r="K196" s="36">
        <f t="shared" si="42"/>
        <v>2.0679315514656466E-4</v>
      </c>
      <c r="L196" s="31">
        <v>0</v>
      </c>
      <c r="M196" s="36">
        <f t="shared" si="43"/>
        <v>0</v>
      </c>
      <c r="N196" s="31">
        <f t="shared" si="44"/>
        <v>2932</v>
      </c>
      <c r="O196" s="36">
        <f t="shared" si="45"/>
        <v>5.0526460907477297E-3</v>
      </c>
      <c r="P196" s="31">
        <v>1057878</v>
      </c>
      <c r="Q196" s="31">
        <v>551083</v>
      </c>
      <c r="R196" s="31">
        <v>1551083</v>
      </c>
      <c r="S196" s="31">
        <v>2140085</v>
      </c>
      <c r="T196" s="36">
        <f t="shared" si="46"/>
        <v>1.379735965128881</v>
      </c>
      <c r="U196" s="36">
        <f t="shared" si="47"/>
        <v>-0.99988656536954168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2290000</v>
      </c>
      <c r="E197" s="31">
        <v>2290000</v>
      </c>
      <c r="F197" s="31">
        <v>360750</v>
      </c>
      <c r="G197" s="36">
        <f t="shared" si="40"/>
        <v>0.15753275109170306</v>
      </c>
      <c r="H197" s="31">
        <v>640479</v>
      </c>
      <c r="I197" s="36">
        <f t="shared" si="41"/>
        <v>0.27968515283842793</v>
      </c>
      <c r="J197" s="31">
        <v>377129</v>
      </c>
      <c r="K197" s="36">
        <f t="shared" si="42"/>
        <v>0.16468515283842794</v>
      </c>
      <c r="L197" s="31">
        <v>0</v>
      </c>
      <c r="M197" s="36">
        <f t="shared" si="43"/>
        <v>0</v>
      </c>
      <c r="N197" s="31">
        <f t="shared" si="44"/>
        <v>1378358</v>
      </c>
      <c r="O197" s="36">
        <f t="shared" si="45"/>
        <v>0.60190305676855893</v>
      </c>
      <c r="P197" s="31">
        <v>276929</v>
      </c>
      <c r="Q197" s="31">
        <v>2281000</v>
      </c>
      <c r="R197" s="31">
        <v>2281000</v>
      </c>
      <c r="S197" s="31">
        <v>750747</v>
      </c>
      <c r="T197" s="36">
        <f t="shared" si="46"/>
        <v>0.32913064445418677</v>
      </c>
      <c r="U197" s="36">
        <f t="shared" si="47"/>
        <v>0.36182559428589989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21169861</v>
      </c>
      <c r="E198" s="32">
        <f>SUM(E192:E197)</f>
        <v>20187713</v>
      </c>
      <c r="F198" s="32">
        <f>SUM(F192:F197)</f>
        <v>2744819</v>
      </c>
      <c r="G198" s="37">
        <f t="shared" si="40"/>
        <v>0.12965692122399858</v>
      </c>
      <c r="H198" s="32">
        <f>SUM(H192:H197)</f>
        <v>4598847</v>
      </c>
      <c r="I198" s="37">
        <f t="shared" si="41"/>
        <v>0.21723557844805877</v>
      </c>
      <c r="J198" s="32">
        <f>SUM(J192:J197)</f>
        <v>2059662</v>
      </c>
      <c r="K198" s="37">
        <f t="shared" si="42"/>
        <v>0.1020255241393614</v>
      </c>
      <c r="L198" s="32">
        <f>SUM(L192:L197)</f>
        <v>0</v>
      </c>
      <c r="M198" s="37">
        <f t="shared" si="43"/>
        <v>0</v>
      </c>
      <c r="N198" s="32">
        <f t="shared" si="44"/>
        <v>9403328</v>
      </c>
      <c r="O198" s="37">
        <f t="shared" si="45"/>
        <v>0.46579461477384781</v>
      </c>
      <c r="P198" s="32">
        <f>SUM(P192:P197)</f>
        <v>4642425</v>
      </c>
      <c r="Q198" s="32">
        <f>SUM(Q192:Q197)</f>
        <v>20185553</v>
      </c>
      <c r="R198" s="32">
        <f>SUM(R192:R197)</f>
        <v>22292753</v>
      </c>
      <c r="S198" s="32">
        <f>SUM(S192:S197)</f>
        <v>8124505</v>
      </c>
      <c r="T198" s="37">
        <f t="shared" si="46"/>
        <v>0.36444601525886011</v>
      </c>
      <c r="U198" s="37">
        <f t="shared" si="47"/>
        <v>-0.5563391977253267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41636056</v>
      </c>
      <c r="E200" s="31">
        <v>46931225</v>
      </c>
      <c r="F200" s="31">
        <v>18658312</v>
      </c>
      <c r="G200" s="36">
        <f t="shared" si="40"/>
        <v>0.44812870844443098</v>
      </c>
      <c r="H200" s="31">
        <v>11108572</v>
      </c>
      <c r="I200" s="36">
        <f t="shared" si="41"/>
        <v>0.26680173549579239</v>
      </c>
      <c r="J200" s="31">
        <v>9992230</v>
      </c>
      <c r="K200" s="36">
        <f t="shared" si="42"/>
        <v>0.21291219225579558</v>
      </c>
      <c r="L200" s="31">
        <v>0</v>
      </c>
      <c r="M200" s="36">
        <f t="shared" si="43"/>
        <v>0</v>
      </c>
      <c r="N200" s="31">
        <f t="shared" si="44"/>
        <v>39759114</v>
      </c>
      <c r="O200" s="36">
        <f t="shared" si="45"/>
        <v>0.84717826990452516</v>
      </c>
      <c r="P200" s="31">
        <v>19214263</v>
      </c>
      <c r="Q200" s="31">
        <v>39912119</v>
      </c>
      <c r="R200" s="31">
        <v>40224519</v>
      </c>
      <c r="S200" s="31">
        <v>42334781</v>
      </c>
      <c r="T200" s="36">
        <f t="shared" si="46"/>
        <v>1.0524620816472658</v>
      </c>
      <c r="U200" s="36">
        <f t="shared" si="47"/>
        <v>-0.47995767519160115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3000000</v>
      </c>
      <c r="E201" s="31">
        <v>3000000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6000000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4900000</v>
      </c>
      <c r="E202" s="31">
        <v>4900000</v>
      </c>
      <c r="F202" s="31">
        <v>817758</v>
      </c>
      <c r="G202" s="36">
        <f t="shared" si="40"/>
        <v>0.16688938775510204</v>
      </c>
      <c r="H202" s="31">
        <v>872065</v>
      </c>
      <c r="I202" s="36">
        <f t="shared" si="41"/>
        <v>0.17797244897959183</v>
      </c>
      <c r="J202" s="31">
        <v>764671</v>
      </c>
      <c r="K202" s="36">
        <f t="shared" si="42"/>
        <v>0.15605530612244897</v>
      </c>
      <c r="L202" s="31">
        <v>0</v>
      </c>
      <c r="M202" s="36">
        <f t="shared" si="43"/>
        <v>0</v>
      </c>
      <c r="N202" s="31">
        <f t="shared" si="44"/>
        <v>2454494</v>
      </c>
      <c r="O202" s="36">
        <f t="shared" si="45"/>
        <v>0.50091714285714284</v>
      </c>
      <c r="P202" s="31">
        <v>1743926</v>
      </c>
      <c r="Q202" s="31">
        <v>4829400</v>
      </c>
      <c r="R202" s="31">
        <v>4829400</v>
      </c>
      <c r="S202" s="31">
        <v>5600373</v>
      </c>
      <c r="T202" s="36">
        <f t="shared" si="46"/>
        <v>1.1596415703814138</v>
      </c>
      <c r="U202" s="36">
        <f t="shared" si="47"/>
        <v>-0.56152325270682357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49536056</v>
      </c>
      <c r="E204" s="32">
        <f>SUM(E199:E203)</f>
        <v>54831225</v>
      </c>
      <c r="F204" s="32">
        <f>SUM(F199:F203)</f>
        <v>19476070</v>
      </c>
      <c r="G204" s="37">
        <f t="shared" si="40"/>
        <v>0.39316957329021107</v>
      </c>
      <c r="H204" s="32">
        <f>SUM(H199:H203)</f>
        <v>11980637</v>
      </c>
      <c r="I204" s="37">
        <f t="shared" si="41"/>
        <v>0.24185690116306394</v>
      </c>
      <c r="J204" s="32">
        <f>SUM(J199:J203)</f>
        <v>10756901</v>
      </c>
      <c r="K204" s="37">
        <f t="shared" si="42"/>
        <v>0.19618202949140751</v>
      </c>
      <c r="L204" s="32">
        <f>SUM(L199:L203)</f>
        <v>0</v>
      </c>
      <c r="M204" s="37">
        <f t="shared" si="43"/>
        <v>0</v>
      </c>
      <c r="N204" s="32">
        <f t="shared" si="44"/>
        <v>42213608</v>
      </c>
      <c r="O204" s="37">
        <f t="shared" si="45"/>
        <v>0.76988263530497447</v>
      </c>
      <c r="P204" s="32">
        <f>SUM(P199:P203)</f>
        <v>20958189</v>
      </c>
      <c r="Q204" s="32">
        <f>SUM(Q199:Q203)</f>
        <v>44741519</v>
      </c>
      <c r="R204" s="32">
        <f>SUM(R199:R203)</f>
        <v>51053919</v>
      </c>
      <c r="S204" s="32">
        <f>SUM(S199:S203)</f>
        <v>47935154</v>
      </c>
      <c r="T204" s="37">
        <f t="shared" si="46"/>
        <v>0.93891232913970812</v>
      </c>
      <c r="U204" s="37">
        <f t="shared" si="47"/>
        <v>-0.48674472780067013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335589376</v>
      </c>
      <c r="E205" s="32">
        <f>SUM(E173:E178,E180:E184,E186:E190,E192:E197,E199:E203)</f>
        <v>350380768</v>
      </c>
      <c r="F205" s="32">
        <f>SUM(F173:F178,F180:F184,F186:F190,F192:F197,F199:F203)</f>
        <v>118320560</v>
      </c>
      <c r="G205" s="37">
        <f t="shared" si="40"/>
        <v>0.35257540453247244</v>
      </c>
      <c r="H205" s="32">
        <f>SUM(H173:H178,H180:H184,H186:H190,H192:H197,H199:H203)</f>
        <v>67666292</v>
      </c>
      <c r="I205" s="37">
        <f t="shared" si="41"/>
        <v>0.20163418999295138</v>
      </c>
      <c r="J205" s="32">
        <f>SUM(J173:J178,J180:J184,J186:J190,J192:J197,J199:J203)</f>
        <v>56404381</v>
      </c>
      <c r="K205" s="37">
        <f t="shared" si="42"/>
        <v>0.16098024250006782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242391233</v>
      </c>
      <c r="O205" s="37">
        <f t="shared" si="45"/>
        <v>0.69179377162618694</v>
      </c>
      <c r="P205" s="32">
        <f>SUM(P173:P178,P180:P184,P186:P190,P192:P197,P199:P203)</f>
        <v>988023544</v>
      </c>
      <c r="Q205" s="32">
        <f>SUM(Q173:Q178,Q180:Q184,Q186:Q190,Q192:Q197,Q199:Q203)</f>
        <v>320403314</v>
      </c>
      <c r="R205" s="32">
        <f>SUM(R173:R178,R180:R184,R186:R190,R192:R197,R199:R203)</f>
        <v>332625567</v>
      </c>
      <c r="S205" s="32">
        <f>SUM(S173:S178,S180:S184,S186:S190,S192:S197,S199:S203)</f>
        <v>1171968427</v>
      </c>
      <c r="T205" s="37">
        <f t="shared" si="46"/>
        <v>3.5233864839980868</v>
      </c>
      <c r="U205" s="37">
        <f t="shared" si="47"/>
        <v>-0.94291190595352858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1492409</v>
      </c>
      <c r="I208" s="36">
        <f t="shared" ref="I208:I231" si="49">IF(($D208     =0),0,($H208     /$D208     ))</f>
        <v>0</v>
      </c>
      <c r="J208" s="31">
        <v>7000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1499409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12736418</v>
      </c>
      <c r="E209" s="31">
        <v>410944</v>
      </c>
      <c r="F209" s="31">
        <v>126524</v>
      </c>
      <c r="G209" s="36">
        <f t="shared" si="48"/>
        <v>9.9340332580165006E-3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126524</v>
      </c>
      <c r="O209" s="36">
        <f t="shared" si="53"/>
        <v>0.30788623267403831</v>
      </c>
      <c r="P209" s="31">
        <v>0</v>
      </c>
      <c r="Q209" s="31">
        <v>12096116</v>
      </c>
      <c r="R209" s="31">
        <v>12096116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2262000</v>
      </c>
      <c r="E210" s="31">
        <v>2183516</v>
      </c>
      <c r="F210" s="31">
        <v>4867</v>
      </c>
      <c r="G210" s="36">
        <f t="shared" si="48"/>
        <v>2.1516357206012378E-3</v>
      </c>
      <c r="H210" s="31">
        <v>48689</v>
      </c>
      <c r="I210" s="36">
        <f t="shared" si="49"/>
        <v>2.152475685234306E-2</v>
      </c>
      <c r="J210" s="31">
        <v>-22876</v>
      </c>
      <c r="K210" s="36">
        <f t="shared" si="50"/>
        <v>-1.0476680729612241E-2</v>
      </c>
      <c r="L210" s="31">
        <v>0</v>
      </c>
      <c r="M210" s="36">
        <f t="shared" si="51"/>
        <v>0</v>
      </c>
      <c r="N210" s="31">
        <f t="shared" si="52"/>
        <v>30680</v>
      </c>
      <c r="O210" s="36">
        <f t="shared" si="53"/>
        <v>1.4050732854716887E-2</v>
      </c>
      <c r="P210" s="31">
        <v>65663</v>
      </c>
      <c r="Q210" s="31">
        <v>89238</v>
      </c>
      <c r="R210" s="31">
        <v>3589435</v>
      </c>
      <c r="S210" s="31">
        <v>130498</v>
      </c>
      <c r="T210" s="36">
        <f t="shared" si="54"/>
        <v>3.6356139615287643E-2</v>
      </c>
      <c r="U210" s="36">
        <f t="shared" si="55"/>
        <v>-1.3483849351994275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15466236</v>
      </c>
      <c r="E211" s="31">
        <v>15466236</v>
      </c>
      <c r="F211" s="31">
        <v>4578</v>
      </c>
      <c r="G211" s="36">
        <f t="shared" si="48"/>
        <v>2.9599962136876744E-4</v>
      </c>
      <c r="H211" s="31">
        <v>-46100</v>
      </c>
      <c r="I211" s="36">
        <f t="shared" si="49"/>
        <v>-2.9806864449760111E-3</v>
      </c>
      <c r="J211" s="31">
        <v>4794</v>
      </c>
      <c r="K211" s="36">
        <f t="shared" si="50"/>
        <v>3.099655274883947E-4</v>
      </c>
      <c r="L211" s="31">
        <v>0</v>
      </c>
      <c r="M211" s="36">
        <f t="shared" si="51"/>
        <v>0</v>
      </c>
      <c r="N211" s="31">
        <f t="shared" si="52"/>
        <v>-36728</v>
      </c>
      <c r="O211" s="36">
        <f t="shared" si="53"/>
        <v>-2.3747212961188488E-3</v>
      </c>
      <c r="P211" s="31">
        <v>-139651</v>
      </c>
      <c r="Q211" s="31">
        <v>0</v>
      </c>
      <c r="R211" s="31">
        <v>100000</v>
      </c>
      <c r="S211" s="31">
        <v>5353928</v>
      </c>
      <c r="T211" s="36">
        <f t="shared" si="54"/>
        <v>53.539279999999998</v>
      </c>
      <c r="U211" s="36">
        <f t="shared" si="55"/>
        <v>-1.0343284330223199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5534400</v>
      </c>
      <c r="E212" s="31">
        <v>3843000</v>
      </c>
      <c r="F212" s="31">
        <v>821386</v>
      </c>
      <c r="G212" s="36">
        <f t="shared" si="48"/>
        <v>0.14841464296039317</v>
      </c>
      <c r="H212" s="31">
        <v>1145026</v>
      </c>
      <c r="I212" s="36">
        <f t="shared" si="49"/>
        <v>0.20689252674183289</v>
      </c>
      <c r="J212" s="31">
        <v>367370</v>
      </c>
      <c r="K212" s="36">
        <f t="shared" si="50"/>
        <v>9.559458756180067E-2</v>
      </c>
      <c r="L212" s="31">
        <v>0</v>
      </c>
      <c r="M212" s="36">
        <f t="shared" si="51"/>
        <v>0</v>
      </c>
      <c r="N212" s="31">
        <f t="shared" si="52"/>
        <v>2333782</v>
      </c>
      <c r="O212" s="36">
        <f t="shared" si="53"/>
        <v>0.6072812906583398</v>
      </c>
      <c r="P212" s="31">
        <v>411361</v>
      </c>
      <c r="Q212" s="31">
        <v>5630700</v>
      </c>
      <c r="R212" s="31">
        <v>5630700</v>
      </c>
      <c r="S212" s="31">
        <v>1177674</v>
      </c>
      <c r="T212" s="36">
        <f t="shared" si="54"/>
        <v>0.20915232564334807</v>
      </c>
      <c r="U212" s="36">
        <f t="shared" si="55"/>
        <v>-0.10694013287598969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2713000</v>
      </c>
      <c r="E214" s="31">
        <v>2561000</v>
      </c>
      <c r="F214" s="31">
        <v>5579200</v>
      </c>
      <c r="G214" s="36">
        <f t="shared" si="48"/>
        <v>2.0564688536675266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5579200</v>
      </c>
      <c r="O214" s="36">
        <f t="shared" si="53"/>
        <v>2.1785240140570088</v>
      </c>
      <c r="P214" s="31">
        <v>0</v>
      </c>
      <c r="Q214" s="31">
        <v>2629000</v>
      </c>
      <c r="R214" s="31">
        <v>2629000</v>
      </c>
      <c r="S214" s="31">
        <v>2629000</v>
      </c>
      <c r="T214" s="36">
        <f t="shared" si="54"/>
        <v>1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38712054</v>
      </c>
      <c r="E216" s="32">
        <f>SUM(E208:E215)</f>
        <v>24464696</v>
      </c>
      <c r="F216" s="32">
        <f>SUM(F208:F215)</f>
        <v>6536555</v>
      </c>
      <c r="G216" s="37">
        <f t="shared" si="48"/>
        <v>0.16885063758177232</v>
      </c>
      <c r="H216" s="32">
        <f>SUM(H208:H215)</f>
        <v>2640024</v>
      </c>
      <c r="I216" s="37">
        <f t="shared" si="49"/>
        <v>6.8196433079991056E-2</v>
      </c>
      <c r="J216" s="32">
        <f>SUM(J208:J215)</f>
        <v>356288</v>
      </c>
      <c r="K216" s="37">
        <f t="shared" si="50"/>
        <v>1.4563352841171622E-2</v>
      </c>
      <c r="L216" s="32">
        <f>SUM(L208:L215)</f>
        <v>0</v>
      </c>
      <c r="M216" s="37">
        <f t="shared" si="51"/>
        <v>0</v>
      </c>
      <c r="N216" s="32">
        <f t="shared" si="52"/>
        <v>9532867</v>
      </c>
      <c r="O216" s="37">
        <f t="shared" si="53"/>
        <v>0.38965810161712205</v>
      </c>
      <c r="P216" s="32">
        <f>SUM(P208:P215)</f>
        <v>337373</v>
      </c>
      <c r="Q216" s="32">
        <f>SUM(Q208:Q215)</f>
        <v>20445054</v>
      </c>
      <c r="R216" s="32">
        <f>SUM(R208:R215)</f>
        <v>24045251</v>
      </c>
      <c r="S216" s="32">
        <f>SUM(S208:S215)</f>
        <v>9291100</v>
      </c>
      <c r="T216" s="37">
        <f t="shared" si="54"/>
        <v>0.38640062438940648</v>
      </c>
      <c r="U216" s="37">
        <f t="shared" si="55"/>
        <v>5.6065541700136112E-2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3422000</v>
      </c>
      <c r="R217" s="31">
        <v>1850000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256383</v>
      </c>
      <c r="E218" s="31">
        <v>163975</v>
      </c>
      <c r="F218" s="31">
        <v>69565</v>
      </c>
      <c r="G218" s="36">
        <f t="shared" si="48"/>
        <v>0.27133234262802136</v>
      </c>
      <c r="H218" s="31">
        <v>21739</v>
      </c>
      <c r="I218" s="36">
        <f t="shared" si="49"/>
        <v>8.4791113295343293E-2</v>
      </c>
      <c r="J218" s="31">
        <v>8696</v>
      </c>
      <c r="K218" s="36">
        <f t="shared" si="50"/>
        <v>5.3032474462570513E-2</v>
      </c>
      <c r="L218" s="31">
        <v>0</v>
      </c>
      <c r="M218" s="36">
        <f t="shared" si="51"/>
        <v>0</v>
      </c>
      <c r="N218" s="31">
        <f t="shared" si="52"/>
        <v>100000</v>
      </c>
      <c r="O218" s="36">
        <f t="shared" si="53"/>
        <v>0.6098490623570666</v>
      </c>
      <c r="P218" s="31">
        <v>8696</v>
      </c>
      <c r="Q218" s="31">
        <v>82017</v>
      </c>
      <c r="R218" s="31">
        <v>252174</v>
      </c>
      <c r="S218" s="31">
        <v>134782</v>
      </c>
      <c r="T218" s="36">
        <f t="shared" si="54"/>
        <v>0.53448016052408254</v>
      </c>
      <c r="U218" s="36">
        <f t="shared" si="55"/>
        <v>0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1088580</v>
      </c>
      <c r="E219" s="31">
        <v>1088580</v>
      </c>
      <c r="F219" s="31">
        <v>688248</v>
      </c>
      <c r="G219" s="36">
        <f t="shared" si="48"/>
        <v>0.63224384059968031</v>
      </c>
      <c r="H219" s="31">
        <v>531273</v>
      </c>
      <c r="I219" s="36">
        <f t="shared" si="49"/>
        <v>0.48804222013999887</v>
      </c>
      <c r="J219" s="31">
        <v>644357</v>
      </c>
      <c r="K219" s="36">
        <f t="shared" si="50"/>
        <v>0.59192434180308295</v>
      </c>
      <c r="L219" s="31">
        <v>0</v>
      </c>
      <c r="M219" s="36">
        <f t="shared" si="51"/>
        <v>0</v>
      </c>
      <c r="N219" s="31">
        <f t="shared" si="52"/>
        <v>1863878</v>
      </c>
      <c r="O219" s="36">
        <f t="shared" si="53"/>
        <v>1.712210402542762</v>
      </c>
      <c r="P219" s="31">
        <v>239234</v>
      </c>
      <c r="Q219" s="31">
        <v>1181016</v>
      </c>
      <c r="R219" s="31">
        <v>1181016</v>
      </c>
      <c r="S219" s="31">
        <v>741422</v>
      </c>
      <c r="T219" s="36">
        <f t="shared" si="54"/>
        <v>0.62778319684068629</v>
      </c>
      <c r="U219" s="36">
        <f t="shared" si="55"/>
        <v>1.6934173236245682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1519589</v>
      </c>
      <c r="E220" s="31">
        <v>18126</v>
      </c>
      <c r="F220" s="31">
        <v>0</v>
      </c>
      <c r="G220" s="36">
        <f t="shared" si="48"/>
        <v>0</v>
      </c>
      <c r="H220" s="31">
        <v>1953747</v>
      </c>
      <c r="I220" s="36">
        <f t="shared" si="49"/>
        <v>1.2857075169667587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1953747</v>
      </c>
      <c r="O220" s="36">
        <f t="shared" si="53"/>
        <v>107.78699106256207</v>
      </c>
      <c r="P220" s="31">
        <v>5465</v>
      </c>
      <c r="Q220" s="31">
        <v>24996</v>
      </c>
      <c r="R220" s="31">
        <v>18603</v>
      </c>
      <c r="S220" s="31">
        <v>10559</v>
      </c>
      <c r="T220" s="36">
        <f t="shared" si="54"/>
        <v>0.5675966242003978</v>
      </c>
      <c r="U220" s="36">
        <f t="shared" si="55"/>
        <v>-1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15117348</v>
      </c>
      <c r="E221" s="31">
        <v>14650025</v>
      </c>
      <c r="F221" s="31">
        <v>38944</v>
      </c>
      <c r="G221" s="36">
        <f t="shared" si="48"/>
        <v>2.5761132177416304E-3</v>
      </c>
      <c r="H221" s="31">
        <v>701333</v>
      </c>
      <c r="I221" s="36">
        <f t="shared" si="49"/>
        <v>4.6392594785805021E-2</v>
      </c>
      <c r="J221" s="31">
        <v>5997693</v>
      </c>
      <c r="K221" s="36">
        <f t="shared" si="50"/>
        <v>0.40939814095880384</v>
      </c>
      <c r="L221" s="31">
        <v>0</v>
      </c>
      <c r="M221" s="36">
        <f t="shared" si="51"/>
        <v>0</v>
      </c>
      <c r="N221" s="31">
        <f t="shared" si="52"/>
        <v>6737970</v>
      </c>
      <c r="O221" s="36">
        <f t="shared" si="53"/>
        <v>0.45992890797114683</v>
      </c>
      <c r="P221" s="31">
        <v>43796</v>
      </c>
      <c r="Q221" s="31">
        <v>24993852</v>
      </c>
      <c r="R221" s="31">
        <v>14356456</v>
      </c>
      <c r="S221" s="31">
        <v>132031</v>
      </c>
      <c r="T221" s="36">
        <f t="shared" si="54"/>
        <v>9.1966290287798045E-3</v>
      </c>
      <c r="U221" s="36">
        <f t="shared" si="55"/>
        <v>135.9461366334825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3660</v>
      </c>
      <c r="E222" s="31">
        <v>3660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593</v>
      </c>
      <c r="Q222" s="31">
        <v>0</v>
      </c>
      <c r="R222" s="31">
        <v>3500</v>
      </c>
      <c r="S222" s="31">
        <v>2372</v>
      </c>
      <c r="T222" s="36">
        <f t="shared" si="54"/>
        <v>0.67771428571428571</v>
      </c>
      <c r="U222" s="36">
        <f t="shared" si="55"/>
        <v>-1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17985560</v>
      </c>
      <c r="E224" s="32">
        <f>SUM(E217:E223)</f>
        <v>15924366</v>
      </c>
      <c r="F224" s="32">
        <f>SUM(F217:F223)</f>
        <v>796757</v>
      </c>
      <c r="G224" s="37">
        <f t="shared" si="48"/>
        <v>4.4299816074673239E-2</v>
      </c>
      <c r="H224" s="32">
        <f>SUM(H217:H223)</f>
        <v>3208092</v>
      </c>
      <c r="I224" s="37">
        <f t="shared" si="49"/>
        <v>0.17837042605290021</v>
      </c>
      <c r="J224" s="32">
        <f>SUM(J217:J223)</f>
        <v>6650746</v>
      </c>
      <c r="K224" s="37">
        <f t="shared" si="50"/>
        <v>0.41764588932457342</v>
      </c>
      <c r="L224" s="32">
        <f>SUM(L217:L223)</f>
        <v>0</v>
      </c>
      <c r="M224" s="37">
        <f t="shared" si="51"/>
        <v>0</v>
      </c>
      <c r="N224" s="32">
        <f t="shared" si="52"/>
        <v>10655595</v>
      </c>
      <c r="O224" s="37">
        <f t="shared" si="53"/>
        <v>0.66913778545406455</v>
      </c>
      <c r="P224" s="32">
        <f>SUM(P217:P223)</f>
        <v>297784</v>
      </c>
      <c r="Q224" s="32">
        <f>SUM(Q217:Q223)</f>
        <v>29703881</v>
      </c>
      <c r="R224" s="32">
        <f>SUM(R217:R223)</f>
        <v>17661749</v>
      </c>
      <c r="S224" s="32">
        <f>SUM(S217:S223)</f>
        <v>1021166</v>
      </c>
      <c r="T224" s="37">
        <f t="shared" si="54"/>
        <v>5.7817943171992764E-2</v>
      </c>
      <c r="U224" s="37">
        <f t="shared" si="55"/>
        <v>21.33412809284582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411000</v>
      </c>
      <c r="E225" s="31">
        <v>411000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17262</v>
      </c>
      <c r="Q225" s="31">
        <v>700332</v>
      </c>
      <c r="R225" s="31">
        <v>700332</v>
      </c>
      <c r="S225" s="31">
        <v>72762</v>
      </c>
      <c r="T225" s="36">
        <f t="shared" si="54"/>
        <v>0.10389643768955295</v>
      </c>
      <c r="U225" s="36">
        <f t="shared" si="55"/>
        <v>-1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3078000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689</v>
      </c>
      <c r="K226" s="36">
        <f t="shared" si="50"/>
        <v>2.2384665367121507E-4</v>
      </c>
      <c r="L226" s="31">
        <v>0</v>
      </c>
      <c r="M226" s="36">
        <f t="shared" si="51"/>
        <v>0</v>
      </c>
      <c r="N226" s="31">
        <f t="shared" si="52"/>
        <v>689</v>
      </c>
      <c r="O226" s="36">
        <f t="shared" si="53"/>
        <v>2.2384665367121507E-4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20579125</v>
      </c>
      <c r="E227" s="31">
        <v>25232992</v>
      </c>
      <c r="F227" s="31">
        <v>3896484</v>
      </c>
      <c r="G227" s="36">
        <f t="shared" si="48"/>
        <v>0.18934157793395007</v>
      </c>
      <c r="H227" s="31">
        <v>4340313</v>
      </c>
      <c r="I227" s="36">
        <f t="shared" si="49"/>
        <v>0.21090852988161546</v>
      </c>
      <c r="J227" s="31">
        <v>4089012</v>
      </c>
      <c r="K227" s="36">
        <f t="shared" si="50"/>
        <v>0.16205022377053027</v>
      </c>
      <c r="L227" s="31">
        <v>0</v>
      </c>
      <c r="M227" s="36">
        <f t="shared" si="51"/>
        <v>0</v>
      </c>
      <c r="N227" s="31">
        <f t="shared" si="52"/>
        <v>12325809</v>
      </c>
      <c r="O227" s="36">
        <f t="shared" si="53"/>
        <v>0.4884798837965787</v>
      </c>
      <c r="P227" s="31">
        <v>2307824</v>
      </c>
      <c r="Q227" s="31">
        <v>25142569</v>
      </c>
      <c r="R227" s="31">
        <v>25142569</v>
      </c>
      <c r="S227" s="31">
        <v>5915979</v>
      </c>
      <c r="T227" s="36">
        <f t="shared" si="54"/>
        <v>0.23529731587889846</v>
      </c>
      <c r="U227" s="36">
        <f t="shared" si="55"/>
        <v>0.77180408904665176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83369</v>
      </c>
      <c r="I228" s="36">
        <f t="shared" si="49"/>
        <v>0</v>
      </c>
      <c r="J228" s="31">
        <v>152658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236027</v>
      </c>
      <c r="O228" s="36">
        <f t="shared" si="53"/>
        <v>0</v>
      </c>
      <c r="P228" s="31">
        <v>11339738</v>
      </c>
      <c r="Q228" s="31">
        <v>59671906</v>
      </c>
      <c r="R228" s="31">
        <v>33671906</v>
      </c>
      <c r="S228" s="31">
        <v>26450255</v>
      </c>
      <c r="T228" s="36">
        <f t="shared" si="54"/>
        <v>0.78552889165228723</v>
      </c>
      <c r="U228" s="36">
        <f t="shared" si="55"/>
        <v>-0.98653778420630178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20990125</v>
      </c>
      <c r="E230" s="32">
        <f>SUM(E225:E229)</f>
        <v>28721992</v>
      </c>
      <c r="F230" s="32">
        <f>SUM(F225:F229)</f>
        <v>3896484</v>
      </c>
      <c r="G230" s="37">
        <f t="shared" si="48"/>
        <v>0.18563414939167822</v>
      </c>
      <c r="H230" s="32">
        <f>SUM(H225:H229)</f>
        <v>4423682</v>
      </c>
      <c r="I230" s="37">
        <f t="shared" si="49"/>
        <v>0.21075062678283241</v>
      </c>
      <c r="J230" s="32">
        <f>SUM(J225:J229)</f>
        <v>4242359</v>
      </c>
      <c r="K230" s="37">
        <f t="shared" si="50"/>
        <v>0.14770420519579561</v>
      </c>
      <c r="L230" s="32">
        <f>SUM(L225:L229)</f>
        <v>0</v>
      </c>
      <c r="M230" s="37">
        <f t="shared" si="51"/>
        <v>0</v>
      </c>
      <c r="N230" s="32">
        <f t="shared" si="52"/>
        <v>12562525</v>
      </c>
      <c r="O230" s="37">
        <f t="shared" si="53"/>
        <v>0.43738348649355518</v>
      </c>
      <c r="P230" s="32">
        <f>SUM(P225:P229)</f>
        <v>13664824</v>
      </c>
      <c r="Q230" s="32">
        <f>SUM(Q225:Q229)</f>
        <v>85514807</v>
      </c>
      <c r="R230" s="32">
        <f>SUM(R225:R229)</f>
        <v>59514807</v>
      </c>
      <c r="S230" s="32">
        <f>SUM(S225:S229)</f>
        <v>32438996</v>
      </c>
      <c r="T230" s="37">
        <f t="shared" si="54"/>
        <v>0.54505756861481547</v>
      </c>
      <c r="U230" s="37">
        <f t="shared" si="55"/>
        <v>-0.68954162892987125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77687739</v>
      </c>
      <c r="E231" s="32">
        <f>SUM(E208:E215,E217:E223,E225:E229)</f>
        <v>69111054</v>
      </c>
      <c r="F231" s="32">
        <f>SUM(F208:F215,F217:F223,F225:F229)</f>
        <v>11229796</v>
      </c>
      <c r="G231" s="37">
        <f t="shared" si="48"/>
        <v>0.1445504289936923</v>
      </c>
      <c r="H231" s="32">
        <f>SUM(H208:H215,H217:H223,H225:H229)</f>
        <v>10271798</v>
      </c>
      <c r="I231" s="37">
        <f t="shared" si="49"/>
        <v>0.13221903652003567</v>
      </c>
      <c r="J231" s="32">
        <f>SUM(J208:J215,J217:J223,J225:J229)</f>
        <v>11249393</v>
      </c>
      <c r="K231" s="37">
        <f t="shared" si="50"/>
        <v>0.16277270203403352</v>
      </c>
      <c r="L231" s="32">
        <f>SUM(L208:L215,L217:L223,L225:L229)</f>
        <v>0</v>
      </c>
      <c r="M231" s="37">
        <f t="shared" si="51"/>
        <v>0</v>
      </c>
      <c r="N231" s="32">
        <f t="shared" si="52"/>
        <v>32750987</v>
      </c>
      <c r="O231" s="37">
        <f t="shared" si="53"/>
        <v>0.47388927102746836</v>
      </c>
      <c r="P231" s="32">
        <f>SUM(P208:P215,P217:P223,P225:P229)</f>
        <v>14299981</v>
      </c>
      <c r="Q231" s="32">
        <f>SUM(Q208:Q215,Q217:Q223,Q225:Q229)</f>
        <v>135663742</v>
      </c>
      <c r="R231" s="32">
        <f>SUM(R208:R215,R217:R223,R225:R229)</f>
        <v>101221807</v>
      </c>
      <c r="S231" s="32">
        <f>SUM(S208:S215,S217:S223,S225:S229)</f>
        <v>42751262</v>
      </c>
      <c r="T231" s="37">
        <f t="shared" si="54"/>
        <v>0.42235229015423525</v>
      </c>
      <c r="U231" s="37">
        <f t="shared" si="55"/>
        <v>-0.21332811561078302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1096140</v>
      </c>
      <c r="E234" s="31">
        <v>1096140</v>
      </c>
      <c r="F234" s="31">
        <v>77030</v>
      </c>
      <c r="G234" s="36">
        <f t="shared" ref="G234:G260" si="56">IF(($D234     =0),0,($F234     /$D234     ))</f>
        <v>7.0273870126078788E-2</v>
      </c>
      <c r="H234" s="31">
        <v>206847</v>
      </c>
      <c r="I234" s="36">
        <f t="shared" ref="I234:I260" si="57">IF(($D234     =0),0,($H234     /$D234     ))</f>
        <v>0.18870490995675734</v>
      </c>
      <c r="J234" s="31">
        <v>176927</v>
      </c>
      <c r="K234" s="36">
        <f t="shared" ref="K234:K260" si="58">IF(($E234     =0),0,($J234     /$E234     ))</f>
        <v>0.16140912657142337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460804</v>
      </c>
      <c r="O234" s="36">
        <f t="shared" ref="O234:O260" si="61">IF(($E234     =0),0,($N234     /$E234     ))</f>
        <v>0.42038790665425951</v>
      </c>
      <c r="P234" s="31">
        <v>175013</v>
      </c>
      <c r="Q234" s="31">
        <v>566135</v>
      </c>
      <c r="R234" s="31">
        <v>1766135</v>
      </c>
      <c r="S234" s="31">
        <v>1577098</v>
      </c>
      <c r="T234" s="36">
        <f t="shared" ref="T234:T260" si="62">IF(($R234     =0),0,($S234     /$R234     ))</f>
        <v>0.89296571326653962</v>
      </c>
      <c r="U234" s="36">
        <f t="shared" ref="U234:U260" si="63">IF(($P234     =0),0,(($J234     /$P234     )-1))</f>
        <v>1.09363304440242E-2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14500000</v>
      </c>
      <c r="E235" s="31">
        <v>14500000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823554</v>
      </c>
      <c r="K235" s="36">
        <f t="shared" si="58"/>
        <v>5.6796827586206897E-2</v>
      </c>
      <c r="L235" s="31">
        <v>0</v>
      </c>
      <c r="M235" s="36">
        <f t="shared" si="59"/>
        <v>0</v>
      </c>
      <c r="N235" s="31">
        <f t="shared" si="60"/>
        <v>823554</v>
      </c>
      <c r="O235" s="36">
        <f t="shared" si="61"/>
        <v>5.6796827586206897E-2</v>
      </c>
      <c r="P235" s="31">
        <v>-11143837</v>
      </c>
      <c r="Q235" s="31">
        <v>12434714</v>
      </c>
      <c r="R235" s="31">
        <v>12434714</v>
      </c>
      <c r="S235" s="31">
        <v>-11143837</v>
      </c>
      <c r="T235" s="36">
        <f t="shared" si="62"/>
        <v>-0.8961876405038347</v>
      </c>
      <c r="U235" s="36">
        <f t="shared" si="63"/>
        <v>-1.073902193651971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178744611</v>
      </c>
      <c r="E236" s="31">
        <v>210444611</v>
      </c>
      <c r="F236" s="31">
        <v>26625604</v>
      </c>
      <c r="G236" s="36">
        <f t="shared" si="56"/>
        <v>0.14895891882301279</v>
      </c>
      <c r="H236" s="31">
        <v>125935524</v>
      </c>
      <c r="I236" s="36">
        <f t="shared" si="57"/>
        <v>0.70455564112083913</v>
      </c>
      <c r="J236" s="31">
        <v>53544615</v>
      </c>
      <c r="K236" s="36">
        <f t="shared" si="58"/>
        <v>0.25443566715994453</v>
      </c>
      <c r="L236" s="31">
        <v>0</v>
      </c>
      <c r="M236" s="36">
        <f t="shared" si="59"/>
        <v>0</v>
      </c>
      <c r="N236" s="31">
        <f t="shared" si="60"/>
        <v>206105743</v>
      </c>
      <c r="O236" s="36">
        <f t="shared" si="61"/>
        <v>0.97938237534626149</v>
      </c>
      <c r="P236" s="31">
        <v>26613050</v>
      </c>
      <c r="Q236" s="31">
        <v>168779762</v>
      </c>
      <c r="R236" s="31">
        <v>168779762</v>
      </c>
      <c r="S236" s="31">
        <v>139003278</v>
      </c>
      <c r="T236" s="36">
        <f t="shared" si="62"/>
        <v>0.82357787659399595</v>
      </c>
      <c r="U236" s="36">
        <f t="shared" si="63"/>
        <v>1.0119683764168332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22796043</v>
      </c>
      <c r="E237" s="31">
        <v>22796043</v>
      </c>
      <c r="F237" s="31">
        <v>935463</v>
      </c>
      <c r="G237" s="36">
        <f t="shared" si="56"/>
        <v>4.1036200888022539E-2</v>
      </c>
      <c r="H237" s="31">
        <v>2977405</v>
      </c>
      <c r="I237" s="36">
        <f t="shared" si="57"/>
        <v>0.13061060641094596</v>
      </c>
      <c r="J237" s="31">
        <v>1278970</v>
      </c>
      <c r="K237" s="36">
        <f t="shared" si="58"/>
        <v>5.6104912593821658E-2</v>
      </c>
      <c r="L237" s="31">
        <v>0</v>
      </c>
      <c r="M237" s="36">
        <f t="shared" si="59"/>
        <v>0</v>
      </c>
      <c r="N237" s="31">
        <f t="shared" si="60"/>
        <v>5191838</v>
      </c>
      <c r="O237" s="36">
        <f t="shared" si="61"/>
        <v>0.22775171989279017</v>
      </c>
      <c r="P237" s="31">
        <v>9711398</v>
      </c>
      <c r="Q237" s="31">
        <v>22524905</v>
      </c>
      <c r="R237" s="31">
        <v>22529905</v>
      </c>
      <c r="S237" s="31">
        <v>16254670</v>
      </c>
      <c r="T237" s="36">
        <f t="shared" si="62"/>
        <v>0.72147086283763739</v>
      </c>
      <c r="U237" s="36">
        <f t="shared" si="63"/>
        <v>-0.86830217441402358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217136794</v>
      </c>
      <c r="E240" s="32">
        <f>SUM(E234:E239)</f>
        <v>248836794</v>
      </c>
      <c r="F240" s="32">
        <f>SUM(F234:F239)</f>
        <v>27638097</v>
      </c>
      <c r="G240" s="37">
        <f t="shared" si="56"/>
        <v>0.12728426394653317</v>
      </c>
      <c r="H240" s="32">
        <f>SUM(H234:H239)</f>
        <v>129119776</v>
      </c>
      <c r="I240" s="37">
        <f t="shared" si="57"/>
        <v>0.59464715132526091</v>
      </c>
      <c r="J240" s="32">
        <f>SUM(J234:J239)</f>
        <v>55824066</v>
      </c>
      <c r="K240" s="37">
        <f t="shared" si="58"/>
        <v>0.22434007890328309</v>
      </c>
      <c r="L240" s="32">
        <f>SUM(L234:L239)</f>
        <v>0</v>
      </c>
      <c r="M240" s="37">
        <f t="shared" si="59"/>
        <v>0</v>
      </c>
      <c r="N240" s="32">
        <f t="shared" si="60"/>
        <v>212581939</v>
      </c>
      <c r="O240" s="37">
        <f t="shared" si="61"/>
        <v>0.85430267599412968</v>
      </c>
      <c r="P240" s="32">
        <f>SUM(P234:P239)</f>
        <v>25355624</v>
      </c>
      <c r="Q240" s="32">
        <f>SUM(Q234:Q239)</f>
        <v>204305516</v>
      </c>
      <c r="R240" s="32">
        <f>SUM(R234:R239)</f>
        <v>205510516</v>
      </c>
      <c r="S240" s="32">
        <f>SUM(S234:S239)</f>
        <v>145691209</v>
      </c>
      <c r="T240" s="37">
        <f t="shared" si="62"/>
        <v>0.7089233769429103</v>
      </c>
      <c r="U240" s="37">
        <f t="shared" si="63"/>
        <v>1.2016443373667318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4037229</v>
      </c>
      <c r="E243" s="31">
        <v>4037229</v>
      </c>
      <c r="F243" s="31">
        <v>1209659</v>
      </c>
      <c r="G243" s="36">
        <f t="shared" si="56"/>
        <v>0.29962605539591636</v>
      </c>
      <c r="H243" s="31">
        <v>975002</v>
      </c>
      <c r="I243" s="36">
        <f t="shared" si="57"/>
        <v>0.24150277331308181</v>
      </c>
      <c r="J243" s="31">
        <v>797608</v>
      </c>
      <c r="K243" s="36">
        <f t="shared" si="58"/>
        <v>0.19756322963101672</v>
      </c>
      <c r="L243" s="31">
        <v>0</v>
      </c>
      <c r="M243" s="36">
        <f t="shared" si="59"/>
        <v>0</v>
      </c>
      <c r="N243" s="31">
        <f t="shared" si="60"/>
        <v>2982269</v>
      </c>
      <c r="O243" s="36">
        <f t="shared" si="61"/>
        <v>0.73869205834001495</v>
      </c>
      <c r="P243" s="31">
        <v>2176760</v>
      </c>
      <c r="Q243" s="31">
        <v>5309352</v>
      </c>
      <c r="R243" s="31">
        <v>5309352</v>
      </c>
      <c r="S243" s="31">
        <v>3663708</v>
      </c>
      <c r="T243" s="36">
        <f t="shared" si="62"/>
        <v>0.6900480510615985</v>
      </c>
      <c r="U243" s="36">
        <f t="shared" si="63"/>
        <v>-0.63358018339182998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7776000</v>
      </c>
      <c r="E244" s="31">
        <v>7776000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7178</v>
      </c>
      <c r="K244" s="36">
        <f t="shared" si="58"/>
        <v>9.2309670781893008E-4</v>
      </c>
      <c r="L244" s="31">
        <v>0</v>
      </c>
      <c r="M244" s="36">
        <f t="shared" si="59"/>
        <v>0</v>
      </c>
      <c r="N244" s="31">
        <f t="shared" si="60"/>
        <v>7178</v>
      </c>
      <c r="O244" s="36">
        <f t="shared" si="61"/>
        <v>9.2309670781893008E-4</v>
      </c>
      <c r="P244" s="31">
        <v>0</v>
      </c>
      <c r="Q244" s="31">
        <v>7453325</v>
      </c>
      <c r="R244" s="31">
        <v>7453325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91431072</v>
      </c>
      <c r="E245" s="31">
        <v>67522452</v>
      </c>
      <c r="F245" s="31">
        <v>32915717</v>
      </c>
      <c r="G245" s="36">
        <f t="shared" si="56"/>
        <v>0.36000580852863673</v>
      </c>
      <c r="H245" s="31">
        <v>26404136</v>
      </c>
      <c r="I245" s="36">
        <f t="shared" si="57"/>
        <v>0.2887873391662738</v>
      </c>
      <c r="J245" s="31">
        <v>19130426</v>
      </c>
      <c r="K245" s="36">
        <f t="shared" si="58"/>
        <v>0.28331948016342773</v>
      </c>
      <c r="L245" s="31">
        <v>0</v>
      </c>
      <c r="M245" s="36">
        <f t="shared" si="59"/>
        <v>0</v>
      </c>
      <c r="N245" s="31">
        <f t="shared" si="60"/>
        <v>78450279</v>
      </c>
      <c r="O245" s="36">
        <f t="shared" si="61"/>
        <v>1.1618399017855572</v>
      </c>
      <c r="P245" s="31">
        <v>16296575</v>
      </c>
      <c r="Q245" s="31">
        <v>64979795</v>
      </c>
      <c r="R245" s="31">
        <v>64979787</v>
      </c>
      <c r="S245" s="31">
        <v>57936244</v>
      </c>
      <c r="T245" s="36">
        <f t="shared" si="62"/>
        <v>0.89160409220793535</v>
      </c>
      <c r="U245" s="36">
        <f t="shared" si="63"/>
        <v>0.17389242831699292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103244301</v>
      </c>
      <c r="E247" s="32">
        <f>SUM(E241:E246)</f>
        <v>79335681</v>
      </c>
      <c r="F247" s="32">
        <f>SUM(F241:F246)</f>
        <v>34125376</v>
      </c>
      <c r="G247" s="37">
        <f t="shared" si="56"/>
        <v>0.33053036021813931</v>
      </c>
      <c r="H247" s="32">
        <f>SUM(H241:H246)</f>
        <v>27379138</v>
      </c>
      <c r="I247" s="37">
        <f t="shared" si="57"/>
        <v>0.26518788673865884</v>
      </c>
      <c r="J247" s="32">
        <f>SUM(J241:J246)</f>
        <v>19935212</v>
      </c>
      <c r="K247" s="37">
        <f t="shared" si="58"/>
        <v>0.25127674898259206</v>
      </c>
      <c r="L247" s="32">
        <f>SUM(L241:L246)</f>
        <v>0</v>
      </c>
      <c r="M247" s="37">
        <f t="shared" si="59"/>
        <v>0</v>
      </c>
      <c r="N247" s="32">
        <f t="shared" si="60"/>
        <v>81439726</v>
      </c>
      <c r="O247" s="37">
        <f t="shared" si="61"/>
        <v>1.0265207908154215</v>
      </c>
      <c r="P247" s="32">
        <f>SUM(P241:P246)</f>
        <v>18473335</v>
      </c>
      <c r="Q247" s="32">
        <f>SUM(Q241:Q246)</f>
        <v>77742472</v>
      </c>
      <c r="R247" s="32">
        <f>SUM(R241:R246)</f>
        <v>77742464</v>
      </c>
      <c r="S247" s="32">
        <f>SUM(S241:S246)</f>
        <v>61599952</v>
      </c>
      <c r="T247" s="37">
        <f t="shared" si="62"/>
        <v>0.79235914107378946</v>
      </c>
      <c r="U247" s="37">
        <f t="shared" si="63"/>
        <v>7.9134438908837978E-2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8849286</v>
      </c>
      <c r="E248" s="31">
        <v>8849286</v>
      </c>
      <c r="F248" s="31">
        <v>33500</v>
      </c>
      <c r="G248" s="36">
        <f t="shared" si="56"/>
        <v>3.7856161502747227E-3</v>
      </c>
      <c r="H248" s="31">
        <v>1193459</v>
      </c>
      <c r="I248" s="36">
        <f t="shared" si="57"/>
        <v>0.13486500492808121</v>
      </c>
      <c r="J248" s="31">
        <v>707108</v>
      </c>
      <c r="K248" s="36">
        <f t="shared" si="58"/>
        <v>7.9905655665327119E-2</v>
      </c>
      <c r="L248" s="31">
        <v>0</v>
      </c>
      <c r="M248" s="36">
        <f t="shared" si="59"/>
        <v>0</v>
      </c>
      <c r="N248" s="31">
        <f t="shared" si="60"/>
        <v>1934067</v>
      </c>
      <c r="O248" s="36">
        <f t="shared" si="61"/>
        <v>0.21855627674368305</v>
      </c>
      <c r="P248" s="31">
        <v>137659</v>
      </c>
      <c r="Q248" s="31">
        <v>9585510</v>
      </c>
      <c r="R248" s="31">
        <v>17516351</v>
      </c>
      <c r="S248" s="31">
        <v>499499</v>
      </c>
      <c r="T248" s="36">
        <f t="shared" si="62"/>
        <v>2.8516156133203772E-2</v>
      </c>
      <c r="U248" s="36">
        <f t="shared" si="63"/>
        <v>4.1366637851502626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3229000</v>
      </c>
      <c r="E250" s="31">
        <v>3049000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727497</v>
      </c>
      <c r="K250" s="36">
        <f t="shared" si="58"/>
        <v>0.23860183666775991</v>
      </c>
      <c r="L250" s="31">
        <v>0</v>
      </c>
      <c r="M250" s="36">
        <f t="shared" si="59"/>
        <v>0</v>
      </c>
      <c r="N250" s="31">
        <f t="shared" si="60"/>
        <v>727497</v>
      </c>
      <c r="O250" s="36">
        <f t="shared" si="61"/>
        <v>0.23860183666775991</v>
      </c>
      <c r="P250" s="31">
        <v>0</v>
      </c>
      <c r="Q250" s="31">
        <v>2255000</v>
      </c>
      <c r="R250" s="31">
        <v>2255000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3313732</v>
      </c>
      <c r="E251" s="31">
        <v>3313732</v>
      </c>
      <c r="F251" s="31">
        <v>67766</v>
      </c>
      <c r="G251" s="36">
        <f t="shared" si="56"/>
        <v>2.0450054500484649E-2</v>
      </c>
      <c r="H251" s="31">
        <v>67716</v>
      </c>
      <c r="I251" s="36">
        <f t="shared" si="57"/>
        <v>2.0434965772729963E-2</v>
      </c>
      <c r="J251" s="31">
        <v>124335</v>
      </c>
      <c r="K251" s="36">
        <f t="shared" si="58"/>
        <v>3.7521139307584321E-2</v>
      </c>
      <c r="L251" s="31">
        <v>0</v>
      </c>
      <c r="M251" s="36">
        <f t="shared" si="59"/>
        <v>0</v>
      </c>
      <c r="N251" s="31">
        <f t="shared" si="60"/>
        <v>259817</v>
      </c>
      <c r="O251" s="36">
        <f t="shared" si="61"/>
        <v>7.8406159580798926E-2</v>
      </c>
      <c r="P251" s="31">
        <v>58497</v>
      </c>
      <c r="Q251" s="31">
        <v>4165656</v>
      </c>
      <c r="R251" s="31">
        <v>3370833</v>
      </c>
      <c r="S251" s="31">
        <v>149112</v>
      </c>
      <c r="T251" s="36">
        <f t="shared" si="62"/>
        <v>4.423594998624969E-2</v>
      </c>
      <c r="U251" s="36">
        <f t="shared" si="63"/>
        <v>1.1254936150571826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15392018</v>
      </c>
      <c r="E254" s="32">
        <f>SUM(E248:E253)</f>
        <v>15212018</v>
      </c>
      <c r="F254" s="32">
        <f>SUM(F248:F253)</f>
        <v>101266</v>
      </c>
      <c r="G254" s="37">
        <f t="shared" si="56"/>
        <v>6.5791243227496226E-3</v>
      </c>
      <c r="H254" s="32">
        <f>SUM(H248:H253)</f>
        <v>1261175</v>
      </c>
      <c r="I254" s="37">
        <f t="shared" si="57"/>
        <v>8.1936949398058137E-2</v>
      </c>
      <c r="J254" s="32">
        <f>SUM(J248:J253)</f>
        <v>1558940</v>
      </c>
      <c r="K254" s="37">
        <f t="shared" si="58"/>
        <v>0.10248081483995089</v>
      </c>
      <c r="L254" s="32">
        <f>SUM(L248:L253)</f>
        <v>0</v>
      </c>
      <c r="M254" s="37">
        <f t="shared" si="59"/>
        <v>0</v>
      </c>
      <c r="N254" s="32">
        <f t="shared" si="60"/>
        <v>2921381</v>
      </c>
      <c r="O254" s="37">
        <f t="shared" si="61"/>
        <v>0.19204427709722668</v>
      </c>
      <c r="P254" s="32">
        <f>SUM(P248:P253)</f>
        <v>196156</v>
      </c>
      <c r="Q254" s="32">
        <f>SUM(Q248:Q253)</f>
        <v>16006166</v>
      </c>
      <c r="R254" s="32">
        <f>SUM(R248:R253)</f>
        <v>23142184</v>
      </c>
      <c r="S254" s="32">
        <f>SUM(S248:S253)</f>
        <v>648611</v>
      </c>
      <c r="T254" s="37">
        <f t="shared" si="62"/>
        <v>2.8027216445949958E-2</v>
      </c>
      <c r="U254" s="37">
        <f t="shared" si="63"/>
        <v>6.9474499887844372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3967600</v>
      </c>
      <c r="E255" s="31">
        <v>3463896</v>
      </c>
      <c r="F255" s="31">
        <v>27763</v>
      </c>
      <c r="G255" s="36">
        <f t="shared" si="56"/>
        <v>6.9974291763282587E-3</v>
      </c>
      <c r="H255" s="31">
        <v>1006630</v>
      </c>
      <c r="I255" s="36">
        <f t="shared" si="57"/>
        <v>0.25371257183183787</v>
      </c>
      <c r="J255" s="31">
        <v>1243696</v>
      </c>
      <c r="K255" s="36">
        <f t="shared" si="58"/>
        <v>0.35904542168702525</v>
      </c>
      <c r="L255" s="31">
        <v>0</v>
      </c>
      <c r="M255" s="36">
        <f t="shared" si="59"/>
        <v>0</v>
      </c>
      <c r="N255" s="31">
        <f t="shared" si="60"/>
        <v>2278089</v>
      </c>
      <c r="O255" s="36">
        <f t="shared" si="61"/>
        <v>0.657666685142972</v>
      </c>
      <c r="P255" s="31">
        <v>913061</v>
      </c>
      <c r="Q255" s="31">
        <v>2613669</v>
      </c>
      <c r="R255" s="31">
        <v>2613669</v>
      </c>
      <c r="S255" s="31">
        <v>1811938</v>
      </c>
      <c r="T255" s="36">
        <f t="shared" si="62"/>
        <v>0.69325457814283298</v>
      </c>
      <c r="U255" s="36">
        <f t="shared" si="63"/>
        <v>0.36211709841949213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19013160</v>
      </c>
      <c r="E256" s="31">
        <v>19013160</v>
      </c>
      <c r="F256" s="31">
        <v>29977</v>
      </c>
      <c r="G256" s="36">
        <f t="shared" si="56"/>
        <v>1.5766448081223742E-3</v>
      </c>
      <c r="H256" s="31">
        <v>95048</v>
      </c>
      <c r="I256" s="36">
        <f t="shared" si="57"/>
        <v>4.9990638063320356E-3</v>
      </c>
      <c r="J256" s="31">
        <v>35912</v>
      </c>
      <c r="K256" s="36">
        <f t="shared" si="58"/>
        <v>1.8887970226937553E-3</v>
      </c>
      <c r="L256" s="31">
        <v>0</v>
      </c>
      <c r="M256" s="36">
        <f t="shared" si="59"/>
        <v>0</v>
      </c>
      <c r="N256" s="31">
        <f t="shared" si="60"/>
        <v>160937</v>
      </c>
      <c r="O256" s="36">
        <f t="shared" si="61"/>
        <v>8.4645056371481647E-3</v>
      </c>
      <c r="P256" s="31">
        <v>67978</v>
      </c>
      <c r="Q256" s="31">
        <v>28532000</v>
      </c>
      <c r="R256" s="31">
        <v>28730750</v>
      </c>
      <c r="S256" s="31">
        <v>149417</v>
      </c>
      <c r="T256" s="36">
        <f t="shared" si="62"/>
        <v>5.2005951811212722E-3</v>
      </c>
      <c r="U256" s="36">
        <f t="shared" si="63"/>
        <v>-0.4717114360528406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13597079</v>
      </c>
      <c r="E257" s="31">
        <v>12497079</v>
      </c>
      <c r="F257" s="31">
        <v>2828975</v>
      </c>
      <c r="G257" s="36">
        <f t="shared" si="56"/>
        <v>0.20805755412614724</v>
      </c>
      <c r="H257" s="31">
        <v>3310644</v>
      </c>
      <c r="I257" s="36">
        <f t="shared" si="57"/>
        <v>0.24348200080326077</v>
      </c>
      <c r="J257" s="31">
        <v>1783296</v>
      </c>
      <c r="K257" s="36">
        <f t="shared" si="58"/>
        <v>0.14269702544090504</v>
      </c>
      <c r="L257" s="31">
        <v>0</v>
      </c>
      <c r="M257" s="36">
        <f t="shared" si="59"/>
        <v>0</v>
      </c>
      <c r="N257" s="31">
        <f t="shared" si="60"/>
        <v>7922915</v>
      </c>
      <c r="O257" s="36">
        <f t="shared" si="61"/>
        <v>0.63398134876157863</v>
      </c>
      <c r="P257" s="31">
        <v>1369912</v>
      </c>
      <c r="Q257" s="31">
        <v>16230970</v>
      </c>
      <c r="R257" s="31">
        <v>13330470</v>
      </c>
      <c r="S257" s="31">
        <v>7049466</v>
      </c>
      <c r="T257" s="36">
        <f t="shared" si="62"/>
        <v>0.52882351484981405</v>
      </c>
      <c r="U257" s="36">
        <f t="shared" si="63"/>
        <v>0.30175952907924009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36577839</v>
      </c>
      <c r="E259" s="32">
        <f>SUM(E255:E258)</f>
        <v>34974135</v>
      </c>
      <c r="F259" s="32">
        <f>SUM(F255:F258)</f>
        <v>2886715</v>
      </c>
      <c r="G259" s="37">
        <f t="shared" si="56"/>
        <v>7.8919779815313854E-2</v>
      </c>
      <c r="H259" s="32">
        <f>SUM(H255:H258)</f>
        <v>4412322</v>
      </c>
      <c r="I259" s="37">
        <f t="shared" si="57"/>
        <v>0.12062828533965607</v>
      </c>
      <c r="J259" s="32">
        <f>SUM(J255:J258)</f>
        <v>3062904</v>
      </c>
      <c r="K259" s="37">
        <f t="shared" si="58"/>
        <v>8.7576261714549908E-2</v>
      </c>
      <c r="L259" s="32">
        <f>SUM(L255:L258)</f>
        <v>0</v>
      </c>
      <c r="M259" s="37">
        <f t="shared" si="59"/>
        <v>0</v>
      </c>
      <c r="N259" s="32">
        <f t="shared" si="60"/>
        <v>10361941</v>
      </c>
      <c r="O259" s="37">
        <f t="shared" si="61"/>
        <v>0.29627440392735949</v>
      </c>
      <c r="P259" s="32">
        <f>SUM(P255:P258)</f>
        <v>2350951</v>
      </c>
      <c r="Q259" s="32">
        <f>SUM(Q255:Q258)</f>
        <v>47376639</v>
      </c>
      <c r="R259" s="32">
        <f>SUM(R255:R258)</f>
        <v>44674889</v>
      </c>
      <c r="S259" s="32">
        <f>SUM(S255:S258)</f>
        <v>9010821</v>
      </c>
      <c r="T259" s="37">
        <f t="shared" si="62"/>
        <v>0.20169766957898877</v>
      </c>
      <c r="U259" s="37">
        <f t="shared" si="63"/>
        <v>0.30283617140467833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372350952</v>
      </c>
      <c r="E260" s="32">
        <f>SUM(E234:E239,E241:E246,E248:E253,E255:E258)</f>
        <v>378358628</v>
      </c>
      <c r="F260" s="32">
        <f>SUM(F234:F239,F241:F246,F248:F253,F255:F258)</f>
        <v>64751454</v>
      </c>
      <c r="G260" s="37">
        <f t="shared" si="56"/>
        <v>0.17389898871535583</v>
      </c>
      <c r="H260" s="32">
        <f>SUM(H234:H239,H241:H246,H248:H253,H255:H258)</f>
        <v>162172411</v>
      </c>
      <c r="I260" s="37">
        <f t="shared" si="57"/>
        <v>0.43553644788317875</v>
      </c>
      <c r="J260" s="32">
        <f>SUM(J234:J239,J241:J246,J248:J253,J255:J258)</f>
        <v>80381122</v>
      </c>
      <c r="K260" s="37">
        <f t="shared" si="58"/>
        <v>0.21244691161106546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307304987</v>
      </c>
      <c r="O260" s="37">
        <f t="shared" si="61"/>
        <v>0.81220557497105628</v>
      </c>
      <c r="P260" s="32">
        <f>SUM(P234:P239,P241:P246,P248:P253,P255:P258)</f>
        <v>46376066</v>
      </c>
      <c r="Q260" s="32">
        <f>SUM(Q234:Q239,Q241:Q246,Q248:Q253,Q255:Q258)</f>
        <v>345430793</v>
      </c>
      <c r="R260" s="32">
        <f>SUM(R234:R239,R241:R246,R248:R253,R255:R258)</f>
        <v>351070053</v>
      </c>
      <c r="S260" s="32">
        <f>SUM(S234:S239,S241:S246,S248:S253,S255:S258)</f>
        <v>216950593</v>
      </c>
      <c r="T260" s="37">
        <f t="shared" si="62"/>
        <v>0.61796952245311565</v>
      </c>
      <c r="U260" s="37">
        <f t="shared" si="63"/>
        <v>0.73324580830120434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2200000</v>
      </c>
      <c r="E264" s="31">
        <v>2200000</v>
      </c>
      <c r="F264" s="31">
        <v>916667</v>
      </c>
      <c r="G264" s="36">
        <f t="shared" si="64"/>
        <v>0.41666681818181817</v>
      </c>
      <c r="H264" s="31">
        <v>728709</v>
      </c>
      <c r="I264" s="36">
        <f t="shared" si="65"/>
        <v>0.33123136363636363</v>
      </c>
      <c r="J264" s="31">
        <v>550002</v>
      </c>
      <c r="K264" s="36">
        <f t="shared" si="66"/>
        <v>0.25000090909090911</v>
      </c>
      <c r="L264" s="31">
        <v>0</v>
      </c>
      <c r="M264" s="36">
        <f t="shared" si="67"/>
        <v>0</v>
      </c>
      <c r="N264" s="31">
        <f t="shared" si="68"/>
        <v>2195378</v>
      </c>
      <c r="O264" s="36">
        <f t="shared" si="69"/>
        <v>0.9978990909090909</v>
      </c>
      <c r="P264" s="31">
        <v>560014</v>
      </c>
      <c r="Q264" s="31">
        <v>2000000</v>
      </c>
      <c r="R264" s="31">
        <v>2000000</v>
      </c>
      <c r="S264" s="31">
        <v>1926042</v>
      </c>
      <c r="T264" s="36">
        <f t="shared" si="70"/>
        <v>0.96302100000000002</v>
      </c>
      <c r="U264" s="36">
        <f t="shared" si="71"/>
        <v>-1.7878124475459556E-2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3314943</v>
      </c>
      <c r="E265" s="31">
        <v>3314943</v>
      </c>
      <c r="F265" s="31">
        <v>634724</v>
      </c>
      <c r="G265" s="36">
        <f t="shared" si="64"/>
        <v>0.19147357888205016</v>
      </c>
      <c r="H265" s="31">
        <v>512531</v>
      </c>
      <c r="I265" s="36">
        <f t="shared" si="65"/>
        <v>0.15461231158424141</v>
      </c>
      <c r="J265" s="31">
        <v>700623</v>
      </c>
      <c r="K265" s="36">
        <f t="shared" si="66"/>
        <v>0.21135295539018317</v>
      </c>
      <c r="L265" s="31">
        <v>0</v>
      </c>
      <c r="M265" s="36">
        <f t="shared" si="67"/>
        <v>0</v>
      </c>
      <c r="N265" s="31">
        <f t="shared" si="68"/>
        <v>1847878</v>
      </c>
      <c r="O265" s="36">
        <f t="shared" si="69"/>
        <v>0.55743884585647474</v>
      </c>
      <c r="P265" s="31">
        <v>438436</v>
      </c>
      <c r="Q265" s="31">
        <v>3437943</v>
      </c>
      <c r="R265" s="31">
        <v>3949240</v>
      </c>
      <c r="S265" s="31">
        <v>1853052</v>
      </c>
      <c r="T265" s="36">
        <f t="shared" si="70"/>
        <v>0.46921736840506023</v>
      </c>
      <c r="U265" s="36">
        <f t="shared" si="71"/>
        <v>0.598005182056218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5514943</v>
      </c>
      <c r="E267" s="32">
        <f>SUM(E263:E266)</f>
        <v>5514943</v>
      </c>
      <c r="F267" s="32">
        <f>SUM(F263:F266)</f>
        <v>1551391</v>
      </c>
      <c r="G267" s="37">
        <f t="shared" si="64"/>
        <v>0.28130680589083151</v>
      </c>
      <c r="H267" s="32">
        <f>SUM(H263:H266)</f>
        <v>1241240</v>
      </c>
      <c r="I267" s="37">
        <f t="shared" si="65"/>
        <v>0.22506850932094855</v>
      </c>
      <c r="J267" s="32">
        <f>SUM(J263:J266)</f>
        <v>1250625</v>
      </c>
      <c r="K267" s="37">
        <f t="shared" si="66"/>
        <v>0.22677024948399285</v>
      </c>
      <c r="L267" s="32">
        <f>SUM(L263:L266)</f>
        <v>0</v>
      </c>
      <c r="M267" s="37">
        <f t="shared" si="67"/>
        <v>0</v>
      </c>
      <c r="N267" s="32">
        <f t="shared" si="68"/>
        <v>4043256</v>
      </c>
      <c r="O267" s="37">
        <f t="shared" si="69"/>
        <v>0.73314556469577297</v>
      </c>
      <c r="P267" s="32">
        <f>SUM(P263:P266)</f>
        <v>998450</v>
      </c>
      <c r="Q267" s="32">
        <f>SUM(Q263:Q266)</f>
        <v>5437943</v>
      </c>
      <c r="R267" s="32">
        <f>SUM(R263:R266)</f>
        <v>5949240</v>
      </c>
      <c r="S267" s="32">
        <f>SUM(S263:S266)</f>
        <v>3779094</v>
      </c>
      <c r="T267" s="37">
        <f t="shared" si="70"/>
        <v>0.63522298646549813</v>
      </c>
      <c r="U267" s="37">
        <f t="shared" si="71"/>
        <v>0.25256647804096355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165890</v>
      </c>
      <c r="E268" s="31">
        <v>0</v>
      </c>
      <c r="F268" s="31">
        <v>-222</v>
      </c>
      <c r="G268" s="36">
        <f t="shared" si="64"/>
        <v>-1.3382361806016036E-3</v>
      </c>
      <c r="H268" s="31">
        <v>-1028</v>
      </c>
      <c r="I268" s="36">
        <f t="shared" si="65"/>
        <v>-6.1968774489119293E-3</v>
      </c>
      <c r="J268" s="31">
        <v>-768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-2018</v>
      </c>
      <c r="O268" s="36">
        <f t="shared" si="69"/>
        <v>0</v>
      </c>
      <c r="P268" s="31">
        <v>0</v>
      </c>
      <c r="Q268" s="31">
        <v>46047</v>
      </c>
      <c r="R268" s="31">
        <v>156872</v>
      </c>
      <c r="S268" s="31">
        <v>-127</v>
      </c>
      <c r="T268" s="36">
        <f t="shared" si="70"/>
        <v>-8.0957723494313831E-4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1902485</v>
      </c>
      <c r="E269" s="31">
        <v>1599083</v>
      </c>
      <c r="F269" s="31">
        <v>288863</v>
      </c>
      <c r="G269" s="36">
        <f t="shared" si="64"/>
        <v>0.15183457425419911</v>
      </c>
      <c r="H269" s="31">
        <v>332115</v>
      </c>
      <c r="I269" s="36">
        <f t="shared" si="65"/>
        <v>0.17456905047871599</v>
      </c>
      <c r="J269" s="31">
        <v>465284</v>
      </c>
      <c r="K269" s="36">
        <f t="shared" si="66"/>
        <v>0.29096926175814514</v>
      </c>
      <c r="L269" s="31">
        <v>0</v>
      </c>
      <c r="M269" s="36">
        <f t="shared" si="67"/>
        <v>0</v>
      </c>
      <c r="N269" s="31">
        <f t="shared" si="68"/>
        <v>1086262</v>
      </c>
      <c r="O269" s="36">
        <f t="shared" si="69"/>
        <v>0.67930307557518899</v>
      </c>
      <c r="P269" s="31">
        <v>284348</v>
      </c>
      <c r="Q269" s="31">
        <v>1088328</v>
      </c>
      <c r="R269" s="31">
        <v>1806728</v>
      </c>
      <c r="S269" s="31">
        <v>1025203</v>
      </c>
      <c r="T269" s="36">
        <f t="shared" si="70"/>
        <v>0.56743627153616927</v>
      </c>
      <c r="U269" s="36">
        <f t="shared" si="71"/>
        <v>0.63631887686918853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960260</v>
      </c>
      <c r="E270" s="31">
        <v>960260</v>
      </c>
      <c r="F270" s="31">
        <v>10709</v>
      </c>
      <c r="G270" s="36">
        <f t="shared" si="64"/>
        <v>1.115218794909712E-2</v>
      </c>
      <c r="H270" s="31">
        <v>3784</v>
      </c>
      <c r="I270" s="36">
        <f t="shared" si="65"/>
        <v>3.9405994209901485E-3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14493</v>
      </c>
      <c r="O270" s="36">
        <f t="shared" si="69"/>
        <v>1.5092787370087268E-2</v>
      </c>
      <c r="P270" s="31">
        <v>-2000</v>
      </c>
      <c r="Q270" s="31">
        <v>959745</v>
      </c>
      <c r="R270" s="31">
        <v>959745</v>
      </c>
      <c r="S270" s="31">
        <v>-1565</v>
      </c>
      <c r="T270" s="36">
        <f t="shared" si="70"/>
        <v>-1.6306414724744595E-3</v>
      </c>
      <c r="U270" s="36">
        <f t="shared" si="71"/>
        <v>-1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811153</v>
      </c>
      <c r="E271" s="31">
        <v>811153</v>
      </c>
      <c r="F271" s="31">
        <v>-12527</v>
      </c>
      <c r="G271" s="36">
        <f t="shared" si="64"/>
        <v>-1.5443449016400112E-2</v>
      </c>
      <c r="H271" s="31">
        <v>-16411</v>
      </c>
      <c r="I271" s="36">
        <f t="shared" si="65"/>
        <v>-2.0231694883702581E-2</v>
      </c>
      <c r="J271" s="31">
        <v>-6399</v>
      </c>
      <c r="K271" s="36">
        <f t="shared" si="66"/>
        <v>-7.8887706758157834E-3</v>
      </c>
      <c r="L271" s="31">
        <v>0</v>
      </c>
      <c r="M271" s="36">
        <f t="shared" si="67"/>
        <v>0</v>
      </c>
      <c r="N271" s="31">
        <f t="shared" si="68"/>
        <v>-35337</v>
      </c>
      <c r="O271" s="36">
        <f t="shared" si="69"/>
        <v>-4.3563914575918475E-2</v>
      </c>
      <c r="P271" s="31">
        <v>-6396</v>
      </c>
      <c r="Q271" s="31">
        <v>884787</v>
      </c>
      <c r="R271" s="31">
        <v>884787</v>
      </c>
      <c r="S271" s="31">
        <v>-14925</v>
      </c>
      <c r="T271" s="36">
        <f t="shared" si="70"/>
        <v>-1.6868466647905089E-2</v>
      </c>
      <c r="U271" s="36">
        <f t="shared" si="71"/>
        <v>4.6904315197004998E-4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950000</v>
      </c>
      <c r="E272" s="31">
        <v>950000</v>
      </c>
      <c r="F272" s="31">
        <v>0</v>
      </c>
      <c r="G272" s="36">
        <f t="shared" si="64"/>
        <v>0</v>
      </c>
      <c r="H272" s="31">
        <v>418535</v>
      </c>
      <c r="I272" s="36">
        <f t="shared" si="65"/>
        <v>0.44056315789473682</v>
      </c>
      <c r="J272" s="31">
        <v>415281</v>
      </c>
      <c r="K272" s="36">
        <f t="shared" si="66"/>
        <v>0.43713789473684211</v>
      </c>
      <c r="L272" s="31">
        <v>0</v>
      </c>
      <c r="M272" s="36">
        <f t="shared" si="67"/>
        <v>0</v>
      </c>
      <c r="N272" s="31">
        <f t="shared" si="68"/>
        <v>833816</v>
      </c>
      <c r="O272" s="36">
        <f t="shared" si="69"/>
        <v>0.87770105263157894</v>
      </c>
      <c r="P272" s="31">
        <v>269000</v>
      </c>
      <c r="Q272" s="31">
        <v>1073000</v>
      </c>
      <c r="R272" s="31">
        <v>1073000</v>
      </c>
      <c r="S272" s="31">
        <v>267920</v>
      </c>
      <c r="T272" s="36">
        <f t="shared" si="70"/>
        <v>0.24969245107176141</v>
      </c>
      <c r="U272" s="36">
        <f t="shared" si="71"/>
        <v>0.54379553903345723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163750</v>
      </c>
      <c r="E273" s="31">
        <v>163750</v>
      </c>
      <c r="F273" s="31">
        <v>5819</v>
      </c>
      <c r="G273" s="36">
        <f t="shared" si="64"/>
        <v>3.5535877862595419E-2</v>
      </c>
      <c r="H273" s="31">
        <v>16740</v>
      </c>
      <c r="I273" s="36">
        <f t="shared" si="65"/>
        <v>0.10222900763358779</v>
      </c>
      <c r="J273" s="31">
        <v>11008</v>
      </c>
      <c r="K273" s="36">
        <f t="shared" si="66"/>
        <v>6.7224427480916032E-2</v>
      </c>
      <c r="L273" s="31">
        <v>0</v>
      </c>
      <c r="M273" s="36">
        <f t="shared" si="67"/>
        <v>0</v>
      </c>
      <c r="N273" s="31">
        <f t="shared" si="68"/>
        <v>33567</v>
      </c>
      <c r="O273" s="36">
        <f t="shared" si="69"/>
        <v>0.20498931297709924</v>
      </c>
      <c r="P273" s="31">
        <v>23525</v>
      </c>
      <c r="Q273" s="31">
        <v>155508</v>
      </c>
      <c r="R273" s="31">
        <v>155508</v>
      </c>
      <c r="S273" s="31">
        <v>59533</v>
      </c>
      <c r="T273" s="36">
        <f t="shared" si="70"/>
        <v>0.38282917920621445</v>
      </c>
      <c r="U273" s="36">
        <f t="shared" si="71"/>
        <v>-0.5320722635494155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816866</v>
      </c>
      <c r="E274" s="31">
        <v>816866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803504</v>
      </c>
      <c r="R274" s="31">
        <v>803504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5770404</v>
      </c>
      <c r="E275" s="32">
        <f>SUM(E268:E274)</f>
        <v>5301112</v>
      </c>
      <c r="F275" s="32">
        <f>SUM(F268:F274)</f>
        <v>292642</v>
      </c>
      <c r="G275" s="37">
        <f t="shared" si="64"/>
        <v>5.0714300073270435E-2</v>
      </c>
      <c r="H275" s="32">
        <f>SUM(H268:H274)</f>
        <v>753735</v>
      </c>
      <c r="I275" s="37">
        <f t="shared" si="65"/>
        <v>0.13062083694659854</v>
      </c>
      <c r="J275" s="32">
        <f>SUM(J268:J274)</f>
        <v>884406</v>
      </c>
      <c r="K275" s="37">
        <f t="shared" si="66"/>
        <v>0.16683405293078132</v>
      </c>
      <c r="L275" s="32">
        <f>SUM(L268:L274)</f>
        <v>0</v>
      </c>
      <c r="M275" s="37">
        <f t="shared" si="67"/>
        <v>0</v>
      </c>
      <c r="N275" s="32">
        <f t="shared" si="68"/>
        <v>1930783</v>
      </c>
      <c r="O275" s="37">
        <f t="shared" si="69"/>
        <v>0.36422226129159319</v>
      </c>
      <c r="P275" s="32">
        <f>SUM(P268:P274)</f>
        <v>568477</v>
      </c>
      <c r="Q275" s="32">
        <f>SUM(Q268:Q274)</f>
        <v>5010919</v>
      </c>
      <c r="R275" s="32">
        <f>SUM(R268:R274)</f>
        <v>5840144</v>
      </c>
      <c r="S275" s="32">
        <f>SUM(S268:S274)</f>
        <v>1336039</v>
      </c>
      <c r="T275" s="37">
        <f t="shared" si="70"/>
        <v>0.22876816051111068</v>
      </c>
      <c r="U275" s="37">
        <f t="shared" si="71"/>
        <v>0.55574631867252333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20154717</v>
      </c>
      <c r="E276" s="31">
        <v>20422268</v>
      </c>
      <c r="F276" s="31">
        <v>70002</v>
      </c>
      <c r="G276" s="36">
        <f t="shared" si="64"/>
        <v>3.4732316013169522E-3</v>
      </c>
      <c r="H276" s="31">
        <v>100424</v>
      </c>
      <c r="I276" s="36">
        <f t="shared" si="65"/>
        <v>4.9826549288685129E-3</v>
      </c>
      <c r="J276" s="31">
        <v>88384</v>
      </c>
      <c r="K276" s="36">
        <f t="shared" si="66"/>
        <v>4.3278249017200243E-3</v>
      </c>
      <c r="L276" s="31">
        <v>0</v>
      </c>
      <c r="M276" s="36">
        <f t="shared" si="67"/>
        <v>0</v>
      </c>
      <c r="N276" s="31">
        <f t="shared" si="68"/>
        <v>258810</v>
      </c>
      <c r="O276" s="36">
        <f t="shared" si="69"/>
        <v>1.2672931331622913E-2</v>
      </c>
      <c r="P276" s="31">
        <v>28937</v>
      </c>
      <c r="Q276" s="31">
        <v>26781553</v>
      </c>
      <c r="R276" s="31">
        <v>22781552</v>
      </c>
      <c r="S276" s="31">
        <v>-152045</v>
      </c>
      <c r="T276" s="36">
        <f t="shared" si="70"/>
        <v>-6.6740404692358099E-3</v>
      </c>
      <c r="U276" s="36">
        <f t="shared" si="71"/>
        <v>2.0543594705740058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26960300</v>
      </c>
      <c r="E277" s="31">
        <v>27497400</v>
      </c>
      <c r="F277" s="31">
        <v>1383909</v>
      </c>
      <c r="G277" s="36">
        <f t="shared" si="64"/>
        <v>5.1331365007065942E-2</v>
      </c>
      <c r="H277" s="31">
        <v>1188281</v>
      </c>
      <c r="I277" s="36">
        <f t="shared" si="65"/>
        <v>4.407521429657682E-2</v>
      </c>
      <c r="J277" s="31">
        <v>1092068</v>
      </c>
      <c r="K277" s="36">
        <f t="shared" si="66"/>
        <v>3.9715318539207345E-2</v>
      </c>
      <c r="L277" s="31">
        <v>0</v>
      </c>
      <c r="M277" s="36">
        <f t="shared" si="67"/>
        <v>0</v>
      </c>
      <c r="N277" s="31">
        <f t="shared" si="68"/>
        <v>3664258</v>
      </c>
      <c r="O277" s="36">
        <f t="shared" si="69"/>
        <v>0.13325834442529111</v>
      </c>
      <c r="P277" s="31">
        <v>1701735</v>
      </c>
      <c r="Q277" s="31">
        <v>24650950</v>
      </c>
      <c r="R277" s="31">
        <v>24825100</v>
      </c>
      <c r="S277" s="31">
        <v>3972259</v>
      </c>
      <c r="T277" s="36">
        <f t="shared" si="70"/>
        <v>0.16000978848020753</v>
      </c>
      <c r="U277" s="36">
        <f t="shared" si="71"/>
        <v>-0.35826200906721672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23500</v>
      </c>
      <c r="E278" s="31">
        <v>23500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565057</v>
      </c>
      <c r="R278" s="31">
        <v>25935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955200</v>
      </c>
      <c r="E279" s="31">
        <v>955200</v>
      </c>
      <c r="F279" s="31">
        <v>15279</v>
      </c>
      <c r="G279" s="36">
        <f t="shared" si="64"/>
        <v>1.5995603015075376E-2</v>
      </c>
      <c r="H279" s="31">
        <v>92162</v>
      </c>
      <c r="I279" s="36">
        <f t="shared" si="65"/>
        <v>9.6484505862646563E-2</v>
      </c>
      <c r="J279" s="31">
        <v>107677</v>
      </c>
      <c r="K279" s="36">
        <f t="shared" si="66"/>
        <v>0.11272717755443887</v>
      </c>
      <c r="L279" s="31">
        <v>0</v>
      </c>
      <c r="M279" s="36">
        <f t="shared" si="67"/>
        <v>0</v>
      </c>
      <c r="N279" s="31">
        <f t="shared" si="68"/>
        <v>215118</v>
      </c>
      <c r="O279" s="36">
        <f t="shared" si="69"/>
        <v>0.22520728643216081</v>
      </c>
      <c r="P279" s="31">
        <v>18109</v>
      </c>
      <c r="Q279" s="31">
        <v>955671</v>
      </c>
      <c r="R279" s="31">
        <v>955671</v>
      </c>
      <c r="S279" s="31">
        <v>54216</v>
      </c>
      <c r="T279" s="36">
        <f t="shared" si="70"/>
        <v>5.6730820543890108E-2</v>
      </c>
      <c r="U279" s="36">
        <f t="shared" si="71"/>
        <v>4.946048925948423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269000</v>
      </c>
      <c r="Q280" s="31">
        <v>1073000</v>
      </c>
      <c r="R280" s="31">
        <v>1073000</v>
      </c>
      <c r="S280" s="31">
        <v>269000</v>
      </c>
      <c r="T280" s="36">
        <f t="shared" si="70"/>
        <v>0.2506989748369059</v>
      </c>
      <c r="U280" s="36">
        <f t="shared" si="71"/>
        <v>-1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10999</v>
      </c>
      <c r="E281" s="31">
        <v>2730792</v>
      </c>
      <c r="F281" s="31">
        <v>594337</v>
      </c>
      <c r="G281" s="36">
        <f t="shared" si="64"/>
        <v>54.035548686244205</v>
      </c>
      <c r="H281" s="31">
        <v>395498</v>
      </c>
      <c r="I281" s="36">
        <f t="shared" si="65"/>
        <v>35.957632512046551</v>
      </c>
      <c r="J281" s="31">
        <v>335633</v>
      </c>
      <c r="K281" s="36">
        <f t="shared" si="66"/>
        <v>0.12290683435428257</v>
      </c>
      <c r="L281" s="31">
        <v>0</v>
      </c>
      <c r="M281" s="36">
        <f t="shared" si="67"/>
        <v>0</v>
      </c>
      <c r="N281" s="31">
        <f t="shared" si="68"/>
        <v>1325468</v>
      </c>
      <c r="O281" s="36">
        <f t="shared" si="69"/>
        <v>0.48537860078687795</v>
      </c>
      <c r="P281" s="31">
        <v>1054023</v>
      </c>
      <c r="Q281" s="31">
        <v>1287552</v>
      </c>
      <c r="R281" s="31">
        <v>5139364</v>
      </c>
      <c r="S281" s="31">
        <v>3461744</v>
      </c>
      <c r="T281" s="36">
        <f t="shared" si="70"/>
        <v>0.6735743955866913</v>
      </c>
      <c r="U281" s="36">
        <f t="shared" si="71"/>
        <v>-0.6815695672675075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951680</v>
      </c>
      <c r="E282" s="31">
        <v>951680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600</v>
      </c>
      <c r="Q282" s="31">
        <v>1079245</v>
      </c>
      <c r="R282" s="31">
        <v>1074600</v>
      </c>
      <c r="S282" s="31">
        <v>1400</v>
      </c>
      <c r="T282" s="36">
        <f t="shared" si="70"/>
        <v>1.3028103480364787E-3</v>
      </c>
      <c r="U282" s="36">
        <f t="shared" si="71"/>
        <v>-1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900000</v>
      </c>
      <c r="E283" s="31">
        <v>900000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804000</v>
      </c>
      <c r="Q283" s="31">
        <v>1073000</v>
      </c>
      <c r="R283" s="31">
        <v>1073000</v>
      </c>
      <c r="S283" s="31">
        <v>804000</v>
      </c>
      <c r="T283" s="36">
        <f t="shared" si="70"/>
        <v>0.74930102516309416</v>
      </c>
      <c r="U283" s="36">
        <f t="shared" si="71"/>
        <v>-1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49956396</v>
      </c>
      <c r="E285" s="32">
        <f>SUM(E276:E284)</f>
        <v>53480840</v>
      </c>
      <c r="F285" s="32">
        <f>SUM(F276:F284)</f>
        <v>2063527</v>
      </c>
      <c r="G285" s="37">
        <f t="shared" si="64"/>
        <v>4.1306562627135876E-2</v>
      </c>
      <c r="H285" s="32">
        <f>SUM(H276:H284)</f>
        <v>1776365</v>
      </c>
      <c r="I285" s="37">
        <f t="shared" si="65"/>
        <v>3.5558309690715079E-2</v>
      </c>
      <c r="J285" s="32">
        <f>SUM(J276:J284)</f>
        <v>1623762</v>
      </c>
      <c r="K285" s="37">
        <f t="shared" si="66"/>
        <v>3.0361565001596834E-2</v>
      </c>
      <c r="L285" s="32">
        <f>SUM(L276:L284)</f>
        <v>0</v>
      </c>
      <c r="M285" s="37">
        <f t="shared" si="67"/>
        <v>0</v>
      </c>
      <c r="N285" s="32">
        <f t="shared" si="68"/>
        <v>5463654</v>
      </c>
      <c r="O285" s="37">
        <f t="shared" si="69"/>
        <v>0.10216096082260488</v>
      </c>
      <c r="P285" s="32">
        <f>SUM(P276:P284)</f>
        <v>3876404</v>
      </c>
      <c r="Q285" s="32">
        <f>SUM(Q276:Q284)</f>
        <v>57466028</v>
      </c>
      <c r="R285" s="32">
        <f>SUM(R276:R284)</f>
        <v>56948222</v>
      </c>
      <c r="S285" s="32">
        <f>SUM(S276:S284)</f>
        <v>8410574</v>
      </c>
      <c r="T285" s="37">
        <f t="shared" si="70"/>
        <v>0.14768808761053154</v>
      </c>
      <c r="U285" s="37">
        <f t="shared" si="71"/>
        <v>-0.58111641614238352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923250</v>
      </c>
      <c r="E286" s="31">
        <v>923250</v>
      </c>
      <c r="F286" s="31">
        <v>243065</v>
      </c>
      <c r="G286" s="36">
        <f t="shared" si="64"/>
        <v>0.26327105334416462</v>
      </c>
      <c r="H286" s="31">
        <v>501998</v>
      </c>
      <c r="I286" s="36">
        <f t="shared" si="65"/>
        <v>0.54372921743839697</v>
      </c>
      <c r="J286" s="31">
        <v>441930</v>
      </c>
      <c r="K286" s="36">
        <f t="shared" si="66"/>
        <v>0.47866774979691307</v>
      </c>
      <c r="L286" s="31">
        <v>0</v>
      </c>
      <c r="M286" s="36">
        <f t="shared" si="67"/>
        <v>0</v>
      </c>
      <c r="N286" s="31">
        <f t="shared" si="68"/>
        <v>1186993</v>
      </c>
      <c r="O286" s="36">
        <f t="shared" si="69"/>
        <v>1.2856680205794746</v>
      </c>
      <c r="P286" s="31">
        <v>7931</v>
      </c>
      <c r="Q286" s="31">
        <v>774936</v>
      </c>
      <c r="R286" s="31">
        <v>950000</v>
      </c>
      <c r="S286" s="31">
        <v>327734</v>
      </c>
      <c r="T286" s="36">
        <f t="shared" si="70"/>
        <v>0.34498315789473682</v>
      </c>
      <c r="U286" s="36">
        <f t="shared" si="71"/>
        <v>54.721850964569413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691920</v>
      </c>
      <c r="E287" s="31">
        <v>376020</v>
      </c>
      <c r="F287" s="31">
        <v>0</v>
      </c>
      <c r="G287" s="36">
        <f t="shared" si="64"/>
        <v>0</v>
      </c>
      <c r="H287" s="31">
        <v>90555</v>
      </c>
      <c r="I287" s="36">
        <f t="shared" si="65"/>
        <v>0.13087495664238641</v>
      </c>
      <c r="J287" s="31">
        <v>5982</v>
      </c>
      <c r="K287" s="36">
        <f t="shared" si="66"/>
        <v>1.5908728259135151E-2</v>
      </c>
      <c r="L287" s="31">
        <v>0</v>
      </c>
      <c r="M287" s="36">
        <f t="shared" si="67"/>
        <v>0</v>
      </c>
      <c r="N287" s="31">
        <f t="shared" si="68"/>
        <v>96537</v>
      </c>
      <c r="O287" s="36">
        <f t="shared" si="69"/>
        <v>0.25673368437849048</v>
      </c>
      <c r="P287" s="31">
        <v>0</v>
      </c>
      <c r="Q287" s="31">
        <v>772004</v>
      </c>
      <c r="R287" s="31">
        <v>772004</v>
      </c>
      <c r="S287" s="31">
        <v>10707</v>
      </c>
      <c r="T287" s="36">
        <f t="shared" si="70"/>
        <v>1.3869099123838737E-2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1023493</v>
      </c>
      <c r="E288" s="31">
        <v>1023493</v>
      </c>
      <c r="F288" s="31">
        <v>8049</v>
      </c>
      <c r="G288" s="36">
        <f t="shared" si="64"/>
        <v>7.8642452855075713E-3</v>
      </c>
      <c r="H288" s="31">
        <v>27151</v>
      </c>
      <c r="I288" s="36">
        <f t="shared" si="65"/>
        <v>2.6527782798709907E-2</v>
      </c>
      <c r="J288" s="31">
        <v>558153</v>
      </c>
      <c r="K288" s="36">
        <f t="shared" si="66"/>
        <v>0.54534129691165445</v>
      </c>
      <c r="L288" s="31">
        <v>0</v>
      </c>
      <c r="M288" s="36">
        <f t="shared" si="67"/>
        <v>0</v>
      </c>
      <c r="N288" s="31">
        <f t="shared" si="68"/>
        <v>593353</v>
      </c>
      <c r="O288" s="36">
        <f t="shared" si="69"/>
        <v>0.57973332499587193</v>
      </c>
      <c r="P288" s="31">
        <v>13537</v>
      </c>
      <c r="Q288" s="31">
        <v>1069382</v>
      </c>
      <c r="R288" s="31">
        <v>2108250</v>
      </c>
      <c r="S288" s="31">
        <v>401427</v>
      </c>
      <c r="T288" s="36">
        <f t="shared" si="70"/>
        <v>0.1904076840981857</v>
      </c>
      <c r="U288" s="36">
        <f t="shared" si="71"/>
        <v>40.231661372534532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1110000</v>
      </c>
      <c r="E289" s="31">
        <v>1110000</v>
      </c>
      <c r="F289" s="31">
        <v>217949</v>
      </c>
      <c r="G289" s="36">
        <f t="shared" si="64"/>
        <v>0.19635045045045044</v>
      </c>
      <c r="H289" s="31">
        <v>285272</v>
      </c>
      <c r="I289" s="36">
        <f t="shared" si="65"/>
        <v>0.25700180180180182</v>
      </c>
      <c r="J289" s="31">
        <v>321007</v>
      </c>
      <c r="K289" s="36">
        <f t="shared" si="66"/>
        <v>0.2891954954954955</v>
      </c>
      <c r="L289" s="31">
        <v>0</v>
      </c>
      <c r="M289" s="36">
        <f t="shared" si="67"/>
        <v>0</v>
      </c>
      <c r="N289" s="31">
        <f t="shared" si="68"/>
        <v>824228</v>
      </c>
      <c r="O289" s="36">
        <f t="shared" si="69"/>
        <v>0.74254774774774779</v>
      </c>
      <c r="P289" s="31">
        <v>287693</v>
      </c>
      <c r="Q289" s="31">
        <v>1132970</v>
      </c>
      <c r="R289" s="31">
        <v>1098853</v>
      </c>
      <c r="S289" s="31">
        <v>866013</v>
      </c>
      <c r="T289" s="36">
        <f t="shared" si="70"/>
        <v>0.78810632541386338</v>
      </c>
      <c r="U289" s="36">
        <f t="shared" si="71"/>
        <v>0.11579704754721187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475000</v>
      </c>
      <c r="E290" s="31">
        <v>475000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4223663</v>
      </c>
      <c r="E292" s="32">
        <f>SUM(E286:E291)</f>
        <v>3907763</v>
      </c>
      <c r="F292" s="32">
        <f>SUM(F286:F291)</f>
        <v>469063</v>
      </c>
      <c r="G292" s="37">
        <f t="shared" si="64"/>
        <v>0.11105597203185955</v>
      </c>
      <c r="H292" s="32">
        <f>SUM(H286:H291)</f>
        <v>904976</v>
      </c>
      <c r="I292" s="37">
        <f t="shared" si="65"/>
        <v>0.21426330651853617</v>
      </c>
      <c r="J292" s="32">
        <f>SUM(J286:J291)</f>
        <v>1327072</v>
      </c>
      <c r="K292" s="37">
        <f t="shared" si="66"/>
        <v>0.33959889583887254</v>
      </c>
      <c r="L292" s="32">
        <f>SUM(L286:L291)</f>
        <v>0</v>
      </c>
      <c r="M292" s="37">
        <f t="shared" si="67"/>
        <v>0</v>
      </c>
      <c r="N292" s="32">
        <f t="shared" si="68"/>
        <v>2701111</v>
      </c>
      <c r="O292" s="37">
        <f t="shared" si="69"/>
        <v>0.69121668842250672</v>
      </c>
      <c r="P292" s="32">
        <f>SUM(P286:P291)</f>
        <v>309161</v>
      </c>
      <c r="Q292" s="32">
        <f>SUM(Q286:Q291)</f>
        <v>3749292</v>
      </c>
      <c r="R292" s="32">
        <f>SUM(R286:R291)</f>
        <v>4929107</v>
      </c>
      <c r="S292" s="32">
        <f>SUM(S286:S291)</f>
        <v>1605881</v>
      </c>
      <c r="T292" s="37">
        <f t="shared" si="70"/>
        <v>0.32579552442257798</v>
      </c>
      <c r="U292" s="37">
        <f t="shared" si="71"/>
        <v>3.2924948489621908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10925000</v>
      </c>
      <c r="E293" s="31">
        <v>10925000</v>
      </c>
      <c r="F293" s="31">
        <v>1156880</v>
      </c>
      <c r="G293" s="36">
        <f t="shared" si="64"/>
        <v>0.1058929061784897</v>
      </c>
      <c r="H293" s="31">
        <v>1082752</v>
      </c>
      <c r="I293" s="36">
        <f t="shared" si="65"/>
        <v>9.910773455377575E-2</v>
      </c>
      <c r="J293" s="31">
        <v>690374</v>
      </c>
      <c r="K293" s="36">
        <f t="shared" si="66"/>
        <v>6.3192128146453086E-2</v>
      </c>
      <c r="L293" s="31">
        <v>0</v>
      </c>
      <c r="M293" s="36">
        <f t="shared" si="67"/>
        <v>0</v>
      </c>
      <c r="N293" s="31">
        <f t="shared" si="68"/>
        <v>2930006</v>
      </c>
      <c r="O293" s="36">
        <f t="shared" si="69"/>
        <v>0.26819276887871851</v>
      </c>
      <c r="P293" s="31">
        <v>1136358</v>
      </c>
      <c r="Q293" s="31">
        <v>10490000</v>
      </c>
      <c r="R293" s="31">
        <v>10490000</v>
      </c>
      <c r="S293" s="31">
        <v>3249693</v>
      </c>
      <c r="T293" s="36">
        <f t="shared" si="70"/>
        <v>0.30978960915157294</v>
      </c>
      <c r="U293" s="36">
        <f t="shared" si="71"/>
        <v>-0.3924678666406185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450000</v>
      </c>
      <c r="E295" s="31">
        <v>450000</v>
      </c>
      <c r="F295" s="31">
        <v>0</v>
      </c>
      <c r="G295" s="36">
        <f t="shared" si="64"/>
        <v>0</v>
      </c>
      <c r="H295" s="31">
        <v>133665</v>
      </c>
      <c r="I295" s="36">
        <f t="shared" si="65"/>
        <v>0.29703333333333332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133665</v>
      </c>
      <c r="O295" s="36">
        <f t="shared" si="69"/>
        <v>0.29703333333333332</v>
      </c>
      <c r="P295" s="31">
        <v>91290</v>
      </c>
      <c r="Q295" s="31">
        <v>450000</v>
      </c>
      <c r="R295" s="31">
        <v>700000</v>
      </c>
      <c r="S295" s="31">
        <v>91290</v>
      </c>
      <c r="T295" s="36">
        <f t="shared" si="70"/>
        <v>0.1304142857142857</v>
      </c>
      <c r="U295" s="36">
        <f t="shared" si="71"/>
        <v>-1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10530</v>
      </c>
      <c r="E296" s="31">
        <v>2510530</v>
      </c>
      <c r="F296" s="31">
        <v>40548</v>
      </c>
      <c r="G296" s="36">
        <f t="shared" si="64"/>
        <v>3.8507122507122507</v>
      </c>
      <c r="H296" s="31">
        <v>0</v>
      </c>
      <c r="I296" s="36">
        <f t="shared" si="65"/>
        <v>0</v>
      </c>
      <c r="J296" s="31">
        <v>183508</v>
      </c>
      <c r="K296" s="36">
        <f t="shared" si="66"/>
        <v>7.3095322501623164E-2</v>
      </c>
      <c r="L296" s="31">
        <v>0</v>
      </c>
      <c r="M296" s="36">
        <f t="shared" si="67"/>
        <v>0</v>
      </c>
      <c r="N296" s="31">
        <f t="shared" si="68"/>
        <v>224056</v>
      </c>
      <c r="O296" s="36">
        <f t="shared" si="69"/>
        <v>8.9246493768248142E-2</v>
      </c>
      <c r="P296" s="31">
        <v>0</v>
      </c>
      <c r="Q296" s="31">
        <v>16965436</v>
      </c>
      <c r="R296" s="31">
        <v>16675436</v>
      </c>
      <c r="S296" s="31">
        <v>6840</v>
      </c>
      <c r="T296" s="36">
        <f t="shared" si="70"/>
        <v>4.1018417749317019E-4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11385530</v>
      </c>
      <c r="E298" s="32">
        <f>SUM(E293:E297)</f>
        <v>13885530</v>
      </c>
      <c r="F298" s="32">
        <f>SUM(F293:F297)</f>
        <v>1197428</v>
      </c>
      <c r="G298" s="37">
        <f t="shared" si="64"/>
        <v>0.10517103727274883</v>
      </c>
      <c r="H298" s="32">
        <f>SUM(H293:H297)</f>
        <v>1216417</v>
      </c>
      <c r="I298" s="37">
        <f t="shared" si="65"/>
        <v>0.10683885598650217</v>
      </c>
      <c r="J298" s="32">
        <f>SUM(J293:J297)</f>
        <v>873882</v>
      </c>
      <c r="K298" s="37">
        <f t="shared" si="66"/>
        <v>6.2934724133684491E-2</v>
      </c>
      <c r="L298" s="32">
        <f>SUM(L293:L297)</f>
        <v>0</v>
      </c>
      <c r="M298" s="37">
        <f t="shared" si="67"/>
        <v>0</v>
      </c>
      <c r="N298" s="32">
        <f t="shared" si="68"/>
        <v>3287727</v>
      </c>
      <c r="O298" s="37">
        <f t="shared" si="69"/>
        <v>0.23677360532871269</v>
      </c>
      <c r="P298" s="32">
        <f>SUM(P293:P297)</f>
        <v>1227648</v>
      </c>
      <c r="Q298" s="32">
        <f>SUM(Q293:Q297)</f>
        <v>27905436</v>
      </c>
      <c r="R298" s="32">
        <f>SUM(R293:R297)</f>
        <v>27865436</v>
      </c>
      <c r="S298" s="32">
        <f>SUM(S293:S297)</f>
        <v>3347823</v>
      </c>
      <c r="T298" s="37">
        <f t="shared" si="70"/>
        <v>0.12014249480969902</v>
      </c>
      <c r="U298" s="37">
        <f t="shared" si="71"/>
        <v>-0.28816566312167657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76850936</v>
      </c>
      <c r="E299" s="32">
        <f>SUM(E263:E266,E268:E274,E276:E284,E286:E291,E293:E297)</f>
        <v>82090188</v>
      </c>
      <c r="F299" s="32">
        <f>SUM(F263:F266,F268:F274,F276:F284,F286:F291,F293:F297)</f>
        <v>5574051</v>
      </c>
      <c r="G299" s="37">
        <f t="shared" si="64"/>
        <v>7.2530684596996978E-2</v>
      </c>
      <c r="H299" s="32">
        <f>SUM(H263:H266,H268:H274,H276:H284,H286:H291,H293:H297)</f>
        <v>5892733</v>
      </c>
      <c r="I299" s="37">
        <f t="shared" si="65"/>
        <v>7.6677439556494142E-2</v>
      </c>
      <c r="J299" s="32">
        <f>SUM(J263:J266,J268:J274,J276:J284,J286:J291,J293:J297)</f>
        <v>5959747</v>
      </c>
      <c r="K299" s="37">
        <f t="shared" si="66"/>
        <v>7.2599992096497576E-2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17426531</v>
      </c>
      <c r="O299" s="37">
        <f t="shared" si="69"/>
        <v>0.21228518809093239</v>
      </c>
      <c r="P299" s="32">
        <f>SUM(P263:P266,P268:P274,P276:P284,P286:P291,P293:P297)</f>
        <v>6980140</v>
      </c>
      <c r="Q299" s="32">
        <f>SUM(Q263:Q266,Q268:Q274,Q276:Q284,Q286:Q291,Q293:Q297)</f>
        <v>99569618</v>
      </c>
      <c r="R299" s="32">
        <f>SUM(R263:R266,R268:R274,R276:R284,R286:R291,R293:R297)</f>
        <v>101532149</v>
      </c>
      <c r="S299" s="32">
        <f>SUM(S263:S266,S268:S274,S276:S284,S286:S291,S293:S297)</f>
        <v>18479411</v>
      </c>
      <c r="T299" s="37">
        <f t="shared" si="70"/>
        <v>0.18200551433221412</v>
      </c>
      <c r="U299" s="37">
        <f t="shared" si="71"/>
        <v>-0.14618517680161147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1012503005</v>
      </c>
      <c r="E302" s="31">
        <v>1039713432</v>
      </c>
      <c r="F302" s="31">
        <v>217429039</v>
      </c>
      <c r="G302" s="36">
        <f t="shared" ref="G302:G339" si="72">IF(($D302     =0),0,($F302     /$D302     ))</f>
        <v>0.21474409253728585</v>
      </c>
      <c r="H302" s="31">
        <v>269007761</v>
      </c>
      <c r="I302" s="36">
        <f t="shared" ref="I302:I339" si="73">IF(($D302     =0),0,($H302     /$D302     ))</f>
        <v>0.26568588900138623</v>
      </c>
      <c r="J302" s="31">
        <v>245704948</v>
      </c>
      <c r="K302" s="36">
        <f t="shared" ref="K302:K339" si="74">IF(($E302     =0),0,($J302     /$E302     ))</f>
        <v>0.23631987472486554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732141748</v>
      </c>
      <c r="O302" s="36">
        <f t="shared" ref="O302:O339" si="77">IF(($E302     =0),0,($N302     /$E302     ))</f>
        <v>0.70417648312155301</v>
      </c>
      <c r="P302" s="31">
        <v>191070962</v>
      </c>
      <c r="Q302" s="31">
        <v>851714304</v>
      </c>
      <c r="R302" s="31">
        <v>923592095</v>
      </c>
      <c r="S302" s="31">
        <v>617638340</v>
      </c>
      <c r="T302" s="36">
        <f t="shared" ref="T302:T339" si="78">IF(($R302     =0),0,($S302     /$R302     ))</f>
        <v>0.66873497872456344</v>
      </c>
      <c r="U302" s="36">
        <f t="shared" ref="U302:U339" si="79">IF(($P302     =0),0,(($J302     /$P302     )-1))</f>
        <v>0.28593557821726989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1012503005</v>
      </c>
      <c r="E303" s="32">
        <f>E302</f>
        <v>1039713432</v>
      </c>
      <c r="F303" s="32">
        <f>F302</f>
        <v>217429039</v>
      </c>
      <c r="G303" s="37">
        <f t="shared" si="72"/>
        <v>0.21474409253728585</v>
      </c>
      <c r="H303" s="32">
        <f>H302</f>
        <v>269007761</v>
      </c>
      <c r="I303" s="37">
        <f t="shared" si="73"/>
        <v>0.26568588900138623</v>
      </c>
      <c r="J303" s="32">
        <f>J302</f>
        <v>245704948</v>
      </c>
      <c r="K303" s="37">
        <f t="shared" si="74"/>
        <v>0.23631987472486554</v>
      </c>
      <c r="L303" s="32">
        <f>L302</f>
        <v>0</v>
      </c>
      <c r="M303" s="37">
        <f t="shared" si="75"/>
        <v>0</v>
      </c>
      <c r="N303" s="32">
        <f t="shared" si="76"/>
        <v>732141748</v>
      </c>
      <c r="O303" s="37">
        <f t="shared" si="77"/>
        <v>0.70417648312155301</v>
      </c>
      <c r="P303" s="32">
        <f>P302</f>
        <v>191070962</v>
      </c>
      <c r="Q303" s="32">
        <f>Q302</f>
        <v>851714304</v>
      </c>
      <c r="R303" s="32">
        <f>R302</f>
        <v>923592095</v>
      </c>
      <c r="S303" s="32">
        <f>S302</f>
        <v>617638340</v>
      </c>
      <c r="T303" s="37">
        <f t="shared" si="78"/>
        <v>0.66873497872456344</v>
      </c>
      <c r="U303" s="37">
        <f t="shared" si="79"/>
        <v>0.28593557821726989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13753141</v>
      </c>
      <c r="E304" s="31">
        <v>14382369</v>
      </c>
      <c r="F304" s="31">
        <v>2730496</v>
      </c>
      <c r="G304" s="36">
        <f t="shared" si="72"/>
        <v>0.19853617439099913</v>
      </c>
      <c r="H304" s="31">
        <v>3633629</v>
      </c>
      <c r="I304" s="36">
        <f t="shared" si="73"/>
        <v>0.26420357356912139</v>
      </c>
      <c r="J304" s="31">
        <v>2723164</v>
      </c>
      <c r="K304" s="36">
        <f t="shared" si="74"/>
        <v>0.18934043480597668</v>
      </c>
      <c r="L304" s="31">
        <v>0</v>
      </c>
      <c r="M304" s="36">
        <f t="shared" si="75"/>
        <v>0</v>
      </c>
      <c r="N304" s="31">
        <f t="shared" si="76"/>
        <v>9087289</v>
      </c>
      <c r="O304" s="36">
        <f t="shared" si="77"/>
        <v>0.63183533950491744</v>
      </c>
      <c r="P304" s="31">
        <v>2522635</v>
      </c>
      <c r="Q304" s="31">
        <v>13825890</v>
      </c>
      <c r="R304" s="31">
        <v>13536036</v>
      </c>
      <c r="S304" s="31">
        <v>9895170</v>
      </c>
      <c r="T304" s="36">
        <f t="shared" si="78"/>
        <v>0.73102420826894965</v>
      </c>
      <c r="U304" s="36">
        <f t="shared" si="79"/>
        <v>7.9491880513827828E-2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4582242</v>
      </c>
      <c r="E305" s="31">
        <v>4831362</v>
      </c>
      <c r="F305" s="31">
        <v>1311261</v>
      </c>
      <c r="G305" s="36">
        <f t="shared" si="72"/>
        <v>0.28616144673284388</v>
      </c>
      <c r="H305" s="31">
        <v>1143843</v>
      </c>
      <c r="I305" s="36">
        <f t="shared" si="73"/>
        <v>0.24962518348005192</v>
      </c>
      <c r="J305" s="31">
        <v>1332569</v>
      </c>
      <c r="K305" s="36">
        <f t="shared" si="74"/>
        <v>0.27581642609268359</v>
      </c>
      <c r="L305" s="31">
        <v>0</v>
      </c>
      <c r="M305" s="36">
        <f t="shared" si="75"/>
        <v>0</v>
      </c>
      <c r="N305" s="31">
        <f t="shared" si="76"/>
        <v>3787673</v>
      </c>
      <c r="O305" s="36">
        <f t="shared" si="77"/>
        <v>0.78397623692863416</v>
      </c>
      <c r="P305" s="31">
        <v>1435822</v>
      </c>
      <c r="Q305" s="31">
        <v>4412242</v>
      </c>
      <c r="R305" s="31">
        <v>4766068</v>
      </c>
      <c r="S305" s="31">
        <v>3632220</v>
      </c>
      <c r="T305" s="36">
        <f t="shared" si="78"/>
        <v>0.76209991128955779</v>
      </c>
      <c r="U305" s="36">
        <f t="shared" si="79"/>
        <v>-7.1912117240159334E-2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8861000</v>
      </c>
      <c r="E306" s="31">
        <v>8810000</v>
      </c>
      <c r="F306" s="31">
        <v>1073896</v>
      </c>
      <c r="G306" s="36">
        <f t="shared" si="72"/>
        <v>0.1211935447466426</v>
      </c>
      <c r="H306" s="31">
        <v>2714072</v>
      </c>
      <c r="I306" s="36">
        <f t="shared" si="73"/>
        <v>0.30629409773163302</v>
      </c>
      <c r="J306" s="31">
        <v>1842598</v>
      </c>
      <c r="K306" s="36">
        <f t="shared" si="74"/>
        <v>0.20914846765039727</v>
      </c>
      <c r="L306" s="31">
        <v>0</v>
      </c>
      <c r="M306" s="36">
        <f t="shared" si="75"/>
        <v>0</v>
      </c>
      <c r="N306" s="31">
        <f t="shared" si="76"/>
        <v>5630566</v>
      </c>
      <c r="O306" s="36">
        <f t="shared" si="77"/>
        <v>0.63911078320090808</v>
      </c>
      <c r="P306" s="31">
        <v>1743228</v>
      </c>
      <c r="Q306" s="31">
        <v>7646000</v>
      </c>
      <c r="R306" s="31">
        <v>6568000</v>
      </c>
      <c r="S306" s="31">
        <v>5152883</v>
      </c>
      <c r="T306" s="36">
        <f t="shared" si="78"/>
        <v>0.78454369671132762</v>
      </c>
      <c r="U306" s="36">
        <f t="shared" si="79"/>
        <v>5.7003444185155461E-2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12951637</v>
      </c>
      <c r="E307" s="31">
        <v>20656674</v>
      </c>
      <c r="F307" s="31">
        <v>2970017</v>
      </c>
      <c r="G307" s="36">
        <f t="shared" si="72"/>
        <v>0.2293159544233675</v>
      </c>
      <c r="H307" s="31">
        <v>3092326</v>
      </c>
      <c r="I307" s="36">
        <f t="shared" si="73"/>
        <v>0.23875947110006249</v>
      </c>
      <c r="J307" s="31">
        <v>5527352</v>
      </c>
      <c r="K307" s="36">
        <f t="shared" si="74"/>
        <v>0.26758189629172635</v>
      </c>
      <c r="L307" s="31">
        <v>0</v>
      </c>
      <c r="M307" s="36">
        <f t="shared" si="75"/>
        <v>0</v>
      </c>
      <c r="N307" s="31">
        <f t="shared" si="76"/>
        <v>11589695</v>
      </c>
      <c r="O307" s="36">
        <f t="shared" si="77"/>
        <v>0.56106297654695036</v>
      </c>
      <c r="P307" s="31">
        <v>3464824</v>
      </c>
      <c r="Q307" s="31">
        <v>17888238</v>
      </c>
      <c r="R307" s="31">
        <v>12194023</v>
      </c>
      <c r="S307" s="31">
        <v>9605814</v>
      </c>
      <c r="T307" s="36">
        <f t="shared" si="78"/>
        <v>0.78774773509940077</v>
      </c>
      <c r="U307" s="36">
        <f t="shared" si="79"/>
        <v>0.59527641230838846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12406535</v>
      </c>
      <c r="E308" s="31">
        <v>12406535</v>
      </c>
      <c r="F308" s="31">
        <v>2970199</v>
      </c>
      <c r="G308" s="36">
        <f t="shared" si="72"/>
        <v>0.23940600659249339</v>
      </c>
      <c r="H308" s="31">
        <v>2818078</v>
      </c>
      <c r="I308" s="36">
        <f t="shared" si="73"/>
        <v>0.22714464594667247</v>
      </c>
      <c r="J308" s="31">
        <v>2848716</v>
      </c>
      <c r="K308" s="36">
        <f t="shared" si="74"/>
        <v>0.22961415092932877</v>
      </c>
      <c r="L308" s="31">
        <v>0</v>
      </c>
      <c r="M308" s="36">
        <f t="shared" si="75"/>
        <v>0</v>
      </c>
      <c r="N308" s="31">
        <f t="shared" si="76"/>
        <v>8636993</v>
      </c>
      <c r="O308" s="36">
        <f t="shared" si="77"/>
        <v>0.69616480346849463</v>
      </c>
      <c r="P308" s="31">
        <v>2726800</v>
      </c>
      <c r="Q308" s="31">
        <v>15571231</v>
      </c>
      <c r="R308" s="31">
        <v>15696075</v>
      </c>
      <c r="S308" s="31">
        <v>13084843</v>
      </c>
      <c r="T308" s="36">
        <f t="shared" si="78"/>
        <v>0.83363789992084003</v>
      </c>
      <c r="U308" s="36">
        <f t="shared" si="79"/>
        <v>4.471028311573999E-2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185349000</v>
      </c>
      <c r="E309" s="31">
        <v>246069000</v>
      </c>
      <c r="F309" s="31">
        <v>10704</v>
      </c>
      <c r="G309" s="36">
        <f t="shared" si="72"/>
        <v>5.7750513895408121E-5</v>
      </c>
      <c r="H309" s="31">
        <v>9701</v>
      </c>
      <c r="I309" s="36">
        <f t="shared" si="73"/>
        <v>5.2339100831404541E-5</v>
      </c>
      <c r="J309" s="31">
        <v>175555461</v>
      </c>
      <c r="K309" s="36">
        <f t="shared" si="74"/>
        <v>0.71343997415359106</v>
      </c>
      <c r="L309" s="31">
        <v>0</v>
      </c>
      <c r="M309" s="36">
        <f t="shared" si="75"/>
        <v>0</v>
      </c>
      <c r="N309" s="31">
        <f t="shared" si="76"/>
        <v>175575866</v>
      </c>
      <c r="O309" s="36">
        <f t="shared" si="77"/>
        <v>0.71352289804892122</v>
      </c>
      <c r="P309" s="31">
        <v>73592799</v>
      </c>
      <c r="Q309" s="31">
        <v>171210500</v>
      </c>
      <c r="R309" s="31">
        <v>259991500</v>
      </c>
      <c r="S309" s="31">
        <v>204951553</v>
      </c>
      <c r="T309" s="36">
        <f t="shared" si="78"/>
        <v>0.78830097522419007</v>
      </c>
      <c r="U309" s="36">
        <f t="shared" si="79"/>
        <v>1.3854978120889245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237903555</v>
      </c>
      <c r="E310" s="32">
        <f>SUM(E304:E309)</f>
        <v>307155940</v>
      </c>
      <c r="F310" s="32">
        <f>SUM(F304:F309)</f>
        <v>11066573</v>
      </c>
      <c r="G310" s="37">
        <f t="shared" si="72"/>
        <v>4.6517056039788895E-2</v>
      </c>
      <c r="H310" s="32">
        <f>SUM(H304:H309)</f>
        <v>13411649</v>
      </c>
      <c r="I310" s="37">
        <f t="shared" si="73"/>
        <v>5.6374311010190664E-2</v>
      </c>
      <c r="J310" s="32">
        <f>SUM(J304:J309)</f>
        <v>189829860</v>
      </c>
      <c r="K310" s="37">
        <f t="shared" si="74"/>
        <v>0.61802438201260246</v>
      </c>
      <c r="L310" s="32">
        <f>SUM(L304:L309)</f>
        <v>0</v>
      </c>
      <c r="M310" s="37">
        <f t="shared" si="75"/>
        <v>0</v>
      </c>
      <c r="N310" s="32">
        <f t="shared" si="76"/>
        <v>214308082</v>
      </c>
      <c r="O310" s="37">
        <f t="shared" si="77"/>
        <v>0.69771752419959709</v>
      </c>
      <c r="P310" s="32">
        <f>SUM(P304:P309)</f>
        <v>85486108</v>
      </c>
      <c r="Q310" s="32">
        <f>SUM(Q304:Q309)</f>
        <v>230554101</v>
      </c>
      <c r="R310" s="32">
        <f>SUM(R304:R309)</f>
        <v>312751702</v>
      </c>
      <c r="S310" s="32">
        <f>SUM(S304:S309)</f>
        <v>246322483</v>
      </c>
      <c r="T310" s="37">
        <f t="shared" si="78"/>
        <v>0.78759757796617846</v>
      </c>
      <c r="U310" s="37">
        <f t="shared" si="79"/>
        <v>1.2205930816267831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110250</v>
      </c>
      <c r="E311" s="31">
        <v>110250</v>
      </c>
      <c r="F311" s="31">
        <v>986</v>
      </c>
      <c r="G311" s="36">
        <f t="shared" si="72"/>
        <v>8.9433106575963726E-3</v>
      </c>
      <c r="H311" s="31">
        <v>0</v>
      </c>
      <c r="I311" s="36">
        <f t="shared" si="73"/>
        <v>0</v>
      </c>
      <c r="J311" s="31">
        <v>1405</v>
      </c>
      <c r="K311" s="36">
        <f t="shared" si="74"/>
        <v>1.27437641723356E-2</v>
      </c>
      <c r="L311" s="31">
        <v>0</v>
      </c>
      <c r="M311" s="36">
        <f t="shared" si="75"/>
        <v>0</v>
      </c>
      <c r="N311" s="31">
        <f t="shared" si="76"/>
        <v>2391</v>
      </c>
      <c r="O311" s="36">
        <f t="shared" si="77"/>
        <v>2.1687074829931974E-2</v>
      </c>
      <c r="P311" s="31">
        <v>0</v>
      </c>
      <c r="Q311" s="31">
        <v>105000</v>
      </c>
      <c r="R311" s="31">
        <v>105000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10941</v>
      </c>
      <c r="E312" s="31">
        <v>40941</v>
      </c>
      <c r="F312" s="31">
        <v>10622</v>
      </c>
      <c r="G312" s="36">
        <f t="shared" si="72"/>
        <v>0.97084361575724343</v>
      </c>
      <c r="H312" s="31">
        <v>13093</v>
      </c>
      <c r="I312" s="36">
        <f t="shared" si="73"/>
        <v>1.1966913444840508</v>
      </c>
      <c r="J312" s="31">
        <v>1256</v>
      </c>
      <c r="K312" s="36">
        <f t="shared" si="74"/>
        <v>3.0678293153562443E-2</v>
      </c>
      <c r="L312" s="31">
        <v>0</v>
      </c>
      <c r="M312" s="36">
        <f t="shared" si="75"/>
        <v>0</v>
      </c>
      <c r="N312" s="31">
        <f t="shared" si="76"/>
        <v>24971</v>
      </c>
      <c r="O312" s="36">
        <f t="shared" si="77"/>
        <v>0.60992647956815904</v>
      </c>
      <c r="P312" s="31">
        <v>788809</v>
      </c>
      <c r="Q312" s="31">
        <v>2868547</v>
      </c>
      <c r="R312" s="31">
        <v>790480</v>
      </c>
      <c r="S312" s="31">
        <v>810071</v>
      </c>
      <c r="T312" s="36">
        <f t="shared" si="78"/>
        <v>1.0247836757413218</v>
      </c>
      <c r="U312" s="36">
        <f t="shared" si="79"/>
        <v>-0.99840772607817607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6825839</v>
      </c>
      <c r="E313" s="31">
        <v>11915721</v>
      </c>
      <c r="F313" s="31">
        <v>3806482</v>
      </c>
      <c r="G313" s="36">
        <f t="shared" si="72"/>
        <v>0.55765774727473061</v>
      </c>
      <c r="H313" s="31">
        <v>2404679</v>
      </c>
      <c r="I313" s="36">
        <f t="shared" si="73"/>
        <v>0.35229061218701468</v>
      </c>
      <c r="J313" s="31">
        <v>1248879</v>
      </c>
      <c r="K313" s="36">
        <f t="shared" si="74"/>
        <v>0.10480935228342456</v>
      </c>
      <c r="L313" s="31">
        <v>0</v>
      </c>
      <c r="M313" s="36">
        <f t="shared" si="75"/>
        <v>0</v>
      </c>
      <c r="N313" s="31">
        <f t="shared" si="76"/>
        <v>7460040</v>
      </c>
      <c r="O313" s="36">
        <f t="shared" si="77"/>
        <v>0.62606702523498159</v>
      </c>
      <c r="P313" s="31">
        <v>1748273</v>
      </c>
      <c r="Q313" s="31">
        <v>1503195</v>
      </c>
      <c r="R313" s="31">
        <v>5931451</v>
      </c>
      <c r="S313" s="31">
        <v>4761796</v>
      </c>
      <c r="T313" s="36">
        <f t="shared" si="78"/>
        <v>0.80280457513684256</v>
      </c>
      <c r="U313" s="36">
        <f t="shared" si="79"/>
        <v>-0.28564989563986865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15342900</v>
      </c>
      <c r="E314" s="31">
        <v>13800100</v>
      </c>
      <c r="F314" s="31">
        <v>3446791</v>
      </c>
      <c r="G314" s="36">
        <f t="shared" si="72"/>
        <v>0.2246505549798278</v>
      </c>
      <c r="H314" s="31">
        <v>3529590</v>
      </c>
      <c r="I314" s="36">
        <f t="shared" si="73"/>
        <v>0.23004712277340009</v>
      </c>
      <c r="J314" s="31">
        <v>2968283</v>
      </c>
      <c r="K314" s="36">
        <f t="shared" si="74"/>
        <v>0.21509141238106971</v>
      </c>
      <c r="L314" s="31">
        <v>0</v>
      </c>
      <c r="M314" s="36">
        <f t="shared" si="75"/>
        <v>0</v>
      </c>
      <c r="N314" s="31">
        <f t="shared" si="76"/>
        <v>9944664</v>
      </c>
      <c r="O314" s="36">
        <f t="shared" si="77"/>
        <v>0.72062260418402768</v>
      </c>
      <c r="P314" s="31">
        <v>4328818</v>
      </c>
      <c r="Q314" s="31">
        <v>14169200</v>
      </c>
      <c r="R314" s="31">
        <v>13214000</v>
      </c>
      <c r="S314" s="31">
        <v>10276402</v>
      </c>
      <c r="T314" s="36">
        <f t="shared" si="78"/>
        <v>0.77769047979415773</v>
      </c>
      <c r="U314" s="36">
        <f t="shared" si="79"/>
        <v>-0.31429711297633678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162387</v>
      </c>
      <c r="E315" s="31">
        <v>174394</v>
      </c>
      <c r="F315" s="31">
        <v>2653578</v>
      </c>
      <c r="G315" s="36">
        <f t="shared" si="72"/>
        <v>16.341074100759297</v>
      </c>
      <c r="H315" s="31">
        <v>1205412</v>
      </c>
      <c r="I315" s="36">
        <f t="shared" si="73"/>
        <v>7.4230818969498786</v>
      </c>
      <c r="J315" s="31">
        <v>667722</v>
      </c>
      <c r="K315" s="36">
        <f t="shared" si="74"/>
        <v>3.8288129178756152</v>
      </c>
      <c r="L315" s="31">
        <v>0</v>
      </c>
      <c r="M315" s="36">
        <f t="shared" si="75"/>
        <v>0</v>
      </c>
      <c r="N315" s="31">
        <f t="shared" si="76"/>
        <v>4526712</v>
      </c>
      <c r="O315" s="36">
        <f t="shared" si="77"/>
        <v>25.956810440726173</v>
      </c>
      <c r="P315" s="31">
        <v>891213</v>
      </c>
      <c r="Q315" s="31">
        <v>4013303</v>
      </c>
      <c r="R315" s="31">
        <v>5575308</v>
      </c>
      <c r="S315" s="31">
        <v>2043269</v>
      </c>
      <c r="T315" s="36">
        <f t="shared" si="78"/>
        <v>0.36648540313826611</v>
      </c>
      <c r="U315" s="36">
        <f t="shared" si="79"/>
        <v>-0.2507717010411652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130722500</v>
      </c>
      <c r="E316" s="31">
        <v>141622500</v>
      </c>
      <c r="F316" s="31">
        <v>35746</v>
      </c>
      <c r="G316" s="36">
        <f t="shared" si="72"/>
        <v>2.7344948268278224E-4</v>
      </c>
      <c r="H316" s="31">
        <v>26771199</v>
      </c>
      <c r="I316" s="36">
        <f t="shared" si="73"/>
        <v>0.20479411730956798</v>
      </c>
      <c r="J316" s="31">
        <v>50574999</v>
      </c>
      <c r="K316" s="36">
        <f t="shared" si="74"/>
        <v>0.35711132764920828</v>
      </c>
      <c r="L316" s="31">
        <v>0</v>
      </c>
      <c r="M316" s="36">
        <f t="shared" si="75"/>
        <v>0</v>
      </c>
      <c r="N316" s="31">
        <f t="shared" si="76"/>
        <v>77381944</v>
      </c>
      <c r="O316" s="36">
        <f t="shared" si="77"/>
        <v>0.54639583399530445</v>
      </c>
      <c r="P316" s="31">
        <v>-1216506</v>
      </c>
      <c r="Q316" s="31">
        <v>109322020</v>
      </c>
      <c r="R316" s="31">
        <v>130653540</v>
      </c>
      <c r="S316" s="31">
        <v>50283803</v>
      </c>
      <c r="T316" s="36">
        <f t="shared" si="78"/>
        <v>0.38486368605090993</v>
      </c>
      <c r="U316" s="36">
        <f t="shared" si="79"/>
        <v>-42.573982372466723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153174817</v>
      </c>
      <c r="E317" s="32">
        <f>SUM(E311:E316)</f>
        <v>167663906</v>
      </c>
      <c r="F317" s="32">
        <f>SUM(F311:F316)</f>
        <v>9954205</v>
      </c>
      <c r="G317" s="37">
        <f t="shared" si="72"/>
        <v>6.4985910836766331E-2</v>
      </c>
      <c r="H317" s="32">
        <f>SUM(H311:H316)</f>
        <v>33923973</v>
      </c>
      <c r="I317" s="37">
        <f t="shared" si="73"/>
        <v>0.22147226067846387</v>
      </c>
      <c r="J317" s="32">
        <f>SUM(J311:J316)</f>
        <v>55462544</v>
      </c>
      <c r="K317" s="37">
        <f t="shared" si="74"/>
        <v>0.3307959674994092</v>
      </c>
      <c r="L317" s="32">
        <f>SUM(L311:L316)</f>
        <v>0</v>
      </c>
      <c r="M317" s="37">
        <f t="shared" si="75"/>
        <v>0</v>
      </c>
      <c r="N317" s="32">
        <f t="shared" si="76"/>
        <v>99340722</v>
      </c>
      <c r="O317" s="37">
        <f t="shared" si="77"/>
        <v>0.59249915124845054</v>
      </c>
      <c r="P317" s="32">
        <f>SUM(P311:P316)</f>
        <v>6540607</v>
      </c>
      <c r="Q317" s="32">
        <f>SUM(Q311:Q316)</f>
        <v>131981265</v>
      </c>
      <c r="R317" s="32">
        <f>SUM(R311:R316)</f>
        <v>156269779</v>
      </c>
      <c r="S317" s="32">
        <f>SUM(S311:S316)</f>
        <v>68175341</v>
      </c>
      <c r="T317" s="37">
        <f t="shared" si="78"/>
        <v>0.43626695728545184</v>
      </c>
      <c r="U317" s="37">
        <f t="shared" si="79"/>
        <v>7.4797242824710306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9543318</v>
      </c>
      <c r="E318" s="31">
        <v>9543318</v>
      </c>
      <c r="F318" s="31">
        <v>1482951</v>
      </c>
      <c r="G318" s="36">
        <f t="shared" si="72"/>
        <v>0.15539155249777908</v>
      </c>
      <c r="H318" s="31">
        <v>1619213</v>
      </c>
      <c r="I318" s="36">
        <f t="shared" si="73"/>
        <v>0.16966981504755474</v>
      </c>
      <c r="J318" s="31">
        <v>2686171</v>
      </c>
      <c r="K318" s="36">
        <f t="shared" si="74"/>
        <v>0.28147139181571862</v>
      </c>
      <c r="L318" s="31">
        <v>0</v>
      </c>
      <c r="M318" s="36">
        <f t="shared" si="75"/>
        <v>0</v>
      </c>
      <c r="N318" s="31">
        <f t="shared" si="76"/>
        <v>5788335</v>
      </c>
      <c r="O318" s="36">
        <f t="shared" si="77"/>
        <v>0.60653275936105244</v>
      </c>
      <c r="P318" s="31">
        <v>1994889</v>
      </c>
      <c r="Q318" s="31">
        <v>9028032</v>
      </c>
      <c r="R318" s="31">
        <v>9028032</v>
      </c>
      <c r="S318" s="31">
        <v>5613312</v>
      </c>
      <c r="T318" s="36">
        <f t="shared" si="78"/>
        <v>0.62176474341251786</v>
      </c>
      <c r="U318" s="36">
        <f t="shared" si="79"/>
        <v>0.34652654859493426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650200</v>
      </c>
      <c r="E319" s="31">
        <v>1769618</v>
      </c>
      <c r="F319" s="31">
        <v>78339</v>
      </c>
      <c r="G319" s="36">
        <f t="shared" si="72"/>
        <v>0.12048446631805598</v>
      </c>
      <c r="H319" s="31">
        <v>1868175</v>
      </c>
      <c r="I319" s="36">
        <f t="shared" si="73"/>
        <v>2.8732313134420178</v>
      </c>
      <c r="J319" s="31">
        <v>783415</v>
      </c>
      <c r="K319" s="36">
        <f t="shared" si="74"/>
        <v>0.44270288841998667</v>
      </c>
      <c r="L319" s="31">
        <v>0</v>
      </c>
      <c r="M319" s="36">
        <f t="shared" si="75"/>
        <v>0</v>
      </c>
      <c r="N319" s="31">
        <f t="shared" si="76"/>
        <v>2729929</v>
      </c>
      <c r="O319" s="36">
        <f t="shared" si="77"/>
        <v>1.5426657052539023</v>
      </c>
      <c r="P319" s="31">
        <v>236050</v>
      </c>
      <c r="Q319" s="31">
        <v>297200</v>
      </c>
      <c r="R319" s="31">
        <v>297200</v>
      </c>
      <c r="S319" s="31">
        <v>460121</v>
      </c>
      <c r="T319" s="36">
        <f t="shared" si="78"/>
        <v>1.5481864064602961</v>
      </c>
      <c r="U319" s="36">
        <f t="shared" si="79"/>
        <v>2.3188519381486974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4287290</v>
      </c>
      <c r="E320" s="31">
        <v>4287290</v>
      </c>
      <c r="F320" s="31">
        <v>1038133</v>
      </c>
      <c r="G320" s="36">
        <f t="shared" si="72"/>
        <v>0.24214200578920483</v>
      </c>
      <c r="H320" s="31">
        <v>768275</v>
      </c>
      <c r="I320" s="36">
        <f t="shared" si="73"/>
        <v>0.17919828143186023</v>
      </c>
      <c r="J320" s="31">
        <v>1224540</v>
      </c>
      <c r="K320" s="36">
        <f t="shared" si="74"/>
        <v>0.28562098668389591</v>
      </c>
      <c r="L320" s="31">
        <v>0</v>
      </c>
      <c r="M320" s="36">
        <f t="shared" si="75"/>
        <v>0</v>
      </c>
      <c r="N320" s="31">
        <f t="shared" si="76"/>
        <v>3030948</v>
      </c>
      <c r="O320" s="36">
        <f t="shared" si="77"/>
        <v>0.706961273904961</v>
      </c>
      <c r="P320" s="31">
        <v>1098875</v>
      </c>
      <c r="Q320" s="31">
        <v>4044610</v>
      </c>
      <c r="R320" s="31">
        <v>4044610</v>
      </c>
      <c r="S320" s="31">
        <v>2919571</v>
      </c>
      <c r="T320" s="36">
        <f t="shared" si="78"/>
        <v>0.72184240260494836</v>
      </c>
      <c r="U320" s="36">
        <f t="shared" si="79"/>
        <v>0.11435786599931741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5466468</v>
      </c>
      <c r="E321" s="31">
        <v>5466468</v>
      </c>
      <c r="F321" s="31">
        <v>551824</v>
      </c>
      <c r="G321" s="36">
        <f t="shared" si="72"/>
        <v>0.10094708319887723</v>
      </c>
      <c r="H321" s="31">
        <v>581489</v>
      </c>
      <c r="I321" s="36">
        <f t="shared" si="73"/>
        <v>0.10637380480412581</v>
      </c>
      <c r="J321" s="31">
        <v>3142187</v>
      </c>
      <c r="K321" s="36">
        <f t="shared" si="74"/>
        <v>0.57481119435803885</v>
      </c>
      <c r="L321" s="31">
        <v>0</v>
      </c>
      <c r="M321" s="36">
        <f t="shared" si="75"/>
        <v>0</v>
      </c>
      <c r="N321" s="31">
        <f t="shared" si="76"/>
        <v>4275500</v>
      </c>
      <c r="O321" s="36">
        <f t="shared" si="77"/>
        <v>0.78213208236104192</v>
      </c>
      <c r="P321" s="31">
        <v>532269</v>
      </c>
      <c r="Q321" s="31">
        <v>1933152</v>
      </c>
      <c r="R321" s="31">
        <v>1873152</v>
      </c>
      <c r="S321" s="31">
        <v>1081363</v>
      </c>
      <c r="T321" s="36">
        <f t="shared" si="78"/>
        <v>0.57729591618832854</v>
      </c>
      <c r="U321" s="36">
        <f t="shared" si="79"/>
        <v>4.9033815608273263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122375000</v>
      </c>
      <c r="E322" s="31">
        <v>122375000</v>
      </c>
      <c r="F322" s="31">
        <v>14458268</v>
      </c>
      <c r="G322" s="36">
        <f t="shared" si="72"/>
        <v>0.11814723595505618</v>
      </c>
      <c r="H322" s="31">
        <v>23304121</v>
      </c>
      <c r="I322" s="36">
        <f t="shared" si="73"/>
        <v>0.19043204085801838</v>
      </c>
      <c r="J322" s="31">
        <v>43918011</v>
      </c>
      <c r="K322" s="36">
        <f t="shared" si="74"/>
        <v>0.3588805801838611</v>
      </c>
      <c r="L322" s="31">
        <v>0</v>
      </c>
      <c r="M322" s="36">
        <f t="shared" si="75"/>
        <v>0</v>
      </c>
      <c r="N322" s="31">
        <f t="shared" si="76"/>
        <v>81680400</v>
      </c>
      <c r="O322" s="36">
        <f t="shared" si="77"/>
        <v>0.66745985699693566</v>
      </c>
      <c r="P322" s="31">
        <v>34833195</v>
      </c>
      <c r="Q322" s="31">
        <v>108781250</v>
      </c>
      <c r="R322" s="31">
        <v>119585622</v>
      </c>
      <c r="S322" s="31">
        <v>91140084</v>
      </c>
      <c r="T322" s="36">
        <f t="shared" si="78"/>
        <v>0.76213245769629401</v>
      </c>
      <c r="U322" s="36">
        <f t="shared" si="79"/>
        <v>0.26080915058179421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142322276</v>
      </c>
      <c r="E323" s="32">
        <f>SUM(E318:E322)</f>
        <v>143441694</v>
      </c>
      <c r="F323" s="32">
        <f>SUM(F318:F322)</f>
        <v>17609515</v>
      </c>
      <c r="G323" s="37">
        <f t="shared" si="72"/>
        <v>0.1237298580019898</v>
      </c>
      <c r="H323" s="32">
        <f>SUM(H318:H322)</f>
        <v>28141273</v>
      </c>
      <c r="I323" s="37">
        <f t="shared" si="73"/>
        <v>0.19772922265520823</v>
      </c>
      <c r="J323" s="32">
        <f>SUM(J318:J322)</f>
        <v>51754324</v>
      </c>
      <c r="K323" s="37">
        <f t="shared" si="74"/>
        <v>0.36080390963592496</v>
      </c>
      <c r="L323" s="32">
        <f>SUM(L318:L322)</f>
        <v>0</v>
      </c>
      <c r="M323" s="37">
        <f t="shared" si="75"/>
        <v>0</v>
      </c>
      <c r="N323" s="32">
        <f t="shared" si="76"/>
        <v>97505112</v>
      </c>
      <c r="O323" s="37">
        <f t="shared" si="77"/>
        <v>0.6797543258238431</v>
      </c>
      <c r="P323" s="32">
        <f>SUM(P318:P322)</f>
        <v>38695278</v>
      </c>
      <c r="Q323" s="32">
        <f>SUM(Q318:Q322)</f>
        <v>124084244</v>
      </c>
      <c r="R323" s="32">
        <f>SUM(R318:R322)</f>
        <v>134828616</v>
      </c>
      <c r="S323" s="32">
        <f>SUM(S318:S322)</f>
        <v>101214451</v>
      </c>
      <c r="T323" s="37">
        <f t="shared" si="78"/>
        <v>0.75068968296759797</v>
      </c>
      <c r="U323" s="37">
        <f t="shared" si="79"/>
        <v>0.33748422740366402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4603650</v>
      </c>
      <c r="E324" s="31">
        <v>4903650</v>
      </c>
      <c r="F324" s="31">
        <v>594125</v>
      </c>
      <c r="G324" s="36">
        <f t="shared" si="72"/>
        <v>0.12905520619508434</v>
      </c>
      <c r="H324" s="31">
        <v>638001</v>
      </c>
      <c r="I324" s="36">
        <f t="shared" si="73"/>
        <v>0.13858590466260468</v>
      </c>
      <c r="J324" s="31">
        <v>529251</v>
      </c>
      <c r="K324" s="36">
        <f t="shared" si="74"/>
        <v>0.10793001131809979</v>
      </c>
      <c r="L324" s="31">
        <v>0</v>
      </c>
      <c r="M324" s="36">
        <f t="shared" si="75"/>
        <v>0</v>
      </c>
      <c r="N324" s="31">
        <f t="shared" si="76"/>
        <v>1761377</v>
      </c>
      <c r="O324" s="36">
        <f t="shared" si="77"/>
        <v>0.35919712866946052</v>
      </c>
      <c r="P324" s="31">
        <v>634990</v>
      </c>
      <c r="Q324" s="31">
        <v>8170150</v>
      </c>
      <c r="R324" s="31">
        <v>8019150</v>
      </c>
      <c r="S324" s="31">
        <v>1337152</v>
      </c>
      <c r="T324" s="36">
        <f t="shared" si="78"/>
        <v>0.16674485450452978</v>
      </c>
      <c r="U324" s="36">
        <f t="shared" si="79"/>
        <v>-0.16652073260996236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1761113</v>
      </c>
      <c r="E325" s="31">
        <v>911113</v>
      </c>
      <c r="F325" s="31">
        <v>7831</v>
      </c>
      <c r="G325" s="36">
        <f t="shared" si="72"/>
        <v>4.4466198364329834E-3</v>
      </c>
      <c r="H325" s="31">
        <v>398912</v>
      </c>
      <c r="I325" s="36">
        <f t="shared" si="73"/>
        <v>0.22651130279544809</v>
      </c>
      <c r="J325" s="31">
        <v>942298</v>
      </c>
      <c r="K325" s="36">
        <f t="shared" si="74"/>
        <v>1.0342273680652125</v>
      </c>
      <c r="L325" s="31">
        <v>0</v>
      </c>
      <c r="M325" s="36">
        <f t="shared" si="75"/>
        <v>0</v>
      </c>
      <c r="N325" s="31">
        <f t="shared" si="76"/>
        <v>1349041</v>
      </c>
      <c r="O325" s="36">
        <f t="shared" si="77"/>
        <v>1.4806516864538208</v>
      </c>
      <c r="P325" s="31">
        <v>685258</v>
      </c>
      <c r="Q325" s="31">
        <v>950742</v>
      </c>
      <c r="R325" s="31">
        <v>1670634</v>
      </c>
      <c r="S325" s="31">
        <v>1600533</v>
      </c>
      <c r="T325" s="36">
        <f t="shared" si="78"/>
        <v>0.95803928329005639</v>
      </c>
      <c r="U325" s="36">
        <f t="shared" si="79"/>
        <v>0.37509959752385225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21599281</v>
      </c>
      <c r="E326" s="31">
        <v>21297209</v>
      </c>
      <c r="F326" s="31">
        <v>3204153</v>
      </c>
      <c r="G326" s="36">
        <f t="shared" si="72"/>
        <v>0.14834535464398096</v>
      </c>
      <c r="H326" s="31">
        <v>3196264</v>
      </c>
      <c r="I326" s="36">
        <f t="shared" si="73"/>
        <v>0.14798011100462094</v>
      </c>
      <c r="J326" s="31">
        <v>9629020</v>
      </c>
      <c r="K326" s="36">
        <f t="shared" si="74"/>
        <v>0.45212591001947722</v>
      </c>
      <c r="L326" s="31">
        <v>0</v>
      </c>
      <c r="M326" s="36">
        <f t="shared" si="75"/>
        <v>0</v>
      </c>
      <c r="N326" s="31">
        <f t="shared" si="76"/>
        <v>16029437</v>
      </c>
      <c r="O326" s="36">
        <f t="shared" si="77"/>
        <v>0.7526543501545202</v>
      </c>
      <c r="P326" s="31">
        <v>2983171</v>
      </c>
      <c r="Q326" s="31">
        <v>10797030</v>
      </c>
      <c r="R326" s="31">
        <v>11632053</v>
      </c>
      <c r="S326" s="31">
        <v>9388400</v>
      </c>
      <c r="T326" s="36">
        <f t="shared" si="78"/>
        <v>0.80711461682645358</v>
      </c>
      <c r="U326" s="36">
        <f t="shared" si="79"/>
        <v>2.2277801037888878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486148909</v>
      </c>
      <c r="E327" s="31">
        <v>556118744</v>
      </c>
      <c r="F327" s="31">
        <v>66982291</v>
      </c>
      <c r="G327" s="36">
        <f t="shared" si="72"/>
        <v>0.13778142820022249</v>
      </c>
      <c r="H327" s="31">
        <v>183285611</v>
      </c>
      <c r="I327" s="36">
        <f t="shared" si="73"/>
        <v>0.37701537040783528</v>
      </c>
      <c r="J327" s="31">
        <v>145982576</v>
      </c>
      <c r="K327" s="36">
        <f t="shared" si="74"/>
        <v>0.26250252769757387</v>
      </c>
      <c r="L327" s="31">
        <v>0</v>
      </c>
      <c r="M327" s="36">
        <f t="shared" si="75"/>
        <v>0</v>
      </c>
      <c r="N327" s="31">
        <f t="shared" si="76"/>
        <v>396250478</v>
      </c>
      <c r="O327" s="36">
        <f t="shared" si="77"/>
        <v>0.71252854228556628</v>
      </c>
      <c r="P327" s="31">
        <v>94205048</v>
      </c>
      <c r="Q327" s="31">
        <v>442289602</v>
      </c>
      <c r="R327" s="31">
        <v>491107486</v>
      </c>
      <c r="S327" s="31">
        <v>283612578</v>
      </c>
      <c r="T327" s="36">
        <f t="shared" si="78"/>
        <v>0.5774959374168448</v>
      </c>
      <c r="U327" s="36">
        <f t="shared" si="79"/>
        <v>0.54962583321437286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3104500</v>
      </c>
      <c r="E328" s="31">
        <v>2989900</v>
      </c>
      <c r="F328" s="31">
        <v>52089</v>
      </c>
      <c r="G328" s="36">
        <f t="shared" si="72"/>
        <v>1.6778547270091801E-2</v>
      </c>
      <c r="H328" s="31">
        <v>642404</v>
      </c>
      <c r="I328" s="36">
        <f t="shared" si="73"/>
        <v>0.20692671927846673</v>
      </c>
      <c r="J328" s="31">
        <v>531002</v>
      </c>
      <c r="K328" s="36">
        <f t="shared" si="74"/>
        <v>0.17759858189237099</v>
      </c>
      <c r="L328" s="31">
        <v>0</v>
      </c>
      <c r="M328" s="36">
        <f t="shared" si="75"/>
        <v>0</v>
      </c>
      <c r="N328" s="31">
        <f t="shared" si="76"/>
        <v>1225495</v>
      </c>
      <c r="O328" s="36">
        <f t="shared" si="77"/>
        <v>0.4098782567978862</v>
      </c>
      <c r="P328" s="31">
        <v>367677</v>
      </c>
      <c r="Q328" s="31">
        <v>2651300</v>
      </c>
      <c r="R328" s="31">
        <v>2651300</v>
      </c>
      <c r="S328" s="31">
        <v>1431306</v>
      </c>
      <c r="T328" s="36">
        <f t="shared" si="78"/>
        <v>0.53985063930901822</v>
      </c>
      <c r="U328" s="36">
        <f t="shared" si="79"/>
        <v>0.44420782371483658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140000</v>
      </c>
      <c r="E329" s="31">
        <v>140000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-8422</v>
      </c>
      <c r="Q329" s="31">
        <v>158864</v>
      </c>
      <c r="R329" s="31">
        <v>158864</v>
      </c>
      <c r="S329" s="31">
        <v>278</v>
      </c>
      <c r="T329" s="36">
        <f t="shared" si="78"/>
        <v>1.7499244636922148E-3</v>
      </c>
      <c r="U329" s="36">
        <f t="shared" si="79"/>
        <v>-1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7852055</v>
      </c>
      <c r="E330" s="31">
        <v>12704987</v>
      </c>
      <c r="F330" s="31">
        <v>1602047</v>
      </c>
      <c r="G330" s="36">
        <f t="shared" si="72"/>
        <v>0.20402900896644255</v>
      </c>
      <c r="H330" s="31">
        <v>1141020</v>
      </c>
      <c r="I330" s="36">
        <f t="shared" si="73"/>
        <v>0.14531482522728126</v>
      </c>
      <c r="J330" s="31">
        <v>1574856</v>
      </c>
      <c r="K330" s="36">
        <f t="shared" si="74"/>
        <v>0.12395573486222379</v>
      </c>
      <c r="L330" s="31">
        <v>0</v>
      </c>
      <c r="M330" s="36">
        <f t="shared" si="75"/>
        <v>0</v>
      </c>
      <c r="N330" s="31">
        <f t="shared" si="76"/>
        <v>4317923</v>
      </c>
      <c r="O330" s="36">
        <f t="shared" si="77"/>
        <v>0.33986048155736009</v>
      </c>
      <c r="P330" s="31">
        <v>4212180</v>
      </c>
      <c r="Q330" s="31">
        <v>6217011</v>
      </c>
      <c r="R330" s="31">
        <v>8768751</v>
      </c>
      <c r="S330" s="31">
        <v>7296639</v>
      </c>
      <c r="T330" s="36">
        <f t="shared" si="78"/>
        <v>0.83211839405634846</v>
      </c>
      <c r="U330" s="36">
        <f t="shared" si="79"/>
        <v>-0.62611854194265204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194877708</v>
      </c>
      <c r="E331" s="31">
        <v>197230031</v>
      </c>
      <c r="F331" s="31">
        <v>43254596</v>
      </c>
      <c r="G331" s="36">
        <f t="shared" si="72"/>
        <v>0.22195763919801437</v>
      </c>
      <c r="H331" s="31">
        <v>55990225</v>
      </c>
      <c r="I331" s="36">
        <f t="shared" si="73"/>
        <v>0.28730954183841284</v>
      </c>
      <c r="J331" s="31">
        <v>58481455</v>
      </c>
      <c r="K331" s="36">
        <f t="shared" si="74"/>
        <v>0.29651394720918539</v>
      </c>
      <c r="L331" s="31">
        <v>0</v>
      </c>
      <c r="M331" s="36">
        <f t="shared" si="75"/>
        <v>0</v>
      </c>
      <c r="N331" s="31">
        <f t="shared" si="76"/>
        <v>157726276</v>
      </c>
      <c r="O331" s="36">
        <f t="shared" si="77"/>
        <v>0.79970720077613333</v>
      </c>
      <c r="P331" s="31">
        <v>54920219</v>
      </c>
      <c r="Q331" s="31">
        <v>174659319</v>
      </c>
      <c r="R331" s="31">
        <v>193884913</v>
      </c>
      <c r="S331" s="31">
        <v>156064154</v>
      </c>
      <c r="T331" s="36">
        <f t="shared" si="78"/>
        <v>0.80493191339751125</v>
      </c>
      <c r="U331" s="36">
        <f t="shared" si="79"/>
        <v>6.484380552087754E-2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720087216</v>
      </c>
      <c r="E332" s="32">
        <f>SUM(E324:E331)</f>
        <v>796295634</v>
      </c>
      <c r="F332" s="32">
        <f>SUM(F324:F331)</f>
        <v>115697132</v>
      </c>
      <c r="G332" s="37">
        <f t="shared" si="72"/>
        <v>0.16067099849749311</v>
      </c>
      <c r="H332" s="32">
        <f>SUM(H324:H331)</f>
        <v>245292437</v>
      </c>
      <c r="I332" s="37">
        <f t="shared" si="73"/>
        <v>0.34064267709482571</v>
      </c>
      <c r="J332" s="32">
        <f>SUM(J324:J331)</f>
        <v>217670458</v>
      </c>
      <c r="K332" s="37">
        <f t="shared" si="74"/>
        <v>0.2733538257727029</v>
      </c>
      <c r="L332" s="32">
        <f>SUM(L324:L331)</f>
        <v>0</v>
      </c>
      <c r="M332" s="37">
        <f t="shared" si="75"/>
        <v>0</v>
      </c>
      <c r="N332" s="32">
        <f t="shared" si="76"/>
        <v>578660027</v>
      </c>
      <c r="O332" s="37">
        <f t="shared" si="77"/>
        <v>0.72668994063579151</v>
      </c>
      <c r="P332" s="32">
        <f>SUM(P324:P331)</f>
        <v>158000121</v>
      </c>
      <c r="Q332" s="32">
        <f>SUM(Q324:Q331)</f>
        <v>645894018</v>
      </c>
      <c r="R332" s="32">
        <f>SUM(R324:R331)</f>
        <v>717893151</v>
      </c>
      <c r="S332" s="32">
        <f>SUM(S324:S331)</f>
        <v>460731040</v>
      </c>
      <c r="T332" s="37">
        <f t="shared" si="78"/>
        <v>0.6417821919017026</v>
      </c>
      <c r="U332" s="37">
        <f t="shared" si="79"/>
        <v>0.37766007153880587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1250204</v>
      </c>
      <c r="E333" s="31">
        <v>1265268</v>
      </c>
      <c r="F333" s="31">
        <v>302528</v>
      </c>
      <c r="G333" s="36">
        <f t="shared" si="72"/>
        <v>0.24198290838935085</v>
      </c>
      <c r="H333" s="31">
        <v>203833</v>
      </c>
      <c r="I333" s="36">
        <f t="shared" si="73"/>
        <v>0.16303979190596093</v>
      </c>
      <c r="J333" s="31">
        <v>62035</v>
      </c>
      <c r="K333" s="36">
        <f t="shared" si="74"/>
        <v>4.9029138490817754E-2</v>
      </c>
      <c r="L333" s="31">
        <v>0</v>
      </c>
      <c r="M333" s="36">
        <f t="shared" si="75"/>
        <v>0</v>
      </c>
      <c r="N333" s="31">
        <f t="shared" si="76"/>
        <v>568396</v>
      </c>
      <c r="O333" s="36">
        <f t="shared" si="77"/>
        <v>0.44922972840536551</v>
      </c>
      <c r="P333" s="31">
        <v>408700</v>
      </c>
      <c r="Q333" s="31">
        <v>1148816</v>
      </c>
      <c r="R333" s="31">
        <v>1149660</v>
      </c>
      <c r="S333" s="31">
        <v>732198</v>
      </c>
      <c r="T333" s="36">
        <f t="shared" si="78"/>
        <v>0.63688220865299305</v>
      </c>
      <c r="U333" s="36">
        <f t="shared" si="79"/>
        <v>-0.84821384878884265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1502850</v>
      </c>
      <c r="E334" s="31">
        <v>1547595</v>
      </c>
      <c r="F334" s="31">
        <v>386449</v>
      </c>
      <c r="G334" s="36">
        <f t="shared" si="72"/>
        <v>0.25714409289017531</v>
      </c>
      <c r="H334" s="31">
        <v>434452</v>
      </c>
      <c r="I334" s="36">
        <f t="shared" si="73"/>
        <v>0.28908540439830988</v>
      </c>
      <c r="J334" s="31">
        <v>275979</v>
      </c>
      <c r="K334" s="36">
        <f t="shared" si="74"/>
        <v>0.17832766324522889</v>
      </c>
      <c r="L334" s="31">
        <v>0</v>
      </c>
      <c r="M334" s="36">
        <f t="shared" si="75"/>
        <v>0</v>
      </c>
      <c r="N334" s="31">
        <f t="shared" si="76"/>
        <v>1096880</v>
      </c>
      <c r="O334" s="36">
        <f t="shared" si="77"/>
        <v>0.70876424387517412</v>
      </c>
      <c r="P334" s="31">
        <v>158180</v>
      </c>
      <c r="Q334" s="31">
        <v>1287214</v>
      </c>
      <c r="R334" s="31">
        <v>1510774</v>
      </c>
      <c r="S334" s="31">
        <v>1510771</v>
      </c>
      <c r="T334" s="36">
        <f t="shared" si="78"/>
        <v>0.99999801426288781</v>
      </c>
      <c r="U334" s="36">
        <f t="shared" si="79"/>
        <v>0.74471488178025025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50000</v>
      </c>
      <c r="R335" s="31">
        <v>50000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62380000</v>
      </c>
      <c r="E336" s="31">
        <v>62220000</v>
      </c>
      <c r="F336" s="31">
        <v>15325756</v>
      </c>
      <c r="G336" s="36">
        <f t="shared" si="72"/>
        <v>0.24568380891311317</v>
      </c>
      <c r="H336" s="31">
        <v>14182492</v>
      </c>
      <c r="I336" s="36">
        <f t="shared" si="73"/>
        <v>0.22735639628085924</v>
      </c>
      <c r="J336" s="31">
        <v>18788974</v>
      </c>
      <c r="K336" s="36">
        <f t="shared" si="74"/>
        <v>0.30197643844423017</v>
      </c>
      <c r="L336" s="31">
        <v>0</v>
      </c>
      <c r="M336" s="36">
        <f t="shared" si="75"/>
        <v>0</v>
      </c>
      <c r="N336" s="31">
        <f t="shared" si="76"/>
        <v>48297222</v>
      </c>
      <c r="O336" s="36">
        <f t="shared" si="77"/>
        <v>0.77623307618129223</v>
      </c>
      <c r="P336" s="31">
        <v>16830696</v>
      </c>
      <c r="Q336" s="31">
        <v>55480000</v>
      </c>
      <c r="R336" s="31">
        <v>58680000</v>
      </c>
      <c r="S336" s="31">
        <v>48234028</v>
      </c>
      <c r="T336" s="36">
        <f t="shared" si="78"/>
        <v>0.82198411724608045</v>
      </c>
      <c r="U336" s="36">
        <f t="shared" si="79"/>
        <v>0.11635157571617949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65133054</v>
      </c>
      <c r="E337" s="32">
        <f>SUM(E333:E336)</f>
        <v>65032863</v>
      </c>
      <c r="F337" s="32">
        <f>SUM(F333:F336)</f>
        <v>16014733</v>
      </c>
      <c r="G337" s="37">
        <f t="shared" si="72"/>
        <v>0.24587720084490433</v>
      </c>
      <c r="H337" s="32">
        <f>SUM(H333:H336)</f>
        <v>14820777</v>
      </c>
      <c r="I337" s="37">
        <f t="shared" si="73"/>
        <v>0.22754617033618599</v>
      </c>
      <c r="J337" s="32">
        <f>SUM(J333:J336)</f>
        <v>19126988</v>
      </c>
      <c r="K337" s="37">
        <f t="shared" si="74"/>
        <v>0.29411265501258954</v>
      </c>
      <c r="L337" s="32">
        <f>SUM(L333:L336)</f>
        <v>0</v>
      </c>
      <c r="M337" s="37">
        <f t="shared" si="75"/>
        <v>0</v>
      </c>
      <c r="N337" s="32">
        <f t="shared" si="76"/>
        <v>49962498</v>
      </c>
      <c r="O337" s="37">
        <f t="shared" si="77"/>
        <v>0.76826539222177559</v>
      </c>
      <c r="P337" s="32">
        <f>SUM(P333:P336)</f>
        <v>17397576</v>
      </c>
      <c r="Q337" s="32">
        <f>SUM(Q333:Q336)</f>
        <v>57966030</v>
      </c>
      <c r="R337" s="32">
        <f>SUM(R333:R336)</f>
        <v>61390434</v>
      </c>
      <c r="S337" s="32">
        <f>SUM(S333:S336)</f>
        <v>50476997</v>
      </c>
      <c r="T337" s="37">
        <f t="shared" si="78"/>
        <v>0.82222903001467618</v>
      </c>
      <c r="U337" s="37">
        <f t="shared" si="79"/>
        <v>9.940534244540733E-2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2331123923</v>
      </c>
      <c r="E338" s="32">
        <f>SUM(E302,E304:E309,E311:E316,E318:E322,E324:E331,E333:E336)</f>
        <v>2519303469</v>
      </c>
      <c r="F338" s="32">
        <f>SUM(F302,F304:F309,F311:F316,F318:F322,F324:F331,F333:F336)</f>
        <v>387771197</v>
      </c>
      <c r="G338" s="37">
        <f t="shared" si="72"/>
        <v>0.16634516645557157</v>
      </c>
      <c r="H338" s="32">
        <f>SUM(H302,H304:H309,H311:H316,H318:H322,H324:H331,H333:H336)</f>
        <v>604597870</v>
      </c>
      <c r="I338" s="37">
        <f t="shared" si="73"/>
        <v>0.25935895729726932</v>
      </c>
      <c r="J338" s="32">
        <f>SUM(J302,J304:J309,J311:J316,J318:J322,J324:J331,J333:J336)</f>
        <v>779549122</v>
      </c>
      <c r="K338" s="37">
        <f t="shared" si="74"/>
        <v>0.30943041661806248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1771918189</v>
      </c>
      <c r="O338" s="37">
        <f t="shared" si="77"/>
        <v>0.70333654154945313</v>
      </c>
      <c r="P338" s="32">
        <f>SUM(P302,P304:P309,P311:P316,P318:P322,P324:P331,P333:P336)</f>
        <v>497190652</v>
      </c>
      <c r="Q338" s="32">
        <f>SUM(Q302,Q304:Q309,Q311:Q316,Q318:Q322,Q324:Q331,Q333:Q336)</f>
        <v>2042193962</v>
      </c>
      <c r="R338" s="32">
        <f>SUM(R302,R304:R309,R311:R316,R318:R322,R324:R331,R333:R336)</f>
        <v>2306725777</v>
      </c>
      <c r="S338" s="32">
        <f>SUM(S302,S304:S309,S311:S316,S318:S322,S324:S331,S333:S336)</f>
        <v>1544558652</v>
      </c>
      <c r="T338" s="37">
        <f t="shared" si="78"/>
        <v>0.66958919321947652</v>
      </c>
      <c r="U338" s="37">
        <f t="shared" si="79"/>
        <v>0.56790784151750295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7524465339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7939358141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1032000602</v>
      </c>
      <c r="G339" s="39">
        <f t="shared" si="72"/>
        <v>0.13715268201862069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1643258751</v>
      </c>
      <c r="I339" s="39">
        <f t="shared" si="73"/>
        <v>0.21838877275211008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1429776045</v>
      </c>
      <c r="K339" s="39">
        <f t="shared" si="74"/>
        <v>0.18008710774948275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4105035398</v>
      </c>
      <c r="O339" s="39">
        <f t="shared" si="77"/>
        <v>0.5170487746107586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2203267344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10419014560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7231163792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4635035528</v>
      </c>
      <c r="T339" s="39">
        <f t="shared" si="78"/>
        <v>0.64098057537126241</v>
      </c>
      <c r="U339" s="39">
        <f t="shared" si="79"/>
        <v>-0.35106556683027745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sheetProtection algorithmName="SHA-512" hashValue="emHY/CCIlBVmldoniMuRcVRNXZUMQUWqFtPBa0gyTNKcMBSh3CExDpN72jDG0S6W4NICx1OWxRAX+4CBqtkYKw==" saltValue="tw0zVDpjrzzGpG0Z5IC16Q==" spinCount="100000" sheet="1" objects="1" scenarios="1"/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       +$J8</f>
        <v>0</v>
      </c>
      <c r="O8" s="36">
        <f>IF(($E8       =0),0,($N8       /$E8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IF(($R8       =0),0,($S8       /$R8       ))</f>
        <v>0</v>
      </c>
      <c r="U8" s="36">
        <f>IF(($P8       =0),0,(($J8       /$P8       )-1))</f>
        <v>0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1800380</v>
      </c>
      <c r="E9" s="31">
        <v>1803530</v>
      </c>
      <c r="F9" s="31">
        <v>501672</v>
      </c>
      <c r="G9" s="36">
        <f>IF(($D9       =0),0,($F9       /$D9       ))</f>
        <v>0.27864784101134205</v>
      </c>
      <c r="H9" s="31">
        <v>156412</v>
      </c>
      <c r="I9" s="36">
        <f>IF(($D9       =0),0,($H9       /$D9       ))</f>
        <v>8.6877214810206729E-2</v>
      </c>
      <c r="J9" s="31">
        <v>167231</v>
      </c>
      <c r="K9" s="36">
        <f>IF(($E9       =0),0,($J9       /$E9       ))</f>
        <v>9.2724268517851108E-2</v>
      </c>
      <c r="L9" s="31">
        <v>0</v>
      </c>
      <c r="M9" s="36">
        <f>IF(($E9       =0),0,($L9       /$E9       ))</f>
        <v>0</v>
      </c>
      <c r="N9" s="31">
        <f>$F9       +$H9       +$J9</f>
        <v>825315</v>
      </c>
      <c r="O9" s="36">
        <f>IF(($E9       =0),0,($N9       /$E9       ))</f>
        <v>0.4576109074980732</v>
      </c>
      <c r="P9" s="31">
        <v>643285</v>
      </c>
      <c r="Q9" s="31">
        <v>1842070</v>
      </c>
      <c r="R9" s="31">
        <v>1921330</v>
      </c>
      <c r="S9" s="31">
        <v>1276765</v>
      </c>
      <c r="T9" s="36">
        <f>IF(($R9       =0),0,($S9       /$R9       ))</f>
        <v>0.66452145128634854</v>
      </c>
      <c r="U9" s="36">
        <f>IF(($P9       =0),0,(($J9       /$P9       )-1))</f>
        <v>-0.74003590943361031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1800380</v>
      </c>
      <c r="E10" s="32">
        <f>SUM(E8:E9)</f>
        <v>1803530</v>
      </c>
      <c r="F10" s="32">
        <f>SUM(F8:F9)</f>
        <v>501672</v>
      </c>
      <c r="G10" s="37">
        <f t="shared" ref="G10:G54" si="0">IF(($D10      =0),0,($F10      /$D10      ))</f>
        <v>0.27864784101134205</v>
      </c>
      <c r="H10" s="32">
        <f>SUM(H8:H9)</f>
        <v>156412</v>
      </c>
      <c r="I10" s="37">
        <f t="shared" ref="I10:I54" si="1">IF(($D10      =0),0,($H10      /$D10      ))</f>
        <v>8.6877214810206729E-2</v>
      </c>
      <c r="J10" s="32">
        <f>SUM(J8:J9)</f>
        <v>167231</v>
      </c>
      <c r="K10" s="37">
        <f t="shared" ref="K10:K54" si="2">IF(($E10      =0),0,($J10      /$E10      ))</f>
        <v>9.2724268517851108E-2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825315</v>
      </c>
      <c r="O10" s="37">
        <f t="shared" ref="O10:O54" si="5">IF(($E10      =0),0,($N10      /$E10      ))</f>
        <v>0.4576109074980732</v>
      </c>
      <c r="P10" s="32">
        <f>SUM(P8:P9)</f>
        <v>643285</v>
      </c>
      <c r="Q10" s="32">
        <f>SUM(Q8:Q9)</f>
        <v>1842070</v>
      </c>
      <c r="R10" s="32">
        <f>SUM(R8:R9)</f>
        <v>1921330</v>
      </c>
      <c r="S10" s="32">
        <f>SUM(S8:S9)</f>
        <v>1276765</v>
      </c>
      <c r="T10" s="37">
        <f t="shared" ref="T10:T54" si="6">IF(($R10      =0),0,($S10      /$R10      ))</f>
        <v>0.66452145128634854</v>
      </c>
      <c r="U10" s="37">
        <f t="shared" ref="U10:U54" si="7">IF(($P10      =0),0,(($J10      /$P10      )-1))</f>
        <v>-0.74003590943361031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1818214</v>
      </c>
      <c r="E14" s="31">
        <v>1818214</v>
      </c>
      <c r="F14" s="31">
        <v>215719</v>
      </c>
      <c r="G14" s="36">
        <f t="shared" si="0"/>
        <v>0.11864335001270478</v>
      </c>
      <c r="H14" s="31">
        <v>904241</v>
      </c>
      <c r="I14" s="36">
        <f t="shared" si="1"/>
        <v>0.49732374736967155</v>
      </c>
      <c r="J14" s="31">
        <v>70477</v>
      </c>
      <c r="K14" s="36">
        <f t="shared" si="2"/>
        <v>3.8761663918548642E-2</v>
      </c>
      <c r="L14" s="31">
        <v>0</v>
      </c>
      <c r="M14" s="36">
        <f t="shared" si="3"/>
        <v>0</v>
      </c>
      <c r="N14" s="31">
        <f t="shared" si="4"/>
        <v>1190437</v>
      </c>
      <c r="O14" s="36">
        <f t="shared" si="5"/>
        <v>0.65472876130092494</v>
      </c>
      <c r="P14" s="31">
        <v>305722</v>
      </c>
      <c r="Q14" s="31">
        <v>1440</v>
      </c>
      <c r="R14" s="31">
        <v>1440</v>
      </c>
      <c r="S14" s="31">
        <v>1163872</v>
      </c>
      <c r="T14" s="36">
        <f t="shared" si="6"/>
        <v>808.24444444444441</v>
      </c>
      <c r="U14" s="36">
        <f t="shared" si="7"/>
        <v>-0.76947357403130945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22439499</v>
      </c>
      <c r="E16" s="31">
        <v>27738642</v>
      </c>
      <c r="F16" s="31">
        <v>5419347</v>
      </c>
      <c r="G16" s="36">
        <f t="shared" si="0"/>
        <v>0.24150926899036382</v>
      </c>
      <c r="H16" s="31">
        <v>5746447</v>
      </c>
      <c r="I16" s="36">
        <f t="shared" si="1"/>
        <v>0.25608624328020868</v>
      </c>
      <c r="J16" s="31">
        <v>8267854</v>
      </c>
      <c r="K16" s="36">
        <f t="shared" si="2"/>
        <v>0.29806268093441635</v>
      </c>
      <c r="L16" s="31">
        <v>0</v>
      </c>
      <c r="M16" s="36">
        <f t="shared" si="3"/>
        <v>0</v>
      </c>
      <c r="N16" s="31">
        <f t="shared" si="4"/>
        <v>19433648</v>
      </c>
      <c r="O16" s="36">
        <f t="shared" si="5"/>
        <v>0.70059839266824964</v>
      </c>
      <c r="P16" s="31">
        <v>625751</v>
      </c>
      <c r="Q16" s="31">
        <v>25469014</v>
      </c>
      <c r="R16" s="31">
        <v>25370956</v>
      </c>
      <c r="S16" s="31">
        <v>1391391</v>
      </c>
      <c r="T16" s="36">
        <f t="shared" si="6"/>
        <v>5.4841882978315833E-2</v>
      </c>
      <c r="U16" s="36">
        <f t="shared" si="7"/>
        <v>12.21269003165796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24257713</v>
      </c>
      <c r="E19" s="32">
        <f>SUM(E11:E18)</f>
        <v>29556856</v>
      </c>
      <c r="F19" s="32">
        <f>SUM(F11:F18)</f>
        <v>5635066</v>
      </c>
      <c r="G19" s="37">
        <f t="shared" si="0"/>
        <v>0.23229996991060123</v>
      </c>
      <c r="H19" s="32">
        <f>SUM(H11:H18)</f>
        <v>6650688</v>
      </c>
      <c r="I19" s="37">
        <f t="shared" si="1"/>
        <v>0.2741679728835113</v>
      </c>
      <c r="J19" s="32">
        <f>SUM(J11:J18)</f>
        <v>8338331</v>
      </c>
      <c r="K19" s="37">
        <f t="shared" si="2"/>
        <v>0.28211156829400258</v>
      </c>
      <c r="L19" s="32">
        <f>SUM(L11:L18)</f>
        <v>0</v>
      </c>
      <c r="M19" s="37">
        <f t="shared" si="3"/>
        <v>0</v>
      </c>
      <c r="N19" s="32">
        <f t="shared" si="4"/>
        <v>20624085</v>
      </c>
      <c r="O19" s="37">
        <f t="shared" si="5"/>
        <v>0.69777668504390322</v>
      </c>
      <c r="P19" s="32">
        <f>SUM(P11:P18)</f>
        <v>931473</v>
      </c>
      <c r="Q19" s="32">
        <f>SUM(Q11:Q18)</f>
        <v>25470454</v>
      </c>
      <c r="R19" s="32">
        <f>SUM(R11:R18)</f>
        <v>25372396</v>
      </c>
      <c r="S19" s="32">
        <f>SUM(S11:S18)</f>
        <v>2555263</v>
      </c>
      <c r="T19" s="37">
        <f t="shared" si="6"/>
        <v>0.1007103546704852</v>
      </c>
      <c r="U19" s="37">
        <f t="shared" si="7"/>
        <v>7.9517688650127276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211653</v>
      </c>
      <c r="E23" s="31">
        <v>328264</v>
      </c>
      <c r="F23" s="31">
        <v>96067</v>
      </c>
      <c r="G23" s="36">
        <f t="shared" si="0"/>
        <v>0.45388914874818687</v>
      </c>
      <c r="H23" s="31">
        <v>15417</v>
      </c>
      <c r="I23" s="36">
        <f t="shared" si="1"/>
        <v>7.2840923587192241E-2</v>
      </c>
      <c r="J23" s="31">
        <v>15417</v>
      </c>
      <c r="K23" s="36">
        <f t="shared" si="2"/>
        <v>4.6965247483732604E-2</v>
      </c>
      <c r="L23" s="31">
        <v>0</v>
      </c>
      <c r="M23" s="36">
        <f t="shared" si="3"/>
        <v>0</v>
      </c>
      <c r="N23" s="31">
        <f t="shared" si="4"/>
        <v>126901</v>
      </c>
      <c r="O23" s="36">
        <f t="shared" si="5"/>
        <v>0.38658214120342166</v>
      </c>
      <c r="P23" s="31">
        <v>59272</v>
      </c>
      <c r="Q23" s="31">
        <v>23383</v>
      </c>
      <c r="R23" s="31">
        <v>430000</v>
      </c>
      <c r="S23" s="31">
        <v>299921</v>
      </c>
      <c r="T23" s="36">
        <f t="shared" si="6"/>
        <v>0.69749069767441862</v>
      </c>
      <c r="U23" s="36">
        <f t="shared" si="7"/>
        <v>-0.73989404777972734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211653</v>
      </c>
      <c r="E27" s="32">
        <f>SUM(E20:E26)</f>
        <v>328264</v>
      </c>
      <c r="F27" s="32">
        <f>SUM(F20:F26)</f>
        <v>96067</v>
      </c>
      <c r="G27" s="37">
        <f t="shared" si="0"/>
        <v>0.45388914874818687</v>
      </c>
      <c r="H27" s="32">
        <f>SUM(H20:H26)</f>
        <v>15417</v>
      </c>
      <c r="I27" s="37">
        <f t="shared" si="1"/>
        <v>7.2840923587192241E-2</v>
      </c>
      <c r="J27" s="32">
        <f>SUM(J20:J26)</f>
        <v>15417</v>
      </c>
      <c r="K27" s="37">
        <f t="shared" si="2"/>
        <v>4.6965247483732604E-2</v>
      </c>
      <c r="L27" s="32">
        <f>SUM(L20:L26)</f>
        <v>0</v>
      </c>
      <c r="M27" s="37">
        <f t="shared" si="3"/>
        <v>0</v>
      </c>
      <c r="N27" s="32">
        <f t="shared" si="4"/>
        <v>126901</v>
      </c>
      <c r="O27" s="37">
        <f t="shared" si="5"/>
        <v>0.38658214120342166</v>
      </c>
      <c r="P27" s="32">
        <f>SUM(P20:P26)</f>
        <v>59272</v>
      </c>
      <c r="Q27" s="32">
        <f>SUM(Q20:Q26)</f>
        <v>23383</v>
      </c>
      <c r="R27" s="32">
        <f>SUM(R20:R26)</f>
        <v>430000</v>
      </c>
      <c r="S27" s="32">
        <f>SUM(S20:S26)</f>
        <v>299921</v>
      </c>
      <c r="T27" s="37">
        <f t="shared" si="6"/>
        <v>0.69749069767441862</v>
      </c>
      <c r="U27" s="37">
        <f t="shared" si="7"/>
        <v>-0.73989404777972734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45482</v>
      </c>
      <c r="E33" s="31">
        <v>45482</v>
      </c>
      <c r="F33" s="31">
        <v>1441</v>
      </c>
      <c r="G33" s="36">
        <f t="shared" si="0"/>
        <v>3.1682863550415552E-2</v>
      </c>
      <c r="H33" s="31">
        <v>12998</v>
      </c>
      <c r="I33" s="36">
        <f t="shared" si="1"/>
        <v>0.28578338683435206</v>
      </c>
      <c r="J33" s="31">
        <v>401909</v>
      </c>
      <c r="K33" s="36">
        <f t="shared" si="2"/>
        <v>8.8366606569631934</v>
      </c>
      <c r="L33" s="31">
        <v>0</v>
      </c>
      <c r="M33" s="36">
        <f t="shared" si="3"/>
        <v>0</v>
      </c>
      <c r="N33" s="31">
        <f t="shared" si="4"/>
        <v>416348</v>
      </c>
      <c r="O33" s="36">
        <f t="shared" si="5"/>
        <v>9.1541269073479619</v>
      </c>
      <c r="P33" s="31">
        <v>5435</v>
      </c>
      <c r="Q33" s="31">
        <v>45482</v>
      </c>
      <c r="R33" s="31">
        <v>45482</v>
      </c>
      <c r="S33" s="31">
        <v>32105</v>
      </c>
      <c r="T33" s="36">
        <f t="shared" si="6"/>
        <v>0.70588364627764832</v>
      </c>
      <c r="U33" s="36">
        <f t="shared" si="7"/>
        <v>72.948298068077278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2898339</v>
      </c>
      <c r="E34" s="31">
        <v>1917353</v>
      </c>
      <c r="F34" s="31">
        <v>18270</v>
      </c>
      <c r="G34" s="36">
        <f t="shared" si="0"/>
        <v>6.3036104472251175E-3</v>
      </c>
      <c r="H34" s="31">
        <v>497628</v>
      </c>
      <c r="I34" s="36">
        <f t="shared" si="1"/>
        <v>0.17169420140294148</v>
      </c>
      <c r="J34" s="31">
        <v>1026076</v>
      </c>
      <c r="K34" s="36">
        <f t="shared" si="2"/>
        <v>0.53515236891693918</v>
      </c>
      <c r="L34" s="31">
        <v>0</v>
      </c>
      <c r="M34" s="36">
        <f t="shared" si="3"/>
        <v>0</v>
      </c>
      <c r="N34" s="31">
        <f t="shared" si="4"/>
        <v>1541974</v>
      </c>
      <c r="O34" s="36">
        <f t="shared" si="5"/>
        <v>0.80422019315170445</v>
      </c>
      <c r="P34" s="31">
        <v>239462</v>
      </c>
      <c r="Q34" s="31">
        <v>1140863</v>
      </c>
      <c r="R34" s="31">
        <v>1140863</v>
      </c>
      <c r="S34" s="31">
        <v>643723</v>
      </c>
      <c r="T34" s="36">
        <f t="shared" si="6"/>
        <v>0.56424215703375424</v>
      </c>
      <c r="U34" s="36">
        <f t="shared" si="7"/>
        <v>3.2849220335585603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2943821</v>
      </c>
      <c r="E35" s="32">
        <f>SUM(E28:E34)</f>
        <v>1962835</v>
      </c>
      <c r="F35" s="32">
        <f>SUM(F28:F34)</f>
        <v>19711</v>
      </c>
      <c r="G35" s="37">
        <f t="shared" si="0"/>
        <v>6.6957196106692627E-3</v>
      </c>
      <c r="H35" s="32">
        <f>SUM(H28:H34)</f>
        <v>510626</v>
      </c>
      <c r="I35" s="37">
        <f t="shared" si="1"/>
        <v>0.1734568779827306</v>
      </c>
      <c r="J35" s="32">
        <f>SUM(J28:J34)</f>
        <v>1427985</v>
      </c>
      <c r="K35" s="37">
        <f t="shared" si="2"/>
        <v>0.72751148211642858</v>
      </c>
      <c r="L35" s="32">
        <f>SUM(L28:L34)</f>
        <v>0</v>
      </c>
      <c r="M35" s="37">
        <f t="shared" si="3"/>
        <v>0</v>
      </c>
      <c r="N35" s="32">
        <f t="shared" si="4"/>
        <v>1958322</v>
      </c>
      <c r="O35" s="37">
        <f t="shared" si="5"/>
        <v>0.99770077464483775</v>
      </c>
      <c r="P35" s="32">
        <f>SUM(P28:P34)</f>
        <v>244897</v>
      </c>
      <c r="Q35" s="32">
        <f>SUM(Q28:Q34)</f>
        <v>1186345</v>
      </c>
      <c r="R35" s="32">
        <f>SUM(R28:R34)</f>
        <v>1186345</v>
      </c>
      <c r="S35" s="32">
        <f>SUM(S28:S34)</f>
        <v>675828</v>
      </c>
      <c r="T35" s="37">
        <f t="shared" si="6"/>
        <v>0.56967239715259899</v>
      </c>
      <c r="U35" s="37">
        <f t="shared" si="7"/>
        <v>4.8309615879328858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5400001</v>
      </c>
      <c r="S39" s="31">
        <v>-1177928</v>
      </c>
      <c r="T39" s="36">
        <f t="shared" si="6"/>
        <v>-0.21813477441948623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0</v>
      </c>
      <c r="O40" s="37">
        <f t="shared" si="5"/>
        <v>0</v>
      </c>
      <c r="P40" s="32">
        <f>SUM(P36:P39)</f>
        <v>0</v>
      </c>
      <c r="Q40" s="32">
        <f>SUM(Q36:Q39)</f>
        <v>0</v>
      </c>
      <c r="R40" s="32">
        <f>SUM(R36:R39)</f>
        <v>5400001</v>
      </c>
      <c r="S40" s="32">
        <f>SUM(S36:S39)</f>
        <v>-1177928</v>
      </c>
      <c r="T40" s="37">
        <f t="shared" si="6"/>
        <v>-0.21813477441948623</v>
      </c>
      <c r="U40" s="37">
        <f t="shared" si="7"/>
        <v>0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9186643</v>
      </c>
      <c r="E46" s="31">
        <v>8961643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9378008</v>
      </c>
      <c r="R46" s="31">
        <v>9878008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9186643</v>
      </c>
      <c r="E47" s="32">
        <f>SUM(E41:E46)</f>
        <v>8961643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9378008</v>
      </c>
      <c r="R47" s="32">
        <f>SUM(R41:R46)</f>
        <v>9878008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38400210</v>
      </c>
      <c r="E54" s="32">
        <f>SUM(E8:E9,E11:E18,E20:E26,E28:E34,E36:E39,E41:E46,E48:E52)</f>
        <v>42613128</v>
      </c>
      <c r="F54" s="32">
        <f>SUM(F8:F9,F11:F18,F20:F26,F28:F34,F36:F39,F41:F46,F48:F52)</f>
        <v>6252516</v>
      </c>
      <c r="G54" s="37">
        <f t="shared" si="0"/>
        <v>0.16282504705052395</v>
      </c>
      <c r="H54" s="32">
        <f>SUM(H8:H9,H11:H18,H20:H26,H28:H34,H36:H39,H41:H46,H48:H52)</f>
        <v>7333143</v>
      </c>
      <c r="I54" s="37">
        <f t="shared" si="1"/>
        <v>0.19096622127847737</v>
      </c>
      <c r="J54" s="32">
        <f>SUM(J8:J9,J11:J18,J20:J26,J28:J34,J36:J39,J41:J46,J48:J52)</f>
        <v>9948964</v>
      </c>
      <c r="K54" s="37">
        <f t="shared" si="2"/>
        <v>0.23347180709193655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23534623</v>
      </c>
      <c r="O54" s="37">
        <f t="shared" si="5"/>
        <v>0.55228574161464983</v>
      </c>
      <c r="P54" s="32">
        <f>SUM(P8:P9,P11:P18,P20:P26,P28:P34,P36:P39,P41:P46,P48:P52)</f>
        <v>1878927</v>
      </c>
      <c r="Q54" s="32">
        <f>SUM(Q8:Q9,Q11:Q18,Q20:Q26,Q28:Q34,Q36:Q39,Q41:Q46,Q48:Q52)</f>
        <v>37900260</v>
      </c>
      <c r="R54" s="32">
        <f>SUM(R8:R9,R11:R18,R20:R26,R28:R34,R36:R39,R41:R46,R48:R52)</f>
        <v>44188080</v>
      </c>
      <c r="S54" s="32">
        <f>SUM(S8:S9,S11:S18,S20:S26,S28:S34,S36:S39,S41:S46,S48:S52)</f>
        <v>3629849</v>
      </c>
      <c r="T54" s="37">
        <f t="shared" si="6"/>
        <v>8.2145433791194364E-2</v>
      </c>
      <c r="U54" s="37">
        <f t="shared" si="7"/>
        <v>4.2950242345764362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464359</v>
      </c>
      <c r="E57" s="31">
        <v>464359</v>
      </c>
      <c r="F57" s="31">
        <v>76417</v>
      </c>
      <c r="G57" s="36">
        <f t="shared" ref="G57:G85" si="8">IF(($D57      =0),0,($F57      /$D57      ))</f>
        <v>0.16456448566733928</v>
      </c>
      <c r="H57" s="31">
        <v>54003</v>
      </c>
      <c r="I57" s="36">
        <f t="shared" ref="I57:I85" si="9">IF(($D57      =0),0,($H57      /$D57      ))</f>
        <v>0.11629579700188862</v>
      </c>
      <c r="J57" s="31">
        <v>73394</v>
      </c>
      <c r="K57" s="36">
        <f t="shared" ref="K57:K85" si="10">IF(($E57      =0),0,($J57      /$E57      ))</f>
        <v>0.15805443633051153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203814</v>
      </c>
      <c r="O57" s="36">
        <f t="shared" ref="O57:O85" si="13">IF(($E57      =0),0,($N57      /$E57      ))</f>
        <v>0.43891471899973944</v>
      </c>
      <c r="P57" s="31">
        <v>77232</v>
      </c>
      <c r="Q57" s="31">
        <v>440988</v>
      </c>
      <c r="R57" s="31">
        <v>440988</v>
      </c>
      <c r="S57" s="31">
        <v>259875</v>
      </c>
      <c r="T57" s="36">
        <f t="shared" ref="T57:T85" si="14">IF(($R57      =0),0,($S57      /$R57      ))</f>
        <v>0.58930174970747506</v>
      </c>
      <c r="U57" s="36">
        <f t="shared" ref="U57:U85" si="15">IF(($P57      =0),0,(($J57      /$P57      )-1))</f>
        <v>-4.9694427180443368E-2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464359</v>
      </c>
      <c r="E58" s="32">
        <f>E57</f>
        <v>464359</v>
      </c>
      <c r="F58" s="32">
        <f>F57</f>
        <v>76417</v>
      </c>
      <c r="G58" s="37">
        <f t="shared" si="8"/>
        <v>0.16456448566733928</v>
      </c>
      <c r="H58" s="32">
        <f>H57</f>
        <v>54003</v>
      </c>
      <c r="I58" s="37">
        <f t="shared" si="9"/>
        <v>0.11629579700188862</v>
      </c>
      <c r="J58" s="32">
        <f>J57</f>
        <v>73394</v>
      </c>
      <c r="K58" s="37">
        <f t="shared" si="10"/>
        <v>0.15805443633051153</v>
      </c>
      <c r="L58" s="32">
        <f>L57</f>
        <v>0</v>
      </c>
      <c r="M58" s="37">
        <f t="shared" si="11"/>
        <v>0</v>
      </c>
      <c r="N58" s="32">
        <f t="shared" si="12"/>
        <v>203814</v>
      </c>
      <c r="O58" s="37">
        <f t="shared" si="13"/>
        <v>0.43891471899973944</v>
      </c>
      <c r="P58" s="32">
        <f>P57</f>
        <v>77232</v>
      </c>
      <c r="Q58" s="32">
        <f>Q57</f>
        <v>440988</v>
      </c>
      <c r="R58" s="32">
        <f>R57</f>
        <v>440988</v>
      </c>
      <c r="S58" s="32">
        <f>S57</f>
        <v>259875</v>
      </c>
      <c r="T58" s="37">
        <f t="shared" si="14"/>
        <v>0.58930174970747506</v>
      </c>
      <c r="U58" s="37">
        <f t="shared" si="15"/>
        <v>-4.9694427180443368E-2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0</v>
      </c>
      <c r="E70" s="32">
        <f>SUM(E64:E69)</f>
        <v>0</v>
      </c>
      <c r="F70" s="32">
        <f>SUM(F64:F69)</f>
        <v>0</v>
      </c>
      <c r="G70" s="37">
        <f t="shared" si="8"/>
        <v>0</v>
      </c>
      <c r="H70" s="32">
        <f>SUM(H64:H69)</f>
        <v>0</v>
      </c>
      <c r="I70" s="37">
        <f t="shared" si="9"/>
        <v>0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0</v>
      </c>
      <c r="O70" s="37">
        <f t="shared" si="13"/>
        <v>0</v>
      </c>
      <c r="P70" s="32">
        <f>SUM(P64:P69)</f>
        <v>0</v>
      </c>
      <c r="Q70" s="32">
        <f>SUM(Q64:Q69)</f>
        <v>0</v>
      </c>
      <c r="R70" s="32">
        <f>SUM(R64:R69)</f>
        <v>0</v>
      </c>
      <c r="S70" s="32">
        <f>SUM(S64:S69)</f>
        <v>0</v>
      </c>
      <c r="T70" s="37">
        <f t="shared" si="14"/>
        <v>0</v>
      </c>
      <c r="U70" s="37">
        <f t="shared" si="15"/>
        <v>0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2192067</v>
      </c>
      <c r="E72" s="31">
        <v>2192067</v>
      </c>
      <c r="F72" s="31">
        <v>813956</v>
      </c>
      <c r="G72" s="36">
        <f t="shared" si="8"/>
        <v>0.37131894234984608</v>
      </c>
      <c r="H72" s="31">
        <v>328028</v>
      </c>
      <c r="I72" s="36">
        <f t="shared" si="9"/>
        <v>0.14964323626969431</v>
      </c>
      <c r="J72" s="31">
        <v>328033</v>
      </c>
      <c r="K72" s="36">
        <f t="shared" si="10"/>
        <v>0.14964551722187325</v>
      </c>
      <c r="L72" s="31">
        <v>0</v>
      </c>
      <c r="M72" s="36">
        <f t="shared" si="11"/>
        <v>0</v>
      </c>
      <c r="N72" s="31">
        <f t="shared" si="12"/>
        <v>1470017</v>
      </c>
      <c r="O72" s="36">
        <f t="shared" si="13"/>
        <v>0.67060769584141355</v>
      </c>
      <c r="P72" s="31">
        <v>342647</v>
      </c>
      <c r="Q72" s="31">
        <v>1669405</v>
      </c>
      <c r="R72" s="31">
        <v>2081734</v>
      </c>
      <c r="S72" s="31">
        <v>1383512</v>
      </c>
      <c r="T72" s="36">
        <f t="shared" si="14"/>
        <v>0.66459595702428842</v>
      </c>
      <c r="U72" s="36">
        <f t="shared" si="15"/>
        <v>-4.2650307751125771E-2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2192067</v>
      </c>
      <c r="E78" s="32">
        <f>SUM(E71:E77)</f>
        <v>2192067</v>
      </c>
      <c r="F78" s="32">
        <f>SUM(F71:F77)</f>
        <v>813956</v>
      </c>
      <c r="G78" s="37">
        <f t="shared" si="8"/>
        <v>0.37131894234984608</v>
      </c>
      <c r="H78" s="32">
        <f>SUM(H71:H77)</f>
        <v>328028</v>
      </c>
      <c r="I78" s="37">
        <f t="shared" si="9"/>
        <v>0.14964323626969431</v>
      </c>
      <c r="J78" s="32">
        <f>SUM(J71:J77)</f>
        <v>328033</v>
      </c>
      <c r="K78" s="37">
        <f t="shared" si="10"/>
        <v>0.14964551722187325</v>
      </c>
      <c r="L78" s="32">
        <f>SUM(L71:L77)</f>
        <v>0</v>
      </c>
      <c r="M78" s="37">
        <f t="shared" si="11"/>
        <v>0</v>
      </c>
      <c r="N78" s="32">
        <f t="shared" si="12"/>
        <v>1470017</v>
      </c>
      <c r="O78" s="37">
        <f t="shared" si="13"/>
        <v>0.67060769584141355</v>
      </c>
      <c r="P78" s="32">
        <f>SUM(P71:P77)</f>
        <v>342647</v>
      </c>
      <c r="Q78" s="32">
        <f>SUM(Q71:Q77)</f>
        <v>1669405</v>
      </c>
      <c r="R78" s="32">
        <f>SUM(R71:R77)</f>
        <v>2081734</v>
      </c>
      <c r="S78" s="32">
        <f>SUM(S71:S77)</f>
        <v>1383512</v>
      </c>
      <c r="T78" s="37">
        <f t="shared" si="14"/>
        <v>0.66459595702428842</v>
      </c>
      <c r="U78" s="37">
        <f t="shared" si="15"/>
        <v>-4.2650307751125771E-2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105300</v>
      </c>
      <c r="E79" s="31">
        <v>105300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100000</v>
      </c>
      <c r="R79" s="31">
        <v>100000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15804900</v>
      </c>
      <c r="E82" s="31">
        <v>21204688</v>
      </c>
      <c r="F82" s="31">
        <v>8173611</v>
      </c>
      <c r="G82" s="36">
        <f t="shared" si="8"/>
        <v>0.5171567678378225</v>
      </c>
      <c r="H82" s="31">
        <v>8546983</v>
      </c>
      <c r="I82" s="36">
        <f t="shared" si="9"/>
        <v>0.54078058070598356</v>
      </c>
      <c r="J82" s="31">
        <v>8911970</v>
      </c>
      <c r="K82" s="36">
        <f t="shared" si="10"/>
        <v>0.42028300534296942</v>
      </c>
      <c r="L82" s="31">
        <v>0</v>
      </c>
      <c r="M82" s="36">
        <f t="shared" si="11"/>
        <v>0</v>
      </c>
      <c r="N82" s="31">
        <f t="shared" si="12"/>
        <v>25632564</v>
      </c>
      <c r="O82" s="36">
        <f t="shared" si="13"/>
        <v>1.2088158995784328</v>
      </c>
      <c r="P82" s="31">
        <v>6833736</v>
      </c>
      <c r="Q82" s="31">
        <v>24948100</v>
      </c>
      <c r="R82" s="31">
        <v>20676510</v>
      </c>
      <c r="S82" s="31">
        <v>19845171</v>
      </c>
      <c r="T82" s="36">
        <f t="shared" si="14"/>
        <v>0.95979306952672383</v>
      </c>
      <c r="U82" s="36">
        <f t="shared" si="15"/>
        <v>0.30411388441110399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15910200</v>
      </c>
      <c r="E84" s="32">
        <f>SUM(E79:E83)</f>
        <v>21309988</v>
      </c>
      <c r="F84" s="32">
        <f>SUM(F79:F83)</f>
        <v>8173611</v>
      </c>
      <c r="G84" s="37">
        <f t="shared" si="8"/>
        <v>0.51373401968548482</v>
      </c>
      <c r="H84" s="32">
        <f>SUM(H79:H83)</f>
        <v>8546983</v>
      </c>
      <c r="I84" s="37">
        <f t="shared" si="9"/>
        <v>0.53720148081105201</v>
      </c>
      <c r="J84" s="32">
        <f>SUM(J79:J83)</f>
        <v>8911970</v>
      </c>
      <c r="K84" s="37">
        <f t="shared" si="10"/>
        <v>0.41820624206827334</v>
      </c>
      <c r="L84" s="32">
        <f>SUM(L79:L83)</f>
        <v>0</v>
      </c>
      <c r="M84" s="37">
        <f t="shared" si="11"/>
        <v>0</v>
      </c>
      <c r="N84" s="32">
        <f t="shared" si="12"/>
        <v>25632564</v>
      </c>
      <c r="O84" s="37">
        <f t="shared" si="13"/>
        <v>1.2028427233276715</v>
      </c>
      <c r="P84" s="32">
        <f>SUM(P79:P83)</f>
        <v>6833736</v>
      </c>
      <c r="Q84" s="32">
        <f>SUM(Q79:Q83)</f>
        <v>25048100</v>
      </c>
      <c r="R84" s="32">
        <f>SUM(R79:R83)</f>
        <v>20776510</v>
      </c>
      <c r="S84" s="32">
        <f>SUM(S79:S83)</f>
        <v>19845171</v>
      </c>
      <c r="T84" s="37">
        <f t="shared" si="14"/>
        <v>0.95517346272304637</v>
      </c>
      <c r="U84" s="37">
        <f t="shared" si="15"/>
        <v>0.30411388441110399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18566626</v>
      </c>
      <c r="E85" s="32">
        <f>SUM(E57,E59:E62,E64:E69,E71:E77,E79:E83)</f>
        <v>23966414</v>
      </c>
      <c r="F85" s="32">
        <f>SUM(F57,F59:F62,F64:F69,F71:F77,F79:F83)</f>
        <v>9063984</v>
      </c>
      <c r="G85" s="37">
        <f t="shared" si="8"/>
        <v>0.48818692206112191</v>
      </c>
      <c r="H85" s="32">
        <f>SUM(H57,H59:H62,H64:H69,H71:H77,H79:H83)</f>
        <v>8929014</v>
      </c>
      <c r="I85" s="37">
        <f t="shared" si="9"/>
        <v>0.48091742678502813</v>
      </c>
      <c r="J85" s="32">
        <f>SUM(J57,J59:J62,J64:J69,J71:J77,J79:J83)</f>
        <v>9313397</v>
      </c>
      <c r="K85" s="37">
        <f t="shared" si="10"/>
        <v>0.38860202448309539</v>
      </c>
      <c r="L85" s="32">
        <f>SUM(L57,L59:L62,L64:L69,L71:L77,L79:L83)</f>
        <v>0</v>
      </c>
      <c r="M85" s="37">
        <f t="shared" si="11"/>
        <v>0</v>
      </c>
      <c r="N85" s="32">
        <f t="shared" si="12"/>
        <v>27306395</v>
      </c>
      <c r="O85" s="37">
        <f t="shared" si="13"/>
        <v>1.1393608989646928</v>
      </c>
      <c r="P85" s="32">
        <f>SUM(P57,P59:P62,P64:P69,P71:P77,P79:P83)</f>
        <v>7253615</v>
      </c>
      <c r="Q85" s="32">
        <f>SUM(Q57,Q59:Q62,Q64:Q69,Q71:Q77,Q79:Q83)</f>
        <v>27158493</v>
      </c>
      <c r="R85" s="32">
        <f>SUM(R57,R59:R62,R64:R69,R71:R77,R79:R83)</f>
        <v>23299232</v>
      </c>
      <c r="S85" s="32">
        <f>SUM(S57,S59:S62,S64:S69,S71:S77,S79:S83)</f>
        <v>21488558</v>
      </c>
      <c r="T85" s="37">
        <f t="shared" si="14"/>
        <v>0.92228610797128419</v>
      </c>
      <c r="U85" s="37">
        <f t="shared" si="15"/>
        <v>0.28396627061127444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6">IF(($D88      =0),0,($F88      /$D88      ))</f>
        <v>0</v>
      </c>
      <c r="H88" s="31">
        <v>0</v>
      </c>
      <c r="I88" s="36">
        <f t="shared" ref="I88:I99" si="17">IF(($D88      =0),0,($H88      /$D88      ))</f>
        <v>0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0</v>
      </c>
      <c r="O88" s="36">
        <f t="shared" ref="O88:O99" si="21">IF(($E88      =0),0,($N88      /$E88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22">IF(($R88      =0),0,($S88      /$R88      ))</f>
        <v>0</v>
      </c>
      <c r="U88" s="36">
        <f t="shared" ref="U88:U99" si="23">IF(($P88      =0),0,(($J88      /$P88      )-1))</f>
        <v>0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2105000</v>
      </c>
      <c r="E89" s="31">
        <v>3413000</v>
      </c>
      <c r="F89" s="31">
        <v>498621</v>
      </c>
      <c r="G89" s="36">
        <f t="shared" si="16"/>
        <v>0.23687458432304037</v>
      </c>
      <c r="H89" s="31">
        <v>1100915</v>
      </c>
      <c r="I89" s="36">
        <f t="shared" si="17"/>
        <v>0.52300000000000002</v>
      </c>
      <c r="J89" s="31">
        <v>642592</v>
      </c>
      <c r="K89" s="36">
        <f t="shared" si="18"/>
        <v>0.1882777615001465</v>
      </c>
      <c r="L89" s="31">
        <v>0</v>
      </c>
      <c r="M89" s="36">
        <f t="shared" si="19"/>
        <v>0</v>
      </c>
      <c r="N89" s="31">
        <f t="shared" si="20"/>
        <v>2242128</v>
      </c>
      <c r="O89" s="36">
        <f t="shared" si="21"/>
        <v>0.65693759156167597</v>
      </c>
      <c r="P89" s="31">
        <v>676845</v>
      </c>
      <c r="Q89" s="31">
        <v>1294000</v>
      </c>
      <c r="R89" s="31">
        <v>1998000</v>
      </c>
      <c r="S89" s="31">
        <v>2065040</v>
      </c>
      <c r="T89" s="36">
        <f t="shared" si="22"/>
        <v>1.0335535535535536</v>
      </c>
      <c r="U89" s="36">
        <f t="shared" si="23"/>
        <v>-5.0606859768484669E-2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8432799</v>
      </c>
      <c r="E90" s="31">
        <v>8432799</v>
      </c>
      <c r="F90" s="31">
        <v>12639</v>
      </c>
      <c r="G90" s="36">
        <f t="shared" si="16"/>
        <v>1.4987906150733582E-3</v>
      </c>
      <c r="H90" s="31">
        <v>-432386</v>
      </c>
      <c r="I90" s="36">
        <f t="shared" si="17"/>
        <v>-5.1274315918119241E-2</v>
      </c>
      <c r="J90" s="31">
        <v>-932395</v>
      </c>
      <c r="K90" s="36">
        <f t="shared" si="18"/>
        <v>-0.11056767746984127</v>
      </c>
      <c r="L90" s="31">
        <v>0</v>
      </c>
      <c r="M90" s="36">
        <f t="shared" si="19"/>
        <v>0</v>
      </c>
      <c r="N90" s="31">
        <f t="shared" si="20"/>
        <v>-1352142</v>
      </c>
      <c r="O90" s="36">
        <f t="shared" si="21"/>
        <v>-0.16034320277288716</v>
      </c>
      <c r="P90" s="31">
        <v>1295817</v>
      </c>
      <c r="Q90" s="31">
        <v>8092897</v>
      </c>
      <c r="R90" s="31">
        <v>8213901</v>
      </c>
      <c r="S90" s="31">
        <v>4351560</v>
      </c>
      <c r="T90" s="36">
        <f t="shared" si="22"/>
        <v>0.52977994256322303</v>
      </c>
      <c r="U90" s="36">
        <f t="shared" si="23"/>
        <v>-1.7195421884417321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10537799</v>
      </c>
      <c r="E91" s="32">
        <f>SUM(E88:E90)</f>
        <v>11845799</v>
      </c>
      <c r="F91" s="32">
        <f>SUM(F88:F90)</f>
        <v>511260</v>
      </c>
      <c r="G91" s="37">
        <f t="shared" si="16"/>
        <v>4.8516772809957753E-2</v>
      </c>
      <c r="H91" s="32">
        <f>SUM(H88:H90)</f>
        <v>668529</v>
      </c>
      <c r="I91" s="37">
        <f t="shared" si="17"/>
        <v>6.3441046844791779E-2</v>
      </c>
      <c r="J91" s="32">
        <f>SUM(J88:J90)</f>
        <v>-289803</v>
      </c>
      <c r="K91" s="37">
        <f t="shared" si="18"/>
        <v>-2.4464622437034428E-2</v>
      </c>
      <c r="L91" s="32">
        <f>SUM(L88:L90)</f>
        <v>0</v>
      </c>
      <c r="M91" s="37">
        <f t="shared" si="19"/>
        <v>0</v>
      </c>
      <c r="N91" s="32">
        <f t="shared" si="20"/>
        <v>889986</v>
      </c>
      <c r="O91" s="37">
        <f t="shared" si="21"/>
        <v>7.5130938824810381E-2</v>
      </c>
      <c r="P91" s="32">
        <f>SUM(P88:P90)</f>
        <v>1972662</v>
      </c>
      <c r="Q91" s="32">
        <f>SUM(Q88:Q90)</f>
        <v>9386897</v>
      </c>
      <c r="R91" s="32">
        <f>SUM(R88:R90)</f>
        <v>10211901</v>
      </c>
      <c r="S91" s="32">
        <f>SUM(S88:S90)</f>
        <v>6416600</v>
      </c>
      <c r="T91" s="37">
        <f t="shared" si="22"/>
        <v>0.62834530025310664</v>
      </c>
      <c r="U91" s="37">
        <f t="shared" si="23"/>
        <v>-1.1469096074238769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345</v>
      </c>
      <c r="G92" s="36">
        <f t="shared" si="16"/>
        <v>0</v>
      </c>
      <c r="H92" s="31">
        <v>0</v>
      </c>
      <c r="I92" s="36">
        <f t="shared" si="17"/>
        <v>0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345</v>
      </c>
      <c r="O92" s="36">
        <f t="shared" si="21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22"/>
        <v>0</v>
      </c>
      <c r="U92" s="36">
        <f t="shared" si="23"/>
        <v>0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4352216</v>
      </c>
      <c r="E93" s="31">
        <v>3081089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3081089</v>
      </c>
      <c r="R93" s="31">
        <v>3081089</v>
      </c>
      <c r="S93" s="31">
        <v>2127607</v>
      </c>
      <c r="T93" s="36">
        <f t="shared" si="22"/>
        <v>0.690537339232979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19318</v>
      </c>
      <c r="G94" s="36">
        <f t="shared" si="16"/>
        <v>0</v>
      </c>
      <c r="H94" s="31">
        <v>74726</v>
      </c>
      <c r="I94" s="36">
        <f t="shared" si="17"/>
        <v>0</v>
      </c>
      <c r="J94" s="31">
        <v>71505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165549</v>
      </c>
      <c r="O94" s="36">
        <f t="shared" si="21"/>
        <v>0</v>
      </c>
      <c r="P94" s="31">
        <v>25875</v>
      </c>
      <c r="Q94" s="31">
        <v>0</v>
      </c>
      <c r="R94" s="31">
        <v>0</v>
      </c>
      <c r="S94" s="31">
        <v>103091</v>
      </c>
      <c r="T94" s="36">
        <f t="shared" si="22"/>
        <v>0</v>
      </c>
      <c r="U94" s="36">
        <f t="shared" si="23"/>
        <v>1.7634782608695652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4352216</v>
      </c>
      <c r="E96" s="32">
        <f>SUM(E92:E95)</f>
        <v>3081089</v>
      </c>
      <c r="F96" s="32">
        <f>SUM(F92:F95)</f>
        <v>19663</v>
      </c>
      <c r="G96" s="37">
        <f t="shared" si="16"/>
        <v>4.5179283381155712E-3</v>
      </c>
      <c r="H96" s="32">
        <f>SUM(H92:H95)</f>
        <v>74726</v>
      </c>
      <c r="I96" s="37">
        <f t="shared" si="17"/>
        <v>1.7169644153690902E-2</v>
      </c>
      <c r="J96" s="32">
        <f>SUM(J92:J95)</f>
        <v>71505</v>
      </c>
      <c r="K96" s="37">
        <f t="shared" si="18"/>
        <v>2.3207703510025188E-2</v>
      </c>
      <c r="L96" s="32">
        <f>SUM(L92:L95)</f>
        <v>0</v>
      </c>
      <c r="M96" s="37">
        <f t="shared" si="19"/>
        <v>0</v>
      </c>
      <c r="N96" s="32">
        <f t="shared" si="20"/>
        <v>165894</v>
      </c>
      <c r="O96" s="37">
        <f t="shared" si="21"/>
        <v>5.3842651088624835E-2</v>
      </c>
      <c r="P96" s="32">
        <f>SUM(P92:P95)</f>
        <v>25875</v>
      </c>
      <c r="Q96" s="32">
        <f>SUM(Q92:Q95)</f>
        <v>3081089</v>
      </c>
      <c r="R96" s="32">
        <f>SUM(R92:R95)</f>
        <v>3081089</v>
      </c>
      <c r="S96" s="32">
        <f>SUM(S92:S95)</f>
        <v>2230698</v>
      </c>
      <c r="T96" s="37">
        <f t="shared" si="22"/>
        <v>0.72399661288589845</v>
      </c>
      <c r="U96" s="37">
        <f t="shared" si="23"/>
        <v>1.7634782608695652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0</v>
      </c>
      <c r="Q97" s="31">
        <v>66</v>
      </c>
      <c r="R97" s="31">
        <v>0</v>
      </c>
      <c r="S97" s="31">
        <v>963</v>
      </c>
      <c r="T97" s="36">
        <f t="shared" si="22"/>
        <v>0</v>
      </c>
      <c r="U97" s="36">
        <f t="shared" si="23"/>
        <v>0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0</v>
      </c>
      <c r="E99" s="31">
        <v>0</v>
      </c>
      <c r="F99" s="31">
        <v>0</v>
      </c>
      <c r="G99" s="36">
        <f t="shared" si="16"/>
        <v>0</v>
      </c>
      <c r="H99" s="31">
        <v>0</v>
      </c>
      <c r="I99" s="36">
        <f t="shared" si="17"/>
        <v>0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0</v>
      </c>
      <c r="O99" s="36">
        <f t="shared" si="21"/>
        <v>0</v>
      </c>
      <c r="P99" s="31">
        <v>0</v>
      </c>
      <c r="Q99" s="31">
        <v>0</v>
      </c>
      <c r="R99" s="31">
        <v>0</v>
      </c>
      <c r="S99" s="31">
        <v>0</v>
      </c>
      <c r="T99" s="36">
        <f t="shared" si="22"/>
        <v>0</v>
      </c>
      <c r="U99" s="36">
        <f t="shared" si="23"/>
        <v>0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0</v>
      </c>
      <c r="E101" s="32">
        <f>SUM(E97:E100)</f>
        <v>0</v>
      </c>
      <c r="F101" s="32">
        <f>SUM(F97:F100)</f>
        <v>0</v>
      </c>
      <c r="G101" s="37">
        <f>IF(($D101     =0),0,($F101     /$D101     ))</f>
        <v>0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0</v>
      </c>
      <c r="O101" s="37">
        <f>IF(($E101     =0),0,($N101     /$E101     ))</f>
        <v>0</v>
      </c>
      <c r="P101" s="32">
        <f>SUM(P97:P100)</f>
        <v>0</v>
      </c>
      <c r="Q101" s="32">
        <f>SUM(Q97:Q100)</f>
        <v>66</v>
      </c>
      <c r="R101" s="32">
        <f>SUM(R97:R100)</f>
        <v>0</v>
      </c>
      <c r="S101" s="32">
        <f>SUM(S97:S100)</f>
        <v>963</v>
      </c>
      <c r="T101" s="37">
        <f>IF(($R101     =0),0,($S101     /$R101     ))</f>
        <v>0</v>
      </c>
      <c r="U101" s="37">
        <f>IF(($P101     =0),0,(($J101     /$P101     )-1))</f>
        <v>0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14890015</v>
      </c>
      <c r="E102" s="32">
        <f>SUM(E88:E90,E92:E95,E97:E100)</f>
        <v>14926888</v>
      </c>
      <c r="F102" s="32">
        <f>SUM(F88:F90,F92:F95,F97:F100)</f>
        <v>530923</v>
      </c>
      <c r="G102" s="37">
        <f>IF(($D102     =0),0,($F102     /$D102     ))</f>
        <v>3.5656310621580971E-2</v>
      </c>
      <c r="H102" s="32">
        <f>SUM(H88:H90,H92:H95,H97:H100)</f>
        <v>743255</v>
      </c>
      <c r="I102" s="37">
        <f>IF(($D102     =0),0,($H102     /$D102     ))</f>
        <v>4.9916336551709316E-2</v>
      </c>
      <c r="J102" s="32">
        <f>SUM(J88:J90,J92:J95,J97:J100)</f>
        <v>-218298</v>
      </c>
      <c r="K102" s="37">
        <f>IF(($E102     =0),0,($J102     /$E102     ))</f>
        <v>-1.4624481673608055E-2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1055880</v>
      </c>
      <c r="O102" s="37">
        <f>IF(($E102     =0),0,($N102     /$E102     ))</f>
        <v>7.0736780499726398E-2</v>
      </c>
      <c r="P102" s="32">
        <f>SUM(P88:P90,P92:P95,P97:P100)</f>
        <v>1998537</v>
      </c>
      <c r="Q102" s="32">
        <f>SUM(Q88:Q90,Q92:Q95,Q97:Q100)</f>
        <v>12468052</v>
      </c>
      <c r="R102" s="32">
        <f>SUM(R88:R90,R92:R95,R97:R100)</f>
        <v>13292990</v>
      </c>
      <c r="S102" s="32">
        <f>SUM(S88:S90,S92:S95,S97:S100)</f>
        <v>8648261</v>
      </c>
      <c r="T102" s="37">
        <f>IF(($R102     =0),0,($S102     /$R102     ))</f>
        <v>0.65058809191912426</v>
      </c>
      <c r="U102" s="37">
        <f>IF(($P102     =0),0,(($J102     /$P102     )-1))</f>
        <v>-1.1092289009410383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233100</v>
      </c>
      <c r="E105" s="31">
        <v>233100</v>
      </c>
      <c r="F105" s="31">
        <v>90100</v>
      </c>
      <c r="G105" s="36">
        <f t="shared" ref="G105:G136" si="24">IF(($D105     =0),0,($F105     /$D105     ))</f>
        <v>0.38652938652938651</v>
      </c>
      <c r="H105" s="31">
        <v>357298</v>
      </c>
      <c r="I105" s="36">
        <f t="shared" ref="I105:I136" si="25">IF(($D105     =0),0,($H105     /$D105     ))</f>
        <v>1.5328099528099528</v>
      </c>
      <c r="J105" s="31">
        <v>89080</v>
      </c>
      <c r="K105" s="36">
        <f t="shared" ref="K105:K136" si="26">IF(($E105     =0),0,($J105     /$E105     ))</f>
        <v>0.38215358215358214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536478</v>
      </c>
      <c r="O105" s="36">
        <f t="shared" ref="O105:O136" si="29">IF(($E105     =0),0,($N105     /$E105     ))</f>
        <v>2.3014929214929216</v>
      </c>
      <c r="P105" s="31">
        <v>191868</v>
      </c>
      <c r="Q105" s="31">
        <v>1622000</v>
      </c>
      <c r="R105" s="31">
        <v>1622000</v>
      </c>
      <c r="S105" s="31">
        <v>776792</v>
      </c>
      <c r="T105" s="36">
        <f t="shared" ref="T105:T136" si="30">IF(($R105     =0),0,($S105     /$R105     ))</f>
        <v>0.47890998766954379</v>
      </c>
      <c r="U105" s="36">
        <f t="shared" ref="U105:U136" si="31">IF(($P105     =0),0,(($J105     /$P105     )-1))</f>
        <v>-0.53572247586882649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233100</v>
      </c>
      <c r="E106" s="32">
        <f>E105</f>
        <v>233100</v>
      </c>
      <c r="F106" s="32">
        <f>F105</f>
        <v>90100</v>
      </c>
      <c r="G106" s="37">
        <f t="shared" si="24"/>
        <v>0.38652938652938651</v>
      </c>
      <c r="H106" s="32">
        <f>H105</f>
        <v>357298</v>
      </c>
      <c r="I106" s="37">
        <f t="shared" si="25"/>
        <v>1.5328099528099528</v>
      </c>
      <c r="J106" s="32">
        <f>J105</f>
        <v>89080</v>
      </c>
      <c r="K106" s="37">
        <f t="shared" si="26"/>
        <v>0.38215358215358214</v>
      </c>
      <c r="L106" s="32">
        <f>L105</f>
        <v>0</v>
      </c>
      <c r="M106" s="37">
        <f t="shared" si="27"/>
        <v>0</v>
      </c>
      <c r="N106" s="32">
        <f t="shared" si="28"/>
        <v>536478</v>
      </c>
      <c r="O106" s="37">
        <f t="shared" si="29"/>
        <v>2.3014929214929216</v>
      </c>
      <c r="P106" s="32">
        <f>P105</f>
        <v>191868</v>
      </c>
      <c r="Q106" s="32">
        <f>Q105</f>
        <v>1622000</v>
      </c>
      <c r="R106" s="32">
        <f>R105</f>
        <v>1622000</v>
      </c>
      <c r="S106" s="32">
        <f>S105</f>
        <v>776792</v>
      </c>
      <c r="T106" s="37">
        <f t="shared" si="30"/>
        <v>0.47890998766954379</v>
      </c>
      <c r="U106" s="37">
        <f t="shared" si="31"/>
        <v>-0.53572247586882649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342300</v>
      </c>
      <c r="E110" s="31">
        <v>342300</v>
      </c>
      <c r="F110" s="31">
        <v>75746</v>
      </c>
      <c r="G110" s="36">
        <f t="shared" si="24"/>
        <v>0.22128542214431784</v>
      </c>
      <c r="H110" s="31">
        <v>123275</v>
      </c>
      <c r="I110" s="36">
        <f t="shared" si="25"/>
        <v>0.36013730645632486</v>
      </c>
      <c r="J110" s="31">
        <v>64700</v>
      </c>
      <c r="K110" s="36">
        <f t="shared" si="26"/>
        <v>0.18901548349401109</v>
      </c>
      <c r="L110" s="31">
        <v>0</v>
      </c>
      <c r="M110" s="36">
        <f t="shared" si="27"/>
        <v>0</v>
      </c>
      <c r="N110" s="31">
        <f t="shared" si="28"/>
        <v>263721</v>
      </c>
      <c r="O110" s="36">
        <f t="shared" si="29"/>
        <v>0.7704382120946538</v>
      </c>
      <c r="P110" s="31">
        <v>165223</v>
      </c>
      <c r="Q110" s="31">
        <v>392093</v>
      </c>
      <c r="R110" s="31">
        <v>417657</v>
      </c>
      <c r="S110" s="31">
        <v>260681</v>
      </c>
      <c r="T110" s="36">
        <f t="shared" si="30"/>
        <v>0.62415091809786505</v>
      </c>
      <c r="U110" s="36">
        <f t="shared" si="31"/>
        <v>-0.6084080303589694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1200000</v>
      </c>
      <c r="F111" s="31">
        <v>17250</v>
      </c>
      <c r="G111" s="36">
        <f t="shared" si="24"/>
        <v>0</v>
      </c>
      <c r="H111" s="31">
        <v>5750</v>
      </c>
      <c r="I111" s="36">
        <f t="shared" si="25"/>
        <v>0</v>
      </c>
      <c r="J111" s="31">
        <v>8863</v>
      </c>
      <c r="K111" s="36">
        <f t="shared" si="26"/>
        <v>7.3858333333333337E-3</v>
      </c>
      <c r="L111" s="31">
        <v>0</v>
      </c>
      <c r="M111" s="36">
        <f t="shared" si="27"/>
        <v>0</v>
      </c>
      <c r="N111" s="31">
        <f t="shared" si="28"/>
        <v>31863</v>
      </c>
      <c r="O111" s="36">
        <f t="shared" si="29"/>
        <v>2.65525E-2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342300</v>
      </c>
      <c r="E112" s="32">
        <f>SUM(E107:E111)</f>
        <v>1542300</v>
      </c>
      <c r="F112" s="32">
        <f>SUM(F107:F111)</f>
        <v>92996</v>
      </c>
      <c r="G112" s="37">
        <f t="shared" si="24"/>
        <v>0.27167981302950628</v>
      </c>
      <c r="H112" s="32">
        <f>SUM(H107:H111)</f>
        <v>129025</v>
      </c>
      <c r="I112" s="37">
        <f t="shared" si="25"/>
        <v>0.37693543675138769</v>
      </c>
      <c r="J112" s="32">
        <f>SUM(J107:J111)</f>
        <v>73563</v>
      </c>
      <c r="K112" s="37">
        <f t="shared" si="26"/>
        <v>4.7696946119432017E-2</v>
      </c>
      <c r="L112" s="32">
        <f>SUM(L107:L111)</f>
        <v>0</v>
      </c>
      <c r="M112" s="37">
        <f t="shared" si="27"/>
        <v>0</v>
      </c>
      <c r="N112" s="32">
        <f t="shared" si="28"/>
        <v>295584</v>
      </c>
      <c r="O112" s="37">
        <f t="shared" si="29"/>
        <v>0.19165142968294105</v>
      </c>
      <c r="P112" s="32">
        <f>SUM(P107:P111)</f>
        <v>165223</v>
      </c>
      <c r="Q112" s="32">
        <f>SUM(Q107:Q111)</f>
        <v>392093</v>
      </c>
      <c r="R112" s="32">
        <f>SUM(R107:R111)</f>
        <v>417657</v>
      </c>
      <c r="S112" s="32">
        <f>SUM(S107:S111)</f>
        <v>260681</v>
      </c>
      <c r="T112" s="37">
        <f t="shared" si="30"/>
        <v>0.62415091809786505</v>
      </c>
      <c r="U112" s="37">
        <f t="shared" si="31"/>
        <v>-0.55476537770165169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7916365</v>
      </c>
      <c r="E117" s="31">
        <v>7916365</v>
      </c>
      <c r="F117" s="31">
        <v>53175</v>
      </c>
      <c r="G117" s="36">
        <f t="shared" si="24"/>
        <v>6.7170980620524694E-3</v>
      </c>
      <c r="H117" s="31">
        <v>223399</v>
      </c>
      <c r="I117" s="36">
        <f t="shared" si="25"/>
        <v>2.8219896379209398E-2</v>
      </c>
      <c r="J117" s="31">
        <v>204531</v>
      </c>
      <c r="K117" s="36">
        <f t="shared" si="26"/>
        <v>2.583647924268272E-2</v>
      </c>
      <c r="L117" s="31">
        <v>0</v>
      </c>
      <c r="M117" s="36">
        <f t="shared" si="27"/>
        <v>0</v>
      </c>
      <c r="N117" s="31">
        <f t="shared" si="28"/>
        <v>481105</v>
      </c>
      <c r="O117" s="36">
        <f t="shared" si="29"/>
        <v>6.077347368394459E-2</v>
      </c>
      <c r="P117" s="31">
        <v>65000</v>
      </c>
      <c r="Q117" s="31">
        <v>0</v>
      </c>
      <c r="R117" s="31">
        <v>1913207</v>
      </c>
      <c r="S117" s="31">
        <v>65000</v>
      </c>
      <c r="T117" s="36">
        <f t="shared" si="30"/>
        <v>3.3974368690894402E-2</v>
      </c>
      <c r="U117" s="36">
        <f t="shared" si="31"/>
        <v>2.1466307692307693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195056</v>
      </c>
      <c r="F120" s="31">
        <v>403</v>
      </c>
      <c r="G120" s="36">
        <f t="shared" si="24"/>
        <v>0</v>
      </c>
      <c r="H120" s="31">
        <v>11246</v>
      </c>
      <c r="I120" s="36">
        <f t="shared" si="25"/>
        <v>0</v>
      </c>
      <c r="J120" s="31">
        <v>507530</v>
      </c>
      <c r="K120" s="36">
        <f t="shared" si="26"/>
        <v>2.6019707161020427</v>
      </c>
      <c r="L120" s="31">
        <v>0</v>
      </c>
      <c r="M120" s="36">
        <f t="shared" si="27"/>
        <v>0</v>
      </c>
      <c r="N120" s="31">
        <f t="shared" si="28"/>
        <v>519179</v>
      </c>
      <c r="O120" s="36">
        <f t="shared" si="29"/>
        <v>2.6616920269050941</v>
      </c>
      <c r="P120" s="31">
        <v>32375</v>
      </c>
      <c r="Q120" s="31">
        <v>7000000</v>
      </c>
      <c r="R120" s="31">
        <v>1287922</v>
      </c>
      <c r="S120" s="31">
        <v>42375</v>
      </c>
      <c r="T120" s="36">
        <f t="shared" si="30"/>
        <v>3.2901837223061642E-2</v>
      </c>
      <c r="U120" s="36">
        <f t="shared" si="31"/>
        <v>14.676602316602317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7916365</v>
      </c>
      <c r="E121" s="32">
        <f>SUM(E113:E120)</f>
        <v>8111421</v>
      </c>
      <c r="F121" s="32">
        <f>SUM(F113:F120)</f>
        <v>53578</v>
      </c>
      <c r="G121" s="37">
        <f t="shared" si="24"/>
        <v>6.7680052650427314E-3</v>
      </c>
      <c r="H121" s="32">
        <f>SUM(H113:H120)</f>
        <v>234645</v>
      </c>
      <c r="I121" s="37">
        <f t="shared" si="25"/>
        <v>2.9640497880024482E-2</v>
      </c>
      <c r="J121" s="32">
        <f>SUM(J113:J120)</f>
        <v>712061</v>
      </c>
      <c r="K121" s="37">
        <f t="shared" si="26"/>
        <v>8.7784988598175337E-2</v>
      </c>
      <c r="L121" s="32">
        <f>SUM(L113:L120)</f>
        <v>0</v>
      </c>
      <c r="M121" s="37">
        <f t="shared" si="27"/>
        <v>0</v>
      </c>
      <c r="N121" s="32">
        <f t="shared" si="28"/>
        <v>1000284</v>
      </c>
      <c r="O121" s="37">
        <f t="shared" si="29"/>
        <v>0.12331797350920387</v>
      </c>
      <c r="P121" s="32">
        <f>SUM(P113:P120)</f>
        <v>97375</v>
      </c>
      <c r="Q121" s="32">
        <f>SUM(Q113:Q120)</f>
        <v>7000000</v>
      </c>
      <c r="R121" s="32">
        <f>SUM(R113:R120)</f>
        <v>3201129</v>
      </c>
      <c r="S121" s="32">
        <f>SUM(S113:S120)</f>
        <v>107375</v>
      </c>
      <c r="T121" s="37">
        <f t="shared" si="30"/>
        <v>3.354285316211874E-2</v>
      </c>
      <c r="U121" s="37">
        <f t="shared" si="31"/>
        <v>6.3125648267008989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0</v>
      </c>
      <c r="E133" s="31">
        <v>0</v>
      </c>
      <c r="F133" s="31">
        <v>0</v>
      </c>
      <c r="G133" s="36">
        <f t="shared" si="24"/>
        <v>0</v>
      </c>
      <c r="H133" s="31">
        <v>0</v>
      </c>
      <c r="I133" s="36">
        <f t="shared" si="25"/>
        <v>0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0</v>
      </c>
      <c r="O133" s="36">
        <f t="shared" si="29"/>
        <v>0</v>
      </c>
      <c r="P133" s="31">
        <v>0</v>
      </c>
      <c r="Q133" s="31">
        <v>0</v>
      </c>
      <c r="R133" s="31">
        <v>0</v>
      </c>
      <c r="S133" s="31">
        <v>0</v>
      </c>
      <c r="T133" s="36">
        <f t="shared" si="30"/>
        <v>0</v>
      </c>
      <c r="U133" s="36">
        <f t="shared" si="31"/>
        <v>0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0</v>
      </c>
      <c r="E137" s="32">
        <f>SUM(E133:E136)</f>
        <v>0</v>
      </c>
      <c r="F137" s="32">
        <f>SUM(F133:F136)</f>
        <v>0</v>
      </c>
      <c r="G137" s="37">
        <f t="shared" ref="G137:G170" si="32">IF(($D137     =0),0,($F137     /$D137     ))</f>
        <v>0</v>
      </c>
      <c r="H137" s="32">
        <f>SUM(H133:H136)</f>
        <v>0</v>
      </c>
      <c r="I137" s="37">
        <f t="shared" ref="I137:I170" si="33">IF(($D137     =0),0,($H137     /$D137     ))</f>
        <v>0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0</v>
      </c>
      <c r="O137" s="37">
        <f t="shared" ref="O137:O170" si="37">IF(($E137     =0),0,($N137     /$E137     ))</f>
        <v>0</v>
      </c>
      <c r="P137" s="32">
        <f>SUM(P133:P136)</f>
        <v>0</v>
      </c>
      <c r="Q137" s="32">
        <f>SUM(Q133:Q136)</f>
        <v>0</v>
      </c>
      <c r="R137" s="32">
        <f>SUM(R133:R136)</f>
        <v>0</v>
      </c>
      <c r="S137" s="32">
        <f>SUM(S133:S136)</f>
        <v>0</v>
      </c>
      <c r="T137" s="37">
        <f t="shared" ref="T137:T170" si="38">IF(($R137     =0),0,($S137     /$R137     ))</f>
        <v>0</v>
      </c>
      <c r="U137" s="37">
        <f t="shared" ref="U137:U170" si="39">IF(($P137     =0),0,(($J137     /$P137     )-1))</f>
        <v>0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32"/>
        <v>0</v>
      </c>
      <c r="H144" s="32">
        <f>SUM(H138:H143)</f>
        <v>0</v>
      </c>
      <c r="I144" s="37">
        <f t="shared" si="33"/>
        <v>0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0</v>
      </c>
      <c r="O144" s="37">
        <f t="shared" si="37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8"/>
        <v>0</v>
      </c>
      <c r="U144" s="37">
        <f t="shared" si="39"/>
        <v>0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877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877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555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877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877</v>
      </c>
      <c r="O150" s="37">
        <f t="shared" si="37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555</v>
      </c>
      <c r="T150" s="37">
        <f t="shared" si="38"/>
        <v>0</v>
      </c>
      <c r="U150" s="37">
        <f t="shared" si="39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88600</v>
      </c>
      <c r="E152" s="31">
        <v>88700</v>
      </c>
      <c r="F152" s="31">
        <v>18846</v>
      </c>
      <c r="G152" s="36">
        <f t="shared" si="32"/>
        <v>0.21270880361173816</v>
      </c>
      <c r="H152" s="31">
        <v>18869</v>
      </c>
      <c r="I152" s="36">
        <f t="shared" si="33"/>
        <v>0.21296839729119638</v>
      </c>
      <c r="J152" s="31">
        <v>18834</v>
      </c>
      <c r="K152" s="36">
        <f t="shared" si="34"/>
        <v>0.2123337091319053</v>
      </c>
      <c r="L152" s="31">
        <v>0</v>
      </c>
      <c r="M152" s="36">
        <f t="shared" si="35"/>
        <v>0</v>
      </c>
      <c r="N152" s="31">
        <f t="shared" si="36"/>
        <v>56549</v>
      </c>
      <c r="O152" s="36">
        <f t="shared" si="37"/>
        <v>0.63753100338218716</v>
      </c>
      <c r="P152" s="31">
        <v>0</v>
      </c>
      <c r="Q152" s="31">
        <v>115800</v>
      </c>
      <c r="R152" s="31">
        <v>115800</v>
      </c>
      <c r="S152" s="31">
        <v>0</v>
      </c>
      <c r="T152" s="36">
        <f t="shared" si="38"/>
        <v>0</v>
      </c>
      <c r="U152" s="36">
        <f t="shared" si="39"/>
        <v>0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21423830</v>
      </c>
      <c r="E156" s="31">
        <v>22283309</v>
      </c>
      <c r="F156" s="31">
        <v>9199987</v>
      </c>
      <c r="G156" s="36">
        <f t="shared" si="32"/>
        <v>0.42942774471231332</v>
      </c>
      <c r="H156" s="31">
        <v>7159644</v>
      </c>
      <c r="I156" s="36">
        <f t="shared" si="33"/>
        <v>0.334190665254532</v>
      </c>
      <c r="J156" s="31">
        <v>5928817</v>
      </c>
      <c r="K156" s="36">
        <f t="shared" si="34"/>
        <v>0.26606537655605816</v>
      </c>
      <c r="L156" s="31">
        <v>0</v>
      </c>
      <c r="M156" s="36">
        <f t="shared" si="35"/>
        <v>0</v>
      </c>
      <c r="N156" s="31">
        <f t="shared" si="36"/>
        <v>22288448</v>
      </c>
      <c r="O156" s="36">
        <f t="shared" si="37"/>
        <v>1.0002306210446572</v>
      </c>
      <c r="P156" s="31">
        <v>5134816</v>
      </c>
      <c r="Q156" s="31">
        <v>18510996</v>
      </c>
      <c r="R156" s="31">
        <v>19335324</v>
      </c>
      <c r="S156" s="31">
        <v>18955412</v>
      </c>
      <c r="T156" s="36">
        <f t="shared" si="38"/>
        <v>0.98035140243835583</v>
      </c>
      <c r="U156" s="36">
        <f t="shared" si="39"/>
        <v>0.15463085726927694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21512430</v>
      </c>
      <c r="E157" s="32">
        <f>SUM(E151:E156)</f>
        <v>22372009</v>
      </c>
      <c r="F157" s="32">
        <f>SUM(F151:F156)</f>
        <v>9218833</v>
      </c>
      <c r="G157" s="37">
        <f t="shared" si="32"/>
        <v>0.42853517710458561</v>
      </c>
      <c r="H157" s="32">
        <f>SUM(H151:H156)</f>
        <v>7178513</v>
      </c>
      <c r="I157" s="37">
        <f t="shared" si="33"/>
        <v>0.33369140538748993</v>
      </c>
      <c r="J157" s="32">
        <f>SUM(J151:J156)</f>
        <v>5947651</v>
      </c>
      <c r="K157" s="37">
        <f t="shared" si="34"/>
        <v>0.26585234254107443</v>
      </c>
      <c r="L157" s="32">
        <f>SUM(L151:L156)</f>
        <v>0</v>
      </c>
      <c r="M157" s="37">
        <f t="shared" si="35"/>
        <v>0</v>
      </c>
      <c r="N157" s="32">
        <f t="shared" si="36"/>
        <v>22344997</v>
      </c>
      <c r="O157" s="37">
        <f t="shared" si="37"/>
        <v>0.99879259837594381</v>
      </c>
      <c r="P157" s="32">
        <f>SUM(P151:P156)</f>
        <v>5134816</v>
      </c>
      <c r="Q157" s="32">
        <f>SUM(Q151:Q156)</f>
        <v>18626796</v>
      </c>
      <c r="R157" s="32">
        <f>SUM(R151:R156)</f>
        <v>19451124</v>
      </c>
      <c r="S157" s="32">
        <f>SUM(S151:S156)</f>
        <v>18955412</v>
      </c>
      <c r="T157" s="37">
        <f t="shared" si="38"/>
        <v>0.97451499460905189</v>
      </c>
      <c r="U157" s="37">
        <f t="shared" si="39"/>
        <v>0.15829875890392175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2082000</v>
      </c>
      <c r="E159" s="31">
        <v>2082000</v>
      </c>
      <c r="F159" s="31">
        <v>867497</v>
      </c>
      <c r="G159" s="36">
        <f t="shared" si="32"/>
        <v>0.41666522574447645</v>
      </c>
      <c r="H159" s="31">
        <v>694002</v>
      </c>
      <c r="I159" s="36">
        <f t="shared" si="33"/>
        <v>0.3333342939481268</v>
      </c>
      <c r="J159" s="31">
        <v>520501</v>
      </c>
      <c r="K159" s="36">
        <f t="shared" si="34"/>
        <v>0.25000048030739674</v>
      </c>
      <c r="L159" s="31">
        <v>0</v>
      </c>
      <c r="M159" s="36">
        <f t="shared" si="35"/>
        <v>0</v>
      </c>
      <c r="N159" s="31">
        <f t="shared" si="36"/>
        <v>2082000</v>
      </c>
      <c r="O159" s="36">
        <f t="shared" si="37"/>
        <v>1</v>
      </c>
      <c r="P159" s="31">
        <v>0</v>
      </c>
      <c r="Q159" s="31">
        <v>1832784</v>
      </c>
      <c r="R159" s="31">
        <v>1832784</v>
      </c>
      <c r="S159" s="31">
        <v>1832784</v>
      </c>
      <c r="T159" s="36">
        <f t="shared" si="38"/>
        <v>1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2082000</v>
      </c>
      <c r="E163" s="32">
        <f>SUM(E158:E162)</f>
        <v>2082000</v>
      </c>
      <c r="F163" s="32">
        <f>SUM(F158:F162)</f>
        <v>867497</v>
      </c>
      <c r="G163" s="37">
        <f t="shared" si="32"/>
        <v>0.41666522574447645</v>
      </c>
      <c r="H163" s="32">
        <f>SUM(H158:H162)</f>
        <v>694002</v>
      </c>
      <c r="I163" s="37">
        <f t="shared" si="33"/>
        <v>0.3333342939481268</v>
      </c>
      <c r="J163" s="32">
        <f>SUM(J158:J162)</f>
        <v>520501</v>
      </c>
      <c r="K163" s="37">
        <f t="shared" si="34"/>
        <v>0.25000048030739674</v>
      </c>
      <c r="L163" s="32">
        <f>SUM(L158:L162)</f>
        <v>0</v>
      </c>
      <c r="M163" s="37">
        <f t="shared" si="35"/>
        <v>0</v>
      </c>
      <c r="N163" s="32">
        <f t="shared" si="36"/>
        <v>2082000</v>
      </c>
      <c r="O163" s="37">
        <f t="shared" si="37"/>
        <v>1</v>
      </c>
      <c r="P163" s="32">
        <f>SUM(P158:P162)</f>
        <v>0</v>
      </c>
      <c r="Q163" s="32">
        <f>SUM(Q158:Q162)</f>
        <v>1832784</v>
      </c>
      <c r="R163" s="32">
        <f>SUM(R158:R162)</f>
        <v>1832784</v>
      </c>
      <c r="S163" s="32">
        <f>SUM(S158:S162)</f>
        <v>1832784</v>
      </c>
      <c r="T163" s="37">
        <f t="shared" si="38"/>
        <v>1</v>
      </c>
      <c r="U163" s="37">
        <f t="shared" si="39"/>
        <v>0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32086195</v>
      </c>
      <c r="E170" s="32">
        <f>SUM(E105,E107:E111,E113:E120,E122:E125,E127:E131,E133:E136,E138:E143,E145:E149,E151:E156,E158:E162,E164:E168)</f>
        <v>34340830</v>
      </c>
      <c r="F170" s="32">
        <f>SUM(F105,F107:F111,F113:F120,F122:F125,F127:F131,F133:F136,F138:F143,F145:F149,F151:F156,F158:F162,F164:F168)</f>
        <v>10323004</v>
      </c>
      <c r="G170" s="37">
        <f t="shared" si="32"/>
        <v>0.32172727242977861</v>
      </c>
      <c r="H170" s="32">
        <f>SUM(H105,H107:H111,H113:H120,H122:H125,H127:H131,H133:H136,H138:H143,H145:H149,H151:H156,H158:H162,H164:H168)</f>
        <v>8593483</v>
      </c>
      <c r="I170" s="37">
        <f t="shared" si="33"/>
        <v>0.26782493218656811</v>
      </c>
      <c r="J170" s="32">
        <f>SUM(J105,J107:J111,J113:J120,J122:J125,J127:J131,J133:J136,J138:J143,J145:J149,J151:J156,J158:J162,J164:J168)</f>
        <v>7343733</v>
      </c>
      <c r="K170" s="37">
        <f t="shared" si="34"/>
        <v>0.21384844221878155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26260220</v>
      </c>
      <c r="O170" s="37">
        <f t="shared" si="37"/>
        <v>0.76469380617766081</v>
      </c>
      <c r="P170" s="32">
        <f>SUM(P105,P107:P111,P113:P120,P122:P125,P127:P131,P133:P136,P138:P143,P145:P149,P151:P156,P158:P162,P164:P168)</f>
        <v>5589282</v>
      </c>
      <c r="Q170" s="32">
        <f>SUM(Q105,Q107:Q111,Q113:Q120,Q122:Q125,Q127:Q131,Q133:Q136,Q138:Q143,Q145:Q149,Q151:Q156,Q158:Q162,Q164:Q168)</f>
        <v>29473673</v>
      </c>
      <c r="R170" s="32">
        <f>SUM(R105,R107:R111,R113:R120,R122:R125,R127:R131,R133:R136,R138:R143,R145:R149,R151:R156,R158:R162,R164:R168)</f>
        <v>26524694</v>
      </c>
      <c r="S170" s="32">
        <f>SUM(S105,S107:S111,S113:S120,S122:S125,S127:S131,S133:S136,S138:S143,S145:S149,S151:S156,S158:S162,S164:S168)</f>
        <v>21933599</v>
      </c>
      <c r="T170" s="37">
        <f t="shared" si="38"/>
        <v>0.82691242357027761</v>
      </c>
      <c r="U170" s="37">
        <f t="shared" si="39"/>
        <v>0.31389559517662557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342000</v>
      </c>
      <c r="E184" s="31">
        <v>674575</v>
      </c>
      <c r="F184" s="31">
        <v>152451</v>
      </c>
      <c r="G184" s="36">
        <f t="shared" si="40"/>
        <v>0.44576315789473686</v>
      </c>
      <c r="H184" s="31">
        <v>181482</v>
      </c>
      <c r="I184" s="36">
        <f t="shared" si="41"/>
        <v>0.53064912280701759</v>
      </c>
      <c r="J184" s="31">
        <v>162423</v>
      </c>
      <c r="K184" s="36">
        <f t="shared" si="42"/>
        <v>0.24077826779824335</v>
      </c>
      <c r="L184" s="31">
        <v>0</v>
      </c>
      <c r="M184" s="36">
        <f t="shared" si="43"/>
        <v>0</v>
      </c>
      <c r="N184" s="31">
        <f t="shared" si="44"/>
        <v>496356</v>
      </c>
      <c r="O184" s="36">
        <f t="shared" si="45"/>
        <v>0.73580550717118187</v>
      </c>
      <c r="P184" s="31">
        <v>85714</v>
      </c>
      <c r="Q184" s="31">
        <v>320000</v>
      </c>
      <c r="R184" s="31">
        <v>360000</v>
      </c>
      <c r="S184" s="31">
        <v>250340</v>
      </c>
      <c r="T184" s="36">
        <f t="shared" si="46"/>
        <v>0.69538888888888883</v>
      </c>
      <c r="U184" s="36">
        <f t="shared" si="47"/>
        <v>0.8949413164710549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342000</v>
      </c>
      <c r="E185" s="32">
        <f>SUM(E180:E184)</f>
        <v>674575</v>
      </c>
      <c r="F185" s="32">
        <f>SUM(F180:F184)</f>
        <v>152451</v>
      </c>
      <c r="G185" s="37">
        <f t="shared" si="40"/>
        <v>0.44576315789473686</v>
      </c>
      <c r="H185" s="32">
        <f>SUM(H180:H184)</f>
        <v>181482</v>
      </c>
      <c r="I185" s="37">
        <f t="shared" si="41"/>
        <v>0.53064912280701759</v>
      </c>
      <c r="J185" s="32">
        <f>SUM(J180:J184)</f>
        <v>162423</v>
      </c>
      <c r="K185" s="37">
        <f t="shared" si="42"/>
        <v>0.24077826779824335</v>
      </c>
      <c r="L185" s="32">
        <f>SUM(L180:L184)</f>
        <v>0</v>
      </c>
      <c r="M185" s="37">
        <f t="shared" si="43"/>
        <v>0</v>
      </c>
      <c r="N185" s="32">
        <f t="shared" si="44"/>
        <v>496356</v>
      </c>
      <c r="O185" s="37">
        <f t="shared" si="45"/>
        <v>0.73580550717118187</v>
      </c>
      <c r="P185" s="32">
        <f>SUM(P180:P184)</f>
        <v>85714</v>
      </c>
      <c r="Q185" s="32">
        <f>SUM(Q180:Q184)</f>
        <v>320000</v>
      </c>
      <c r="R185" s="32">
        <f>SUM(R180:R184)</f>
        <v>360000</v>
      </c>
      <c r="S185" s="32">
        <f>SUM(S180:S184)</f>
        <v>250340</v>
      </c>
      <c r="T185" s="37">
        <f t="shared" si="46"/>
        <v>0.69538888888888883</v>
      </c>
      <c r="U185" s="37">
        <f t="shared" si="47"/>
        <v>0.8949413164710549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1721672</v>
      </c>
      <c r="E188" s="31">
        <v>421672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1644386</v>
      </c>
      <c r="R188" s="31">
        <v>1644386</v>
      </c>
      <c r="S188" s="31">
        <v>360000</v>
      </c>
      <c r="T188" s="36">
        <f t="shared" si="46"/>
        <v>0.21892669969216474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16455</v>
      </c>
      <c r="E189" s="31">
        <v>16455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16455</v>
      </c>
      <c r="R189" s="31">
        <v>16455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8491000</v>
      </c>
      <c r="E190" s="31">
        <v>8398000</v>
      </c>
      <c r="F190" s="31">
        <v>3537916</v>
      </c>
      <c r="G190" s="36">
        <f t="shared" si="40"/>
        <v>0.41666658815216112</v>
      </c>
      <c r="H190" s="31">
        <v>2830333</v>
      </c>
      <c r="I190" s="36">
        <f t="shared" si="41"/>
        <v>0.33333329407608053</v>
      </c>
      <c r="J190" s="31">
        <v>2122750</v>
      </c>
      <c r="K190" s="36">
        <f t="shared" si="42"/>
        <v>0.25276851631340796</v>
      </c>
      <c r="L190" s="31">
        <v>0</v>
      </c>
      <c r="M190" s="36">
        <f t="shared" si="43"/>
        <v>0</v>
      </c>
      <c r="N190" s="31">
        <f t="shared" si="44"/>
        <v>8490999</v>
      </c>
      <c r="O190" s="36">
        <f t="shared" si="45"/>
        <v>1.0110739461776614</v>
      </c>
      <c r="P190" s="31">
        <v>0</v>
      </c>
      <c r="Q190" s="31">
        <v>10394000</v>
      </c>
      <c r="R190" s="31">
        <v>11476000</v>
      </c>
      <c r="S190" s="31">
        <v>7479779</v>
      </c>
      <c r="T190" s="36">
        <f t="shared" si="46"/>
        <v>0.65177579295921928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10229127</v>
      </c>
      <c r="E191" s="32">
        <f>SUM(E186:E190)</f>
        <v>8836127</v>
      </c>
      <c r="F191" s="32">
        <f>SUM(F186:F190)</f>
        <v>3537916</v>
      </c>
      <c r="G191" s="37">
        <f t="shared" si="40"/>
        <v>0.34586685647758603</v>
      </c>
      <c r="H191" s="32">
        <f>SUM(H186:H190)</f>
        <v>2830333</v>
      </c>
      <c r="I191" s="37">
        <f t="shared" si="41"/>
        <v>0.27669350473407944</v>
      </c>
      <c r="J191" s="32">
        <f>SUM(J186:J190)</f>
        <v>2122750</v>
      </c>
      <c r="K191" s="37">
        <f t="shared" si="42"/>
        <v>0.24023534292795928</v>
      </c>
      <c r="L191" s="32">
        <f>SUM(L186:L190)</f>
        <v>0</v>
      </c>
      <c r="M191" s="37">
        <f t="shared" si="43"/>
        <v>0</v>
      </c>
      <c r="N191" s="32">
        <f t="shared" si="44"/>
        <v>8490999</v>
      </c>
      <c r="O191" s="37">
        <f t="shared" si="45"/>
        <v>0.96094125854008206</v>
      </c>
      <c r="P191" s="32">
        <f>SUM(P186:P190)</f>
        <v>0</v>
      </c>
      <c r="Q191" s="32">
        <f>SUM(Q186:Q190)</f>
        <v>12054841</v>
      </c>
      <c r="R191" s="32">
        <f>SUM(R186:R190)</f>
        <v>13136841</v>
      </c>
      <c r="S191" s="32">
        <f>SUM(S186:S190)</f>
        <v>7839779</v>
      </c>
      <c r="T191" s="37">
        <f t="shared" si="46"/>
        <v>0.59677809908790092</v>
      </c>
      <c r="U191" s="37">
        <f t="shared" si="47"/>
        <v>0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40"/>
        <v>0</v>
      </c>
      <c r="H198" s="32">
        <f>SUM(H192:H197)</f>
        <v>0</v>
      </c>
      <c r="I198" s="37">
        <f t="shared" si="41"/>
        <v>0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0</v>
      </c>
      <c r="O198" s="37">
        <f t="shared" si="45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6"/>
        <v>0</v>
      </c>
      <c r="U198" s="37">
        <f t="shared" si="47"/>
        <v>0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836408</v>
      </c>
      <c r="E200" s="31">
        <v>836408</v>
      </c>
      <c r="F200" s="31">
        <v>493203</v>
      </c>
      <c r="G200" s="36">
        <f t="shared" si="40"/>
        <v>0.58966796109075958</v>
      </c>
      <c r="H200" s="31">
        <v>212254</v>
      </c>
      <c r="I200" s="36">
        <f t="shared" si="41"/>
        <v>0.2537684957580511</v>
      </c>
      <c r="J200" s="31">
        <v>130951</v>
      </c>
      <c r="K200" s="36">
        <f t="shared" si="42"/>
        <v>0.15656354315118937</v>
      </c>
      <c r="L200" s="31">
        <v>0</v>
      </c>
      <c r="M200" s="36">
        <f t="shared" si="43"/>
        <v>0</v>
      </c>
      <c r="N200" s="31">
        <f t="shared" si="44"/>
        <v>836408</v>
      </c>
      <c r="O200" s="36">
        <f t="shared" si="45"/>
        <v>1</v>
      </c>
      <c r="P200" s="31">
        <v>1</v>
      </c>
      <c r="Q200" s="31">
        <v>810518</v>
      </c>
      <c r="R200" s="31">
        <v>810518</v>
      </c>
      <c r="S200" s="31">
        <v>810518</v>
      </c>
      <c r="T200" s="36">
        <f t="shared" si="46"/>
        <v>1</v>
      </c>
      <c r="U200" s="36">
        <f t="shared" si="47"/>
        <v>130950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836408</v>
      </c>
      <c r="E204" s="32">
        <f>SUM(E199:E203)</f>
        <v>836408</v>
      </c>
      <c r="F204" s="32">
        <f>SUM(F199:F203)</f>
        <v>493203</v>
      </c>
      <c r="G204" s="37">
        <f t="shared" si="40"/>
        <v>0.58966796109075958</v>
      </c>
      <c r="H204" s="32">
        <f>SUM(H199:H203)</f>
        <v>212254</v>
      </c>
      <c r="I204" s="37">
        <f t="shared" si="41"/>
        <v>0.2537684957580511</v>
      </c>
      <c r="J204" s="32">
        <f>SUM(J199:J203)</f>
        <v>130951</v>
      </c>
      <c r="K204" s="37">
        <f t="shared" si="42"/>
        <v>0.15656354315118937</v>
      </c>
      <c r="L204" s="32">
        <f>SUM(L199:L203)</f>
        <v>0</v>
      </c>
      <c r="M204" s="37">
        <f t="shared" si="43"/>
        <v>0</v>
      </c>
      <c r="N204" s="32">
        <f t="shared" si="44"/>
        <v>836408</v>
      </c>
      <c r="O204" s="37">
        <f t="shared" si="45"/>
        <v>1</v>
      </c>
      <c r="P204" s="32">
        <f>SUM(P199:P203)</f>
        <v>1</v>
      </c>
      <c r="Q204" s="32">
        <f>SUM(Q199:Q203)</f>
        <v>810518</v>
      </c>
      <c r="R204" s="32">
        <f>SUM(R199:R203)</f>
        <v>810518</v>
      </c>
      <c r="S204" s="32">
        <f>SUM(S199:S203)</f>
        <v>810518</v>
      </c>
      <c r="T204" s="37">
        <f t="shared" si="46"/>
        <v>1</v>
      </c>
      <c r="U204" s="37">
        <f t="shared" si="47"/>
        <v>130950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11407535</v>
      </c>
      <c r="E205" s="32">
        <f>SUM(E173:E178,E180:E184,E186:E190,E192:E197,E199:E203)</f>
        <v>10347110</v>
      </c>
      <c r="F205" s="32">
        <f>SUM(F173:F178,F180:F184,F186:F190,F192:F197,F199:F203)</f>
        <v>4183570</v>
      </c>
      <c r="G205" s="37">
        <f t="shared" si="40"/>
        <v>0.3667374239921245</v>
      </c>
      <c r="H205" s="32">
        <f>SUM(H173:H178,H180:H184,H186:H190,H192:H197,H199:H203)</f>
        <v>3224069</v>
      </c>
      <c r="I205" s="37">
        <f t="shared" si="41"/>
        <v>0.28262626413155867</v>
      </c>
      <c r="J205" s="32">
        <f>SUM(J173:J178,J180:J184,J186:J190,J192:J197,J199:J203)</f>
        <v>2416124</v>
      </c>
      <c r="K205" s="37">
        <f t="shared" si="42"/>
        <v>0.23350713387602914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9823763</v>
      </c>
      <c r="O205" s="37">
        <f t="shared" si="45"/>
        <v>0.94942094942452526</v>
      </c>
      <c r="P205" s="32">
        <f>SUM(P173:P178,P180:P184,P186:P190,P192:P197,P199:P203)</f>
        <v>85715</v>
      </c>
      <c r="Q205" s="32">
        <f>SUM(Q173:Q178,Q180:Q184,Q186:Q190,Q192:Q197,Q199:Q203)</f>
        <v>13185359</v>
      </c>
      <c r="R205" s="32">
        <f>SUM(R173:R178,R180:R184,R186:R190,R192:R197,R199:R203)</f>
        <v>14307359</v>
      </c>
      <c r="S205" s="32">
        <f>SUM(S173:S178,S180:S184,S186:S190,S192:S197,S199:S203)</f>
        <v>8900637</v>
      </c>
      <c r="T205" s="37">
        <f t="shared" si="46"/>
        <v>0.62210202455952912</v>
      </c>
      <c r="U205" s="37">
        <f t="shared" si="47"/>
        <v>27.187878434346381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428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428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0</v>
      </c>
      <c r="E216" s="32">
        <f>SUM(E208:E215)</f>
        <v>0</v>
      </c>
      <c r="F216" s="32">
        <f>SUM(F208:F215)</f>
        <v>0</v>
      </c>
      <c r="G216" s="37">
        <f t="shared" si="48"/>
        <v>0</v>
      </c>
      <c r="H216" s="32">
        <f>SUM(H208:H215)</f>
        <v>428</v>
      </c>
      <c r="I216" s="37">
        <f t="shared" si="49"/>
        <v>0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428</v>
      </c>
      <c r="O216" s="37">
        <f t="shared" si="53"/>
        <v>0</v>
      </c>
      <c r="P216" s="32">
        <f>SUM(P208:P215)</f>
        <v>0</v>
      </c>
      <c r="Q216" s="32">
        <f>SUM(Q208:Q215)</f>
        <v>0</v>
      </c>
      <c r="R216" s="32">
        <f>SUM(R208:R215)</f>
        <v>0</v>
      </c>
      <c r="S216" s="32">
        <f>SUM(S208:S215)</f>
        <v>0</v>
      </c>
      <c r="T216" s="37">
        <f t="shared" si="54"/>
        <v>0</v>
      </c>
      <c r="U216" s="37">
        <f t="shared" si="55"/>
        <v>0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68936</v>
      </c>
      <c r="E218" s="31">
        <v>111797</v>
      </c>
      <c r="F218" s="31">
        <v>15046</v>
      </c>
      <c r="G218" s="36">
        <f t="shared" si="48"/>
        <v>0.21826041545781594</v>
      </c>
      <c r="H218" s="31">
        <v>12557</v>
      </c>
      <c r="I218" s="36">
        <f t="shared" si="49"/>
        <v>0.18215446210978298</v>
      </c>
      <c r="J218" s="31">
        <v>26906</v>
      </c>
      <c r="K218" s="36">
        <f t="shared" si="50"/>
        <v>0.24066835424921956</v>
      </c>
      <c r="L218" s="31">
        <v>0</v>
      </c>
      <c r="M218" s="36">
        <f t="shared" si="51"/>
        <v>0</v>
      </c>
      <c r="N218" s="31">
        <f t="shared" si="52"/>
        <v>54509</v>
      </c>
      <c r="O218" s="36">
        <f t="shared" si="53"/>
        <v>0.48757122284140003</v>
      </c>
      <c r="P218" s="31">
        <v>13398</v>
      </c>
      <c r="Q218" s="31">
        <v>53961</v>
      </c>
      <c r="R218" s="31">
        <v>72973</v>
      </c>
      <c r="S218" s="31">
        <v>49884</v>
      </c>
      <c r="T218" s="36">
        <f t="shared" si="54"/>
        <v>0.68359530237211019</v>
      </c>
      <c r="U218" s="36">
        <f t="shared" si="55"/>
        <v>1.0082101806239736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0</v>
      </c>
      <c r="Q219" s="31">
        <v>4357080</v>
      </c>
      <c r="R219" s="31">
        <v>4357080</v>
      </c>
      <c r="S219" s="31">
        <v>132</v>
      </c>
      <c r="T219" s="36">
        <f t="shared" si="54"/>
        <v>3.0295519017323528E-5</v>
      </c>
      <c r="U219" s="36">
        <f t="shared" si="55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1164400</v>
      </c>
      <c r="E223" s="31">
        <v>1164400</v>
      </c>
      <c r="F223" s="31">
        <v>30435</v>
      </c>
      <c r="G223" s="36">
        <f t="shared" si="48"/>
        <v>2.6137925111645484E-2</v>
      </c>
      <c r="H223" s="31">
        <v>4348</v>
      </c>
      <c r="I223" s="36">
        <f t="shared" si="49"/>
        <v>3.7341119890072138E-3</v>
      </c>
      <c r="J223" s="31">
        <v>21739</v>
      </c>
      <c r="K223" s="36">
        <f t="shared" si="50"/>
        <v>1.8669701133631054E-2</v>
      </c>
      <c r="L223" s="31">
        <v>0</v>
      </c>
      <c r="M223" s="36">
        <f t="shared" si="51"/>
        <v>0</v>
      </c>
      <c r="N223" s="31">
        <f t="shared" si="52"/>
        <v>56522</v>
      </c>
      <c r="O223" s="36">
        <f t="shared" si="53"/>
        <v>4.8541738234283753E-2</v>
      </c>
      <c r="P223" s="31">
        <v>56522</v>
      </c>
      <c r="Q223" s="31">
        <v>779960</v>
      </c>
      <c r="R223" s="31">
        <v>779960</v>
      </c>
      <c r="S223" s="31">
        <v>260870</v>
      </c>
      <c r="T223" s="36">
        <f t="shared" si="54"/>
        <v>0.3344658700446177</v>
      </c>
      <c r="U223" s="36">
        <f t="shared" si="55"/>
        <v>-0.61538869820600828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1233336</v>
      </c>
      <c r="E224" s="32">
        <f>SUM(E217:E223)</f>
        <v>1276197</v>
      </c>
      <c r="F224" s="32">
        <f>SUM(F217:F223)</f>
        <v>45481</v>
      </c>
      <c r="G224" s="37">
        <f t="shared" si="48"/>
        <v>3.6876406753715125E-2</v>
      </c>
      <c r="H224" s="32">
        <f>SUM(H217:H223)</f>
        <v>16905</v>
      </c>
      <c r="I224" s="37">
        <f t="shared" si="49"/>
        <v>1.370672712059001E-2</v>
      </c>
      <c r="J224" s="32">
        <f>SUM(J217:J223)</f>
        <v>48645</v>
      </c>
      <c r="K224" s="37">
        <f t="shared" si="50"/>
        <v>3.8117155893643381E-2</v>
      </c>
      <c r="L224" s="32">
        <f>SUM(L217:L223)</f>
        <v>0</v>
      </c>
      <c r="M224" s="37">
        <f t="shared" si="51"/>
        <v>0</v>
      </c>
      <c r="N224" s="32">
        <f t="shared" si="52"/>
        <v>111031</v>
      </c>
      <c r="O224" s="37">
        <f t="shared" si="53"/>
        <v>8.7001458238814222E-2</v>
      </c>
      <c r="P224" s="32">
        <f>SUM(P217:P223)</f>
        <v>69920</v>
      </c>
      <c r="Q224" s="32">
        <f>SUM(Q217:Q223)</f>
        <v>5191001</v>
      </c>
      <c r="R224" s="32">
        <f>SUM(R217:R223)</f>
        <v>5210013</v>
      </c>
      <c r="S224" s="32">
        <f>SUM(S217:S223)</f>
        <v>310886</v>
      </c>
      <c r="T224" s="37">
        <f t="shared" si="54"/>
        <v>5.9670868383629755E-2</v>
      </c>
      <c r="U224" s="37">
        <f t="shared" si="55"/>
        <v>-0.30427631578947367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1583</v>
      </c>
      <c r="I225" s="36">
        <f t="shared" si="49"/>
        <v>0</v>
      </c>
      <c r="J225" s="31">
        <v>1372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2955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1187427</v>
      </c>
      <c r="E226" s="31">
        <v>1116886</v>
      </c>
      <c r="F226" s="31">
        <v>278975</v>
      </c>
      <c r="G226" s="36">
        <f t="shared" si="48"/>
        <v>0.23494075846346765</v>
      </c>
      <c r="H226" s="31">
        <v>279355</v>
      </c>
      <c r="I226" s="36">
        <f t="shared" si="49"/>
        <v>0.23526077813625595</v>
      </c>
      <c r="J226" s="31">
        <v>279360</v>
      </c>
      <c r="K226" s="36">
        <f t="shared" si="50"/>
        <v>0.25012400549384628</v>
      </c>
      <c r="L226" s="31">
        <v>0</v>
      </c>
      <c r="M226" s="36">
        <f t="shared" si="51"/>
        <v>0</v>
      </c>
      <c r="N226" s="31">
        <f t="shared" si="52"/>
        <v>837690</v>
      </c>
      <c r="O226" s="36">
        <f t="shared" si="53"/>
        <v>0.75002283133641212</v>
      </c>
      <c r="P226" s="31">
        <v>277975</v>
      </c>
      <c r="Q226" s="31">
        <v>1272812</v>
      </c>
      <c r="R226" s="31">
        <v>1106642</v>
      </c>
      <c r="S226" s="31">
        <v>830885</v>
      </c>
      <c r="T226" s="36">
        <f t="shared" si="54"/>
        <v>0.75081643386027275</v>
      </c>
      <c r="U226" s="36">
        <f t="shared" si="55"/>
        <v>4.9824624516592309E-3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349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317</v>
      </c>
      <c r="R228" s="31">
        <v>317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1187776</v>
      </c>
      <c r="E230" s="32">
        <f>SUM(E225:E229)</f>
        <v>1116886</v>
      </c>
      <c r="F230" s="32">
        <f>SUM(F225:F229)</f>
        <v>278975</v>
      </c>
      <c r="G230" s="37">
        <f t="shared" si="48"/>
        <v>0.23487172665553102</v>
      </c>
      <c r="H230" s="32">
        <f>SUM(H225:H229)</f>
        <v>280938</v>
      </c>
      <c r="I230" s="37">
        <f t="shared" si="49"/>
        <v>0.23652439517215368</v>
      </c>
      <c r="J230" s="32">
        <f>SUM(J225:J229)</f>
        <v>280732</v>
      </c>
      <c r="K230" s="37">
        <f t="shared" si="50"/>
        <v>0.25135242092747156</v>
      </c>
      <c r="L230" s="32">
        <f>SUM(L225:L229)</f>
        <v>0</v>
      </c>
      <c r="M230" s="37">
        <f t="shared" si="51"/>
        <v>0</v>
      </c>
      <c r="N230" s="32">
        <f t="shared" si="52"/>
        <v>840645</v>
      </c>
      <c r="O230" s="37">
        <f t="shared" si="53"/>
        <v>0.75266858032064154</v>
      </c>
      <c r="P230" s="32">
        <f>SUM(P225:P229)</f>
        <v>277975</v>
      </c>
      <c r="Q230" s="32">
        <f>SUM(Q225:Q229)</f>
        <v>1273129</v>
      </c>
      <c r="R230" s="32">
        <f>SUM(R225:R229)</f>
        <v>1106959</v>
      </c>
      <c r="S230" s="32">
        <f>SUM(S225:S229)</f>
        <v>830885</v>
      </c>
      <c r="T230" s="37">
        <f t="shared" si="54"/>
        <v>0.75060142245557426</v>
      </c>
      <c r="U230" s="37">
        <f t="shared" si="55"/>
        <v>9.9181581077434355E-3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2421112</v>
      </c>
      <c r="E231" s="32">
        <f>SUM(E208:E215,E217:E223,E225:E229)</f>
        <v>2393083</v>
      </c>
      <c r="F231" s="32">
        <f>SUM(F208:F215,F217:F223,F225:F229)</f>
        <v>324456</v>
      </c>
      <c r="G231" s="37">
        <f t="shared" si="48"/>
        <v>0.13401114859618224</v>
      </c>
      <c r="H231" s="32">
        <f>SUM(H208:H215,H217:H223,H225:H229)</f>
        <v>298271</v>
      </c>
      <c r="I231" s="37">
        <f t="shared" si="49"/>
        <v>0.12319587032735371</v>
      </c>
      <c r="J231" s="32">
        <f>SUM(J208:J215,J217:J223,J225:J229)</f>
        <v>329377</v>
      </c>
      <c r="K231" s="37">
        <f t="shared" si="50"/>
        <v>0.13763709825359172</v>
      </c>
      <c r="L231" s="32">
        <f>SUM(L208:L215,L217:L223,L225:L229)</f>
        <v>0</v>
      </c>
      <c r="M231" s="37">
        <f t="shared" si="51"/>
        <v>0</v>
      </c>
      <c r="N231" s="32">
        <f t="shared" si="52"/>
        <v>952104</v>
      </c>
      <c r="O231" s="37">
        <f t="shared" si="53"/>
        <v>0.39785665603742121</v>
      </c>
      <c r="P231" s="32">
        <f>SUM(P208:P215,P217:P223,P225:P229)</f>
        <v>347895</v>
      </c>
      <c r="Q231" s="32">
        <f>SUM(Q208:Q215,Q217:Q223,Q225:Q229)</f>
        <v>6464130</v>
      </c>
      <c r="R231" s="32">
        <f>SUM(R208:R215,R217:R223,R225:R229)</f>
        <v>6316972</v>
      </c>
      <c r="S231" s="32">
        <f>SUM(S208:S215,S217:S223,S225:S229)</f>
        <v>1141771</v>
      </c>
      <c r="T231" s="37">
        <f t="shared" si="54"/>
        <v>0.1807465665511894</v>
      </c>
      <c r="U231" s="37">
        <f t="shared" si="55"/>
        <v>-5.3228704063007504E-2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30264</v>
      </c>
      <c r="E235" s="31">
        <v>30264</v>
      </c>
      <c r="F235" s="31">
        <v>9286</v>
      </c>
      <c r="G235" s="36">
        <f t="shared" si="56"/>
        <v>0.30683320116309809</v>
      </c>
      <c r="H235" s="31">
        <v>3096</v>
      </c>
      <c r="I235" s="36">
        <f t="shared" si="57"/>
        <v>0.10229976209357652</v>
      </c>
      <c r="J235" s="31">
        <v>4930</v>
      </c>
      <c r="K235" s="36">
        <f t="shared" si="58"/>
        <v>0.16289981496167064</v>
      </c>
      <c r="L235" s="31">
        <v>0</v>
      </c>
      <c r="M235" s="36">
        <f t="shared" si="59"/>
        <v>0</v>
      </c>
      <c r="N235" s="31">
        <f t="shared" si="60"/>
        <v>17312</v>
      </c>
      <c r="O235" s="36">
        <f t="shared" si="61"/>
        <v>0.57203277821834519</v>
      </c>
      <c r="P235" s="31">
        <v>2722</v>
      </c>
      <c r="Q235" s="31">
        <v>0</v>
      </c>
      <c r="R235" s="31">
        <v>15000</v>
      </c>
      <c r="S235" s="31">
        <v>17174</v>
      </c>
      <c r="T235" s="36">
        <f t="shared" si="62"/>
        <v>1.1449333333333334</v>
      </c>
      <c r="U235" s="36">
        <f t="shared" si="63"/>
        <v>0.81116825863335773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30264</v>
      </c>
      <c r="E240" s="32">
        <f>SUM(E234:E239)</f>
        <v>30264</v>
      </c>
      <c r="F240" s="32">
        <f>SUM(F234:F239)</f>
        <v>9286</v>
      </c>
      <c r="G240" s="37">
        <f t="shared" si="56"/>
        <v>0.30683320116309809</v>
      </c>
      <c r="H240" s="32">
        <f>SUM(H234:H239)</f>
        <v>3096</v>
      </c>
      <c r="I240" s="37">
        <f t="shared" si="57"/>
        <v>0.10229976209357652</v>
      </c>
      <c r="J240" s="32">
        <f>SUM(J234:J239)</f>
        <v>4930</v>
      </c>
      <c r="K240" s="37">
        <f t="shared" si="58"/>
        <v>0.16289981496167064</v>
      </c>
      <c r="L240" s="32">
        <f>SUM(L234:L239)</f>
        <v>0</v>
      </c>
      <c r="M240" s="37">
        <f t="shared" si="59"/>
        <v>0</v>
      </c>
      <c r="N240" s="32">
        <f t="shared" si="60"/>
        <v>17312</v>
      </c>
      <c r="O240" s="37">
        <f t="shared" si="61"/>
        <v>0.57203277821834519</v>
      </c>
      <c r="P240" s="32">
        <f>SUM(P234:P239)</f>
        <v>2722</v>
      </c>
      <c r="Q240" s="32">
        <f>SUM(Q234:Q239)</f>
        <v>0</v>
      </c>
      <c r="R240" s="32">
        <f>SUM(R234:R239)</f>
        <v>15000</v>
      </c>
      <c r="S240" s="32">
        <f>SUM(S234:S239)</f>
        <v>17174</v>
      </c>
      <c r="T240" s="37">
        <f t="shared" si="62"/>
        <v>1.1449333333333334</v>
      </c>
      <c r="U240" s="37">
        <f t="shared" si="63"/>
        <v>0.81116825863335773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14376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14376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0</v>
      </c>
      <c r="E247" s="32">
        <f>SUM(E241:E246)</f>
        <v>0</v>
      </c>
      <c r="F247" s="32">
        <f>SUM(F241:F246)</f>
        <v>0</v>
      </c>
      <c r="G247" s="37">
        <f t="shared" si="56"/>
        <v>0</v>
      </c>
      <c r="H247" s="32">
        <f>SUM(H241:H246)</f>
        <v>0</v>
      </c>
      <c r="I247" s="37">
        <f t="shared" si="57"/>
        <v>0</v>
      </c>
      <c r="J247" s="32">
        <f>SUM(J241:J246)</f>
        <v>14376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14376</v>
      </c>
      <c r="O247" s="37">
        <f t="shared" si="61"/>
        <v>0</v>
      </c>
      <c r="P247" s="32">
        <f>SUM(P241:P246)</f>
        <v>0</v>
      </c>
      <c r="Q247" s="32">
        <f>SUM(Q241:Q246)</f>
        <v>0</v>
      </c>
      <c r="R247" s="32">
        <f>SUM(R241:R246)</f>
        <v>0</v>
      </c>
      <c r="S247" s="32">
        <f>SUM(S241:S246)</f>
        <v>0</v>
      </c>
      <c r="T247" s="37">
        <f t="shared" si="62"/>
        <v>0</v>
      </c>
      <c r="U247" s="37">
        <f t="shared" si="63"/>
        <v>0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14374</v>
      </c>
      <c r="E248" s="31">
        <v>14374</v>
      </c>
      <c r="F248" s="31">
        <v>1173</v>
      </c>
      <c r="G248" s="36">
        <f t="shared" si="56"/>
        <v>8.1605676916655073E-2</v>
      </c>
      <c r="H248" s="31">
        <v>1539</v>
      </c>
      <c r="I248" s="36">
        <f t="shared" si="57"/>
        <v>0.10706831779602059</v>
      </c>
      <c r="J248" s="31">
        <v>2567</v>
      </c>
      <c r="K248" s="36">
        <f t="shared" si="58"/>
        <v>0.17858633644079588</v>
      </c>
      <c r="L248" s="31">
        <v>0</v>
      </c>
      <c r="M248" s="36">
        <f t="shared" si="59"/>
        <v>0</v>
      </c>
      <c r="N248" s="31">
        <f t="shared" si="60"/>
        <v>5279</v>
      </c>
      <c r="O248" s="36">
        <f t="shared" si="61"/>
        <v>0.36726033115347156</v>
      </c>
      <c r="P248" s="31">
        <v>3222</v>
      </c>
      <c r="Q248" s="31">
        <v>16990</v>
      </c>
      <c r="R248" s="31">
        <v>16990</v>
      </c>
      <c r="S248" s="31">
        <v>9625</v>
      </c>
      <c r="T248" s="36">
        <f t="shared" si="62"/>
        <v>0.56650971159505592</v>
      </c>
      <c r="U248" s="36">
        <f t="shared" si="63"/>
        <v>-0.20328988206083176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21220815</v>
      </c>
      <c r="E253" s="31">
        <v>21220815</v>
      </c>
      <c r="F253" s="31">
        <v>8841981</v>
      </c>
      <c r="G253" s="36">
        <f t="shared" si="56"/>
        <v>0.41666547679719179</v>
      </c>
      <c r="H253" s="31">
        <v>4359293</v>
      </c>
      <c r="I253" s="36">
        <f t="shared" si="57"/>
        <v>0.20542533356989351</v>
      </c>
      <c r="J253" s="31">
        <v>8019542</v>
      </c>
      <c r="K253" s="36">
        <f t="shared" si="58"/>
        <v>0.37790923675645821</v>
      </c>
      <c r="L253" s="31">
        <v>0</v>
      </c>
      <c r="M253" s="36">
        <f t="shared" si="59"/>
        <v>0</v>
      </c>
      <c r="N253" s="31">
        <f t="shared" si="60"/>
        <v>21220816</v>
      </c>
      <c r="O253" s="36">
        <f t="shared" si="61"/>
        <v>1.0000000471235435</v>
      </c>
      <c r="P253" s="31">
        <v>0</v>
      </c>
      <c r="Q253" s="31">
        <v>19845005</v>
      </c>
      <c r="R253" s="31">
        <v>19845005</v>
      </c>
      <c r="S253" s="31">
        <v>1056694</v>
      </c>
      <c r="T253" s="36">
        <f t="shared" si="62"/>
        <v>5.3247353679175186E-2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21235189</v>
      </c>
      <c r="E254" s="32">
        <f>SUM(E248:E253)</f>
        <v>21235189</v>
      </c>
      <c r="F254" s="32">
        <f>SUM(F248:F253)</f>
        <v>8843154</v>
      </c>
      <c r="G254" s="37">
        <f t="shared" si="56"/>
        <v>0.41643867638757537</v>
      </c>
      <c r="H254" s="32">
        <f>SUM(H248:H253)</f>
        <v>4360832</v>
      </c>
      <c r="I254" s="37">
        <f t="shared" si="57"/>
        <v>0.20535875616647442</v>
      </c>
      <c r="J254" s="32">
        <f>SUM(J248:J253)</f>
        <v>8022109</v>
      </c>
      <c r="K254" s="37">
        <f t="shared" si="58"/>
        <v>0.37777431601856709</v>
      </c>
      <c r="L254" s="32">
        <f>SUM(L248:L253)</f>
        <v>0</v>
      </c>
      <c r="M254" s="37">
        <f t="shared" si="59"/>
        <v>0</v>
      </c>
      <c r="N254" s="32">
        <f t="shared" si="60"/>
        <v>21226095</v>
      </c>
      <c r="O254" s="37">
        <f t="shared" si="61"/>
        <v>0.99957174857261688</v>
      </c>
      <c r="P254" s="32">
        <f>SUM(P248:P253)</f>
        <v>3222</v>
      </c>
      <c r="Q254" s="32">
        <f>SUM(Q248:Q253)</f>
        <v>19861995</v>
      </c>
      <c r="R254" s="32">
        <f>SUM(R248:R253)</f>
        <v>19861995</v>
      </c>
      <c r="S254" s="32">
        <f>SUM(S248:S253)</f>
        <v>1066319</v>
      </c>
      <c r="T254" s="37">
        <f t="shared" si="62"/>
        <v>5.3686399578692874E-2</v>
      </c>
      <c r="U254" s="37">
        <f t="shared" si="63"/>
        <v>2488.7917442582248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221211</v>
      </c>
      <c r="E255" s="31">
        <v>221211</v>
      </c>
      <c r="F255" s="31">
        <v>55144</v>
      </c>
      <c r="G255" s="36">
        <f t="shared" si="56"/>
        <v>0.24928235937634205</v>
      </c>
      <c r="H255" s="31">
        <v>24529</v>
      </c>
      <c r="I255" s="36">
        <f t="shared" si="57"/>
        <v>0.11088508256822671</v>
      </c>
      <c r="J255" s="31">
        <v>42821</v>
      </c>
      <c r="K255" s="36">
        <f t="shared" si="58"/>
        <v>0.19357536469705394</v>
      </c>
      <c r="L255" s="31">
        <v>0</v>
      </c>
      <c r="M255" s="36">
        <f t="shared" si="59"/>
        <v>0</v>
      </c>
      <c r="N255" s="31">
        <f t="shared" si="60"/>
        <v>122494</v>
      </c>
      <c r="O255" s="36">
        <f t="shared" si="61"/>
        <v>0.55374280664162268</v>
      </c>
      <c r="P255" s="31">
        <v>44782</v>
      </c>
      <c r="Q255" s="31">
        <v>210077</v>
      </c>
      <c r="R255" s="31">
        <v>210077</v>
      </c>
      <c r="S255" s="31">
        <v>173425</v>
      </c>
      <c r="T255" s="36">
        <f t="shared" si="62"/>
        <v>0.82553063876578592</v>
      </c>
      <c r="U255" s="36">
        <f t="shared" si="63"/>
        <v>-4.3789915591085693E-2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221211</v>
      </c>
      <c r="E259" s="32">
        <f>SUM(E255:E258)</f>
        <v>221211</v>
      </c>
      <c r="F259" s="32">
        <f>SUM(F255:F258)</f>
        <v>55144</v>
      </c>
      <c r="G259" s="37">
        <f t="shared" si="56"/>
        <v>0.24928235937634205</v>
      </c>
      <c r="H259" s="32">
        <f>SUM(H255:H258)</f>
        <v>24529</v>
      </c>
      <c r="I259" s="37">
        <f t="shared" si="57"/>
        <v>0.11088508256822671</v>
      </c>
      <c r="J259" s="32">
        <f>SUM(J255:J258)</f>
        <v>42821</v>
      </c>
      <c r="K259" s="37">
        <f t="shared" si="58"/>
        <v>0.19357536469705394</v>
      </c>
      <c r="L259" s="32">
        <f>SUM(L255:L258)</f>
        <v>0</v>
      </c>
      <c r="M259" s="37">
        <f t="shared" si="59"/>
        <v>0</v>
      </c>
      <c r="N259" s="32">
        <f t="shared" si="60"/>
        <v>122494</v>
      </c>
      <c r="O259" s="37">
        <f t="shared" si="61"/>
        <v>0.55374280664162268</v>
      </c>
      <c r="P259" s="32">
        <f>SUM(P255:P258)</f>
        <v>44782</v>
      </c>
      <c r="Q259" s="32">
        <f>SUM(Q255:Q258)</f>
        <v>210077</v>
      </c>
      <c r="R259" s="32">
        <f>SUM(R255:R258)</f>
        <v>210077</v>
      </c>
      <c r="S259" s="32">
        <f>SUM(S255:S258)</f>
        <v>173425</v>
      </c>
      <c r="T259" s="37">
        <f t="shared" si="62"/>
        <v>0.82553063876578592</v>
      </c>
      <c r="U259" s="37">
        <f t="shared" si="63"/>
        <v>-4.3789915591085693E-2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21486664</v>
      </c>
      <c r="E260" s="32">
        <f>SUM(E234:E239,E241:E246,E248:E253,E255:E258)</f>
        <v>21486664</v>
      </c>
      <c r="F260" s="32">
        <f>SUM(F234:F239,F241:F246,F248:F253,F255:F258)</f>
        <v>8907584</v>
      </c>
      <c r="G260" s="37">
        <f t="shared" si="56"/>
        <v>0.41456337754432238</v>
      </c>
      <c r="H260" s="32">
        <f>SUM(H234:H239,H241:H246,H248:H253,H255:H258)</f>
        <v>4388457</v>
      </c>
      <c r="I260" s="37">
        <f t="shared" si="57"/>
        <v>0.20424096546583501</v>
      </c>
      <c r="J260" s="32">
        <f>SUM(J234:J239,J241:J246,J248:J253,J255:J258)</f>
        <v>8084236</v>
      </c>
      <c r="K260" s="37">
        <f t="shared" si="58"/>
        <v>0.37624435324162003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21380277</v>
      </c>
      <c r="O260" s="37">
        <f t="shared" si="61"/>
        <v>0.99504869625177739</v>
      </c>
      <c r="P260" s="32">
        <f>SUM(P234:P239,P241:P246,P248:P253,P255:P258)</f>
        <v>50726</v>
      </c>
      <c r="Q260" s="32">
        <f>SUM(Q234:Q239,Q241:Q246,Q248:Q253,Q255:Q258)</f>
        <v>20072072</v>
      </c>
      <c r="R260" s="32">
        <f>SUM(R234:R239,R241:R246,R248:R253,R255:R258)</f>
        <v>20087072</v>
      </c>
      <c r="S260" s="32">
        <f>SUM(S234:S239,S241:S246,S248:S253,S255:S258)</f>
        <v>1256918</v>
      </c>
      <c r="T260" s="37">
        <f t="shared" si="62"/>
        <v>6.257348009704948E-2</v>
      </c>
      <c r="U260" s="37">
        <f t="shared" si="63"/>
        <v>158.37065804518392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300</v>
      </c>
      <c r="E263" s="31">
        <v>300</v>
      </c>
      <c r="F263" s="31">
        <v>70</v>
      </c>
      <c r="G263" s="36">
        <f t="shared" ref="G263:G299" si="64">IF(($D263     =0),0,($F263     /$D263     ))</f>
        <v>0.23333333333333334</v>
      </c>
      <c r="H263" s="31">
        <v>53</v>
      </c>
      <c r="I263" s="36">
        <f t="shared" ref="I263:I299" si="65">IF(($D263     =0),0,($H263     /$D263     ))</f>
        <v>0.17666666666666667</v>
      </c>
      <c r="J263" s="31">
        <v>9</v>
      </c>
      <c r="K263" s="36">
        <f t="shared" ref="K263:K299" si="66">IF(($E263     =0),0,($J263     /$E263     ))</f>
        <v>0.03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132</v>
      </c>
      <c r="O263" s="36">
        <f t="shared" ref="O263:O299" si="69">IF(($E263     =0),0,($N263     /$E263     ))</f>
        <v>0.44</v>
      </c>
      <c r="P263" s="31">
        <v>53</v>
      </c>
      <c r="Q263" s="31">
        <v>300</v>
      </c>
      <c r="R263" s="31">
        <v>300</v>
      </c>
      <c r="S263" s="31">
        <v>96</v>
      </c>
      <c r="T263" s="36">
        <f t="shared" ref="T263:T299" si="70">IF(($R263     =0),0,($S263     /$R263     ))</f>
        <v>0.32</v>
      </c>
      <c r="U263" s="36">
        <f t="shared" ref="U263:U299" si="71">IF(($P263     =0),0,(($J263     /$P263     )-1))</f>
        <v>-0.83018867924528306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338184</v>
      </c>
      <c r="E264" s="31">
        <v>368184</v>
      </c>
      <c r="F264" s="31">
        <v>153716</v>
      </c>
      <c r="G264" s="36">
        <f t="shared" si="64"/>
        <v>0.4545336266647742</v>
      </c>
      <c r="H264" s="31">
        <v>104524</v>
      </c>
      <c r="I264" s="36">
        <f t="shared" si="65"/>
        <v>0.30907435005795664</v>
      </c>
      <c r="J264" s="31">
        <v>86231</v>
      </c>
      <c r="K264" s="36">
        <f t="shared" si="66"/>
        <v>0.2342062664320014</v>
      </c>
      <c r="L264" s="31">
        <v>0</v>
      </c>
      <c r="M264" s="36">
        <f t="shared" si="67"/>
        <v>0</v>
      </c>
      <c r="N264" s="31">
        <f t="shared" si="68"/>
        <v>344471</v>
      </c>
      <c r="O264" s="36">
        <f t="shared" si="69"/>
        <v>0.93559470264867561</v>
      </c>
      <c r="P264" s="31">
        <v>71169</v>
      </c>
      <c r="Q264" s="31">
        <v>286400</v>
      </c>
      <c r="R264" s="31">
        <v>286400</v>
      </c>
      <c r="S264" s="31">
        <v>244395</v>
      </c>
      <c r="T264" s="36">
        <f t="shared" si="70"/>
        <v>0.85333449720670396</v>
      </c>
      <c r="U264" s="36">
        <f t="shared" si="71"/>
        <v>0.21163708918208779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3144</v>
      </c>
      <c r="E265" s="31">
        <v>3144</v>
      </c>
      <c r="F265" s="31">
        <v>136</v>
      </c>
      <c r="G265" s="36">
        <f t="shared" si="64"/>
        <v>4.3256997455470736E-2</v>
      </c>
      <c r="H265" s="31">
        <v>0</v>
      </c>
      <c r="I265" s="36">
        <f t="shared" si="65"/>
        <v>0</v>
      </c>
      <c r="J265" s="31">
        <v>2823</v>
      </c>
      <c r="K265" s="36">
        <f t="shared" si="66"/>
        <v>0.89790076335877866</v>
      </c>
      <c r="L265" s="31">
        <v>0</v>
      </c>
      <c r="M265" s="36">
        <f t="shared" si="67"/>
        <v>0</v>
      </c>
      <c r="N265" s="31">
        <f t="shared" si="68"/>
        <v>2959</v>
      </c>
      <c r="O265" s="36">
        <f t="shared" si="69"/>
        <v>0.9411577608142494</v>
      </c>
      <c r="P265" s="31">
        <v>0</v>
      </c>
      <c r="Q265" s="31">
        <v>3144</v>
      </c>
      <c r="R265" s="31">
        <v>3144</v>
      </c>
      <c r="S265" s="31">
        <v>808</v>
      </c>
      <c r="T265" s="36">
        <f t="shared" si="70"/>
        <v>0.25699745547073793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341628</v>
      </c>
      <c r="E267" s="32">
        <f>SUM(E263:E266)</f>
        <v>371628</v>
      </c>
      <c r="F267" s="32">
        <f>SUM(F263:F266)</f>
        <v>153922</v>
      </c>
      <c r="G267" s="37">
        <f t="shared" si="64"/>
        <v>0.45055440420574427</v>
      </c>
      <c r="H267" s="32">
        <f>SUM(H263:H266)</f>
        <v>104577</v>
      </c>
      <c r="I267" s="37">
        <f t="shared" si="65"/>
        <v>0.30611366749798025</v>
      </c>
      <c r="J267" s="32">
        <f>SUM(J263:J266)</f>
        <v>89063</v>
      </c>
      <c r="K267" s="37">
        <f t="shared" si="66"/>
        <v>0.23965632298965633</v>
      </c>
      <c r="L267" s="32">
        <f>SUM(L263:L266)</f>
        <v>0</v>
      </c>
      <c r="M267" s="37">
        <f t="shared" si="67"/>
        <v>0</v>
      </c>
      <c r="N267" s="32">
        <f t="shared" si="68"/>
        <v>347562</v>
      </c>
      <c r="O267" s="37">
        <f t="shared" si="69"/>
        <v>0.93524169330620943</v>
      </c>
      <c r="P267" s="32">
        <f>SUM(P263:P266)</f>
        <v>71222</v>
      </c>
      <c r="Q267" s="32">
        <f>SUM(Q263:Q266)</f>
        <v>289844</v>
      </c>
      <c r="R267" s="32">
        <f>SUM(R263:R266)</f>
        <v>289844</v>
      </c>
      <c r="S267" s="32">
        <f>SUM(S263:S266)</f>
        <v>245299</v>
      </c>
      <c r="T267" s="37">
        <f t="shared" si="70"/>
        <v>0.84631387919018508</v>
      </c>
      <c r="U267" s="37">
        <f t="shared" si="71"/>
        <v>0.2504984414927971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306197</v>
      </c>
      <c r="E271" s="31">
        <v>325009</v>
      </c>
      <c r="F271" s="31">
        <v>324779</v>
      </c>
      <c r="G271" s="36">
        <f t="shared" si="64"/>
        <v>1.0606864208336464</v>
      </c>
      <c r="H271" s="31">
        <v>230</v>
      </c>
      <c r="I271" s="36">
        <f t="shared" si="65"/>
        <v>7.511504031718142E-4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325009</v>
      </c>
      <c r="O271" s="36">
        <f t="shared" si="69"/>
        <v>1</v>
      </c>
      <c r="P271" s="31">
        <v>0</v>
      </c>
      <c r="Q271" s="31">
        <v>290785</v>
      </c>
      <c r="R271" s="31">
        <v>290785</v>
      </c>
      <c r="S271" s="31">
        <v>86943</v>
      </c>
      <c r="T271" s="36">
        <f t="shared" si="70"/>
        <v>0.29899410217170763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3119821</v>
      </c>
      <c r="E274" s="31">
        <v>3119821</v>
      </c>
      <c r="F274" s="31">
        <v>28176</v>
      </c>
      <c r="G274" s="36">
        <f t="shared" si="64"/>
        <v>9.0312873719357624E-3</v>
      </c>
      <c r="H274" s="31">
        <v>18750</v>
      </c>
      <c r="I274" s="36">
        <f t="shared" si="65"/>
        <v>6.0099601868184105E-3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46926</v>
      </c>
      <c r="O274" s="36">
        <f t="shared" si="69"/>
        <v>1.5041247558754172E-2</v>
      </c>
      <c r="P274" s="31">
        <v>131048</v>
      </c>
      <c r="Q274" s="31">
        <v>3987745</v>
      </c>
      <c r="R274" s="31">
        <v>3669821</v>
      </c>
      <c r="S274" s="31">
        <v>131048</v>
      </c>
      <c r="T274" s="36">
        <f t="shared" si="70"/>
        <v>3.5709643603870599E-2</v>
      </c>
      <c r="U274" s="36">
        <f t="shared" si="71"/>
        <v>-1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3426018</v>
      </c>
      <c r="E275" s="32">
        <f>SUM(E268:E274)</f>
        <v>3444830</v>
      </c>
      <c r="F275" s="32">
        <f>SUM(F268:F274)</f>
        <v>352955</v>
      </c>
      <c r="G275" s="37">
        <f t="shared" si="64"/>
        <v>0.10302193391861922</v>
      </c>
      <c r="H275" s="32">
        <f>SUM(H268:H274)</f>
        <v>18980</v>
      </c>
      <c r="I275" s="37">
        <f t="shared" si="65"/>
        <v>5.5399592179609094E-3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371935</v>
      </c>
      <c r="O275" s="37">
        <f t="shared" si="69"/>
        <v>0.10796904346513471</v>
      </c>
      <c r="P275" s="32">
        <f>SUM(P268:P274)</f>
        <v>131048</v>
      </c>
      <c r="Q275" s="32">
        <f>SUM(Q268:Q274)</f>
        <v>4278530</v>
      </c>
      <c r="R275" s="32">
        <f>SUM(R268:R274)</f>
        <v>3960606</v>
      </c>
      <c r="S275" s="32">
        <f>SUM(S268:S274)</f>
        <v>217991</v>
      </c>
      <c r="T275" s="37">
        <f t="shared" si="70"/>
        <v>5.5039809564495938E-2</v>
      </c>
      <c r="U275" s="37">
        <f t="shared" si="71"/>
        <v>-1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6000</v>
      </c>
      <c r="E279" s="31">
        <v>6000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5000</v>
      </c>
      <c r="R279" s="31">
        <v>5000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6000</v>
      </c>
      <c r="E285" s="32">
        <f>SUM(E276:E284)</f>
        <v>6000</v>
      </c>
      <c r="F285" s="32">
        <f>SUM(F276:F284)</f>
        <v>0</v>
      </c>
      <c r="G285" s="37">
        <f t="shared" si="64"/>
        <v>0</v>
      </c>
      <c r="H285" s="32">
        <f>SUM(H276:H284)</f>
        <v>0</v>
      </c>
      <c r="I285" s="37">
        <f t="shared" si="65"/>
        <v>0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0</v>
      </c>
      <c r="O285" s="37">
        <f t="shared" si="69"/>
        <v>0</v>
      </c>
      <c r="P285" s="32">
        <f>SUM(P276:P284)</f>
        <v>0</v>
      </c>
      <c r="Q285" s="32">
        <f>SUM(Q276:Q284)</f>
        <v>5000</v>
      </c>
      <c r="R285" s="32">
        <f>SUM(R276:R284)</f>
        <v>5000</v>
      </c>
      <c r="S285" s="32">
        <f>SUM(S276:S284)</f>
        <v>0</v>
      </c>
      <c r="T285" s="37">
        <f t="shared" si="70"/>
        <v>0</v>
      </c>
      <c r="U285" s="37">
        <f t="shared" si="71"/>
        <v>0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0</v>
      </c>
      <c r="E293" s="31">
        <v>0</v>
      </c>
      <c r="F293" s="31">
        <v>0</v>
      </c>
      <c r="G293" s="36">
        <f t="shared" si="64"/>
        <v>0</v>
      </c>
      <c r="H293" s="31">
        <v>0</v>
      </c>
      <c r="I293" s="36">
        <f t="shared" si="65"/>
        <v>0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0</v>
      </c>
      <c r="O293" s="36">
        <f t="shared" si="69"/>
        <v>0</v>
      </c>
      <c r="P293" s="31">
        <v>0</v>
      </c>
      <c r="Q293" s="31">
        <v>0</v>
      </c>
      <c r="R293" s="31">
        <v>0</v>
      </c>
      <c r="S293" s="31">
        <v>0</v>
      </c>
      <c r="T293" s="36">
        <f t="shared" si="70"/>
        <v>0</v>
      </c>
      <c r="U293" s="36">
        <f t="shared" si="71"/>
        <v>0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43908</v>
      </c>
      <c r="E296" s="31">
        <v>43908</v>
      </c>
      <c r="F296" s="31">
        <v>7099</v>
      </c>
      <c r="G296" s="36">
        <f t="shared" si="64"/>
        <v>0.16167896510886398</v>
      </c>
      <c r="H296" s="31">
        <v>23157</v>
      </c>
      <c r="I296" s="36">
        <f t="shared" si="65"/>
        <v>0.52739819622847772</v>
      </c>
      <c r="J296" s="31">
        <v>18044</v>
      </c>
      <c r="K296" s="36">
        <f t="shared" si="66"/>
        <v>0.4109501685342079</v>
      </c>
      <c r="L296" s="31">
        <v>0</v>
      </c>
      <c r="M296" s="36">
        <f t="shared" si="67"/>
        <v>0</v>
      </c>
      <c r="N296" s="31">
        <f t="shared" si="68"/>
        <v>48300</v>
      </c>
      <c r="O296" s="36">
        <f t="shared" si="69"/>
        <v>1.1000273298715495</v>
      </c>
      <c r="P296" s="31">
        <v>6789</v>
      </c>
      <c r="Q296" s="31">
        <v>3727809</v>
      </c>
      <c r="R296" s="31">
        <v>3769507</v>
      </c>
      <c r="S296" s="31">
        <v>27189</v>
      </c>
      <c r="T296" s="36">
        <f t="shared" si="70"/>
        <v>7.2128795622345308E-3</v>
      </c>
      <c r="U296" s="36">
        <f t="shared" si="71"/>
        <v>1.6578288407718369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43908</v>
      </c>
      <c r="E298" s="32">
        <f>SUM(E293:E297)</f>
        <v>43908</v>
      </c>
      <c r="F298" s="32">
        <f>SUM(F293:F297)</f>
        <v>7099</v>
      </c>
      <c r="G298" s="37">
        <f t="shared" si="64"/>
        <v>0.16167896510886398</v>
      </c>
      <c r="H298" s="32">
        <f>SUM(H293:H297)</f>
        <v>23157</v>
      </c>
      <c r="I298" s="37">
        <f t="shared" si="65"/>
        <v>0.52739819622847772</v>
      </c>
      <c r="J298" s="32">
        <f>SUM(J293:J297)</f>
        <v>18044</v>
      </c>
      <c r="K298" s="37">
        <f t="shared" si="66"/>
        <v>0.4109501685342079</v>
      </c>
      <c r="L298" s="32">
        <f>SUM(L293:L297)</f>
        <v>0</v>
      </c>
      <c r="M298" s="37">
        <f t="shared" si="67"/>
        <v>0</v>
      </c>
      <c r="N298" s="32">
        <f t="shared" si="68"/>
        <v>48300</v>
      </c>
      <c r="O298" s="37">
        <f t="shared" si="69"/>
        <v>1.1000273298715495</v>
      </c>
      <c r="P298" s="32">
        <f>SUM(P293:P297)</f>
        <v>6789</v>
      </c>
      <c r="Q298" s="32">
        <f>SUM(Q293:Q297)</f>
        <v>3727809</v>
      </c>
      <c r="R298" s="32">
        <f>SUM(R293:R297)</f>
        <v>3769507</v>
      </c>
      <c r="S298" s="32">
        <f>SUM(S293:S297)</f>
        <v>27189</v>
      </c>
      <c r="T298" s="37">
        <f t="shared" si="70"/>
        <v>7.2128795622345308E-3</v>
      </c>
      <c r="U298" s="37">
        <f t="shared" si="71"/>
        <v>1.6578288407718369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3817554</v>
      </c>
      <c r="E299" s="32">
        <f>SUM(E263:E266,E268:E274,E276:E284,E286:E291,E293:E297)</f>
        <v>3866366</v>
      </c>
      <c r="F299" s="32">
        <f>SUM(F263:F266,F268:F274,F276:F284,F286:F291,F293:F297)</f>
        <v>513976</v>
      </c>
      <c r="G299" s="37">
        <f t="shared" si="64"/>
        <v>0.13463489972898876</v>
      </c>
      <c r="H299" s="32">
        <f>SUM(H263:H266,H268:H274,H276:H284,H286:H291,H293:H297)</f>
        <v>146714</v>
      </c>
      <c r="I299" s="37">
        <f t="shared" si="65"/>
        <v>3.8431414460672983E-2</v>
      </c>
      <c r="J299" s="32">
        <f>SUM(J263:J266,J268:J274,J276:J284,J286:J291,J293:J297)</f>
        <v>107107</v>
      </c>
      <c r="K299" s="37">
        <f t="shared" si="66"/>
        <v>2.7702240294891895E-2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767797</v>
      </c>
      <c r="O299" s="37">
        <f t="shared" si="69"/>
        <v>0.19858363124442951</v>
      </c>
      <c r="P299" s="32">
        <f>SUM(P263:P266,P268:P274,P276:P284,P286:P291,P293:P297)</f>
        <v>209059</v>
      </c>
      <c r="Q299" s="32">
        <f>SUM(Q263:Q266,Q268:Q274,Q276:Q284,Q286:Q291,Q293:Q297)</f>
        <v>8301183</v>
      </c>
      <c r="R299" s="32">
        <f>SUM(R263:R266,R268:R274,R276:R284,R286:R291,R293:R297)</f>
        <v>8024957</v>
      </c>
      <c r="S299" s="32">
        <f>SUM(S263:S266,S268:S274,S276:S284,S286:S291,S293:S297)</f>
        <v>490479</v>
      </c>
      <c r="T299" s="37">
        <f t="shared" si="70"/>
        <v>6.1119205996991638E-2</v>
      </c>
      <c r="U299" s="37">
        <f t="shared" si="71"/>
        <v>-0.48767094456588811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53494031</v>
      </c>
      <c r="E302" s="31">
        <v>59548737</v>
      </c>
      <c r="F302" s="31">
        <v>5691362</v>
      </c>
      <c r="G302" s="36">
        <f t="shared" ref="G302:G339" si="72">IF(($D302     =0),0,($F302     /$D302     ))</f>
        <v>0.10639246834847799</v>
      </c>
      <c r="H302" s="31">
        <v>16001581</v>
      </c>
      <c r="I302" s="36">
        <f t="shared" ref="I302:I339" si="73">IF(($D302     =0),0,($H302     /$D302     ))</f>
        <v>0.29912834574010699</v>
      </c>
      <c r="J302" s="31">
        <v>16511448</v>
      </c>
      <c r="K302" s="36">
        <f t="shared" ref="K302:K339" si="74">IF(($E302     =0),0,($J302     /$E302     ))</f>
        <v>0.27727620822587723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38204391</v>
      </c>
      <c r="O302" s="36">
        <f t="shared" ref="O302:O339" si="77">IF(($E302     =0),0,($N302     /$E302     ))</f>
        <v>0.64156509314378907</v>
      </c>
      <c r="P302" s="31">
        <v>10080826</v>
      </c>
      <c r="Q302" s="31">
        <v>43259447</v>
      </c>
      <c r="R302" s="31">
        <v>44243797</v>
      </c>
      <c r="S302" s="31">
        <v>25632093</v>
      </c>
      <c r="T302" s="36">
        <f t="shared" ref="T302:T339" si="78">IF(($R302     =0),0,($S302     /$R302     ))</f>
        <v>0.57933755097918016</v>
      </c>
      <c r="U302" s="36">
        <f t="shared" ref="U302:U339" si="79">IF(($P302     =0),0,(($J302     /$P302     )-1))</f>
        <v>0.63790625887204078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53494031</v>
      </c>
      <c r="E303" s="32">
        <f>E302</f>
        <v>59548737</v>
      </c>
      <c r="F303" s="32">
        <f>F302</f>
        <v>5691362</v>
      </c>
      <c r="G303" s="37">
        <f t="shared" si="72"/>
        <v>0.10639246834847799</v>
      </c>
      <c r="H303" s="32">
        <f>H302</f>
        <v>16001581</v>
      </c>
      <c r="I303" s="37">
        <f t="shared" si="73"/>
        <v>0.29912834574010699</v>
      </c>
      <c r="J303" s="32">
        <f>J302</f>
        <v>16511448</v>
      </c>
      <c r="K303" s="37">
        <f t="shared" si="74"/>
        <v>0.27727620822587723</v>
      </c>
      <c r="L303" s="32">
        <f>L302</f>
        <v>0</v>
      </c>
      <c r="M303" s="37">
        <f t="shared" si="75"/>
        <v>0</v>
      </c>
      <c r="N303" s="32">
        <f t="shared" si="76"/>
        <v>38204391</v>
      </c>
      <c r="O303" s="37">
        <f t="shared" si="77"/>
        <v>0.64156509314378907</v>
      </c>
      <c r="P303" s="32">
        <f>P302</f>
        <v>10080826</v>
      </c>
      <c r="Q303" s="32">
        <f>Q302</f>
        <v>43259447</v>
      </c>
      <c r="R303" s="32">
        <f>R302</f>
        <v>44243797</v>
      </c>
      <c r="S303" s="32">
        <f>S302</f>
        <v>25632093</v>
      </c>
      <c r="T303" s="37">
        <f t="shared" si="78"/>
        <v>0.57933755097918016</v>
      </c>
      <c r="U303" s="37">
        <f t="shared" si="79"/>
        <v>0.63790625887204078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0</v>
      </c>
      <c r="E310" s="32">
        <f>SUM(E304:E309)</f>
        <v>0</v>
      </c>
      <c r="F310" s="32">
        <f>SUM(F304:F309)</f>
        <v>0</v>
      </c>
      <c r="G310" s="37">
        <f t="shared" si="72"/>
        <v>0</v>
      </c>
      <c r="H310" s="32">
        <f>SUM(H304:H309)</f>
        <v>0</v>
      </c>
      <c r="I310" s="37">
        <f t="shared" si="73"/>
        <v>0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0</v>
      </c>
      <c r="O310" s="37">
        <f t="shared" si="77"/>
        <v>0</v>
      </c>
      <c r="P310" s="32">
        <f>SUM(P304:P309)</f>
        <v>0</v>
      </c>
      <c r="Q310" s="32">
        <f>SUM(Q304:Q309)</f>
        <v>0</v>
      </c>
      <c r="R310" s="32">
        <f>SUM(R304:R309)</f>
        <v>0</v>
      </c>
      <c r="S310" s="32">
        <f>SUM(S304:S309)</f>
        <v>0</v>
      </c>
      <c r="T310" s="37">
        <f t="shared" si="78"/>
        <v>0</v>
      </c>
      <c r="U310" s="37">
        <f t="shared" si="79"/>
        <v>0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10345</v>
      </c>
      <c r="E311" s="31">
        <v>1916540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9853</v>
      </c>
      <c r="R311" s="31">
        <v>1993453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724526</v>
      </c>
      <c r="E313" s="31">
        <v>672402</v>
      </c>
      <c r="F313" s="31">
        <v>75349</v>
      </c>
      <c r="G313" s="36">
        <f t="shared" si="72"/>
        <v>0.10399764811752787</v>
      </c>
      <c r="H313" s="31">
        <v>34785</v>
      </c>
      <c r="I313" s="36">
        <f t="shared" si="73"/>
        <v>4.8010699408992913E-2</v>
      </c>
      <c r="J313" s="31">
        <v>784792</v>
      </c>
      <c r="K313" s="36">
        <f t="shared" si="74"/>
        <v>1.1671470340659309</v>
      </c>
      <c r="L313" s="31">
        <v>0</v>
      </c>
      <c r="M313" s="36">
        <f t="shared" si="75"/>
        <v>0</v>
      </c>
      <c r="N313" s="31">
        <f t="shared" si="76"/>
        <v>894926</v>
      </c>
      <c r="O313" s="36">
        <f t="shared" si="77"/>
        <v>1.330938932364865</v>
      </c>
      <c r="P313" s="31">
        <v>916269</v>
      </c>
      <c r="Q313" s="31">
        <v>1324957</v>
      </c>
      <c r="R313" s="31">
        <v>1344648</v>
      </c>
      <c r="S313" s="31">
        <v>1103348</v>
      </c>
      <c r="T313" s="36">
        <f t="shared" si="78"/>
        <v>0.82054783110524088</v>
      </c>
      <c r="U313" s="36">
        <f t="shared" si="79"/>
        <v>-0.14349170385552712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734871</v>
      </c>
      <c r="E317" s="32">
        <f>SUM(E311:E316)</f>
        <v>2588942</v>
      </c>
      <c r="F317" s="32">
        <f>SUM(F311:F316)</f>
        <v>75349</v>
      </c>
      <c r="G317" s="37">
        <f t="shared" si="72"/>
        <v>0.10253364195892885</v>
      </c>
      <c r="H317" s="32">
        <f>SUM(H311:H316)</f>
        <v>34785</v>
      </c>
      <c r="I317" s="37">
        <f t="shared" si="73"/>
        <v>4.7334838359385525E-2</v>
      </c>
      <c r="J317" s="32">
        <f>SUM(J311:J316)</f>
        <v>784792</v>
      </c>
      <c r="K317" s="37">
        <f t="shared" si="74"/>
        <v>0.30313232200644125</v>
      </c>
      <c r="L317" s="32">
        <f>SUM(L311:L316)</f>
        <v>0</v>
      </c>
      <c r="M317" s="37">
        <f t="shared" si="75"/>
        <v>0</v>
      </c>
      <c r="N317" s="32">
        <f t="shared" si="76"/>
        <v>894926</v>
      </c>
      <c r="O317" s="37">
        <f t="shared" si="77"/>
        <v>0.3456724793371192</v>
      </c>
      <c r="P317" s="32">
        <f>SUM(P311:P316)</f>
        <v>916269</v>
      </c>
      <c r="Q317" s="32">
        <f>SUM(Q311:Q316)</f>
        <v>1334810</v>
      </c>
      <c r="R317" s="32">
        <f>SUM(R311:R316)</f>
        <v>3338101</v>
      </c>
      <c r="S317" s="32">
        <f>SUM(S311:S316)</f>
        <v>1103348</v>
      </c>
      <c r="T317" s="37">
        <f t="shared" si="78"/>
        <v>0.33053164059445772</v>
      </c>
      <c r="U317" s="37">
        <f t="shared" si="79"/>
        <v>-0.14349170385552712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42300</v>
      </c>
      <c r="E319" s="31">
        <v>42300</v>
      </c>
      <c r="F319" s="31">
        <v>44268</v>
      </c>
      <c r="G319" s="36">
        <f t="shared" si="72"/>
        <v>1.0465248226950354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44268</v>
      </c>
      <c r="O319" s="36">
        <f t="shared" si="77"/>
        <v>1.0465248226950354</v>
      </c>
      <c r="P319" s="31">
        <v>88</v>
      </c>
      <c r="Q319" s="31">
        <v>37300</v>
      </c>
      <c r="R319" s="31">
        <v>37300</v>
      </c>
      <c r="S319" s="31">
        <v>39361</v>
      </c>
      <c r="T319" s="36">
        <f t="shared" si="78"/>
        <v>1.055254691689008</v>
      </c>
      <c r="U319" s="36">
        <f t="shared" si="79"/>
        <v>-1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5231060</v>
      </c>
      <c r="E320" s="31">
        <v>5231060</v>
      </c>
      <c r="F320" s="31">
        <v>233327</v>
      </c>
      <c r="G320" s="36">
        <f t="shared" si="72"/>
        <v>4.4604152886795409E-2</v>
      </c>
      <c r="H320" s="31">
        <v>223538</v>
      </c>
      <c r="I320" s="36">
        <f t="shared" si="73"/>
        <v>4.2732830439719677E-2</v>
      </c>
      <c r="J320" s="31">
        <v>238463</v>
      </c>
      <c r="K320" s="36">
        <f t="shared" si="74"/>
        <v>4.5585980661663222E-2</v>
      </c>
      <c r="L320" s="31">
        <v>0</v>
      </c>
      <c r="M320" s="36">
        <f t="shared" si="75"/>
        <v>0</v>
      </c>
      <c r="N320" s="31">
        <f t="shared" si="76"/>
        <v>695328</v>
      </c>
      <c r="O320" s="36">
        <f t="shared" si="77"/>
        <v>0.13292296398817829</v>
      </c>
      <c r="P320" s="31">
        <v>282548</v>
      </c>
      <c r="Q320" s="31">
        <v>3829800</v>
      </c>
      <c r="R320" s="31">
        <v>3729800</v>
      </c>
      <c r="S320" s="31">
        <v>660311</v>
      </c>
      <c r="T320" s="36">
        <f t="shared" si="78"/>
        <v>0.17703657032548661</v>
      </c>
      <c r="U320" s="36">
        <f t="shared" si="79"/>
        <v>-0.15602658663306768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124000</v>
      </c>
      <c r="E322" s="31">
        <v>124000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19370</v>
      </c>
      <c r="Q322" s="31">
        <v>114000</v>
      </c>
      <c r="R322" s="31">
        <v>121000</v>
      </c>
      <c r="S322" s="31">
        <v>19370</v>
      </c>
      <c r="T322" s="36">
        <f t="shared" si="78"/>
        <v>0.16008264462809918</v>
      </c>
      <c r="U322" s="36">
        <f t="shared" si="79"/>
        <v>-1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5397360</v>
      </c>
      <c r="E323" s="32">
        <f>SUM(E318:E322)</f>
        <v>5397360</v>
      </c>
      <c r="F323" s="32">
        <f>SUM(F318:F322)</f>
        <v>277595</v>
      </c>
      <c r="G323" s="37">
        <f t="shared" si="72"/>
        <v>5.1431625831888185E-2</v>
      </c>
      <c r="H323" s="32">
        <f>SUM(H318:H322)</f>
        <v>223538</v>
      </c>
      <c r="I323" s="37">
        <f t="shared" si="73"/>
        <v>4.1416173833133237E-2</v>
      </c>
      <c r="J323" s="32">
        <f>SUM(J318:J322)</f>
        <v>238463</v>
      </c>
      <c r="K323" s="37">
        <f t="shared" si="74"/>
        <v>4.4181414617516714E-2</v>
      </c>
      <c r="L323" s="32">
        <f>SUM(L318:L322)</f>
        <v>0</v>
      </c>
      <c r="M323" s="37">
        <f t="shared" si="75"/>
        <v>0</v>
      </c>
      <c r="N323" s="32">
        <f t="shared" si="76"/>
        <v>739596</v>
      </c>
      <c r="O323" s="37">
        <f t="shared" si="77"/>
        <v>0.13702921428253814</v>
      </c>
      <c r="P323" s="32">
        <f>SUM(P318:P322)</f>
        <v>302006</v>
      </c>
      <c r="Q323" s="32">
        <f>SUM(Q318:Q322)</f>
        <v>3981100</v>
      </c>
      <c r="R323" s="32">
        <f>SUM(R318:R322)</f>
        <v>3888100</v>
      </c>
      <c r="S323" s="32">
        <f>SUM(S318:S322)</f>
        <v>719042</v>
      </c>
      <c r="T323" s="37">
        <f t="shared" si="78"/>
        <v>0.18493402947455057</v>
      </c>
      <c r="U323" s="37">
        <f t="shared" si="79"/>
        <v>-0.21040310457408129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660341</v>
      </c>
      <c r="E325" s="31">
        <v>660341</v>
      </c>
      <c r="F325" s="31">
        <v>81837</v>
      </c>
      <c r="G325" s="36">
        <f t="shared" si="72"/>
        <v>0.12393142331007767</v>
      </c>
      <c r="H325" s="31">
        <v>131451</v>
      </c>
      <c r="I325" s="36">
        <f t="shared" si="73"/>
        <v>0.19906533139696006</v>
      </c>
      <c r="J325" s="31">
        <v>199124</v>
      </c>
      <c r="K325" s="36">
        <f t="shared" si="74"/>
        <v>0.30154723090039842</v>
      </c>
      <c r="L325" s="31">
        <v>0</v>
      </c>
      <c r="M325" s="36">
        <f t="shared" si="75"/>
        <v>0</v>
      </c>
      <c r="N325" s="31">
        <f t="shared" si="76"/>
        <v>412412</v>
      </c>
      <c r="O325" s="36">
        <f t="shared" si="77"/>
        <v>0.62454398560743618</v>
      </c>
      <c r="P325" s="31">
        <v>155045</v>
      </c>
      <c r="Q325" s="31">
        <v>712114</v>
      </c>
      <c r="R325" s="31">
        <v>712114</v>
      </c>
      <c r="S325" s="31">
        <v>372997</v>
      </c>
      <c r="T325" s="36">
        <f t="shared" si="78"/>
        <v>0.52378832602645087</v>
      </c>
      <c r="U325" s="36">
        <f t="shared" si="79"/>
        <v>0.28429810700119318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5000</v>
      </c>
      <c r="E326" s="31">
        <v>50000</v>
      </c>
      <c r="F326" s="31">
        <v>31652</v>
      </c>
      <c r="G326" s="36">
        <f t="shared" si="72"/>
        <v>6.3304</v>
      </c>
      <c r="H326" s="31">
        <v>18143</v>
      </c>
      <c r="I326" s="36">
        <f t="shared" si="73"/>
        <v>3.6286</v>
      </c>
      <c r="J326" s="31">
        <v>217</v>
      </c>
      <c r="K326" s="36">
        <f t="shared" si="74"/>
        <v>4.3400000000000001E-3</v>
      </c>
      <c r="L326" s="31">
        <v>0</v>
      </c>
      <c r="M326" s="36">
        <f t="shared" si="75"/>
        <v>0</v>
      </c>
      <c r="N326" s="31">
        <f t="shared" si="76"/>
        <v>50012</v>
      </c>
      <c r="O326" s="36">
        <f t="shared" si="77"/>
        <v>1.00024</v>
      </c>
      <c r="P326" s="31">
        <v>3913</v>
      </c>
      <c r="Q326" s="31">
        <v>0</v>
      </c>
      <c r="R326" s="31">
        <v>8957</v>
      </c>
      <c r="S326" s="31">
        <v>10435</v>
      </c>
      <c r="T326" s="36">
        <f t="shared" si="78"/>
        <v>1.1650106062297645</v>
      </c>
      <c r="U326" s="36">
        <f t="shared" si="79"/>
        <v>-0.94454382826475847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24240</v>
      </c>
      <c r="E327" s="31">
        <v>140240</v>
      </c>
      <c r="F327" s="31">
        <v>77584</v>
      </c>
      <c r="G327" s="36">
        <f t="shared" si="72"/>
        <v>3.2006600660066007</v>
      </c>
      <c r="H327" s="31">
        <v>23422</v>
      </c>
      <c r="I327" s="36">
        <f t="shared" si="73"/>
        <v>0.9662541254125413</v>
      </c>
      <c r="J327" s="31">
        <v>315</v>
      </c>
      <c r="K327" s="36">
        <f t="shared" si="74"/>
        <v>2.2461494580718767E-3</v>
      </c>
      <c r="L327" s="31">
        <v>0</v>
      </c>
      <c r="M327" s="36">
        <f t="shared" si="75"/>
        <v>0</v>
      </c>
      <c r="N327" s="31">
        <f t="shared" si="76"/>
        <v>101321</v>
      </c>
      <c r="O327" s="36">
        <f t="shared" si="77"/>
        <v>0.72248288648031944</v>
      </c>
      <c r="P327" s="31">
        <v>542</v>
      </c>
      <c r="Q327" s="31">
        <v>4000</v>
      </c>
      <c r="R327" s="31">
        <v>4000</v>
      </c>
      <c r="S327" s="31">
        <v>1784</v>
      </c>
      <c r="T327" s="36">
        <f t="shared" si="78"/>
        <v>0.44600000000000001</v>
      </c>
      <c r="U327" s="36">
        <f t="shared" si="79"/>
        <v>-0.41881918819188191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99566</v>
      </c>
      <c r="F330" s="31">
        <v>100000</v>
      </c>
      <c r="G330" s="36">
        <f t="shared" si="72"/>
        <v>0</v>
      </c>
      <c r="H330" s="31">
        <v>-434</v>
      </c>
      <c r="I330" s="36">
        <f t="shared" si="73"/>
        <v>0</v>
      </c>
      <c r="J330" s="31">
        <v>-1216</v>
      </c>
      <c r="K330" s="36">
        <f t="shared" si="74"/>
        <v>-1.2213004439266416E-2</v>
      </c>
      <c r="L330" s="31">
        <v>0</v>
      </c>
      <c r="M330" s="36">
        <f t="shared" si="75"/>
        <v>0</v>
      </c>
      <c r="N330" s="31">
        <f t="shared" si="76"/>
        <v>98350</v>
      </c>
      <c r="O330" s="36">
        <f t="shared" si="77"/>
        <v>0.98778699556073357</v>
      </c>
      <c r="P330" s="31">
        <v>561125</v>
      </c>
      <c r="Q330" s="31">
        <v>0</v>
      </c>
      <c r="R330" s="31">
        <v>893232</v>
      </c>
      <c r="S330" s="31">
        <v>561125</v>
      </c>
      <c r="T330" s="36">
        <f t="shared" si="78"/>
        <v>0.62819625808300639</v>
      </c>
      <c r="U330" s="36">
        <f t="shared" si="79"/>
        <v>-1.0021670750723992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182560</v>
      </c>
      <c r="E331" s="31">
        <v>93109</v>
      </c>
      <c r="F331" s="31">
        <v>30683</v>
      </c>
      <c r="G331" s="36">
        <f t="shared" si="72"/>
        <v>0.16807077125328659</v>
      </c>
      <c r="H331" s="31">
        <v>20027</v>
      </c>
      <c r="I331" s="36">
        <f t="shared" si="73"/>
        <v>0.10970092024539878</v>
      </c>
      <c r="J331" s="31">
        <v>18362</v>
      </c>
      <c r="K331" s="36">
        <f t="shared" si="74"/>
        <v>0.1972097219388029</v>
      </c>
      <c r="L331" s="31">
        <v>0</v>
      </c>
      <c r="M331" s="36">
        <f t="shared" si="75"/>
        <v>0</v>
      </c>
      <c r="N331" s="31">
        <f t="shared" si="76"/>
        <v>69072</v>
      </c>
      <c r="O331" s="36">
        <f t="shared" si="77"/>
        <v>0.74184020878755008</v>
      </c>
      <c r="P331" s="31">
        <v>16626</v>
      </c>
      <c r="Q331" s="31">
        <v>125057</v>
      </c>
      <c r="R331" s="31">
        <v>125057</v>
      </c>
      <c r="S331" s="31">
        <v>58320</v>
      </c>
      <c r="T331" s="36">
        <f t="shared" si="78"/>
        <v>0.46634734561040164</v>
      </c>
      <c r="U331" s="36">
        <f t="shared" si="79"/>
        <v>0.10441477204378691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872141</v>
      </c>
      <c r="E332" s="32">
        <f>SUM(E324:E331)</f>
        <v>1043256</v>
      </c>
      <c r="F332" s="32">
        <f>SUM(F324:F331)</f>
        <v>321756</v>
      </c>
      <c r="G332" s="37">
        <f t="shared" si="72"/>
        <v>0.36892658411885232</v>
      </c>
      <c r="H332" s="32">
        <f>SUM(H324:H331)</f>
        <v>192609</v>
      </c>
      <c r="I332" s="37">
        <f t="shared" si="73"/>
        <v>0.22084617051600602</v>
      </c>
      <c r="J332" s="32">
        <f>SUM(J324:J331)</f>
        <v>216802</v>
      </c>
      <c r="K332" s="37">
        <f t="shared" si="74"/>
        <v>0.20781284746984441</v>
      </c>
      <c r="L332" s="32">
        <f>SUM(L324:L331)</f>
        <v>0</v>
      </c>
      <c r="M332" s="37">
        <f t="shared" si="75"/>
        <v>0</v>
      </c>
      <c r="N332" s="32">
        <f t="shared" si="76"/>
        <v>731167</v>
      </c>
      <c r="O332" s="37">
        <f t="shared" si="77"/>
        <v>0.70085098959411685</v>
      </c>
      <c r="P332" s="32">
        <f>SUM(P324:P331)</f>
        <v>737251</v>
      </c>
      <c r="Q332" s="32">
        <f>SUM(Q324:Q331)</f>
        <v>841171</v>
      </c>
      <c r="R332" s="32">
        <f>SUM(R324:R331)</f>
        <v>1743360</v>
      </c>
      <c r="S332" s="32">
        <f>SUM(S324:S331)</f>
        <v>1004661</v>
      </c>
      <c r="T332" s="37">
        <f t="shared" si="78"/>
        <v>0.57627856552863432</v>
      </c>
      <c r="U332" s="37">
        <f t="shared" si="79"/>
        <v>-0.70593190107575299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60498403</v>
      </c>
      <c r="E338" s="32">
        <f>SUM(E302,E304:E309,E311:E316,E318:E322,E324:E331,E333:E336)</f>
        <v>68578295</v>
      </c>
      <c r="F338" s="32">
        <f>SUM(F302,F304:F309,F311:F316,F318:F322,F324:F331,F333:F336)</f>
        <v>6366062</v>
      </c>
      <c r="G338" s="37">
        <f t="shared" si="72"/>
        <v>0.10522694293269196</v>
      </c>
      <c r="H338" s="32">
        <f>SUM(H302,H304:H309,H311:H316,H318:H322,H324:H331,H333:H336)</f>
        <v>16452513</v>
      </c>
      <c r="I338" s="37">
        <f t="shared" si="73"/>
        <v>0.27194954220527112</v>
      </c>
      <c r="J338" s="32">
        <f>SUM(J302,J304:J309,J311:J316,J318:J322,J324:J331,J333:J336)</f>
        <v>17751505</v>
      </c>
      <c r="K338" s="37">
        <f t="shared" si="74"/>
        <v>0.25885019451125169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40570080</v>
      </c>
      <c r="O338" s="37">
        <f t="shared" si="77"/>
        <v>0.59158776111304601</v>
      </c>
      <c r="P338" s="32">
        <f>SUM(P302,P304:P309,P311:P316,P318:P322,P324:P331,P333:P336)</f>
        <v>12036352</v>
      </c>
      <c r="Q338" s="32">
        <f>SUM(Q302,Q304:Q309,Q311:Q316,Q318:Q322,Q324:Q331,Q333:Q336)</f>
        <v>49416528</v>
      </c>
      <c r="R338" s="32">
        <f>SUM(R302,R304:R309,R311:R316,R318:R322,R324:R331,R333:R336)</f>
        <v>53213358</v>
      </c>
      <c r="S338" s="32">
        <f>SUM(S302,S304:S309,S311:S316,S318:S322,S324:S331,S333:S336)</f>
        <v>28459144</v>
      </c>
      <c r="T338" s="37">
        <f t="shared" si="78"/>
        <v>0.53481202971629793</v>
      </c>
      <c r="U338" s="37">
        <f t="shared" si="79"/>
        <v>0.47482434877278434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203574314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222518778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46466075</v>
      </c>
      <c r="G339" s="39">
        <f t="shared" si="72"/>
        <v>0.22825116826870406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50108919</v>
      </c>
      <c r="I339" s="39">
        <f t="shared" si="73"/>
        <v>0.24614558691328808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55076145</v>
      </c>
      <c r="K339" s="39">
        <f t="shared" si="74"/>
        <v>0.24751234702538227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151651139</v>
      </c>
      <c r="O339" s="39">
        <f t="shared" si="77"/>
        <v>0.68152063553036413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29450108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204439750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209254714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95949216</v>
      </c>
      <c r="T339" s="39">
        <f t="shared" si="78"/>
        <v>0.45852833690523215</v>
      </c>
      <c r="U339" s="39">
        <f t="shared" si="79"/>
        <v>0.8701508666793345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sheetProtection algorithmName="SHA-512" hashValue="IP9268bPFXfO+UiUoAaE/M36jbDx2bAfIXySP/dnw19tRm2UzTjmIE2U0P8tFc1JlaJot4Rp6zuhdtwQH3azsQ==" saltValue="rJOqw3oiMHTLGZUB+tf5pA==" spinCount="100000" sheet="1" objects="1" scenarios="1"/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2682089475</v>
      </c>
      <c r="E8" s="31">
        <v>2522216333</v>
      </c>
      <c r="F8" s="31">
        <v>638959831</v>
      </c>
      <c r="G8" s="36">
        <f>IF(($D8       =0),0,($F8       /$D8       ))</f>
        <v>0.23823210856901036</v>
      </c>
      <c r="H8" s="31">
        <v>645903241</v>
      </c>
      <c r="I8" s="36">
        <f>IF(($D8       =0),0,($H8       /$D8       ))</f>
        <v>0.2408209148205244</v>
      </c>
      <c r="J8" s="31">
        <v>559452238</v>
      </c>
      <c r="K8" s="36">
        <f>IF(($E8       =0),0,($J8       /$E8       ))</f>
        <v>0.22180977526799642</v>
      </c>
      <c r="L8" s="31">
        <v>0</v>
      </c>
      <c r="M8" s="36">
        <f>IF(($E8       =0),0,($L8       /$E8       ))</f>
        <v>0</v>
      </c>
      <c r="N8" s="31">
        <f>$F8       +$H8       +$J8</f>
        <v>1844315310</v>
      </c>
      <c r="O8" s="36">
        <f>IF(($E8       =0),0,($N8       /$E8       ))</f>
        <v>0.73122804173039191</v>
      </c>
      <c r="P8" s="31">
        <v>537204666</v>
      </c>
      <c r="Q8" s="31">
        <v>2605758264</v>
      </c>
      <c r="R8" s="31">
        <v>2525758264</v>
      </c>
      <c r="S8" s="31">
        <v>1693043628</v>
      </c>
      <c r="T8" s="36">
        <f>IF(($R8       =0),0,($S8       /$R8       ))</f>
        <v>0.67031103179239171</v>
      </c>
      <c r="U8" s="36">
        <f>IF(($P8       =0),0,(($J8       /$P8       )-1))</f>
        <v>4.1413586679457381E-2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5305957217</v>
      </c>
      <c r="E9" s="31">
        <v>5300049250</v>
      </c>
      <c r="F9" s="31">
        <v>1773391573</v>
      </c>
      <c r="G9" s="36">
        <f>IF(($D9       =0),0,($F9       /$D9       ))</f>
        <v>0.33422651191346764</v>
      </c>
      <c r="H9" s="31">
        <v>1440143665</v>
      </c>
      <c r="I9" s="36">
        <f>IF(($D9       =0),0,($H9       /$D9       ))</f>
        <v>0.27142014270033266</v>
      </c>
      <c r="J9" s="31">
        <v>792763687</v>
      </c>
      <c r="K9" s="36">
        <f>IF(($E9       =0),0,($J9       /$E9       ))</f>
        <v>0.14957666421684668</v>
      </c>
      <c r="L9" s="31">
        <v>0</v>
      </c>
      <c r="M9" s="36">
        <f>IF(($E9       =0),0,($L9       /$E9       ))</f>
        <v>0</v>
      </c>
      <c r="N9" s="31">
        <f>$F9       +$H9       +$J9</f>
        <v>4006298925</v>
      </c>
      <c r="O9" s="36">
        <f>IF(($E9       =0),0,($N9       /$E9       ))</f>
        <v>0.7558984333966331</v>
      </c>
      <c r="P9" s="31">
        <v>627529921</v>
      </c>
      <c r="Q9" s="31">
        <v>4849694160</v>
      </c>
      <c r="R9" s="31">
        <v>4655419250</v>
      </c>
      <c r="S9" s="31">
        <v>3541435850</v>
      </c>
      <c r="T9" s="36">
        <f>IF(($R9       =0),0,($S9       /$R9       ))</f>
        <v>0.76071255021768447</v>
      </c>
      <c r="U9" s="36">
        <f>IF(($P9       =0),0,(($J9       /$P9       )-1))</f>
        <v>0.26330818733980332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7988046692</v>
      </c>
      <c r="E10" s="32">
        <f>SUM(E8:E9)</f>
        <v>7822265583</v>
      </c>
      <c r="F10" s="32">
        <f>SUM(F8:F9)</f>
        <v>2412351404</v>
      </c>
      <c r="G10" s="37">
        <f t="shared" ref="G10:G54" si="0">IF(($D10      =0),0,($F10      /$D10      ))</f>
        <v>0.30199515563873219</v>
      </c>
      <c r="H10" s="32">
        <f>SUM(H8:H9)</f>
        <v>2086046906</v>
      </c>
      <c r="I10" s="37">
        <f t="shared" ref="I10:I54" si="1">IF(($D10      =0),0,($H10      /$D10      ))</f>
        <v>0.26114605815826897</v>
      </c>
      <c r="J10" s="32">
        <f>SUM(J8:J9)</f>
        <v>1352215925</v>
      </c>
      <c r="K10" s="37">
        <f t="shared" ref="K10:K54" si="2">IF(($E10      =0),0,($J10      /$E10      ))</f>
        <v>0.1728675548857288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5850614235</v>
      </c>
      <c r="O10" s="37">
        <f t="shared" ref="O10:O54" si="5">IF(($E10      =0),0,($N10      /$E10      ))</f>
        <v>0.74794369648034487</v>
      </c>
      <c r="P10" s="32">
        <f>SUM(P8:P9)</f>
        <v>1164734587</v>
      </c>
      <c r="Q10" s="32">
        <f>SUM(Q8:Q9)</f>
        <v>7455452424</v>
      </c>
      <c r="R10" s="32">
        <f>SUM(R8:R9)</f>
        <v>7181177514</v>
      </c>
      <c r="S10" s="32">
        <f>SUM(S8:S9)</f>
        <v>5234479478</v>
      </c>
      <c r="T10" s="37">
        <f t="shared" ref="T10:T54" si="6">IF(($R10      =0),0,($S10      /$R10      ))</f>
        <v>0.72891659728438241</v>
      </c>
      <c r="U10" s="37">
        <f t="shared" ref="U10:U54" si="7">IF(($P10      =0),0,(($J10      /$P10      )-1))</f>
        <v>0.16096485851158127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141423856</v>
      </c>
      <c r="E11" s="31">
        <v>142744258</v>
      </c>
      <c r="F11" s="31">
        <v>35143797</v>
      </c>
      <c r="G11" s="36">
        <f t="shared" si="0"/>
        <v>0.24849977927344874</v>
      </c>
      <c r="H11" s="31">
        <v>31236663</v>
      </c>
      <c r="I11" s="36">
        <f t="shared" si="1"/>
        <v>0.22087265814616169</v>
      </c>
      <c r="J11" s="31">
        <v>41320027</v>
      </c>
      <c r="K11" s="36">
        <f t="shared" si="2"/>
        <v>0.28946892560820203</v>
      </c>
      <c r="L11" s="31">
        <v>0</v>
      </c>
      <c r="M11" s="36">
        <f t="shared" si="3"/>
        <v>0</v>
      </c>
      <c r="N11" s="31">
        <f t="shared" si="4"/>
        <v>107700487</v>
      </c>
      <c r="O11" s="36">
        <f t="shared" si="5"/>
        <v>0.75449961006487565</v>
      </c>
      <c r="P11" s="31">
        <v>37977253</v>
      </c>
      <c r="Q11" s="31">
        <v>171622733</v>
      </c>
      <c r="R11" s="31">
        <v>171037733</v>
      </c>
      <c r="S11" s="31">
        <v>93586982</v>
      </c>
      <c r="T11" s="36">
        <f t="shared" si="6"/>
        <v>0.5471715530747826</v>
      </c>
      <c r="U11" s="36">
        <f t="shared" si="7"/>
        <v>8.8020426332573454E-2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177805670</v>
      </c>
      <c r="E12" s="31">
        <v>160324029</v>
      </c>
      <c r="F12" s="31">
        <v>27066622</v>
      </c>
      <c r="G12" s="36">
        <f t="shared" si="0"/>
        <v>0.1522258654631205</v>
      </c>
      <c r="H12" s="31">
        <v>35193321</v>
      </c>
      <c r="I12" s="36">
        <f t="shared" si="1"/>
        <v>0.19793137642910938</v>
      </c>
      <c r="J12" s="31">
        <v>35544952</v>
      </c>
      <c r="K12" s="36">
        <f t="shared" si="2"/>
        <v>0.22170695323531323</v>
      </c>
      <c r="L12" s="31">
        <v>0</v>
      </c>
      <c r="M12" s="36">
        <f t="shared" si="3"/>
        <v>0</v>
      </c>
      <c r="N12" s="31">
        <f t="shared" si="4"/>
        <v>97804895</v>
      </c>
      <c r="O12" s="36">
        <f t="shared" si="5"/>
        <v>0.61004514176723934</v>
      </c>
      <c r="P12" s="31">
        <v>27939377</v>
      </c>
      <c r="Q12" s="31">
        <v>161646981</v>
      </c>
      <c r="R12" s="31">
        <v>149691808</v>
      </c>
      <c r="S12" s="31">
        <v>88120777</v>
      </c>
      <c r="T12" s="36">
        <f t="shared" si="6"/>
        <v>0.58868135923643861</v>
      </c>
      <c r="U12" s="36">
        <f t="shared" si="7"/>
        <v>0.2722170576673919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178181913</v>
      </c>
      <c r="E13" s="31">
        <v>210791607</v>
      </c>
      <c r="F13" s="31">
        <v>20345544</v>
      </c>
      <c r="G13" s="36">
        <f t="shared" si="0"/>
        <v>0.11418411474794302</v>
      </c>
      <c r="H13" s="31">
        <v>43179246</v>
      </c>
      <c r="I13" s="36">
        <f t="shared" si="1"/>
        <v>0.24233237410578257</v>
      </c>
      <c r="J13" s="31">
        <v>75366069</v>
      </c>
      <c r="K13" s="36">
        <f t="shared" si="2"/>
        <v>0.35753828187286413</v>
      </c>
      <c r="L13" s="31">
        <v>0</v>
      </c>
      <c r="M13" s="36">
        <f t="shared" si="3"/>
        <v>0</v>
      </c>
      <c r="N13" s="31">
        <f t="shared" si="4"/>
        <v>138890859</v>
      </c>
      <c r="O13" s="36">
        <f t="shared" si="5"/>
        <v>0.65890127684258326</v>
      </c>
      <c r="P13" s="31">
        <v>36019028</v>
      </c>
      <c r="Q13" s="31">
        <v>205907652</v>
      </c>
      <c r="R13" s="31">
        <v>201737025</v>
      </c>
      <c r="S13" s="31">
        <v>129444662</v>
      </c>
      <c r="T13" s="36">
        <f t="shared" si="6"/>
        <v>0.64165049524250695</v>
      </c>
      <c r="U13" s="36">
        <f t="shared" si="7"/>
        <v>1.0923959691527489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98116809</v>
      </c>
      <c r="E14" s="31">
        <v>97915947</v>
      </c>
      <c r="F14" s="31">
        <v>23191643</v>
      </c>
      <c r="G14" s="36">
        <f t="shared" si="0"/>
        <v>0.23636768497026844</v>
      </c>
      <c r="H14" s="31">
        <v>23707748</v>
      </c>
      <c r="I14" s="36">
        <f t="shared" si="1"/>
        <v>0.24162779284842009</v>
      </c>
      <c r="J14" s="31">
        <v>25907496</v>
      </c>
      <c r="K14" s="36">
        <f t="shared" si="2"/>
        <v>0.26458913786535709</v>
      </c>
      <c r="L14" s="31">
        <v>0</v>
      </c>
      <c r="M14" s="36">
        <f t="shared" si="3"/>
        <v>0</v>
      </c>
      <c r="N14" s="31">
        <f t="shared" si="4"/>
        <v>72806887</v>
      </c>
      <c r="O14" s="36">
        <f t="shared" si="5"/>
        <v>0.7435651620670124</v>
      </c>
      <c r="P14" s="31">
        <v>21776422</v>
      </c>
      <c r="Q14" s="31">
        <v>96291640</v>
      </c>
      <c r="R14" s="31">
        <v>96753352</v>
      </c>
      <c r="S14" s="31">
        <v>65920936</v>
      </c>
      <c r="T14" s="36">
        <f t="shared" si="6"/>
        <v>0.68132973832265775</v>
      </c>
      <c r="U14" s="36">
        <f t="shared" si="7"/>
        <v>0.18970398351023876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45885826</v>
      </c>
      <c r="E15" s="31">
        <v>46845511</v>
      </c>
      <c r="F15" s="31">
        <v>53135849</v>
      </c>
      <c r="G15" s="36">
        <f t="shared" si="0"/>
        <v>1.1580013619020393</v>
      </c>
      <c r="H15" s="31">
        <v>8691592</v>
      </c>
      <c r="I15" s="36">
        <f t="shared" si="1"/>
        <v>0.18941779537759657</v>
      </c>
      <c r="J15" s="31">
        <v>7256162</v>
      </c>
      <c r="K15" s="36">
        <f t="shared" si="2"/>
        <v>0.15489556726150344</v>
      </c>
      <c r="L15" s="31">
        <v>0</v>
      </c>
      <c r="M15" s="36">
        <f t="shared" si="3"/>
        <v>0</v>
      </c>
      <c r="N15" s="31">
        <f t="shared" si="4"/>
        <v>69083603</v>
      </c>
      <c r="O15" s="36">
        <f t="shared" si="5"/>
        <v>1.4747112695600653</v>
      </c>
      <c r="P15" s="31">
        <v>8160205</v>
      </c>
      <c r="Q15" s="31">
        <v>42124925</v>
      </c>
      <c r="R15" s="31">
        <v>42766015</v>
      </c>
      <c r="S15" s="31">
        <v>28292547</v>
      </c>
      <c r="T15" s="36">
        <f t="shared" si="6"/>
        <v>0.66156612908637846</v>
      </c>
      <c r="U15" s="36">
        <f t="shared" si="7"/>
        <v>-0.11078680008651742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399672429</v>
      </c>
      <c r="E16" s="31">
        <v>363699720</v>
      </c>
      <c r="F16" s="31">
        <v>91006873</v>
      </c>
      <c r="G16" s="36">
        <f t="shared" si="0"/>
        <v>0.22770365528516354</v>
      </c>
      <c r="H16" s="31">
        <v>81933486</v>
      </c>
      <c r="I16" s="36">
        <f t="shared" si="1"/>
        <v>0.20500159644487262</v>
      </c>
      <c r="J16" s="31">
        <v>99359408</v>
      </c>
      <c r="K16" s="36">
        <f t="shared" si="2"/>
        <v>0.27319077397145097</v>
      </c>
      <c r="L16" s="31">
        <v>0</v>
      </c>
      <c r="M16" s="36">
        <f t="shared" si="3"/>
        <v>0</v>
      </c>
      <c r="N16" s="31">
        <f t="shared" si="4"/>
        <v>272299767</v>
      </c>
      <c r="O16" s="36">
        <f t="shared" si="5"/>
        <v>0.74869391430930987</v>
      </c>
      <c r="P16" s="31">
        <v>43336159</v>
      </c>
      <c r="Q16" s="31">
        <v>379733898</v>
      </c>
      <c r="R16" s="31">
        <v>358563916</v>
      </c>
      <c r="S16" s="31">
        <v>226710525</v>
      </c>
      <c r="T16" s="36">
        <f t="shared" si="6"/>
        <v>0.63227367530200673</v>
      </c>
      <c r="U16" s="36">
        <f t="shared" si="7"/>
        <v>1.2927599098018816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5270654</v>
      </c>
      <c r="E17" s="31">
        <v>4528023</v>
      </c>
      <c r="F17" s="31">
        <v>539248</v>
      </c>
      <c r="G17" s="36">
        <f t="shared" si="0"/>
        <v>0.10231140196264069</v>
      </c>
      <c r="H17" s="31">
        <v>697417</v>
      </c>
      <c r="I17" s="36">
        <f t="shared" si="1"/>
        <v>0.13232077081895341</v>
      </c>
      <c r="J17" s="31">
        <v>730379</v>
      </c>
      <c r="K17" s="36">
        <f t="shared" si="2"/>
        <v>0.16130196335133457</v>
      </c>
      <c r="L17" s="31">
        <v>0</v>
      </c>
      <c r="M17" s="36">
        <f t="shared" si="3"/>
        <v>0</v>
      </c>
      <c r="N17" s="31">
        <f t="shared" si="4"/>
        <v>1967044</v>
      </c>
      <c r="O17" s="36">
        <f t="shared" si="5"/>
        <v>0.43441563790643289</v>
      </c>
      <c r="P17" s="31">
        <v>703364</v>
      </c>
      <c r="Q17" s="31">
        <v>3923248</v>
      </c>
      <c r="R17" s="31">
        <v>4761935</v>
      </c>
      <c r="S17" s="31">
        <v>2075734</v>
      </c>
      <c r="T17" s="36">
        <f t="shared" si="6"/>
        <v>0.43590137202628765</v>
      </c>
      <c r="U17" s="36">
        <f t="shared" si="7"/>
        <v>3.8408277932905355E-2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1046357157</v>
      </c>
      <c r="E19" s="32">
        <f>SUM(E11:E18)</f>
        <v>1026849095</v>
      </c>
      <c r="F19" s="32">
        <f>SUM(F11:F18)</f>
        <v>250429576</v>
      </c>
      <c r="G19" s="37">
        <f t="shared" si="0"/>
        <v>0.23933469974822374</v>
      </c>
      <c r="H19" s="32">
        <f>SUM(H11:H18)</f>
        <v>224639473</v>
      </c>
      <c r="I19" s="37">
        <f t="shared" si="1"/>
        <v>0.21468718543872875</v>
      </c>
      <c r="J19" s="32">
        <f>SUM(J11:J18)</f>
        <v>285484493</v>
      </c>
      <c r="K19" s="37">
        <f t="shared" si="2"/>
        <v>0.27801991002387744</v>
      </c>
      <c r="L19" s="32">
        <f>SUM(L11:L18)</f>
        <v>0</v>
      </c>
      <c r="M19" s="37">
        <f t="shared" si="3"/>
        <v>0</v>
      </c>
      <c r="N19" s="32">
        <f t="shared" si="4"/>
        <v>760553542</v>
      </c>
      <c r="O19" s="37">
        <f t="shared" si="5"/>
        <v>0.7406672954218263</v>
      </c>
      <c r="P19" s="32">
        <f>SUM(P11:P18)</f>
        <v>175911808</v>
      </c>
      <c r="Q19" s="32">
        <f>SUM(Q11:Q18)</f>
        <v>1061251077</v>
      </c>
      <c r="R19" s="32">
        <f>SUM(R11:R18)</f>
        <v>1025311784</v>
      </c>
      <c r="S19" s="32">
        <f>SUM(S11:S18)</f>
        <v>634152163</v>
      </c>
      <c r="T19" s="37">
        <f t="shared" si="6"/>
        <v>0.61849690298692594</v>
      </c>
      <c r="U19" s="37">
        <f t="shared" si="7"/>
        <v>0.6228841954714035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9760000</v>
      </c>
      <c r="E20" s="31">
        <v>21576869</v>
      </c>
      <c r="F20" s="31">
        <v>12092775</v>
      </c>
      <c r="G20" s="36">
        <f t="shared" si="0"/>
        <v>1.239013831967213</v>
      </c>
      <c r="H20" s="31">
        <v>4563690</v>
      </c>
      <c r="I20" s="36">
        <f t="shared" si="1"/>
        <v>0.46759118852459014</v>
      </c>
      <c r="J20" s="31">
        <v>-266435</v>
      </c>
      <c r="K20" s="36">
        <f t="shared" si="2"/>
        <v>-1.2348177115039258E-2</v>
      </c>
      <c r="L20" s="31">
        <v>0</v>
      </c>
      <c r="M20" s="36">
        <f t="shared" si="3"/>
        <v>0</v>
      </c>
      <c r="N20" s="31">
        <f t="shared" si="4"/>
        <v>16390030</v>
      </c>
      <c r="O20" s="36">
        <f t="shared" si="5"/>
        <v>0.75961113727853657</v>
      </c>
      <c r="P20" s="31">
        <v>0</v>
      </c>
      <c r="Q20" s="31">
        <v>4500000</v>
      </c>
      <c r="R20" s="31">
        <v>4500000</v>
      </c>
      <c r="S20" s="31">
        <v>244350</v>
      </c>
      <c r="T20" s="36">
        <f t="shared" si="6"/>
        <v>5.4300000000000001E-2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10700000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12670701</v>
      </c>
      <c r="E22" s="31">
        <v>12670701</v>
      </c>
      <c r="F22" s="31">
        <v>2649075</v>
      </c>
      <c r="G22" s="36">
        <f t="shared" si="0"/>
        <v>0.20907091091487362</v>
      </c>
      <c r="H22" s="31">
        <v>2836001</v>
      </c>
      <c r="I22" s="36">
        <f t="shared" si="1"/>
        <v>0.22382352799580701</v>
      </c>
      <c r="J22" s="31">
        <v>2397042</v>
      </c>
      <c r="K22" s="36">
        <f t="shared" si="2"/>
        <v>0.18917990409528249</v>
      </c>
      <c r="L22" s="31">
        <v>0</v>
      </c>
      <c r="M22" s="36">
        <f t="shared" si="3"/>
        <v>0</v>
      </c>
      <c r="N22" s="31">
        <f t="shared" si="4"/>
        <v>7882118</v>
      </c>
      <c r="O22" s="36">
        <f t="shared" si="5"/>
        <v>0.62207434300596309</v>
      </c>
      <c r="P22" s="31">
        <v>2531040</v>
      </c>
      <c r="Q22" s="31">
        <v>11236584</v>
      </c>
      <c r="R22" s="31">
        <v>11236598</v>
      </c>
      <c r="S22" s="31">
        <v>7586241</v>
      </c>
      <c r="T22" s="36">
        <f t="shared" si="6"/>
        <v>0.67513681632109646</v>
      </c>
      <c r="U22" s="36">
        <f t="shared" si="7"/>
        <v>-5.294187369618808E-2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41673528</v>
      </c>
      <c r="E23" s="31">
        <v>45307048</v>
      </c>
      <c r="F23" s="31">
        <v>10628707</v>
      </c>
      <c r="G23" s="36">
        <f t="shared" si="0"/>
        <v>0.25504696890553641</v>
      </c>
      <c r="H23" s="31">
        <v>9405218</v>
      </c>
      <c r="I23" s="36">
        <f t="shared" si="1"/>
        <v>0.22568806749454953</v>
      </c>
      <c r="J23" s="31">
        <v>14416444</v>
      </c>
      <c r="K23" s="36">
        <f t="shared" si="2"/>
        <v>0.31819429065429289</v>
      </c>
      <c r="L23" s="31">
        <v>0</v>
      </c>
      <c r="M23" s="36">
        <f t="shared" si="3"/>
        <v>0</v>
      </c>
      <c r="N23" s="31">
        <f t="shared" si="4"/>
        <v>34450369</v>
      </c>
      <c r="O23" s="36">
        <f t="shared" si="5"/>
        <v>0.76037549389666703</v>
      </c>
      <c r="P23" s="31">
        <v>7934609</v>
      </c>
      <c r="Q23" s="31">
        <v>41147275</v>
      </c>
      <c r="R23" s="31">
        <v>41547275</v>
      </c>
      <c r="S23" s="31">
        <v>26682885</v>
      </c>
      <c r="T23" s="36">
        <f t="shared" si="6"/>
        <v>0.642229484364498</v>
      </c>
      <c r="U23" s="36">
        <f t="shared" si="7"/>
        <v>0.81690666799082345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130746716</v>
      </c>
      <c r="E25" s="31">
        <v>130946716</v>
      </c>
      <c r="F25" s="31">
        <v>10101838</v>
      </c>
      <c r="G25" s="36">
        <f t="shared" si="0"/>
        <v>7.7262651858881107E-2</v>
      </c>
      <c r="H25" s="31">
        <v>10320897</v>
      </c>
      <c r="I25" s="36">
        <f t="shared" si="1"/>
        <v>7.8938097382117045E-2</v>
      </c>
      <c r="J25" s="31">
        <v>6077583</v>
      </c>
      <c r="K25" s="36">
        <f t="shared" si="2"/>
        <v>4.6412641612180637E-2</v>
      </c>
      <c r="L25" s="31">
        <v>0</v>
      </c>
      <c r="M25" s="36">
        <f t="shared" si="3"/>
        <v>0</v>
      </c>
      <c r="N25" s="31">
        <f t="shared" si="4"/>
        <v>26500318</v>
      </c>
      <c r="O25" s="36">
        <f t="shared" si="5"/>
        <v>0.20237481938836863</v>
      </c>
      <c r="P25" s="31">
        <v>4832563</v>
      </c>
      <c r="Q25" s="31">
        <v>25948656</v>
      </c>
      <c r="R25" s="31">
        <v>89679704</v>
      </c>
      <c r="S25" s="31">
        <v>13706755</v>
      </c>
      <c r="T25" s="36">
        <f t="shared" si="6"/>
        <v>0.15284121588982943</v>
      </c>
      <c r="U25" s="36">
        <f t="shared" si="7"/>
        <v>0.25763140594338862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194850945</v>
      </c>
      <c r="E27" s="32">
        <f>SUM(E20:E26)</f>
        <v>221201334</v>
      </c>
      <c r="F27" s="32">
        <f>SUM(F20:F26)</f>
        <v>35472395</v>
      </c>
      <c r="G27" s="37">
        <f t="shared" si="0"/>
        <v>0.1820488733067217</v>
      </c>
      <c r="H27" s="32">
        <f>SUM(H20:H26)</f>
        <v>27125806</v>
      </c>
      <c r="I27" s="37">
        <f t="shared" si="1"/>
        <v>0.13921310979528481</v>
      </c>
      <c r="J27" s="32">
        <f>SUM(J20:J26)</f>
        <v>22624634</v>
      </c>
      <c r="K27" s="37">
        <f t="shared" si="2"/>
        <v>0.10228073036847056</v>
      </c>
      <c r="L27" s="32">
        <f>SUM(L20:L26)</f>
        <v>0</v>
      </c>
      <c r="M27" s="37">
        <f t="shared" si="3"/>
        <v>0</v>
      </c>
      <c r="N27" s="32">
        <f t="shared" si="4"/>
        <v>85222835</v>
      </c>
      <c r="O27" s="37">
        <f t="shared" si="5"/>
        <v>0.38527269912395734</v>
      </c>
      <c r="P27" s="32">
        <f>SUM(P20:P26)</f>
        <v>15298212</v>
      </c>
      <c r="Q27" s="32">
        <f>SUM(Q20:Q26)</f>
        <v>82832515</v>
      </c>
      <c r="R27" s="32">
        <f>SUM(R20:R26)</f>
        <v>146963577</v>
      </c>
      <c r="S27" s="32">
        <f>SUM(S20:S26)</f>
        <v>48220231</v>
      </c>
      <c r="T27" s="37">
        <f t="shared" si="6"/>
        <v>0.32811007995538921</v>
      </c>
      <c r="U27" s="37">
        <f t="shared" si="7"/>
        <v>0.47890707750683537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199865947</v>
      </c>
      <c r="E28" s="31">
        <v>179704854</v>
      </c>
      <c r="F28" s="31">
        <v>34035407</v>
      </c>
      <c r="G28" s="36">
        <f t="shared" si="0"/>
        <v>0.1702911752145552</v>
      </c>
      <c r="H28" s="31">
        <v>32615892</v>
      </c>
      <c r="I28" s="36">
        <f t="shared" si="1"/>
        <v>0.16318883976768689</v>
      </c>
      <c r="J28" s="31">
        <v>31373793</v>
      </c>
      <c r="K28" s="36">
        <f t="shared" si="2"/>
        <v>0.17458511721670023</v>
      </c>
      <c r="L28" s="31">
        <v>0</v>
      </c>
      <c r="M28" s="36">
        <f t="shared" si="3"/>
        <v>0</v>
      </c>
      <c r="N28" s="31">
        <f t="shared" si="4"/>
        <v>98025092</v>
      </c>
      <c r="O28" s="36">
        <f t="shared" si="5"/>
        <v>0.54547826515582043</v>
      </c>
      <c r="P28" s="31">
        <v>27047753</v>
      </c>
      <c r="Q28" s="31">
        <v>189815105</v>
      </c>
      <c r="R28" s="31">
        <v>189815105</v>
      </c>
      <c r="S28" s="31">
        <v>87127065</v>
      </c>
      <c r="T28" s="36">
        <f t="shared" si="6"/>
        <v>0.45901017729858751</v>
      </c>
      <c r="U28" s="36">
        <f t="shared" si="7"/>
        <v>0.15994082761699291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20326008</v>
      </c>
      <c r="E30" s="31">
        <v>20326008</v>
      </c>
      <c r="F30" s="31">
        <v>5977387</v>
      </c>
      <c r="G30" s="36">
        <f t="shared" si="0"/>
        <v>0.29407579688052865</v>
      </c>
      <c r="H30" s="31">
        <v>5297045</v>
      </c>
      <c r="I30" s="36">
        <f t="shared" si="1"/>
        <v>0.26060429573775629</v>
      </c>
      <c r="J30" s="31">
        <v>4434646</v>
      </c>
      <c r="K30" s="36">
        <f t="shared" si="2"/>
        <v>0.21817594482891081</v>
      </c>
      <c r="L30" s="31">
        <v>0</v>
      </c>
      <c r="M30" s="36">
        <f t="shared" si="3"/>
        <v>0</v>
      </c>
      <c r="N30" s="31">
        <f t="shared" si="4"/>
        <v>15709078</v>
      </c>
      <c r="O30" s="36">
        <f t="shared" si="5"/>
        <v>0.77285603744719578</v>
      </c>
      <c r="P30" s="31">
        <v>3611957</v>
      </c>
      <c r="Q30" s="31">
        <v>16700002</v>
      </c>
      <c r="R30" s="31">
        <v>16700002</v>
      </c>
      <c r="S30" s="31">
        <v>10830698</v>
      </c>
      <c r="T30" s="36">
        <f t="shared" si="6"/>
        <v>0.64854471274913617</v>
      </c>
      <c r="U30" s="36">
        <f t="shared" si="7"/>
        <v>0.22776821540234282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17995545</v>
      </c>
      <c r="E32" s="31">
        <v>19193744</v>
      </c>
      <c r="F32" s="31">
        <v>4410544</v>
      </c>
      <c r="G32" s="36">
        <f t="shared" si="0"/>
        <v>0.24509088221557057</v>
      </c>
      <c r="H32" s="31">
        <v>4591100</v>
      </c>
      <c r="I32" s="36">
        <f t="shared" si="1"/>
        <v>0.25512425436406622</v>
      </c>
      <c r="J32" s="31">
        <v>4530084</v>
      </c>
      <c r="K32" s="36">
        <f t="shared" si="2"/>
        <v>0.23601877778509497</v>
      </c>
      <c r="L32" s="31">
        <v>0</v>
      </c>
      <c r="M32" s="36">
        <f t="shared" si="3"/>
        <v>0</v>
      </c>
      <c r="N32" s="31">
        <f t="shared" si="4"/>
        <v>13531728</v>
      </c>
      <c r="O32" s="36">
        <f t="shared" si="5"/>
        <v>0.70500721485083895</v>
      </c>
      <c r="P32" s="31">
        <v>3476572</v>
      </c>
      <c r="Q32" s="31">
        <v>12003025</v>
      </c>
      <c r="R32" s="31">
        <v>15492526</v>
      </c>
      <c r="S32" s="31">
        <v>10062598</v>
      </c>
      <c r="T32" s="36">
        <f t="shared" si="6"/>
        <v>0.64951306197581982</v>
      </c>
      <c r="U32" s="36">
        <f t="shared" si="7"/>
        <v>0.30303183710850812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415748063</v>
      </c>
      <c r="E33" s="31">
        <v>404900564</v>
      </c>
      <c r="F33" s="31">
        <v>61702994</v>
      </c>
      <c r="G33" s="36">
        <f t="shared" si="0"/>
        <v>0.14841438720064465</v>
      </c>
      <c r="H33" s="31">
        <v>67730388</v>
      </c>
      <c r="I33" s="36">
        <f t="shared" si="1"/>
        <v>0.16291209515508914</v>
      </c>
      <c r="J33" s="31">
        <v>110495303</v>
      </c>
      <c r="K33" s="36">
        <f t="shared" si="2"/>
        <v>0.27289491006982147</v>
      </c>
      <c r="L33" s="31">
        <v>0</v>
      </c>
      <c r="M33" s="36">
        <f t="shared" si="3"/>
        <v>0</v>
      </c>
      <c r="N33" s="31">
        <f t="shared" si="4"/>
        <v>239928685</v>
      </c>
      <c r="O33" s="36">
        <f t="shared" si="5"/>
        <v>0.59256199257850384</v>
      </c>
      <c r="P33" s="31">
        <v>66965014</v>
      </c>
      <c r="Q33" s="31">
        <v>301939396</v>
      </c>
      <c r="R33" s="31">
        <v>405786063</v>
      </c>
      <c r="S33" s="31">
        <v>200637042</v>
      </c>
      <c r="T33" s="36">
        <f t="shared" si="6"/>
        <v>0.49444044607318116</v>
      </c>
      <c r="U33" s="36">
        <f t="shared" si="7"/>
        <v>0.65004524601458313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653935563</v>
      </c>
      <c r="E35" s="32">
        <f>SUM(E28:E34)</f>
        <v>624125170</v>
      </c>
      <c r="F35" s="32">
        <f>SUM(F28:F34)</f>
        <v>106126332</v>
      </c>
      <c r="G35" s="37">
        <f t="shared" si="0"/>
        <v>0.16228866879961995</v>
      </c>
      <c r="H35" s="32">
        <f>SUM(H28:H34)</f>
        <v>110234425</v>
      </c>
      <c r="I35" s="37">
        <f t="shared" si="1"/>
        <v>0.16857077552761876</v>
      </c>
      <c r="J35" s="32">
        <f>SUM(J28:J34)</f>
        <v>150833826</v>
      </c>
      <c r="K35" s="37">
        <f t="shared" si="2"/>
        <v>0.24167239722121767</v>
      </c>
      <c r="L35" s="32">
        <f>SUM(L28:L34)</f>
        <v>0</v>
      </c>
      <c r="M35" s="37">
        <f t="shared" si="3"/>
        <v>0</v>
      </c>
      <c r="N35" s="32">
        <f t="shared" si="4"/>
        <v>367194583</v>
      </c>
      <c r="O35" s="37">
        <f t="shared" si="5"/>
        <v>0.58833484155109461</v>
      </c>
      <c r="P35" s="32">
        <f>SUM(P28:P34)</f>
        <v>101101296</v>
      </c>
      <c r="Q35" s="32">
        <f>SUM(Q28:Q34)</f>
        <v>520457528</v>
      </c>
      <c r="R35" s="32">
        <f>SUM(R28:R34)</f>
        <v>627793696</v>
      </c>
      <c r="S35" s="32">
        <f>SUM(S28:S34)</f>
        <v>308657403</v>
      </c>
      <c r="T35" s="37">
        <f t="shared" si="6"/>
        <v>0.49165419303605112</v>
      </c>
      <c r="U35" s="37">
        <f t="shared" si="7"/>
        <v>0.49190793755996953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58604496</v>
      </c>
      <c r="E36" s="31">
        <v>40511509</v>
      </c>
      <c r="F36" s="31">
        <v>5877551</v>
      </c>
      <c r="G36" s="36">
        <f t="shared" si="0"/>
        <v>0.10029181037577731</v>
      </c>
      <c r="H36" s="31">
        <v>13877165</v>
      </c>
      <c r="I36" s="36">
        <f t="shared" si="1"/>
        <v>0.23679352178030846</v>
      </c>
      <c r="J36" s="31">
        <v>10475295</v>
      </c>
      <c r="K36" s="36">
        <f t="shared" si="2"/>
        <v>0.25857577904590029</v>
      </c>
      <c r="L36" s="31">
        <v>0</v>
      </c>
      <c r="M36" s="36">
        <f t="shared" si="3"/>
        <v>0</v>
      </c>
      <c r="N36" s="31">
        <f t="shared" si="4"/>
        <v>30230011</v>
      </c>
      <c r="O36" s="36">
        <f t="shared" si="5"/>
        <v>0.74620797265290706</v>
      </c>
      <c r="P36" s="31">
        <v>9986009</v>
      </c>
      <c r="Q36" s="31">
        <v>51924492</v>
      </c>
      <c r="R36" s="31">
        <v>47924492</v>
      </c>
      <c r="S36" s="31">
        <v>27353468</v>
      </c>
      <c r="T36" s="36">
        <f t="shared" si="6"/>
        <v>0.57076177249828752</v>
      </c>
      <c r="U36" s="36">
        <f t="shared" si="7"/>
        <v>4.8997151915244563E-2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98670767</v>
      </c>
      <c r="E37" s="31">
        <v>96696578</v>
      </c>
      <c r="F37" s="31">
        <v>15514954</v>
      </c>
      <c r="G37" s="36">
        <f t="shared" si="0"/>
        <v>0.15723962093048288</v>
      </c>
      <c r="H37" s="31">
        <v>11590738</v>
      </c>
      <c r="I37" s="36">
        <f t="shared" si="1"/>
        <v>0.1174688142436351</v>
      </c>
      <c r="J37" s="31">
        <v>9249069</v>
      </c>
      <c r="K37" s="36">
        <f t="shared" si="2"/>
        <v>9.5650427257105208E-2</v>
      </c>
      <c r="L37" s="31">
        <v>0</v>
      </c>
      <c r="M37" s="36">
        <f t="shared" si="3"/>
        <v>0</v>
      </c>
      <c r="N37" s="31">
        <f t="shared" si="4"/>
        <v>36354761</v>
      </c>
      <c r="O37" s="36">
        <f t="shared" si="5"/>
        <v>0.37596739979774674</v>
      </c>
      <c r="P37" s="31">
        <v>9902988</v>
      </c>
      <c r="Q37" s="31">
        <v>98714819</v>
      </c>
      <c r="R37" s="31">
        <v>87264819</v>
      </c>
      <c r="S37" s="31">
        <v>66129786</v>
      </c>
      <c r="T37" s="36">
        <f t="shared" si="6"/>
        <v>0.75780580029622246</v>
      </c>
      <c r="U37" s="36">
        <f t="shared" si="7"/>
        <v>-6.6032494435012912E-2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120617582</v>
      </c>
      <c r="E38" s="31">
        <v>120617582</v>
      </c>
      <c r="F38" s="31">
        <v>20105011</v>
      </c>
      <c r="G38" s="36">
        <f t="shared" si="0"/>
        <v>0.16668391677757227</v>
      </c>
      <c r="H38" s="31">
        <v>30920630</v>
      </c>
      <c r="I38" s="36">
        <f t="shared" si="1"/>
        <v>0.25635259377028469</v>
      </c>
      <c r="J38" s="31">
        <v>15427843</v>
      </c>
      <c r="K38" s="36">
        <f t="shared" si="2"/>
        <v>0.12790708240196691</v>
      </c>
      <c r="L38" s="31">
        <v>0</v>
      </c>
      <c r="M38" s="36">
        <f t="shared" si="3"/>
        <v>0</v>
      </c>
      <c r="N38" s="31">
        <f t="shared" si="4"/>
        <v>66453484</v>
      </c>
      <c r="O38" s="36">
        <f t="shared" si="5"/>
        <v>0.55094359294982387</v>
      </c>
      <c r="P38" s="31">
        <v>21040728</v>
      </c>
      <c r="Q38" s="31">
        <v>87477939</v>
      </c>
      <c r="R38" s="31">
        <v>91520406</v>
      </c>
      <c r="S38" s="31">
        <v>70204864</v>
      </c>
      <c r="T38" s="36">
        <f t="shared" si="6"/>
        <v>0.76709519841946505</v>
      </c>
      <c r="U38" s="36">
        <f t="shared" si="7"/>
        <v>-0.26676287056227332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277892845</v>
      </c>
      <c r="E40" s="32">
        <f>SUM(E36:E39)</f>
        <v>257825669</v>
      </c>
      <c r="F40" s="32">
        <f>SUM(F36:F39)</f>
        <v>41497516</v>
      </c>
      <c r="G40" s="37">
        <f t="shared" si="0"/>
        <v>0.14932919917387583</v>
      </c>
      <c r="H40" s="32">
        <f>SUM(H36:H39)</f>
        <v>56388533</v>
      </c>
      <c r="I40" s="37">
        <f t="shared" si="1"/>
        <v>0.20291466302415956</v>
      </c>
      <c r="J40" s="32">
        <f>SUM(J36:J39)</f>
        <v>35152207</v>
      </c>
      <c r="K40" s="37">
        <f t="shared" si="2"/>
        <v>0.13634099015951745</v>
      </c>
      <c r="L40" s="32">
        <f>SUM(L36:L39)</f>
        <v>0</v>
      </c>
      <c r="M40" s="37">
        <f t="shared" si="3"/>
        <v>0</v>
      </c>
      <c r="N40" s="32">
        <f t="shared" si="4"/>
        <v>133038256</v>
      </c>
      <c r="O40" s="37">
        <f t="shared" si="5"/>
        <v>0.51600081759120731</v>
      </c>
      <c r="P40" s="32">
        <f>SUM(P36:P39)</f>
        <v>40929725</v>
      </c>
      <c r="Q40" s="32">
        <f>SUM(Q36:Q39)</f>
        <v>238117250</v>
      </c>
      <c r="R40" s="32">
        <f>SUM(R36:R39)</f>
        <v>226709717</v>
      </c>
      <c r="S40" s="32">
        <f>SUM(S36:S39)</f>
        <v>163688118</v>
      </c>
      <c r="T40" s="37">
        <f t="shared" si="6"/>
        <v>0.7220163306895222</v>
      </c>
      <c r="U40" s="37">
        <f t="shared" si="7"/>
        <v>-0.14115701974542949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21313000</v>
      </c>
      <c r="F43" s="31">
        <v>0</v>
      </c>
      <c r="G43" s="36">
        <f t="shared" si="0"/>
        <v>0</v>
      </c>
      <c r="H43" s="31">
        <v>7883697</v>
      </c>
      <c r="I43" s="36">
        <f t="shared" si="1"/>
        <v>0</v>
      </c>
      <c r="J43" s="31">
        <v>1256463</v>
      </c>
      <c r="K43" s="36">
        <f t="shared" si="2"/>
        <v>5.8952892600760101E-2</v>
      </c>
      <c r="L43" s="31">
        <v>0</v>
      </c>
      <c r="M43" s="36">
        <f t="shared" si="3"/>
        <v>0</v>
      </c>
      <c r="N43" s="31">
        <f t="shared" si="4"/>
        <v>9140160</v>
      </c>
      <c r="O43" s="36">
        <f t="shared" si="5"/>
        <v>0.42885375123164265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650019846</v>
      </c>
      <c r="E45" s="31">
        <v>669917794</v>
      </c>
      <c r="F45" s="31">
        <v>228888730</v>
      </c>
      <c r="G45" s="36">
        <f t="shared" si="0"/>
        <v>0.35212575648036443</v>
      </c>
      <c r="H45" s="31">
        <v>144535252</v>
      </c>
      <c r="I45" s="36">
        <f t="shared" si="1"/>
        <v>0.22235513713838209</v>
      </c>
      <c r="J45" s="31">
        <v>139158860</v>
      </c>
      <c r="K45" s="36">
        <f t="shared" si="2"/>
        <v>0.2077252780062743</v>
      </c>
      <c r="L45" s="31">
        <v>0</v>
      </c>
      <c r="M45" s="36">
        <f t="shared" si="3"/>
        <v>0</v>
      </c>
      <c r="N45" s="31">
        <f t="shared" si="4"/>
        <v>512582842</v>
      </c>
      <c r="O45" s="36">
        <f t="shared" si="5"/>
        <v>0.76514289751796027</v>
      </c>
      <c r="P45" s="31">
        <v>125134699</v>
      </c>
      <c r="Q45" s="31">
        <v>554530342</v>
      </c>
      <c r="R45" s="31">
        <v>561316059</v>
      </c>
      <c r="S45" s="31">
        <v>381860306</v>
      </c>
      <c r="T45" s="36">
        <f t="shared" si="6"/>
        <v>0.68029463949471647</v>
      </c>
      <c r="U45" s="36">
        <f t="shared" si="7"/>
        <v>0.11207251954951358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650019846</v>
      </c>
      <c r="E47" s="32">
        <f>SUM(E41:E46)</f>
        <v>691230794</v>
      </c>
      <c r="F47" s="32">
        <f>SUM(F41:F46)</f>
        <v>228888730</v>
      </c>
      <c r="G47" s="37">
        <f t="shared" si="0"/>
        <v>0.35212575648036443</v>
      </c>
      <c r="H47" s="32">
        <f>SUM(H41:H46)</f>
        <v>152418949</v>
      </c>
      <c r="I47" s="37">
        <f t="shared" si="1"/>
        <v>0.2344835314458999</v>
      </c>
      <c r="J47" s="32">
        <f>SUM(J41:J46)</f>
        <v>140415323</v>
      </c>
      <c r="K47" s="37">
        <f t="shared" si="2"/>
        <v>0.20313811858329911</v>
      </c>
      <c r="L47" s="32">
        <f>SUM(L41:L46)</f>
        <v>0</v>
      </c>
      <c r="M47" s="37">
        <f t="shared" si="3"/>
        <v>0</v>
      </c>
      <c r="N47" s="32">
        <f t="shared" si="4"/>
        <v>521723002</v>
      </c>
      <c r="O47" s="37">
        <f t="shared" si="5"/>
        <v>0.75477395759657084</v>
      </c>
      <c r="P47" s="32">
        <f>SUM(P41:P46)</f>
        <v>125134699</v>
      </c>
      <c r="Q47" s="32">
        <f>SUM(Q41:Q46)</f>
        <v>554530342</v>
      </c>
      <c r="R47" s="32">
        <f>SUM(R41:R46)</f>
        <v>561316059</v>
      </c>
      <c r="S47" s="32">
        <f>SUM(S41:S46)</f>
        <v>381860306</v>
      </c>
      <c r="T47" s="37">
        <f t="shared" si="6"/>
        <v>0.68029463949471647</v>
      </c>
      <c r="U47" s="37">
        <f t="shared" si="7"/>
        <v>0.12211340357321676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73815912</v>
      </c>
      <c r="E48" s="31">
        <v>73815912</v>
      </c>
      <c r="F48" s="31">
        <v>15074690</v>
      </c>
      <c r="G48" s="36">
        <f t="shared" si="0"/>
        <v>0.20422006030352913</v>
      </c>
      <c r="H48" s="31">
        <v>17334277</v>
      </c>
      <c r="I48" s="36">
        <f t="shared" si="1"/>
        <v>0.23483117027667422</v>
      </c>
      <c r="J48" s="31">
        <v>41211921</v>
      </c>
      <c r="K48" s="36">
        <f t="shared" si="2"/>
        <v>0.55830673744165082</v>
      </c>
      <c r="L48" s="31">
        <v>0</v>
      </c>
      <c r="M48" s="36">
        <f t="shared" si="3"/>
        <v>0</v>
      </c>
      <c r="N48" s="31">
        <f t="shared" si="4"/>
        <v>73620888</v>
      </c>
      <c r="O48" s="36">
        <f t="shared" si="5"/>
        <v>0.99735796802185417</v>
      </c>
      <c r="P48" s="31">
        <v>21399791</v>
      </c>
      <c r="Q48" s="31">
        <v>10735956</v>
      </c>
      <c r="R48" s="31">
        <v>10735956</v>
      </c>
      <c r="S48" s="31">
        <v>41130936</v>
      </c>
      <c r="T48" s="36">
        <f t="shared" si="6"/>
        <v>3.8311386522075912</v>
      </c>
      <c r="U48" s="36">
        <f t="shared" si="7"/>
        <v>0.92580950907417736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32297808</v>
      </c>
      <c r="E50" s="31">
        <v>44504793</v>
      </c>
      <c r="F50" s="31">
        <v>11112348</v>
      </c>
      <c r="G50" s="36">
        <f t="shared" si="0"/>
        <v>0.34405889093154557</v>
      </c>
      <c r="H50" s="31">
        <v>13244936</v>
      </c>
      <c r="I50" s="36">
        <f t="shared" si="1"/>
        <v>0.41008776818538273</v>
      </c>
      <c r="J50" s="31">
        <v>11067789</v>
      </c>
      <c r="K50" s="36">
        <f t="shared" si="2"/>
        <v>0.24868757394287846</v>
      </c>
      <c r="L50" s="31">
        <v>0</v>
      </c>
      <c r="M50" s="36">
        <f t="shared" si="3"/>
        <v>0</v>
      </c>
      <c r="N50" s="31">
        <f t="shared" si="4"/>
        <v>35425073</v>
      </c>
      <c r="O50" s="36">
        <f t="shared" si="5"/>
        <v>0.79598332251539738</v>
      </c>
      <c r="P50" s="31">
        <v>13065250</v>
      </c>
      <c r="Q50" s="31">
        <v>30925308</v>
      </c>
      <c r="R50" s="31">
        <v>36925308</v>
      </c>
      <c r="S50" s="31">
        <v>30294605</v>
      </c>
      <c r="T50" s="36">
        <f t="shared" si="6"/>
        <v>0.82042931097555094</v>
      </c>
      <c r="U50" s="36">
        <f t="shared" si="7"/>
        <v>-0.15288348864353918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454000</v>
      </c>
      <c r="Q52" s="31">
        <v>2420000</v>
      </c>
      <c r="R52" s="31">
        <v>2420000</v>
      </c>
      <c r="S52" s="31">
        <v>1204000</v>
      </c>
      <c r="T52" s="36">
        <f t="shared" si="6"/>
        <v>0.49752066115702481</v>
      </c>
      <c r="U52" s="36">
        <f t="shared" si="7"/>
        <v>-1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106113720</v>
      </c>
      <c r="E53" s="32">
        <f>SUM(E48:E52)</f>
        <v>118320705</v>
      </c>
      <c r="F53" s="32">
        <f>SUM(F48:F52)</f>
        <v>26187038</v>
      </c>
      <c r="G53" s="37">
        <f t="shared" si="0"/>
        <v>0.24678277229372414</v>
      </c>
      <c r="H53" s="32">
        <f>SUM(H48:H52)</f>
        <v>30579213</v>
      </c>
      <c r="I53" s="37">
        <f t="shared" si="1"/>
        <v>0.28817397976435094</v>
      </c>
      <c r="J53" s="32">
        <f>SUM(J48:J52)</f>
        <v>52279710</v>
      </c>
      <c r="K53" s="37">
        <f t="shared" si="2"/>
        <v>0.44184751941767081</v>
      </c>
      <c r="L53" s="32">
        <f>SUM(L48:L52)</f>
        <v>0</v>
      </c>
      <c r="M53" s="37">
        <f t="shared" si="3"/>
        <v>0</v>
      </c>
      <c r="N53" s="32">
        <f t="shared" si="4"/>
        <v>109045961</v>
      </c>
      <c r="O53" s="37">
        <f t="shared" si="5"/>
        <v>0.9216135164170971</v>
      </c>
      <c r="P53" s="32">
        <f>SUM(P48:P52)</f>
        <v>34919041</v>
      </c>
      <c r="Q53" s="32">
        <f>SUM(Q48:Q52)</f>
        <v>44081264</v>
      </c>
      <c r="R53" s="32">
        <f>SUM(R48:R52)</f>
        <v>50081264</v>
      </c>
      <c r="S53" s="32">
        <f>SUM(S48:S52)</f>
        <v>72629541</v>
      </c>
      <c r="T53" s="37">
        <f t="shared" si="6"/>
        <v>1.4502337840354829</v>
      </c>
      <c r="U53" s="37">
        <f t="shared" si="7"/>
        <v>0.49716912328720597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10917216768</v>
      </c>
      <c r="E54" s="32">
        <f>SUM(E8:E9,E11:E18,E20:E26,E28:E34,E36:E39,E41:E46,E48:E52)</f>
        <v>10761818350</v>
      </c>
      <c r="F54" s="32">
        <f>SUM(F8:F9,F11:F18,F20:F26,F28:F34,F36:F39,F41:F46,F48:F52)</f>
        <v>3100952991</v>
      </c>
      <c r="G54" s="37">
        <f t="shared" si="0"/>
        <v>0.28404244936212664</v>
      </c>
      <c r="H54" s="32">
        <f>SUM(H8:H9,H11:H18,H20:H26,H28:H34,H36:H39,H41:H46,H48:H52)</f>
        <v>2687433305</v>
      </c>
      <c r="I54" s="37">
        <f t="shared" si="1"/>
        <v>0.24616469216561407</v>
      </c>
      <c r="J54" s="32">
        <f>SUM(J8:J9,J11:J18,J20:J26,J28:J34,J36:J39,J41:J46,J48:J52)</f>
        <v>2039006118</v>
      </c>
      <c r="K54" s="37">
        <f t="shared" si="2"/>
        <v>0.18946669156518517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7827392414</v>
      </c>
      <c r="O54" s="37">
        <f t="shared" si="5"/>
        <v>0.72732991390808965</v>
      </c>
      <c r="P54" s="32">
        <f>SUM(P8:P9,P11:P18,P20:P26,P28:P34,P36:P39,P41:P46,P48:P52)</f>
        <v>1658029368</v>
      </c>
      <c r="Q54" s="32">
        <f>SUM(Q8:Q9,Q11:Q18,Q20:Q26,Q28:Q34,Q36:Q39,Q41:Q46,Q48:Q52)</f>
        <v>9956722400</v>
      </c>
      <c r="R54" s="32">
        <f>SUM(R8:R9,R11:R18,R20:R26,R28:R34,R36:R39,R41:R46,R48:R52)</f>
        <v>9819353611</v>
      </c>
      <c r="S54" s="32">
        <f>SUM(S8:S9,S11:S18,S20:S26,S28:S34,S36:S39,S41:S46,S48:S52)</f>
        <v>6843687240</v>
      </c>
      <c r="T54" s="37">
        <f t="shared" si="6"/>
        <v>0.69695903733759523</v>
      </c>
      <c r="U54" s="37">
        <f t="shared" si="7"/>
        <v>0.22977684071998894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3646128500</v>
      </c>
      <c r="E57" s="31">
        <v>3646128500</v>
      </c>
      <c r="F57" s="31">
        <v>1047118428</v>
      </c>
      <c r="G57" s="36">
        <f t="shared" ref="G57:G85" si="8">IF(($D57      =0),0,($F57      /$D57      ))</f>
        <v>0.28718637535676539</v>
      </c>
      <c r="H57" s="31">
        <v>759175750</v>
      </c>
      <c r="I57" s="36">
        <f t="shared" ref="I57:I85" si="9">IF(($D57      =0),0,($H57      /$D57      ))</f>
        <v>0.20821420583503844</v>
      </c>
      <c r="J57" s="31">
        <v>740199960</v>
      </c>
      <c r="K57" s="36">
        <f t="shared" ref="K57:K85" si="10">IF(($E57      =0),0,($J57      /$E57      ))</f>
        <v>0.20300983906628634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2546494138</v>
      </c>
      <c r="O57" s="36">
        <f t="shared" ref="O57:O85" si="13">IF(($E57      =0),0,($N57      /$E57      ))</f>
        <v>0.69841042025809019</v>
      </c>
      <c r="P57" s="31">
        <v>628442393</v>
      </c>
      <c r="Q57" s="31">
        <v>3558885964</v>
      </c>
      <c r="R57" s="31">
        <v>3383119724</v>
      </c>
      <c r="S57" s="31">
        <v>2216030512</v>
      </c>
      <c r="T57" s="36">
        <f t="shared" ref="T57:T85" si="14">IF(($R57      =0),0,($S57      /$R57      ))</f>
        <v>0.65502574333369945</v>
      </c>
      <c r="U57" s="36">
        <f t="shared" ref="U57:U85" si="15">IF(($P57      =0),0,(($J57      /$P57      )-1))</f>
        <v>0.17783263548867567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3646128500</v>
      </c>
      <c r="E58" s="32">
        <f>E57</f>
        <v>3646128500</v>
      </c>
      <c r="F58" s="32">
        <f>F57</f>
        <v>1047118428</v>
      </c>
      <c r="G58" s="37">
        <f t="shared" si="8"/>
        <v>0.28718637535676539</v>
      </c>
      <c r="H58" s="32">
        <f>H57</f>
        <v>759175750</v>
      </c>
      <c r="I58" s="37">
        <f t="shared" si="9"/>
        <v>0.20821420583503844</v>
      </c>
      <c r="J58" s="32">
        <f>J57</f>
        <v>740199960</v>
      </c>
      <c r="K58" s="37">
        <f t="shared" si="10"/>
        <v>0.20300983906628634</v>
      </c>
      <c r="L58" s="32">
        <f>L57</f>
        <v>0</v>
      </c>
      <c r="M58" s="37">
        <f t="shared" si="11"/>
        <v>0</v>
      </c>
      <c r="N58" s="32">
        <f t="shared" si="12"/>
        <v>2546494138</v>
      </c>
      <c r="O58" s="37">
        <f t="shared" si="13"/>
        <v>0.69841042025809019</v>
      </c>
      <c r="P58" s="32">
        <f>P57</f>
        <v>628442393</v>
      </c>
      <c r="Q58" s="32">
        <f>Q57</f>
        <v>3558885964</v>
      </c>
      <c r="R58" s="32">
        <f>R57</f>
        <v>3383119724</v>
      </c>
      <c r="S58" s="32">
        <f>S57</f>
        <v>2216030512</v>
      </c>
      <c r="T58" s="37">
        <f t="shared" si="14"/>
        <v>0.65502574333369945</v>
      </c>
      <c r="U58" s="37">
        <f t="shared" si="15"/>
        <v>0.17783263548867567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14478945</v>
      </c>
      <c r="E59" s="31">
        <v>14478945</v>
      </c>
      <c r="F59" s="31">
        <v>230126</v>
      </c>
      <c r="G59" s="36">
        <f t="shared" si="8"/>
        <v>1.5893837568966524E-2</v>
      </c>
      <c r="H59" s="31">
        <v>3712799</v>
      </c>
      <c r="I59" s="36">
        <f t="shared" si="9"/>
        <v>0.25642745379583942</v>
      </c>
      <c r="J59" s="31">
        <v>4268758</v>
      </c>
      <c r="K59" s="36">
        <f t="shared" si="10"/>
        <v>0.29482520998594858</v>
      </c>
      <c r="L59" s="31">
        <v>0</v>
      </c>
      <c r="M59" s="36">
        <f t="shared" si="11"/>
        <v>0</v>
      </c>
      <c r="N59" s="31">
        <f t="shared" si="12"/>
        <v>8211683</v>
      </c>
      <c r="O59" s="36">
        <f t="shared" si="13"/>
        <v>0.56714650135075451</v>
      </c>
      <c r="P59" s="31">
        <v>3218290</v>
      </c>
      <c r="Q59" s="31">
        <v>33776941</v>
      </c>
      <c r="R59" s="31">
        <v>3358252</v>
      </c>
      <c r="S59" s="31">
        <v>9677235</v>
      </c>
      <c r="T59" s="36">
        <f t="shared" si="14"/>
        <v>2.8816285972583358</v>
      </c>
      <c r="U59" s="36">
        <f t="shared" si="15"/>
        <v>0.32640563777658316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96779000</v>
      </c>
      <c r="E60" s="31">
        <v>79539582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14013835</v>
      </c>
      <c r="Q60" s="31">
        <v>84083000</v>
      </c>
      <c r="R60" s="31">
        <v>84083000</v>
      </c>
      <c r="S60" s="31">
        <v>56055337</v>
      </c>
      <c r="T60" s="36">
        <f t="shared" si="14"/>
        <v>0.66666671027437174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48319081</v>
      </c>
      <c r="E61" s="31">
        <v>40000000</v>
      </c>
      <c r="F61" s="31">
        <v>4168556</v>
      </c>
      <c r="G61" s="36">
        <f t="shared" si="8"/>
        <v>8.6271425567882795E-2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4168556</v>
      </c>
      <c r="O61" s="36">
        <f t="shared" si="13"/>
        <v>0.1042139</v>
      </c>
      <c r="P61" s="31">
        <v>0</v>
      </c>
      <c r="Q61" s="31">
        <v>32626686</v>
      </c>
      <c r="R61" s="31">
        <v>32626686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159577026</v>
      </c>
      <c r="E63" s="32">
        <f>SUM(E59:E62)</f>
        <v>134018527</v>
      </c>
      <c r="F63" s="32">
        <f>SUM(F59:F62)</f>
        <v>4398682</v>
      </c>
      <c r="G63" s="37">
        <f t="shared" si="8"/>
        <v>2.7564632016641291E-2</v>
      </c>
      <c r="H63" s="32">
        <f>SUM(H59:H62)</f>
        <v>3712799</v>
      </c>
      <c r="I63" s="37">
        <f t="shared" si="9"/>
        <v>2.3266500780632419E-2</v>
      </c>
      <c r="J63" s="32">
        <f>SUM(J59:J62)</f>
        <v>4268758</v>
      </c>
      <c r="K63" s="37">
        <f t="shared" si="10"/>
        <v>3.1851999089648253E-2</v>
      </c>
      <c r="L63" s="32">
        <f>SUM(L59:L62)</f>
        <v>0</v>
      </c>
      <c r="M63" s="37">
        <f t="shared" si="11"/>
        <v>0</v>
      </c>
      <c r="N63" s="32">
        <f t="shared" si="12"/>
        <v>12380239</v>
      </c>
      <c r="O63" s="37">
        <f t="shared" si="13"/>
        <v>9.2377071119428139E-2</v>
      </c>
      <c r="P63" s="32">
        <f>SUM(P59:P62)</f>
        <v>17232125</v>
      </c>
      <c r="Q63" s="32">
        <f>SUM(Q59:Q62)</f>
        <v>150486627</v>
      </c>
      <c r="R63" s="32">
        <f>SUM(R59:R62)</f>
        <v>120067938</v>
      </c>
      <c r="S63" s="32">
        <f>SUM(S59:S62)</f>
        <v>65732572</v>
      </c>
      <c r="T63" s="37">
        <f t="shared" si="14"/>
        <v>0.54746148801189543</v>
      </c>
      <c r="U63" s="37">
        <f t="shared" si="15"/>
        <v>-0.75227907179178422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53019399</v>
      </c>
      <c r="E64" s="31">
        <v>53019399</v>
      </c>
      <c r="F64" s="31">
        <v>1697743</v>
      </c>
      <c r="G64" s="36">
        <f t="shared" si="8"/>
        <v>3.2021166441362339E-2</v>
      </c>
      <c r="H64" s="31">
        <v>388010</v>
      </c>
      <c r="I64" s="36">
        <f t="shared" si="9"/>
        <v>7.3182647732389422E-3</v>
      </c>
      <c r="J64" s="31">
        <v>642439</v>
      </c>
      <c r="K64" s="36">
        <f t="shared" si="10"/>
        <v>1.2117055495102839E-2</v>
      </c>
      <c r="L64" s="31">
        <v>0</v>
      </c>
      <c r="M64" s="36">
        <f t="shared" si="11"/>
        <v>0</v>
      </c>
      <c r="N64" s="31">
        <f t="shared" si="12"/>
        <v>2728192</v>
      </c>
      <c r="O64" s="36">
        <f t="shared" si="13"/>
        <v>5.1456486709704125E-2</v>
      </c>
      <c r="P64" s="31">
        <v>304711</v>
      </c>
      <c r="Q64" s="31">
        <v>47195440</v>
      </c>
      <c r="R64" s="31">
        <v>47195440</v>
      </c>
      <c r="S64" s="31">
        <v>623285</v>
      </c>
      <c r="T64" s="36">
        <f t="shared" si="14"/>
        <v>1.3206466556938551E-2</v>
      </c>
      <c r="U64" s="36">
        <f t="shared" si="15"/>
        <v>1.1083551299427983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28905849</v>
      </c>
      <c r="E65" s="31">
        <v>29816677</v>
      </c>
      <c r="F65" s="31">
        <v>458694</v>
      </c>
      <c r="G65" s="36">
        <f t="shared" si="8"/>
        <v>1.5868553108403769E-2</v>
      </c>
      <c r="H65" s="31">
        <v>744700</v>
      </c>
      <c r="I65" s="36">
        <f t="shared" si="9"/>
        <v>2.5762951989405328E-2</v>
      </c>
      <c r="J65" s="31">
        <v>564672</v>
      </c>
      <c r="K65" s="36">
        <f t="shared" si="10"/>
        <v>1.8938126471974057E-2</v>
      </c>
      <c r="L65" s="31">
        <v>0</v>
      </c>
      <c r="M65" s="36">
        <f t="shared" si="11"/>
        <v>0</v>
      </c>
      <c r="N65" s="31">
        <f t="shared" si="12"/>
        <v>1768066</v>
      </c>
      <c r="O65" s="36">
        <f t="shared" si="13"/>
        <v>5.9297888896203958E-2</v>
      </c>
      <c r="P65" s="31">
        <v>602790</v>
      </c>
      <c r="Q65" s="31">
        <v>13810642</v>
      </c>
      <c r="R65" s="31">
        <v>25046402</v>
      </c>
      <c r="S65" s="31">
        <v>1413664</v>
      </c>
      <c r="T65" s="36">
        <f t="shared" si="14"/>
        <v>5.6441799504775174E-2</v>
      </c>
      <c r="U65" s="36">
        <f t="shared" si="15"/>
        <v>-6.3235952819389873E-2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62628130</v>
      </c>
      <c r="E66" s="31">
        <v>62628130</v>
      </c>
      <c r="F66" s="31">
        <v>13030639</v>
      </c>
      <c r="G66" s="36">
        <f t="shared" si="8"/>
        <v>0.20806367681743013</v>
      </c>
      <c r="H66" s="31">
        <v>11441735</v>
      </c>
      <c r="I66" s="36">
        <f t="shared" si="9"/>
        <v>0.18269322427477877</v>
      </c>
      <c r="J66" s="31">
        <v>11852585</v>
      </c>
      <c r="K66" s="36">
        <f t="shared" si="10"/>
        <v>0.18925337544007781</v>
      </c>
      <c r="L66" s="31">
        <v>0</v>
      </c>
      <c r="M66" s="36">
        <f t="shared" si="11"/>
        <v>0</v>
      </c>
      <c r="N66" s="31">
        <f t="shared" si="12"/>
        <v>36324959</v>
      </c>
      <c r="O66" s="36">
        <f t="shared" si="13"/>
        <v>0.58001027653228665</v>
      </c>
      <c r="P66" s="31">
        <v>10431950</v>
      </c>
      <c r="Q66" s="31">
        <v>54026614</v>
      </c>
      <c r="R66" s="31">
        <v>54026614</v>
      </c>
      <c r="S66" s="31">
        <v>36198337</v>
      </c>
      <c r="T66" s="36">
        <f t="shared" si="14"/>
        <v>0.67000935872087042</v>
      </c>
      <c r="U66" s="36">
        <f t="shared" si="15"/>
        <v>0.13618115500937034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1116590339</v>
      </c>
      <c r="E67" s="31">
        <v>1116590339</v>
      </c>
      <c r="F67" s="31">
        <v>229090371</v>
      </c>
      <c r="G67" s="36">
        <f t="shared" si="8"/>
        <v>0.20516958010327188</v>
      </c>
      <c r="H67" s="31">
        <v>189615087</v>
      </c>
      <c r="I67" s="36">
        <f t="shared" si="9"/>
        <v>0.16981616298938801</v>
      </c>
      <c r="J67" s="31">
        <v>197578222</v>
      </c>
      <c r="K67" s="36">
        <f t="shared" si="10"/>
        <v>0.17694781613187502</v>
      </c>
      <c r="L67" s="31">
        <v>0</v>
      </c>
      <c r="M67" s="36">
        <f t="shared" si="11"/>
        <v>0</v>
      </c>
      <c r="N67" s="31">
        <f t="shared" si="12"/>
        <v>616283680</v>
      </c>
      <c r="O67" s="36">
        <f t="shared" si="13"/>
        <v>0.55193355922453491</v>
      </c>
      <c r="P67" s="31">
        <v>157857195</v>
      </c>
      <c r="Q67" s="31">
        <v>970593290</v>
      </c>
      <c r="R67" s="31">
        <v>970593290</v>
      </c>
      <c r="S67" s="31">
        <v>541175637</v>
      </c>
      <c r="T67" s="36">
        <f t="shared" si="14"/>
        <v>0.5575719949599075</v>
      </c>
      <c r="U67" s="36">
        <f t="shared" si="15"/>
        <v>0.25162633226822506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180208122</v>
      </c>
      <c r="E68" s="31">
        <v>174839571</v>
      </c>
      <c r="F68" s="31">
        <v>19900604</v>
      </c>
      <c r="G68" s="36">
        <f t="shared" si="8"/>
        <v>0.11043122684559134</v>
      </c>
      <c r="H68" s="31">
        <v>19816085</v>
      </c>
      <c r="I68" s="36">
        <f t="shared" si="9"/>
        <v>0.10996221912794807</v>
      </c>
      <c r="J68" s="31">
        <v>22839607</v>
      </c>
      <c r="K68" s="36">
        <f t="shared" si="10"/>
        <v>0.13063179501853159</v>
      </c>
      <c r="L68" s="31">
        <v>0</v>
      </c>
      <c r="M68" s="36">
        <f t="shared" si="11"/>
        <v>0</v>
      </c>
      <c r="N68" s="31">
        <f t="shared" si="12"/>
        <v>62556296</v>
      </c>
      <c r="O68" s="36">
        <f t="shared" si="13"/>
        <v>0.35779255029171858</v>
      </c>
      <c r="P68" s="31">
        <v>22530980</v>
      </c>
      <c r="Q68" s="31">
        <v>152435261</v>
      </c>
      <c r="R68" s="31">
        <v>152435261</v>
      </c>
      <c r="S68" s="31">
        <v>56951905</v>
      </c>
      <c r="T68" s="36">
        <f t="shared" si="14"/>
        <v>0.37361372051575392</v>
      </c>
      <c r="U68" s="36">
        <f t="shared" si="15"/>
        <v>1.3697895076024258E-2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1441351839</v>
      </c>
      <c r="E70" s="32">
        <f>SUM(E64:E69)</f>
        <v>1436894116</v>
      </c>
      <c r="F70" s="32">
        <f>SUM(F64:F69)</f>
        <v>264178051</v>
      </c>
      <c r="G70" s="37">
        <f t="shared" si="8"/>
        <v>0.18328491618207871</v>
      </c>
      <c r="H70" s="32">
        <f>SUM(H64:H69)</f>
        <v>222005617</v>
      </c>
      <c r="I70" s="37">
        <f t="shared" si="9"/>
        <v>0.15402597130900805</v>
      </c>
      <c r="J70" s="32">
        <f>SUM(J64:J69)</f>
        <v>233477525</v>
      </c>
      <c r="K70" s="37">
        <f t="shared" si="10"/>
        <v>0.16248763384872822</v>
      </c>
      <c r="L70" s="32">
        <f>SUM(L64:L69)</f>
        <v>0</v>
      </c>
      <c r="M70" s="37">
        <f t="shared" si="11"/>
        <v>0</v>
      </c>
      <c r="N70" s="32">
        <f t="shared" si="12"/>
        <v>719661193</v>
      </c>
      <c r="O70" s="37">
        <f t="shared" si="13"/>
        <v>0.50084497179470666</v>
      </c>
      <c r="P70" s="32">
        <f>SUM(P64:P69)</f>
        <v>191727626</v>
      </c>
      <c r="Q70" s="32">
        <f>SUM(Q64:Q69)</f>
        <v>1238061247</v>
      </c>
      <c r="R70" s="32">
        <f>SUM(R64:R69)</f>
        <v>1249297007</v>
      </c>
      <c r="S70" s="32">
        <f>SUM(S64:S69)</f>
        <v>636362828</v>
      </c>
      <c r="T70" s="37">
        <f t="shared" si="14"/>
        <v>0.50937673302214193</v>
      </c>
      <c r="U70" s="37">
        <f t="shared" si="15"/>
        <v>0.21775630289189518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147264156</v>
      </c>
      <c r="E71" s="31">
        <v>149489436</v>
      </c>
      <c r="F71" s="31">
        <v>43348703</v>
      </c>
      <c r="G71" s="36">
        <f t="shared" si="8"/>
        <v>0.29436017682401955</v>
      </c>
      <c r="H71" s="31">
        <v>32911477</v>
      </c>
      <c r="I71" s="36">
        <f t="shared" si="9"/>
        <v>0.22348599886044232</v>
      </c>
      <c r="J71" s="31">
        <v>41578888</v>
      </c>
      <c r="K71" s="36">
        <f t="shared" si="10"/>
        <v>0.27813930611123583</v>
      </c>
      <c r="L71" s="31">
        <v>0</v>
      </c>
      <c r="M71" s="36">
        <f t="shared" si="11"/>
        <v>0</v>
      </c>
      <c r="N71" s="31">
        <f t="shared" si="12"/>
        <v>117839068</v>
      </c>
      <c r="O71" s="36">
        <f t="shared" si="13"/>
        <v>0.78827689202065088</v>
      </c>
      <c r="P71" s="31">
        <v>19793687</v>
      </c>
      <c r="Q71" s="31">
        <v>135624000</v>
      </c>
      <c r="R71" s="31">
        <v>131303996</v>
      </c>
      <c r="S71" s="31">
        <v>94373221</v>
      </c>
      <c r="T71" s="36">
        <f t="shared" si="14"/>
        <v>0.71873837716256561</v>
      </c>
      <c r="U71" s="36">
        <f t="shared" si="15"/>
        <v>1.1006135946274185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342714750</v>
      </c>
      <c r="E72" s="31">
        <v>350146530</v>
      </c>
      <c r="F72" s="31">
        <v>91944498</v>
      </c>
      <c r="G72" s="36">
        <f t="shared" si="8"/>
        <v>0.26828287373099641</v>
      </c>
      <c r="H72" s="31">
        <v>75516519</v>
      </c>
      <c r="I72" s="36">
        <f t="shared" si="9"/>
        <v>0.22034802703998005</v>
      </c>
      <c r="J72" s="31">
        <v>58263312</v>
      </c>
      <c r="K72" s="36">
        <f t="shared" si="10"/>
        <v>0.16639694244578121</v>
      </c>
      <c r="L72" s="31">
        <v>0</v>
      </c>
      <c r="M72" s="36">
        <f t="shared" si="11"/>
        <v>0</v>
      </c>
      <c r="N72" s="31">
        <f t="shared" si="12"/>
        <v>225724329</v>
      </c>
      <c r="O72" s="36">
        <f t="shared" si="13"/>
        <v>0.64465676412672146</v>
      </c>
      <c r="P72" s="31">
        <v>48067001</v>
      </c>
      <c r="Q72" s="31">
        <v>260566081</v>
      </c>
      <c r="R72" s="31">
        <v>264387975</v>
      </c>
      <c r="S72" s="31">
        <v>167135420</v>
      </c>
      <c r="T72" s="36">
        <f t="shared" si="14"/>
        <v>0.63215968880581652</v>
      </c>
      <c r="U72" s="36">
        <f t="shared" si="15"/>
        <v>0.21212704741034294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95667736</v>
      </c>
      <c r="E73" s="31">
        <v>95667736</v>
      </c>
      <c r="F73" s="31">
        <v>24640754</v>
      </c>
      <c r="G73" s="36">
        <f t="shared" si="8"/>
        <v>0.25756597814753346</v>
      </c>
      <c r="H73" s="31">
        <v>22961021</v>
      </c>
      <c r="I73" s="36">
        <f t="shared" si="9"/>
        <v>0.24000798973647708</v>
      </c>
      <c r="J73" s="31">
        <v>27122654</v>
      </c>
      <c r="K73" s="36">
        <f t="shared" si="10"/>
        <v>0.28350889374030969</v>
      </c>
      <c r="L73" s="31">
        <v>0</v>
      </c>
      <c r="M73" s="36">
        <f t="shared" si="11"/>
        <v>0</v>
      </c>
      <c r="N73" s="31">
        <f t="shared" si="12"/>
        <v>74724429</v>
      </c>
      <c r="O73" s="36">
        <f t="shared" si="13"/>
        <v>0.78108286162432028</v>
      </c>
      <c r="P73" s="31">
        <v>17829120</v>
      </c>
      <c r="Q73" s="31">
        <v>104971356</v>
      </c>
      <c r="R73" s="31">
        <v>88972511</v>
      </c>
      <c r="S73" s="31">
        <v>60006010</v>
      </c>
      <c r="T73" s="36">
        <f t="shared" si="14"/>
        <v>0.67443314036624191</v>
      </c>
      <c r="U73" s="36">
        <f t="shared" si="15"/>
        <v>0.52125590045947301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514515199</v>
      </c>
      <c r="E74" s="31">
        <v>367556353</v>
      </c>
      <c r="F74" s="31">
        <v>103770390</v>
      </c>
      <c r="G74" s="36">
        <f t="shared" si="8"/>
        <v>0.20168576205656463</v>
      </c>
      <c r="H74" s="31">
        <v>85622121</v>
      </c>
      <c r="I74" s="36">
        <f t="shared" si="9"/>
        <v>0.16641320055542227</v>
      </c>
      <c r="J74" s="31">
        <v>95448877</v>
      </c>
      <c r="K74" s="36">
        <f t="shared" si="10"/>
        <v>0.25968501488532292</v>
      </c>
      <c r="L74" s="31">
        <v>0</v>
      </c>
      <c r="M74" s="36">
        <f t="shared" si="11"/>
        <v>0</v>
      </c>
      <c r="N74" s="31">
        <f t="shared" si="12"/>
        <v>284841388</v>
      </c>
      <c r="O74" s="36">
        <f t="shared" si="13"/>
        <v>0.77495977331127774</v>
      </c>
      <c r="P74" s="31">
        <v>31694330</v>
      </c>
      <c r="Q74" s="31">
        <v>453464908</v>
      </c>
      <c r="R74" s="31">
        <v>443366817</v>
      </c>
      <c r="S74" s="31">
        <v>94797243</v>
      </c>
      <c r="T74" s="36">
        <f t="shared" si="14"/>
        <v>0.21381221905923556</v>
      </c>
      <c r="U74" s="36">
        <f t="shared" si="15"/>
        <v>2.0115442415094433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34217457</v>
      </c>
      <c r="E75" s="31">
        <v>34341700</v>
      </c>
      <c r="F75" s="31">
        <v>54952</v>
      </c>
      <c r="G75" s="36">
        <f t="shared" si="8"/>
        <v>1.6059638797821826E-3</v>
      </c>
      <c r="H75" s="31">
        <v>264745</v>
      </c>
      <c r="I75" s="36">
        <f t="shared" si="9"/>
        <v>7.7371325402703067E-3</v>
      </c>
      <c r="J75" s="31">
        <v>7227019</v>
      </c>
      <c r="K75" s="36">
        <f t="shared" si="10"/>
        <v>0.21044441597241836</v>
      </c>
      <c r="L75" s="31">
        <v>0</v>
      </c>
      <c r="M75" s="36">
        <f t="shared" si="11"/>
        <v>0</v>
      </c>
      <c r="N75" s="31">
        <f t="shared" si="12"/>
        <v>7546716</v>
      </c>
      <c r="O75" s="36">
        <f t="shared" si="13"/>
        <v>0.21975371050355691</v>
      </c>
      <c r="P75" s="31">
        <v>8090949</v>
      </c>
      <c r="Q75" s="31">
        <v>31037350</v>
      </c>
      <c r="R75" s="31">
        <v>32495212</v>
      </c>
      <c r="S75" s="31">
        <v>8168307</v>
      </c>
      <c r="T75" s="36">
        <f t="shared" si="14"/>
        <v>0.25136955561330082</v>
      </c>
      <c r="U75" s="36">
        <f t="shared" si="15"/>
        <v>-0.10677733848031923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81537634</v>
      </c>
      <c r="E76" s="31">
        <v>70361634</v>
      </c>
      <c r="F76" s="31">
        <v>1858</v>
      </c>
      <c r="G76" s="36">
        <f t="shared" si="8"/>
        <v>2.2787023719623749E-5</v>
      </c>
      <c r="H76" s="31">
        <v>6692201</v>
      </c>
      <c r="I76" s="36">
        <f t="shared" si="9"/>
        <v>8.2074996191329269E-2</v>
      </c>
      <c r="J76" s="31">
        <v>10432358</v>
      </c>
      <c r="K76" s="36">
        <f t="shared" si="10"/>
        <v>0.14826770509621764</v>
      </c>
      <c r="L76" s="31">
        <v>0</v>
      </c>
      <c r="M76" s="36">
        <f t="shared" si="11"/>
        <v>0</v>
      </c>
      <c r="N76" s="31">
        <f t="shared" si="12"/>
        <v>17126417</v>
      </c>
      <c r="O76" s="36">
        <f t="shared" si="13"/>
        <v>0.24340561789682144</v>
      </c>
      <c r="P76" s="31">
        <v>7001477</v>
      </c>
      <c r="Q76" s="31">
        <v>63825530</v>
      </c>
      <c r="R76" s="31">
        <v>47838163</v>
      </c>
      <c r="S76" s="31">
        <v>13338871</v>
      </c>
      <c r="T76" s="36">
        <f t="shared" si="14"/>
        <v>0.27883326121866342</v>
      </c>
      <c r="U76" s="36">
        <f t="shared" si="15"/>
        <v>0.49002246240329006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1215916932</v>
      </c>
      <c r="E78" s="32">
        <f>SUM(E71:E77)</f>
        <v>1067563389</v>
      </c>
      <c r="F78" s="32">
        <f>SUM(F71:F77)</f>
        <v>263761155</v>
      </c>
      <c r="G78" s="37">
        <f t="shared" si="8"/>
        <v>0.21692366317010872</v>
      </c>
      <c r="H78" s="32">
        <f>SUM(H71:H77)</f>
        <v>223968084</v>
      </c>
      <c r="I78" s="37">
        <f t="shared" si="9"/>
        <v>0.18419686255343634</v>
      </c>
      <c r="J78" s="32">
        <f>SUM(J71:J77)</f>
        <v>240073108</v>
      </c>
      <c r="K78" s="37">
        <f t="shared" si="10"/>
        <v>0.22487948769475832</v>
      </c>
      <c r="L78" s="32">
        <f>SUM(L71:L77)</f>
        <v>0</v>
      </c>
      <c r="M78" s="37">
        <f t="shared" si="11"/>
        <v>0</v>
      </c>
      <c r="N78" s="32">
        <f t="shared" si="12"/>
        <v>727802347</v>
      </c>
      <c r="O78" s="37">
        <f t="shared" si="13"/>
        <v>0.68174157572202021</v>
      </c>
      <c r="P78" s="32">
        <f>SUM(P71:P77)</f>
        <v>132476564</v>
      </c>
      <c r="Q78" s="32">
        <f>SUM(Q71:Q77)</f>
        <v>1049489225</v>
      </c>
      <c r="R78" s="32">
        <f>SUM(R71:R77)</f>
        <v>1008364674</v>
      </c>
      <c r="S78" s="32">
        <f>SUM(S71:S77)</f>
        <v>437819072</v>
      </c>
      <c r="T78" s="37">
        <f t="shared" si="14"/>
        <v>0.43418723730498315</v>
      </c>
      <c r="U78" s="37">
        <f t="shared" si="15"/>
        <v>0.81219304570731476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470960148</v>
      </c>
      <c r="E79" s="31">
        <v>512613288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197388496</v>
      </c>
      <c r="K79" s="36">
        <f t="shared" si="10"/>
        <v>0.38506316675895458</v>
      </c>
      <c r="L79" s="31">
        <v>0</v>
      </c>
      <c r="M79" s="36">
        <f t="shared" si="11"/>
        <v>0</v>
      </c>
      <c r="N79" s="31">
        <f t="shared" si="12"/>
        <v>197388496</v>
      </c>
      <c r="O79" s="36">
        <f t="shared" si="13"/>
        <v>0.38506316675895458</v>
      </c>
      <c r="P79" s="31">
        <v>82535462</v>
      </c>
      <c r="Q79" s="31">
        <v>446710413</v>
      </c>
      <c r="R79" s="31">
        <v>446710413</v>
      </c>
      <c r="S79" s="31">
        <v>261282525</v>
      </c>
      <c r="T79" s="36">
        <f t="shared" si="14"/>
        <v>0.58490359166980066</v>
      </c>
      <c r="U79" s="36">
        <f t="shared" si="15"/>
        <v>1.3915598364252206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401891682</v>
      </c>
      <c r="E80" s="31">
        <v>376272804</v>
      </c>
      <c r="F80" s="31">
        <v>42923283</v>
      </c>
      <c r="G80" s="36">
        <f t="shared" si="8"/>
        <v>0.10680311368076535</v>
      </c>
      <c r="H80" s="31">
        <v>58941103</v>
      </c>
      <c r="I80" s="36">
        <f t="shared" si="9"/>
        <v>0.14665917619066324</v>
      </c>
      <c r="J80" s="31">
        <v>48072130</v>
      </c>
      <c r="K80" s="36">
        <f t="shared" si="10"/>
        <v>0.12775871519005663</v>
      </c>
      <c r="L80" s="31">
        <v>0</v>
      </c>
      <c r="M80" s="36">
        <f t="shared" si="11"/>
        <v>0</v>
      </c>
      <c r="N80" s="31">
        <f t="shared" si="12"/>
        <v>149936516</v>
      </c>
      <c r="O80" s="36">
        <f t="shared" si="13"/>
        <v>0.39847821688436458</v>
      </c>
      <c r="P80" s="31">
        <v>37913094</v>
      </c>
      <c r="Q80" s="31">
        <v>323144956</v>
      </c>
      <c r="R80" s="31">
        <v>323144956</v>
      </c>
      <c r="S80" s="31">
        <v>169362233</v>
      </c>
      <c r="T80" s="36">
        <f t="shared" si="14"/>
        <v>0.5241060702182212</v>
      </c>
      <c r="U80" s="36">
        <f t="shared" si="15"/>
        <v>0.26795586770101121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510679430</v>
      </c>
      <c r="E81" s="31">
        <v>507323075</v>
      </c>
      <c r="F81" s="31">
        <v>89470165</v>
      </c>
      <c r="G81" s="36">
        <f t="shared" si="8"/>
        <v>0.17519829416273924</v>
      </c>
      <c r="H81" s="31">
        <v>90431944</v>
      </c>
      <c r="I81" s="36">
        <f t="shared" si="9"/>
        <v>0.17708162633454808</v>
      </c>
      <c r="J81" s="31">
        <v>132781591</v>
      </c>
      <c r="K81" s="36">
        <f t="shared" si="10"/>
        <v>0.26172984739556743</v>
      </c>
      <c r="L81" s="31">
        <v>0</v>
      </c>
      <c r="M81" s="36">
        <f t="shared" si="11"/>
        <v>0</v>
      </c>
      <c r="N81" s="31">
        <f t="shared" si="12"/>
        <v>312683700</v>
      </c>
      <c r="O81" s="36">
        <f t="shared" si="13"/>
        <v>0.6163403862518968</v>
      </c>
      <c r="P81" s="31">
        <v>77042609</v>
      </c>
      <c r="Q81" s="31">
        <v>476025690</v>
      </c>
      <c r="R81" s="31">
        <v>433881910</v>
      </c>
      <c r="S81" s="31">
        <v>254218888</v>
      </c>
      <c r="T81" s="36">
        <f t="shared" si="14"/>
        <v>0.58591723264055884</v>
      </c>
      <c r="U81" s="36">
        <f t="shared" si="15"/>
        <v>0.72348253419091768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269</v>
      </c>
      <c r="E82" s="31">
        <v>269</v>
      </c>
      <c r="F82" s="31">
        <v>66982</v>
      </c>
      <c r="G82" s="36">
        <f t="shared" si="8"/>
        <v>249.00371747211895</v>
      </c>
      <c r="H82" s="31">
        <v>83372</v>
      </c>
      <c r="I82" s="36">
        <f t="shared" si="9"/>
        <v>309.93308550185873</v>
      </c>
      <c r="J82" s="31">
        <v>70832</v>
      </c>
      <c r="K82" s="36">
        <f t="shared" si="10"/>
        <v>263.31598513011153</v>
      </c>
      <c r="L82" s="31">
        <v>0</v>
      </c>
      <c r="M82" s="36">
        <f t="shared" si="11"/>
        <v>0</v>
      </c>
      <c r="N82" s="31">
        <f t="shared" si="12"/>
        <v>221186</v>
      </c>
      <c r="O82" s="36">
        <f t="shared" si="13"/>
        <v>822.25278810408918</v>
      </c>
      <c r="P82" s="31">
        <v>62324</v>
      </c>
      <c r="Q82" s="31">
        <v>104</v>
      </c>
      <c r="R82" s="31">
        <v>199620</v>
      </c>
      <c r="S82" s="31">
        <v>178708</v>
      </c>
      <c r="T82" s="36">
        <f t="shared" si="14"/>
        <v>0.89524095781985769</v>
      </c>
      <c r="U82" s="36">
        <f t="shared" si="15"/>
        <v>0.13651241897182476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1383531529</v>
      </c>
      <c r="E84" s="32">
        <f>SUM(E79:E83)</f>
        <v>1396209436</v>
      </c>
      <c r="F84" s="32">
        <f>SUM(F79:F83)</f>
        <v>132460430</v>
      </c>
      <c r="G84" s="37">
        <f t="shared" si="8"/>
        <v>9.5740810544260466E-2</v>
      </c>
      <c r="H84" s="32">
        <f>SUM(H79:H83)</f>
        <v>149456419</v>
      </c>
      <c r="I84" s="37">
        <f t="shared" si="9"/>
        <v>0.10802530760395848</v>
      </c>
      <c r="J84" s="32">
        <f>SUM(J79:J83)</f>
        <v>378313049</v>
      </c>
      <c r="K84" s="37">
        <f t="shared" si="10"/>
        <v>0.27095723553038642</v>
      </c>
      <c r="L84" s="32">
        <f>SUM(L79:L83)</f>
        <v>0</v>
      </c>
      <c r="M84" s="37">
        <f t="shared" si="11"/>
        <v>0</v>
      </c>
      <c r="N84" s="32">
        <f t="shared" si="12"/>
        <v>660229898</v>
      </c>
      <c r="O84" s="37">
        <f t="shared" si="13"/>
        <v>0.47287310984768333</v>
      </c>
      <c r="P84" s="32">
        <f>SUM(P79:P83)</f>
        <v>197553489</v>
      </c>
      <c r="Q84" s="32">
        <f>SUM(Q79:Q83)</f>
        <v>1245881163</v>
      </c>
      <c r="R84" s="32">
        <f>SUM(R79:R83)</f>
        <v>1203936899</v>
      </c>
      <c r="S84" s="32">
        <f>SUM(S79:S83)</f>
        <v>685042354</v>
      </c>
      <c r="T84" s="37">
        <f t="shared" si="14"/>
        <v>0.56900187590313234</v>
      </c>
      <c r="U84" s="37">
        <f t="shared" si="15"/>
        <v>0.9149904712642154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7846505826</v>
      </c>
      <c r="E85" s="32">
        <f>SUM(E57,E59:E62,E64:E69,E71:E77,E79:E83)</f>
        <v>7680813968</v>
      </c>
      <c r="F85" s="32">
        <f>SUM(F57,F59:F62,F64:F69,F71:F77,F79:F83)</f>
        <v>1711916746</v>
      </c>
      <c r="G85" s="37">
        <f t="shared" si="8"/>
        <v>0.21817568022793438</v>
      </c>
      <c r="H85" s="32">
        <f>SUM(H57,H59:H62,H64:H69,H71:H77,H79:H83)</f>
        <v>1358318669</v>
      </c>
      <c r="I85" s="37">
        <f t="shared" si="9"/>
        <v>0.17311128024643871</v>
      </c>
      <c r="J85" s="32">
        <f>SUM(J57,J59:J62,J64:J69,J71:J77,J79:J83)</f>
        <v>1596332400</v>
      </c>
      <c r="K85" s="37">
        <f t="shared" si="10"/>
        <v>0.20783375390299519</v>
      </c>
      <c r="L85" s="32">
        <f>SUM(L57,L59:L62,L64:L69,L71:L77,L79:L83)</f>
        <v>0</v>
      </c>
      <c r="M85" s="37">
        <f t="shared" si="11"/>
        <v>0</v>
      </c>
      <c r="N85" s="32">
        <f t="shared" si="12"/>
        <v>4666567815</v>
      </c>
      <c r="O85" s="37">
        <f t="shared" si="13"/>
        <v>0.60756162490615861</v>
      </c>
      <c r="P85" s="32">
        <f>SUM(P57,P59:P62,P64:P69,P71:P77,P79:P83)</f>
        <v>1167432197</v>
      </c>
      <c r="Q85" s="32">
        <f>SUM(Q57,Q59:Q62,Q64:Q69,Q71:Q77,Q79:Q83)</f>
        <v>7242804226</v>
      </c>
      <c r="R85" s="32">
        <f>SUM(R57,R59:R62,R64:R69,R71:R77,R79:R83)</f>
        <v>6964786242</v>
      </c>
      <c r="S85" s="32">
        <f>SUM(S57,S59:S62,S64:S69,S71:S77,S79:S83)</f>
        <v>4040987338</v>
      </c>
      <c r="T85" s="37">
        <f t="shared" si="14"/>
        <v>0.58020263617445844</v>
      </c>
      <c r="U85" s="37">
        <f t="shared" si="15"/>
        <v>0.36738767707637576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23758258912</v>
      </c>
      <c r="E88" s="31">
        <v>23806258912</v>
      </c>
      <c r="F88" s="31">
        <v>6391211112</v>
      </c>
      <c r="G88" s="36">
        <f t="shared" ref="G88:G99" si="16">IF(($D88      =0),0,($F88      /$D88      ))</f>
        <v>0.26901007921804737</v>
      </c>
      <c r="H88" s="31">
        <v>5005639578</v>
      </c>
      <c r="I88" s="36">
        <f t="shared" ref="I88:I99" si="17">IF(($D88      =0),0,($H88      /$D88      ))</f>
        <v>0.21069050541711681</v>
      </c>
      <c r="J88" s="31">
        <v>4567105579</v>
      </c>
      <c r="K88" s="36">
        <f t="shared" ref="K88:K99" si="18">IF(($E88      =0),0,($J88      /$E88      ))</f>
        <v>0.19184474116165573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15963956269</v>
      </c>
      <c r="O88" s="36">
        <f t="shared" ref="O88:O99" si="21">IF(($E88      =0),0,($N88      /$E88      ))</f>
        <v>0.67057811678898704</v>
      </c>
      <c r="P88" s="31">
        <v>4268570452</v>
      </c>
      <c r="Q88" s="31">
        <v>20621325192</v>
      </c>
      <c r="R88" s="31">
        <v>20621325192</v>
      </c>
      <c r="S88" s="31">
        <v>14970709664</v>
      </c>
      <c r="T88" s="36">
        <f t="shared" ref="T88:T99" si="22">IF(($R88      =0),0,($S88      /$R88      ))</f>
        <v>0.7259819397934647</v>
      </c>
      <c r="U88" s="36">
        <f t="shared" ref="U88:U99" si="23">IF(($P88      =0),0,(($J88      /$P88      )-1))</f>
        <v>6.9937964092902316E-2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22972480773</v>
      </c>
      <c r="E89" s="31">
        <v>19158305925</v>
      </c>
      <c r="F89" s="31">
        <v>5164761998</v>
      </c>
      <c r="G89" s="36">
        <f t="shared" si="16"/>
        <v>0.22482386856844144</v>
      </c>
      <c r="H89" s="31">
        <v>4421086159</v>
      </c>
      <c r="I89" s="36">
        <f t="shared" si="17"/>
        <v>0.19245140316740139</v>
      </c>
      <c r="J89" s="31">
        <v>4232656504</v>
      </c>
      <c r="K89" s="36">
        <f t="shared" si="18"/>
        <v>0.22093062510692735</v>
      </c>
      <c r="L89" s="31">
        <v>0</v>
      </c>
      <c r="M89" s="36">
        <f t="shared" si="19"/>
        <v>0</v>
      </c>
      <c r="N89" s="31">
        <f t="shared" si="20"/>
        <v>13818504661</v>
      </c>
      <c r="O89" s="36">
        <f t="shared" si="21"/>
        <v>0.72128009204446397</v>
      </c>
      <c r="P89" s="31">
        <v>3530411061</v>
      </c>
      <c r="Q89" s="31">
        <v>21340646555</v>
      </c>
      <c r="R89" s="31">
        <v>19311370311</v>
      </c>
      <c r="S89" s="31">
        <v>12875720266</v>
      </c>
      <c r="T89" s="36">
        <f t="shared" si="22"/>
        <v>0.66674296327204841</v>
      </c>
      <c r="U89" s="36">
        <f t="shared" si="23"/>
        <v>0.19891322309677073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16954289163</v>
      </c>
      <c r="E90" s="31">
        <v>16954289163</v>
      </c>
      <c r="F90" s="31">
        <v>5168307843</v>
      </c>
      <c r="G90" s="36">
        <f t="shared" si="16"/>
        <v>0.30483777841178961</v>
      </c>
      <c r="H90" s="31">
        <v>4886288430</v>
      </c>
      <c r="I90" s="36">
        <f t="shared" si="17"/>
        <v>0.2882036741866793</v>
      </c>
      <c r="J90" s="31">
        <v>4031077732</v>
      </c>
      <c r="K90" s="36">
        <f t="shared" si="18"/>
        <v>0.23776153003200964</v>
      </c>
      <c r="L90" s="31">
        <v>0</v>
      </c>
      <c r="M90" s="36">
        <f t="shared" si="19"/>
        <v>0</v>
      </c>
      <c r="N90" s="31">
        <f t="shared" si="20"/>
        <v>14085674005</v>
      </c>
      <c r="O90" s="36">
        <f t="shared" si="21"/>
        <v>0.83080298263047858</v>
      </c>
      <c r="P90" s="31">
        <v>2156640320</v>
      </c>
      <c r="Q90" s="31">
        <v>16045634037</v>
      </c>
      <c r="R90" s="31">
        <v>15961462589</v>
      </c>
      <c r="S90" s="31">
        <v>7448391333</v>
      </c>
      <c r="T90" s="36">
        <f t="shared" si="22"/>
        <v>0.4666484221899021</v>
      </c>
      <c r="U90" s="36">
        <f t="shared" si="23"/>
        <v>0.86914697579242151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63685028848</v>
      </c>
      <c r="E91" s="32">
        <f>SUM(E88:E90)</f>
        <v>59918854000</v>
      </c>
      <c r="F91" s="32">
        <f>SUM(F88:F90)</f>
        <v>16724280953</v>
      </c>
      <c r="G91" s="37">
        <f t="shared" si="16"/>
        <v>0.26260930167616969</v>
      </c>
      <c r="H91" s="32">
        <f>SUM(H88:H90)</f>
        <v>14313014167</v>
      </c>
      <c r="I91" s="37">
        <f t="shared" si="17"/>
        <v>0.2247469213080131</v>
      </c>
      <c r="J91" s="32">
        <f>SUM(J88:J90)</f>
        <v>12830839815</v>
      </c>
      <c r="K91" s="37">
        <f t="shared" si="18"/>
        <v>0.21413693618038823</v>
      </c>
      <c r="L91" s="32">
        <f>SUM(L88:L90)</f>
        <v>0</v>
      </c>
      <c r="M91" s="37">
        <f t="shared" si="19"/>
        <v>0</v>
      </c>
      <c r="N91" s="32">
        <f t="shared" si="20"/>
        <v>43868134935</v>
      </c>
      <c r="O91" s="37">
        <f t="shared" si="21"/>
        <v>0.73212573349617138</v>
      </c>
      <c r="P91" s="32">
        <f>SUM(P88:P90)</f>
        <v>9955621833</v>
      </c>
      <c r="Q91" s="32">
        <f>SUM(Q88:Q90)</f>
        <v>58007605784</v>
      </c>
      <c r="R91" s="32">
        <f>SUM(R88:R90)</f>
        <v>55894158092</v>
      </c>
      <c r="S91" s="32">
        <f>SUM(S88:S90)</f>
        <v>35294821263</v>
      </c>
      <c r="T91" s="37">
        <f t="shared" si="22"/>
        <v>0.6314581428153162</v>
      </c>
      <c r="U91" s="37">
        <f t="shared" si="23"/>
        <v>0.28880345499559712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4035865709</v>
      </c>
      <c r="E92" s="31">
        <v>4035865710</v>
      </c>
      <c r="F92" s="31">
        <v>1066303252</v>
      </c>
      <c r="G92" s="36">
        <f t="shared" si="16"/>
        <v>0.2642068217537909</v>
      </c>
      <c r="H92" s="31">
        <v>738628448</v>
      </c>
      <c r="I92" s="36">
        <f t="shared" si="17"/>
        <v>0.18301611135198453</v>
      </c>
      <c r="J92" s="31">
        <v>761800180</v>
      </c>
      <c r="K92" s="36">
        <f t="shared" si="18"/>
        <v>0.1887575639874301</v>
      </c>
      <c r="L92" s="31">
        <v>0</v>
      </c>
      <c r="M92" s="36">
        <f t="shared" si="19"/>
        <v>0</v>
      </c>
      <c r="N92" s="31">
        <f t="shared" si="20"/>
        <v>2566731880</v>
      </c>
      <c r="O92" s="36">
        <f t="shared" si="21"/>
        <v>0.63598049698239345</v>
      </c>
      <c r="P92" s="31">
        <v>621533188</v>
      </c>
      <c r="Q92" s="31">
        <v>3331330442</v>
      </c>
      <c r="R92" s="31">
        <v>3209823045</v>
      </c>
      <c r="S92" s="31">
        <v>2398318059</v>
      </c>
      <c r="T92" s="36">
        <f t="shared" si="22"/>
        <v>0.7471807714558919</v>
      </c>
      <c r="U92" s="36">
        <f t="shared" si="23"/>
        <v>0.22567900589726841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620855444</v>
      </c>
      <c r="E93" s="31">
        <v>567009050</v>
      </c>
      <c r="F93" s="31">
        <v>146898806</v>
      </c>
      <c r="G93" s="36">
        <f t="shared" si="16"/>
        <v>0.23660709980019118</v>
      </c>
      <c r="H93" s="31">
        <v>119320745</v>
      </c>
      <c r="I93" s="36">
        <f t="shared" si="17"/>
        <v>0.19218764392440441</v>
      </c>
      <c r="J93" s="31">
        <v>123540438</v>
      </c>
      <c r="K93" s="36">
        <f t="shared" si="18"/>
        <v>0.21788089273001904</v>
      </c>
      <c r="L93" s="31">
        <v>0</v>
      </c>
      <c r="M93" s="36">
        <f t="shared" si="19"/>
        <v>0</v>
      </c>
      <c r="N93" s="31">
        <f t="shared" si="20"/>
        <v>389759989</v>
      </c>
      <c r="O93" s="36">
        <f t="shared" si="21"/>
        <v>0.68739641633585924</v>
      </c>
      <c r="P93" s="31">
        <v>91210058</v>
      </c>
      <c r="Q93" s="31">
        <v>525786401</v>
      </c>
      <c r="R93" s="31">
        <v>525034084</v>
      </c>
      <c r="S93" s="31">
        <v>335189467</v>
      </c>
      <c r="T93" s="36">
        <f t="shared" si="22"/>
        <v>0.63841468052196015</v>
      </c>
      <c r="U93" s="36">
        <f t="shared" si="23"/>
        <v>0.35446068897357796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514873758</v>
      </c>
      <c r="E94" s="31">
        <v>528651396</v>
      </c>
      <c r="F94" s="31">
        <v>156210589</v>
      </c>
      <c r="G94" s="36">
        <f t="shared" si="16"/>
        <v>0.30339590350611734</v>
      </c>
      <c r="H94" s="31">
        <v>106344863</v>
      </c>
      <c r="I94" s="36">
        <f t="shared" si="17"/>
        <v>0.20654551013260225</v>
      </c>
      <c r="J94" s="31">
        <v>89701934</v>
      </c>
      <c r="K94" s="36">
        <f t="shared" si="18"/>
        <v>0.16968069067578892</v>
      </c>
      <c r="L94" s="31">
        <v>0</v>
      </c>
      <c r="M94" s="36">
        <f t="shared" si="19"/>
        <v>0</v>
      </c>
      <c r="N94" s="31">
        <f t="shared" si="20"/>
        <v>352257386</v>
      </c>
      <c r="O94" s="36">
        <f t="shared" si="21"/>
        <v>0.66633208323165005</v>
      </c>
      <c r="P94" s="31">
        <v>73191193</v>
      </c>
      <c r="Q94" s="31">
        <v>436264933</v>
      </c>
      <c r="R94" s="31">
        <v>449824241</v>
      </c>
      <c r="S94" s="31">
        <v>238430140</v>
      </c>
      <c r="T94" s="36">
        <f t="shared" si="22"/>
        <v>0.53005178082432425</v>
      </c>
      <c r="U94" s="36">
        <f t="shared" si="23"/>
        <v>0.2255837119638151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5171594911</v>
      </c>
      <c r="E96" s="32">
        <f>SUM(E92:E95)</f>
        <v>5131526156</v>
      </c>
      <c r="F96" s="32">
        <f>SUM(F92:F95)</f>
        <v>1369412647</v>
      </c>
      <c r="G96" s="37">
        <f t="shared" si="16"/>
        <v>0.26479503336335464</v>
      </c>
      <c r="H96" s="32">
        <f>SUM(H92:H95)</f>
        <v>964294056</v>
      </c>
      <c r="I96" s="37">
        <f t="shared" si="17"/>
        <v>0.18645970393948361</v>
      </c>
      <c r="J96" s="32">
        <f>SUM(J92:J95)</f>
        <v>975042552</v>
      </c>
      <c r="K96" s="37">
        <f t="shared" si="18"/>
        <v>0.19001024692428753</v>
      </c>
      <c r="L96" s="32">
        <f>SUM(L92:L95)</f>
        <v>0</v>
      </c>
      <c r="M96" s="37">
        <f t="shared" si="19"/>
        <v>0</v>
      </c>
      <c r="N96" s="32">
        <f t="shared" si="20"/>
        <v>3308749255</v>
      </c>
      <c r="O96" s="37">
        <f t="shared" si="21"/>
        <v>0.64478853939607594</v>
      </c>
      <c r="P96" s="32">
        <f>SUM(P92:P95)</f>
        <v>785934439</v>
      </c>
      <c r="Q96" s="32">
        <f>SUM(Q92:Q95)</f>
        <v>4293381776</v>
      </c>
      <c r="R96" s="32">
        <f>SUM(R92:R95)</f>
        <v>4184681370</v>
      </c>
      <c r="S96" s="32">
        <f>SUM(S92:S95)</f>
        <v>2971937666</v>
      </c>
      <c r="T96" s="37">
        <f t="shared" si="22"/>
        <v>0.71019449349377828</v>
      </c>
      <c r="U96" s="37">
        <f t="shared" si="23"/>
        <v>0.24061563358976312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1599094883</v>
      </c>
      <c r="E97" s="31">
        <v>1541833560</v>
      </c>
      <c r="F97" s="31">
        <v>381492926</v>
      </c>
      <c r="G97" s="36">
        <f t="shared" si="16"/>
        <v>0.23856803624078635</v>
      </c>
      <c r="H97" s="31">
        <v>369415270</v>
      </c>
      <c r="I97" s="36">
        <f t="shared" si="17"/>
        <v>0.23101522863168339</v>
      </c>
      <c r="J97" s="31">
        <v>241829188</v>
      </c>
      <c r="K97" s="36">
        <f t="shared" si="18"/>
        <v>0.15684519670203573</v>
      </c>
      <c r="L97" s="31">
        <v>0</v>
      </c>
      <c r="M97" s="36">
        <f t="shared" si="19"/>
        <v>0</v>
      </c>
      <c r="N97" s="31">
        <f t="shared" si="20"/>
        <v>992737384</v>
      </c>
      <c r="O97" s="36">
        <f t="shared" si="21"/>
        <v>0.64386806057068835</v>
      </c>
      <c r="P97" s="31">
        <v>310810700</v>
      </c>
      <c r="Q97" s="31">
        <v>1324140827</v>
      </c>
      <c r="R97" s="31">
        <v>1327655964</v>
      </c>
      <c r="S97" s="31">
        <v>936846819</v>
      </c>
      <c r="T97" s="36">
        <f t="shared" si="22"/>
        <v>0.7056397473464745</v>
      </c>
      <c r="U97" s="36">
        <f t="shared" si="23"/>
        <v>-0.22194059599621252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408927601</v>
      </c>
      <c r="E98" s="31">
        <v>355495044</v>
      </c>
      <c r="F98" s="31">
        <v>79334436</v>
      </c>
      <c r="G98" s="36">
        <f t="shared" si="16"/>
        <v>0.19400606808147441</v>
      </c>
      <c r="H98" s="31">
        <v>53002784</v>
      </c>
      <c r="I98" s="36">
        <f t="shared" si="17"/>
        <v>0.1296141025217811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132337220</v>
      </c>
      <c r="O98" s="36">
        <f t="shared" si="21"/>
        <v>0.37226178601803517</v>
      </c>
      <c r="P98" s="31">
        <v>69632781</v>
      </c>
      <c r="Q98" s="31">
        <v>343963550</v>
      </c>
      <c r="R98" s="31">
        <v>323153910</v>
      </c>
      <c r="S98" s="31">
        <v>216243272</v>
      </c>
      <c r="T98" s="36">
        <f t="shared" si="22"/>
        <v>0.66916495610404347</v>
      </c>
      <c r="U98" s="36">
        <f t="shared" si="23"/>
        <v>-1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1021209241</v>
      </c>
      <c r="E99" s="31">
        <v>922303807</v>
      </c>
      <c r="F99" s="31">
        <v>221196622</v>
      </c>
      <c r="G99" s="36">
        <f t="shared" si="16"/>
        <v>0.2166026443154758</v>
      </c>
      <c r="H99" s="31">
        <v>216153801</v>
      </c>
      <c r="I99" s="36">
        <f t="shared" si="17"/>
        <v>0.21166455641190188</v>
      </c>
      <c r="J99" s="31">
        <v>188146349</v>
      </c>
      <c r="K99" s="36">
        <f t="shared" si="18"/>
        <v>0.20399606677542426</v>
      </c>
      <c r="L99" s="31">
        <v>0</v>
      </c>
      <c r="M99" s="36">
        <f t="shared" si="19"/>
        <v>0</v>
      </c>
      <c r="N99" s="31">
        <f t="shared" si="20"/>
        <v>625496772</v>
      </c>
      <c r="O99" s="36">
        <f t="shared" si="21"/>
        <v>0.6781895154857579</v>
      </c>
      <c r="P99" s="31">
        <v>161852949</v>
      </c>
      <c r="Q99" s="31">
        <v>886071144</v>
      </c>
      <c r="R99" s="31">
        <v>886071474</v>
      </c>
      <c r="S99" s="31">
        <v>586800101</v>
      </c>
      <c r="T99" s="36">
        <f t="shared" si="22"/>
        <v>0.66224917314063092</v>
      </c>
      <c r="U99" s="36">
        <f t="shared" si="23"/>
        <v>0.16245239992507021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609996</v>
      </c>
      <c r="E100" s="31">
        <v>609996</v>
      </c>
      <c r="F100" s="31">
        <v>92740</v>
      </c>
      <c r="G100" s="36">
        <f>IF(($D100     =0),0,($F100     /$D100     ))</f>
        <v>0.15203378382809069</v>
      </c>
      <c r="H100" s="31">
        <v>143589</v>
      </c>
      <c r="I100" s="36">
        <f>IF(($D100     =0),0,($H100     /$D100     ))</f>
        <v>0.23539334684161864</v>
      </c>
      <c r="J100" s="31">
        <v>107172</v>
      </c>
      <c r="K100" s="36">
        <f>IF(($E100     =0),0,($J100     /$E100     ))</f>
        <v>0.17569295536364174</v>
      </c>
      <c r="L100" s="31">
        <v>0</v>
      </c>
      <c r="M100" s="36">
        <f>IF(($E100     =0),0,($L100     /$E100     ))</f>
        <v>0</v>
      </c>
      <c r="N100" s="31">
        <f>$F100     +$H100     +$J100</f>
        <v>343501</v>
      </c>
      <c r="O100" s="36">
        <f>IF(($E100     =0),0,($N100     /$E100     ))</f>
        <v>0.56312008603335106</v>
      </c>
      <c r="P100" s="31">
        <v>130435</v>
      </c>
      <c r="Q100" s="31">
        <v>0</v>
      </c>
      <c r="R100" s="31">
        <v>0</v>
      </c>
      <c r="S100" s="31">
        <v>400892</v>
      </c>
      <c r="T100" s="36">
        <f>IF(($R100     =0),0,($S100     /$R100     ))</f>
        <v>0</v>
      </c>
      <c r="U100" s="36">
        <f>IF(($P100     =0),0,(($J100     /$P100     )-1))</f>
        <v>-0.17834936941771762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3029841721</v>
      </c>
      <c r="E101" s="32">
        <f>SUM(E97:E100)</f>
        <v>2820242407</v>
      </c>
      <c r="F101" s="32">
        <f>SUM(F97:F100)</f>
        <v>682116724</v>
      </c>
      <c r="G101" s="37">
        <f>IF(($D101     =0),0,($F101     /$D101     ))</f>
        <v>0.22513279135085221</v>
      </c>
      <c r="H101" s="32">
        <f>SUM(H97:H100)</f>
        <v>638715444</v>
      </c>
      <c r="I101" s="37">
        <f>IF(($D101     =0),0,($H101     /$D101     ))</f>
        <v>0.21080818828687586</v>
      </c>
      <c r="J101" s="32">
        <f>SUM(J97:J100)</f>
        <v>430082709</v>
      </c>
      <c r="K101" s="37">
        <f>IF(($E101     =0),0,($J101     /$E101     ))</f>
        <v>0.15249849017677011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1750914877</v>
      </c>
      <c r="O101" s="37">
        <f>IF(($E101     =0),0,($N101     /$E101     ))</f>
        <v>0.62083843312692943</v>
      </c>
      <c r="P101" s="32">
        <f>SUM(P97:P100)</f>
        <v>542426865</v>
      </c>
      <c r="Q101" s="32">
        <f>SUM(Q97:Q100)</f>
        <v>2554175521</v>
      </c>
      <c r="R101" s="32">
        <f>SUM(R97:R100)</f>
        <v>2536881348</v>
      </c>
      <c r="S101" s="32">
        <f>SUM(S97:S100)</f>
        <v>1740291084</v>
      </c>
      <c r="T101" s="37">
        <f>IF(($R101     =0),0,($S101     /$R101     ))</f>
        <v>0.6859962470739881</v>
      </c>
      <c r="U101" s="37">
        <f>IF(($P101     =0),0,(($J101     /$P101     )-1))</f>
        <v>-0.20711392309081156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71886465480</v>
      </c>
      <c r="E102" s="32">
        <f>SUM(E88:E90,E92:E95,E97:E100)</f>
        <v>67870622563</v>
      </c>
      <c r="F102" s="32">
        <f>SUM(F88:F90,F92:F95,F97:F100)</f>
        <v>18775810324</v>
      </c>
      <c r="G102" s="37">
        <f>IF(($D102     =0),0,($F102     /$D102     ))</f>
        <v>0.26118700089968588</v>
      </c>
      <c r="H102" s="32">
        <f>SUM(H88:H90,H92:H95,H97:H100)</f>
        <v>15916023667</v>
      </c>
      <c r="I102" s="37">
        <f>IF(($D102     =0),0,($H102     /$D102     ))</f>
        <v>0.22140501081428327</v>
      </c>
      <c r="J102" s="32">
        <f>SUM(J88:J90,J92:J95,J97:J100)</f>
        <v>14235965076</v>
      </c>
      <c r="K102" s="37">
        <f>IF(($E102     =0),0,($J102     /$E102     ))</f>
        <v>0.20975150276226884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48927799067</v>
      </c>
      <c r="O102" s="37">
        <f>IF(($E102     =0),0,($N102     /$E102     ))</f>
        <v>0.72089804423973602</v>
      </c>
      <c r="P102" s="32">
        <f>SUM(P88:P90,P92:P95,P97:P100)</f>
        <v>11283983137</v>
      </c>
      <c r="Q102" s="32">
        <f>SUM(Q88:Q90,Q92:Q95,Q97:Q100)</f>
        <v>64855163081</v>
      </c>
      <c r="R102" s="32">
        <f>SUM(R88:R90,R92:R95,R97:R100)</f>
        <v>62615720810</v>
      </c>
      <c r="S102" s="32">
        <f>SUM(S88:S90,S92:S95,S97:S100)</f>
        <v>40007050013</v>
      </c>
      <c r="T102" s="37">
        <f>IF(($R102     =0),0,($S102     /$R102     ))</f>
        <v>0.63892980062302029</v>
      </c>
      <c r="U102" s="37">
        <f>IF(($P102     =0),0,(($J102     /$P102     )-1))</f>
        <v>0.2616081487502846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18909557200</v>
      </c>
      <c r="E105" s="31">
        <v>18909557200</v>
      </c>
      <c r="F105" s="31">
        <v>4875228640</v>
      </c>
      <c r="G105" s="36">
        <f t="shared" ref="G105:G136" si="24">IF(($D105     =0),0,($F105     /$D105     ))</f>
        <v>0.25781823383997593</v>
      </c>
      <c r="H105" s="31">
        <v>4186177262</v>
      </c>
      <c r="I105" s="36">
        <f t="shared" ref="I105:I136" si="25">IF(($D105     =0),0,($H105     /$D105     ))</f>
        <v>0.2213789153137864</v>
      </c>
      <c r="J105" s="31">
        <v>4251457229</v>
      </c>
      <c r="K105" s="36">
        <f t="shared" ref="K105:K136" si="26">IF(($E105     =0),0,($J105     /$E105     ))</f>
        <v>0.22483113613046424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13312863131</v>
      </c>
      <c r="O105" s="36">
        <f t="shared" ref="O105:O136" si="29">IF(($E105     =0),0,($N105     /$E105     ))</f>
        <v>0.70402828528422656</v>
      </c>
      <c r="P105" s="31">
        <v>3921646786</v>
      </c>
      <c r="Q105" s="31">
        <v>16903025080</v>
      </c>
      <c r="R105" s="31">
        <v>16903025080</v>
      </c>
      <c r="S105" s="31">
        <v>12114072427</v>
      </c>
      <c r="T105" s="36">
        <f t="shared" ref="T105:T136" si="30">IF(($R105     =0),0,($S105     /$R105     ))</f>
        <v>0.71668073434580737</v>
      </c>
      <c r="U105" s="36">
        <f t="shared" ref="U105:U136" si="31">IF(($P105     =0),0,(($J105     /$P105     )-1))</f>
        <v>8.409998681609987E-2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18909557200</v>
      </c>
      <c r="E106" s="32">
        <f>E105</f>
        <v>18909557200</v>
      </c>
      <c r="F106" s="32">
        <f>F105</f>
        <v>4875228640</v>
      </c>
      <c r="G106" s="37">
        <f t="shared" si="24"/>
        <v>0.25781823383997593</v>
      </c>
      <c r="H106" s="32">
        <f>H105</f>
        <v>4186177262</v>
      </c>
      <c r="I106" s="37">
        <f t="shared" si="25"/>
        <v>0.2213789153137864</v>
      </c>
      <c r="J106" s="32">
        <f>J105</f>
        <v>4251457229</v>
      </c>
      <c r="K106" s="37">
        <f t="shared" si="26"/>
        <v>0.22483113613046424</v>
      </c>
      <c r="L106" s="32">
        <f>L105</f>
        <v>0</v>
      </c>
      <c r="M106" s="37">
        <f t="shared" si="27"/>
        <v>0</v>
      </c>
      <c r="N106" s="32">
        <f t="shared" si="28"/>
        <v>13312863131</v>
      </c>
      <c r="O106" s="37">
        <f t="shared" si="29"/>
        <v>0.70402828528422656</v>
      </c>
      <c r="P106" s="32">
        <f>P105</f>
        <v>3921646786</v>
      </c>
      <c r="Q106" s="32">
        <f>Q105</f>
        <v>16903025080</v>
      </c>
      <c r="R106" s="32">
        <f>R105</f>
        <v>16903025080</v>
      </c>
      <c r="S106" s="32">
        <f>S105</f>
        <v>12114072427</v>
      </c>
      <c r="T106" s="37">
        <f t="shared" si="30"/>
        <v>0.71668073434580737</v>
      </c>
      <c r="U106" s="37">
        <f t="shared" si="31"/>
        <v>8.409998681609987E-2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20910775</v>
      </c>
      <c r="F108" s="31">
        <v>7877695</v>
      </c>
      <c r="G108" s="36">
        <f t="shared" si="24"/>
        <v>0</v>
      </c>
      <c r="H108" s="31">
        <v>6094756</v>
      </c>
      <c r="I108" s="36">
        <f t="shared" si="25"/>
        <v>0</v>
      </c>
      <c r="J108" s="31">
        <v>4554902</v>
      </c>
      <c r="K108" s="36">
        <f t="shared" si="26"/>
        <v>0.21782559469938345</v>
      </c>
      <c r="L108" s="31">
        <v>0</v>
      </c>
      <c r="M108" s="36">
        <f t="shared" si="27"/>
        <v>0</v>
      </c>
      <c r="N108" s="31">
        <f t="shared" si="28"/>
        <v>18527353</v>
      </c>
      <c r="O108" s="36">
        <f t="shared" si="29"/>
        <v>0.88601943256526838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47840948</v>
      </c>
      <c r="E109" s="31">
        <v>47718938</v>
      </c>
      <c r="F109" s="31">
        <v>7606461</v>
      </c>
      <c r="G109" s="36">
        <f t="shared" si="24"/>
        <v>0.15899477995293906</v>
      </c>
      <c r="H109" s="31">
        <v>15786604</v>
      </c>
      <c r="I109" s="36">
        <f t="shared" si="25"/>
        <v>0.32998100288480908</v>
      </c>
      <c r="J109" s="31">
        <v>12716203</v>
      </c>
      <c r="K109" s="36">
        <f t="shared" si="26"/>
        <v>0.2664812657817322</v>
      </c>
      <c r="L109" s="31">
        <v>0</v>
      </c>
      <c r="M109" s="36">
        <f t="shared" si="27"/>
        <v>0</v>
      </c>
      <c r="N109" s="31">
        <f t="shared" si="28"/>
        <v>36109268</v>
      </c>
      <c r="O109" s="36">
        <f t="shared" si="29"/>
        <v>0.75670728464242021</v>
      </c>
      <c r="P109" s="31">
        <v>9887828</v>
      </c>
      <c r="Q109" s="31">
        <v>64883124</v>
      </c>
      <c r="R109" s="31">
        <v>58034718</v>
      </c>
      <c r="S109" s="31">
        <v>36685797</v>
      </c>
      <c r="T109" s="36">
        <f t="shared" si="30"/>
        <v>0.63213535387558872</v>
      </c>
      <c r="U109" s="36">
        <f t="shared" si="31"/>
        <v>0.28604613672487011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183943248</v>
      </c>
      <c r="E110" s="31">
        <v>184601620</v>
      </c>
      <c r="F110" s="31">
        <v>47270599</v>
      </c>
      <c r="G110" s="36">
        <f t="shared" si="24"/>
        <v>0.25698469236554961</v>
      </c>
      <c r="H110" s="31">
        <v>46515556</v>
      </c>
      <c r="I110" s="36">
        <f t="shared" si="25"/>
        <v>0.25287993174938395</v>
      </c>
      <c r="J110" s="31">
        <v>45487984</v>
      </c>
      <c r="K110" s="36">
        <f t="shared" si="26"/>
        <v>0.24641161870627137</v>
      </c>
      <c r="L110" s="31">
        <v>0</v>
      </c>
      <c r="M110" s="36">
        <f t="shared" si="27"/>
        <v>0</v>
      </c>
      <c r="N110" s="31">
        <f t="shared" si="28"/>
        <v>139274139</v>
      </c>
      <c r="O110" s="36">
        <f t="shared" si="29"/>
        <v>0.75445783736892447</v>
      </c>
      <c r="P110" s="31">
        <v>36861667</v>
      </c>
      <c r="Q110" s="31">
        <v>184193123</v>
      </c>
      <c r="R110" s="31">
        <v>172329191</v>
      </c>
      <c r="S110" s="31">
        <v>115024915</v>
      </c>
      <c r="T110" s="36">
        <f t="shared" si="30"/>
        <v>0.66747203031899571</v>
      </c>
      <c r="U110" s="36">
        <f t="shared" si="31"/>
        <v>0.23401863513117838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231784196</v>
      </c>
      <c r="E112" s="32">
        <f>SUM(E107:E111)</f>
        <v>253231333</v>
      </c>
      <c r="F112" s="32">
        <f>SUM(F107:F111)</f>
        <v>62754755</v>
      </c>
      <c r="G112" s="37">
        <f t="shared" si="24"/>
        <v>0.27074647919481104</v>
      </c>
      <c r="H112" s="32">
        <f>SUM(H107:H111)</f>
        <v>68396916</v>
      </c>
      <c r="I112" s="37">
        <f t="shared" si="25"/>
        <v>0.29508878163548302</v>
      </c>
      <c r="J112" s="32">
        <f>SUM(J107:J111)</f>
        <v>62759089</v>
      </c>
      <c r="K112" s="37">
        <f t="shared" si="26"/>
        <v>0.24783303178363003</v>
      </c>
      <c r="L112" s="32">
        <f>SUM(L107:L111)</f>
        <v>0</v>
      </c>
      <c r="M112" s="37">
        <f t="shared" si="27"/>
        <v>0</v>
      </c>
      <c r="N112" s="32">
        <f t="shared" si="28"/>
        <v>193910760</v>
      </c>
      <c r="O112" s="37">
        <f t="shared" si="29"/>
        <v>0.76574552486362346</v>
      </c>
      <c r="P112" s="32">
        <f>SUM(P107:P111)</f>
        <v>46749495</v>
      </c>
      <c r="Q112" s="32">
        <f>SUM(Q107:Q111)</f>
        <v>249076247</v>
      </c>
      <c r="R112" s="32">
        <f>SUM(R107:R111)</f>
        <v>230363909</v>
      </c>
      <c r="S112" s="32">
        <f>SUM(S107:S111)</f>
        <v>151710712</v>
      </c>
      <c r="T112" s="37">
        <f t="shared" si="30"/>
        <v>0.65856979358689383</v>
      </c>
      <c r="U112" s="37">
        <f t="shared" si="31"/>
        <v>0.34245490780167787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13425000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174646537</v>
      </c>
      <c r="E114" s="31">
        <v>177295852</v>
      </c>
      <c r="F114" s="31">
        <v>34757768</v>
      </c>
      <c r="G114" s="36">
        <f t="shared" si="24"/>
        <v>0.19901779100263522</v>
      </c>
      <c r="H114" s="31">
        <v>30396664</v>
      </c>
      <c r="I114" s="36">
        <f t="shared" si="25"/>
        <v>0.17404676051492507</v>
      </c>
      <c r="J114" s="31">
        <v>28961389</v>
      </c>
      <c r="K114" s="36">
        <f t="shared" si="26"/>
        <v>0.16335062931985572</v>
      </c>
      <c r="L114" s="31">
        <v>0</v>
      </c>
      <c r="M114" s="36">
        <f t="shared" si="27"/>
        <v>0</v>
      </c>
      <c r="N114" s="31">
        <f t="shared" si="28"/>
        <v>94115821</v>
      </c>
      <c r="O114" s="36">
        <f t="shared" si="29"/>
        <v>0.53084051283952205</v>
      </c>
      <c r="P114" s="31">
        <v>25802189</v>
      </c>
      <c r="Q114" s="31">
        <v>161630867</v>
      </c>
      <c r="R114" s="31">
        <v>148273164</v>
      </c>
      <c r="S114" s="31">
        <v>86736943</v>
      </c>
      <c r="T114" s="36">
        <f t="shared" si="30"/>
        <v>0.58498072517020006</v>
      </c>
      <c r="U114" s="36">
        <f t="shared" si="31"/>
        <v>0.1224392240518819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98722896</v>
      </c>
      <c r="E115" s="31">
        <v>63675157</v>
      </c>
      <c r="F115" s="31">
        <v>9413446</v>
      </c>
      <c r="G115" s="36">
        <f t="shared" si="24"/>
        <v>9.5352206847740775E-2</v>
      </c>
      <c r="H115" s="31">
        <v>8446987</v>
      </c>
      <c r="I115" s="36">
        <f t="shared" si="25"/>
        <v>8.5562593301557924E-2</v>
      </c>
      <c r="J115" s="31">
        <v>7889417</v>
      </c>
      <c r="K115" s="36">
        <f t="shared" si="26"/>
        <v>0.12390102155539247</v>
      </c>
      <c r="L115" s="31">
        <v>0</v>
      </c>
      <c r="M115" s="36">
        <f t="shared" si="27"/>
        <v>0</v>
      </c>
      <c r="N115" s="31">
        <f t="shared" si="28"/>
        <v>25749850</v>
      </c>
      <c r="O115" s="36">
        <f t="shared" si="29"/>
        <v>0.40439397738744481</v>
      </c>
      <c r="P115" s="31">
        <v>6892065</v>
      </c>
      <c r="Q115" s="31">
        <v>73846379</v>
      </c>
      <c r="R115" s="31">
        <v>73846379</v>
      </c>
      <c r="S115" s="31">
        <v>37699032</v>
      </c>
      <c r="T115" s="36">
        <f t="shared" si="30"/>
        <v>0.51050616848796337</v>
      </c>
      <c r="U115" s="36">
        <f t="shared" si="31"/>
        <v>0.14471018482849485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1210000</v>
      </c>
      <c r="F116" s="31">
        <v>3600813</v>
      </c>
      <c r="G116" s="36">
        <f t="shared" si="24"/>
        <v>0</v>
      </c>
      <c r="H116" s="31">
        <v>0</v>
      </c>
      <c r="I116" s="36">
        <f t="shared" si="25"/>
        <v>0</v>
      </c>
      <c r="J116" s="31">
        <v>1282931</v>
      </c>
      <c r="K116" s="36">
        <f t="shared" si="26"/>
        <v>1.0602735537190082</v>
      </c>
      <c r="L116" s="31">
        <v>0</v>
      </c>
      <c r="M116" s="36">
        <f t="shared" si="27"/>
        <v>0</v>
      </c>
      <c r="N116" s="31">
        <f t="shared" si="28"/>
        <v>4883744</v>
      </c>
      <c r="O116" s="36">
        <f t="shared" si="29"/>
        <v>4.0361520661157027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3929630234</v>
      </c>
      <c r="E117" s="31">
        <v>3710294092</v>
      </c>
      <c r="F117" s="31">
        <v>923418322</v>
      </c>
      <c r="G117" s="36">
        <f t="shared" si="24"/>
        <v>0.23498860376490069</v>
      </c>
      <c r="H117" s="31">
        <v>481869794</v>
      </c>
      <c r="I117" s="36">
        <f t="shared" si="25"/>
        <v>0.12262471665419297</v>
      </c>
      <c r="J117" s="31">
        <v>578170292</v>
      </c>
      <c r="K117" s="36">
        <f t="shared" si="26"/>
        <v>0.15582869650323125</v>
      </c>
      <c r="L117" s="31">
        <v>0</v>
      </c>
      <c r="M117" s="36">
        <f t="shared" si="27"/>
        <v>0</v>
      </c>
      <c r="N117" s="31">
        <f t="shared" si="28"/>
        <v>1983458408</v>
      </c>
      <c r="O117" s="36">
        <f t="shared" si="29"/>
        <v>0.53458253141621848</v>
      </c>
      <c r="P117" s="31">
        <v>670788252</v>
      </c>
      <c r="Q117" s="31">
        <v>3038477539</v>
      </c>
      <c r="R117" s="31">
        <v>3272905707</v>
      </c>
      <c r="S117" s="31">
        <v>1904684986</v>
      </c>
      <c r="T117" s="36">
        <f t="shared" si="30"/>
        <v>0.58195534992844811</v>
      </c>
      <c r="U117" s="36">
        <f t="shared" si="31"/>
        <v>-0.13807331855299099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43555000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4202999667</v>
      </c>
      <c r="E121" s="32">
        <f>SUM(E113:E120)</f>
        <v>3996030101</v>
      </c>
      <c r="F121" s="32">
        <f>SUM(F113:F120)</f>
        <v>971190349</v>
      </c>
      <c r="G121" s="37">
        <f t="shared" si="24"/>
        <v>0.23107076515502376</v>
      </c>
      <c r="H121" s="32">
        <f>SUM(H113:H120)</f>
        <v>520713445</v>
      </c>
      <c r="I121" s="37">
        <f t="shared" si="25"/>
        <v>0.12389090798374312</v>
      </c>
      <c r="J121" s="32">
        <f>SUM(J113:J120)</f>
        <v>616304029</v>
      </c>
      <c r="K121" s="37">
        <f t="shared" si="26"/>
        <v>0.15422907571336136</v>
      </c>
      <c r="L121" s="32">
        <f>SUM(L113:L120)</f>
        <v>0</v>
      </c>
      <c r="M121" s="37">
        <f t="shared" si="27"/>
        <v>0</v>
      </c>
      <c r="N121" s="32">
        <f t="shared" si="28"/>
        <v>2108207823</v>
      </c>
      <c r="O121" s="37">
        <f t="shared" si="29"/>
        <v>0.5275755611731815</v>
      </c>
      <c r="P121" s="32">
        <f>SUM(P113:P120)</f>
        <v>703482506</v>
      </c>
      <c r="Q121" s="32">
        <f>SUM(Q113:Q120)</f>
        <v>3287379785</v>
      </c>
      <c r="R121" s="32">
        <f>SUM(R113:R120)</f>
        <v>3495025250</v>
      </c>
      <c r="S121" s="32">
        <f>SUM(S113:S120)</f>
        <v>2029120961</v>
      </c>
      <c r="T121" s="37">
        <f t="shared" si="30"/>
        <v>0.58057404907160537</v>
      </c>
      <c r="U121" s="37">
        <f t="shared" si="31"/>
        <v>-0.12392415768189691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306493630</v>
      </c>
      <c r="E123" s="31">
        <v>314155282</v>
      </c>
      <c r="F123" s="31">
        <v>20315292</v>
      </c>
      <c r="G123" s="36">
        <f t="shared" si="24"/>
        <v>6.6282917527519247E-2</v>
      </c>
      <c r="H123" s="31">
        <v>26711360</v>
      </c>
      <c r="I123" s="36">
        <f t="shared" si="25"/>
        <v>8.7151436067366223E-2</v>
      </c>
      <c r="J123" s="31">
        <v>25146702</v>
      </c>
      <c r="K123" s="36">
        <f t="shared" si="26"/>
        <v>8.004545344553525E-2</v>
      </c>
      <c r="L123" s="31">
        <v>0</v>
      </c>
      <c r="M123" s="36">
        <f t="shared" si="27"/>
        <v>0</v>
      </c>
      <c r="N123" s="31">
        <f t="shared" si="28"/>
        <v>72173354</v>
      </c>
      <c r="O123" s="36">
        <f t="shared" si="29"/>
        <v>0.22973783391615871</v>
      </c>
      <c r="P123" s="31">
        <v>21791661</v>
      </c>
      <c r="Q123" s="31">
        <v>271473611</v>
      </c>
      <c r="R123" s="31">
        <v>134371286</v>
      </c>
      <c r="S123" s="31">
        <v>78558247</v>
      </c>
      <c r="T123" s="36">
        <f t="shared" si="30"/>
        <v>0.58463567134424832</v>
      </c>
      <c r="U123" s="36">
        <f t="shared" si="31"/>
        <v>0.15395985647904498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543426288</v>
      </c>
      <c r="E124" s="31">
        <v>548484238</v>
      </c>
      <c r="F124" s="31">
        <v>146010076</v>
      </c>
      <c r="G124" s="36">
        <f t="shared" si="24"/>
        <v>0.26868423413480508</v>
      </c>
      <c r="H124" s="31">
        <v>135799910</v>
      </c>
      <c r="I124" s="36">
        <f t="shared" si="25"/>
        <v>0.24989573194883793</v>
      </c>
      <c r="J124" s="31">
        <v>107275108</v>
      </c>
      <c r="K124" s="36">
        <f t="shared" si="26"/>
        <v>0.1955846687430241</v>
      </c>
      <c r="L124" s="31">
        <v>0</v>
      </c>
      <c r="M124" s="36">
        <f t="shared" si="27"/>
        <v>0</v>
      </c>
      <c r="N124" s="31">
        <f t="shared" si="28"/>
        <v>389085094</v>
      </c>
      <c r="O124" s="36">
        <f t="shared" si="29"/>
        <v>0.70938245266402711</v>
      </c>
      <c r="P124" s="31">
        <v>107564005</v>
      </c>
      <c r="Q124" s="31">
        <v>480748200</v>
      </c>
      <c r="R124" s="31">
        <v>485908118</v>
      </c>
      <c r="S124" s="31">
        <v>350388650</v>
      </c>
      <c r="T124" s="36">
        <f t="shared" si="30"/>
        <v>0.7211006299754803</v>
      </c>
      <c r="U124" s="36">
        <f t="shared" si="31"/>
        <v>-2.6858148318296138E-3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849919918</v>
      </c>
      <c r="E126" s="32">
        <f>SUM(E122:E125)</f>
        <v>862639520</v>
      </c>
      <c r="F126" s="32">
        <f>SUM(F122:F125)</f>
        <v>166325368</v>
      </c>
      <c r="G126" s="37">
        <f t="shared" si="24"/>
        <v>0.19569534079327225</v>
      </c>
      <c r="H126" s="32">
        <f>SUM(H122:H125)</f>
        <v>162511270</v>
      </c>
      <c r="I126" s="37">
        <f t="shared" si="25"/>
        <v>0.19120774388064171</v>
      </c>
      <c r="J126" s="32">
        <f>SUM(J122:J125)</f>
        <v>132421810</v>
      </c>
      <c r="K126" s="37">
        <f t="shared" si="26"/>
        <v>0.15350770157156723</v>
      </c>
      <c r="L126" s="32">
        <f>SUM(L122:L125)</f>
        <v>0</v>
      </c>
      <c r="M126" s="37">
        <f t="shared" si="27"/>
        <v>0</v>
      </c>
      <c r="N126" s="32">
        <f t="shared" si="28"/>
        <v>461258448</v>
      </c>
      <c r="O126" s="37">
        <f t="shared" si="29"/>
        <v>0.534705908210651</v>
      </c>
      <c r="P126" s="32">
        <f>SUM(P122:P125)</f>
        <v>129355666</v>
      </c>
      <c r="Q126" s="32">
        <f>SUM(Q122:Q125)</f>
        <v>752221811</v>
      </c>
      <c r="R126" s="32">
        <f>SUM(R122:R125)</f>
        <v>620279404</v>
      </c>
      <c r="S126" s="32">
        <f>SUM(S122:S125)</f>
        <v>428946897</v>
      </c>
      <c r="T126" s="37">
        <f t="shared" si="30"/>
        <v>0.69153819106977799</v>
      </c>
      <c r="U126" s="37">
        <f t="shared" si="31"/>
        <v>2.370320601186493E-2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191424211</v>
      </c>
      <c r="E127" s="31">
        <v>203662256</v>
      </c>
      <c r="F127" s="31">
        <v>32636512</v>
      </c>
      <c r="G127" s="36">
        <f t="shared" si="24"/>
        <v>0.17049312534452604</v>
      </c>
      <c r="H127" s="31">
        <v>34275797</v>
      </c>
      <c r="I127" s="36">
        <f t="shared" si="25"/>
        <v>0.17905674951430256</v>
      </c>
      <c r="J127" s="31">
        <v>33646733</v>
      </c>
      <c r="K127" s="36">
        <f t="shared" si="26"/>
        <v>0.16520848615170008</v>
      </c>
      <c r="L127" s="31">
        <v>0</v>
      </c>
      <c r="M127" s="36">
        <f t="shared" si="27"/>
        <v>0</v>
      </c>
      <c r="N127" s="31">
        <f t="shared" si="28"/>
        <v>100559042</v>
      </c>
      <c r="O127" s="36">
        <f t="shared" si="29"/>
        <v>0.49375394329325312</v>
      </c>
      <c r="P127" s="31">
        <v>23529684</v>
      </c>
      <c r="Q127" s="31">
        <v>183547518</v>
      </c>
      <c r="R127" s="31">
        <v>195628195</v>
      </c>
      <c r="S127" s="31">
        <v>86293122</v>
      </c>
      <c r="T127" s="36">
        <f t="shared" si="30"/>
        <v>0.44110779634806729</v>
      </c>
      <c r="U127" s="36">
        <f t="shared" si="31"/>
        <v>0.42996960775163839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36235062</v>
      </c>
      <c r="E128" s="31">
        <v>37650226</v>
      </c>
      <c r="F128" s="31">
        <v>5221967</v>
      </c>
      <c r="G128" s="36">
        <f t="shared" si="24"/>
        <v>0.14411364881892572</v>
      </c>
      <c r="H128" s="31">
        <v>7691363</v>
      </c>
      <c r="I128" s="36">
        <f t="shared" si="25"/>
        <v>0.21226300095747042</v>
      </c>
      <c r="J128" s="31">
        <v>7036837</v>
      </c>
      <c r="K128" s="36">
        <f t="shared" si="26"/>
        <v>0.18690025924412779</v>
      </c>
      <c r="L128" s="31">
        <v>0</v>
      </c>
      <c r="M128" s="36">
        <f t="shared" si="27"/>
        <v>0</v>
      </c>
      <c r="N128" s="31">
        <f t="shared" si="28"/>
        <v>19950167</v>
      </c>
      <c r="O128" s="36">
        <f t="shared" si="29"/>
        <v>0.52988173298083252</v>
      </c>
      <c r="P128" s="31">
        <v>5146331</v>
      </c>
      <c r="Q128" s="31">
        <v>42251430</v>
      </c>
      <c r="R128" s="31">
        <v>30617200</v>
      </c>
      <c r="S128" s="31">
        <v>16254186</v>
      </c>
      <c r="T128" s="36">
        <f t="shared" si="30"/>
        <v>0.53088414355329683</v>
      </c>
      <c r="U128" s="36">
        <f t="shared" si="31"/>
        <v>0.36735025399648791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23000004</v>
      </c>
      <c r="E129" s="31">
        <v>20000004</v>
      </c>
      <c r="F129" s="31">
        <v>1782786</v>
      </c>
      <c r="G129" s="36">
        <f t="shared" si="24"/>
        <v>7.7512421302187606E-2</v>
      </c>
      <c r="H129" s="31">
        <v>11168493</v>
      </c>
      <c r="I129" s="36">
        <f t="shared" si="25"/>
        <v>0.48558656772407516</v>
      </c>
      <c r="J129" s="31">
        <v>9046187</v>
      </c>
      <c r="K129" s="36">
        <f t="shared" si="26"/>
        <v>0.4523092595381481</v>
      </c>
      <c r="L129" s="31">
        <v>0</v>
      </c>
      <c r="M129" s="36">
        <f t="shared" si="27"/>
        <v>0</v>
      </c>
      <c r="N129" s="31">
        <f t="shared" si="28"/>
        <v>21997466</v>
      </c>
      <c r="O129" s="36">
        <f t="shared" si="29"/>
        <v>1.099873080025384</v>
      </c>
      <c r="P129" s="31">
        <v>0</v>
      </c>
      <c r="Q129" s="31">
        <v>16440000</v>
      </c>
      <c r="R129" s="31">
        <v>16440000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118745499</v>
      </c>
      <c r="E130" s="31">
        <v>118883106</v>
      </c>
      <c r="F130" s="31">
        <v>23305248</v>
      </c>
      <c r="G130" s="36">
        <f t="shared" si="24"/>
        <v>0.19626215895559965</v>
      </c>
      <c r="H130" s="31">
        <v>25314671</v>
      </c>
      <c r="I130" s="36">
        <f t="shared" si="25"/>
        <v>0.21318425719866654</v>
      </c>
      <c r="J130" s="31">
        <v>24398712</v>
      </c>
      <c r="K130" s="36">
        <f t="shared" si="26"/>
        <v>0.2052327939682195</v>
      </c>
      <c r="L130" s="31">
        <v>0</v>
      </c>
      <c r="M130" s="36">
        <f t="shared" si="27"/>
        <v>0</v>
      </c>
      <c r="N130" s="31">
        <f t="shared" si="28"/>
        <v>73018631</v>
      </c>
      <c r="O130" s="36">
        <f t="shared" si="29"/>
        <v>0.61420527656806001</v>
      </c>
      <c r="P130" s="31">
        <v>16321404</v>
      </c>
      <c r="Q130" s="31">
        <v>105230819</v>
      </c>
      <c r="R130" s="31">
        <v>102767866</v>
      </c>
      <c r="S130" s="31">
        <v>61070411</v>
      </c>
      <c r="T130" s="36">
        <f t="shared" si="30"/>
        <v>0.59425590291035135</v>
      </c>
      <c r="U130" s="36">
        <f t="shared" si="31"/>
        <v>0.49489051309556453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369404776</v>
      </c>
      <c r="E132" s="32">
        <f>SUM(E127:E131)</f>
        <v>380195592</v>
      </c>
      <c r="F132" s="32">
        <f>SUM(F127:F131)</f>
        <v>62946513</v>
      </c>
      <c r="G132" s="37">
        <f t="shared" si="24"/>
        <v>0.17039983532860442</v>
      </c>
      <c r="H132" s="32">
        <f>SUM(H127:H131)</f>
        <v>78450324</v>
      </c>
      <c r="I132" s="37">
        <f t="shared" si="25"/>
        <v>0.21236954445873218</v>
      </c>
      <c r="J132" s="32">
        <f>SUM(J127:J131)</f>
        <v>74128469</v>
      </c>
      <c r="K132" s="37">
        <f t="shared" si="26"/>
        <v>0.19497456193547871</v>
      </c>
      <c r="L132" s="32">
        <f>SUM(L127:L131)</f>
        <v>0</v>
      </c>
      <c r="M132" s="37">
        <f t="shared" si="27"/>
        <v>0</v>
      </c>
      <c r="N132" s="32">
        <f t="shared" si="28"/>
        <v>215525306</v>
      </c>
      <c r="O132" s="37">
        <f t="shared" si="29"/>
        <v>0.56688007576900046</v>
      </c>
      <c r="P132" s="32">
        <f>SUM(P127:P131)</f>
        <v>44997419</v>
      </c>
      <c r="Q132" s="32">
        <f>SUM(Q127:Q131)</f>
        <v>347469767</v>
      </c>
      <c r="R132" s="32">
        <f>SUM(R127:R131)</f>
        <v>345453261</v>
      </c>
      <c r="S132" s="32">
        <f>SUM(S127:S131)</f>
        <v>163617719</v>
      </c>
      <c r="T132" s="37">
        <f t="shared" si="30"/>
        <v>0.47363200024908725</v>
      </c>
      <c r="U132" s="37">
        <f t="shared" si="31"/>
        <v>0.64739379829763122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972943732</v>
      </c>
      <c r="E133" s="31">
        <v>954828565</v>
      </c>
      <c r="F133" s="31">
        <v>266474594</v>
      </c>
      <c r="G133" s="36">
        <f t="shared" si="24"/>
        <v>0.27388489717923381</v>
      </c>
      <c r="H133" s="31">
        <v>227699178</v>
      </c>
      <c r="I133" s="36">
        <f t="shared" si="25"/>
        <v>0.23403118855798333</v>
      </c>
      <c r="J133" s="31">
        <v>212838101</v>
      </c>
      <c r="K133" s="36">
        <f t="shared" si="26"/>
        <v>0.22290713621455177</v>
      </c>
      <c r="L133" s="31">
        <v>0</v>
      </c>
      <c r="M133" s="36">
        <f t="shared" si="27"/>
        <v>0</v>
      </c>
      <c r="N133" s="31">
        <f t="shared" si="28"/>
        <v>707011873</v>
      </c>
      <c r="O133" s="36">
        <f t="shared" si="29"/>
        <v>0.74045949075685646</v>
      </c>
      <c r="P133" s="31">
        <v>203928101</v>
      </c>
      <c r="Q133" s="31">
        <v>835625638</v>
      </c>
      <c r="R133" s="31">
        <v>851014461</v>
      </c>
      <c r="S133" s="31">
        <v>627337710</v>
      </c>
      <c r="T133" s="36">
        <f t="shared" si="30"/>
        <v>0.73716457093200916</v>
      </c>
      <c r="U133" s="36">
        <f t="shared" si="31"/>
        <v>4.3691869616340862E-2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19226671</v>
      </c>
      <c r="E134" s="31">
        <v>19226440</v>
      </c>
      <c r="F134" s="31">
        <v>13093990</v>
      </c>
      <c r="G134" s="36">
        <f t="shared" si="24"/>
        <v>0.68103261349819733</v>
      </c>
      <c r="H134" s="31">
        <v>4187080</v>
      </c>
      <c r="I134" s="36">
        <f t="shared" si="25"/>
        <v>0.21777456950295765</v>
      </c>
      <c r="J134" s="31">
        <v>5324866</v>
      </c>
      <c r="K134" s="36">
        <f t="shared" si="26"/>
        <v>0.27695538019518956</v>
      </c>
      <c r="L134" s="31">
        <v>0</v>
      </c>
      <c r="M134" s="36">
        <f t="shared" si="27"/>
        <v>0</v>
      </c>
      <c r="N134" s="31">
        <f t="shared" si="28"/>
        <v>22605936</v>
      </c>
      <c r="O134" s="36">
        <f t="shared" si="29"/>
        <v>1.1757733620992759</v>
      </c>
      <c r="P134" s="31">
        <v>3436787</v>
      </c>
      <c r="Q134" s="31">
        <v>20658003</v>
      </c>
      <c r="R134" s="31">
        <v>15697367</v>
      </c>
      <c r="S134" s="31">
        <v>11099796</v>
      </c>
      <c r="T134" s="36">
        <f t="shared" si="30"/>
        <v>0.70711196342673266</v>
      </c>
      <c r="U134" s="36">
        <f t="shared" si="31"/>
        <v>0.54937329546463021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992170403</v>
      </c>
      <c r="E137" s="32">
        <f>SUM(E133:E136)</f>
        <v>974055005</v>
      </c>
      <c r="F137" s="32">
        <f>SUM(F133:F136)</f>
        <v>279568584</v>
      </c>
      <c r="G137" s="37">
        <f t="shared" ref="G137:G170" si="32">IF(($D137     =0),0,($F137     /$D137     ))</f>
        <v>0.28177476686935599</v>
      </c>
      <c r="H137" s="32">
        <f>SUM(H133:H136)</f>
        <v>231886258</v>
      </c>
      <c r="I137" s="37">
        <f t="shared" ref="I137:I170" si="33">IF(($D137     =0),0,($H137     /$D137     ))</f>
        <v>0.23371616135580292</v>
      </c>
      <c r="J137" s="32">
        <f>SUM(J133:J136)</f>
        <v>218162967</v>
      </c>
      <c r="K137" s="37">
        <f t="shared" ref="K137:K170" si="34">IF(($E137     =0),0,($J137     /$E137     ))</f>
        <v>0.22397397054594467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729617809</v>
      </c>
      <c r="O137" s="37">
        <f t="shared" ref="O137:O170" si="37">IF(($E137     =0),0,($N137     /$E137     ))</f>
        <v>0.7490519583131755</v>
      </c>
      <c r="P137" s="32">
        <f>SUM(P133:P136)</f>
        <v>207364888</v>
      </c>
      <c r="Q137" s="32">
        <f>SUM(Q133:Q136)</f>
        <v>856283641</v>
      </c>
      <c r="R137" s="32">
        <f>SUM(R133:R136)</f>
        <v>866711828</v>
      </c>
      <c r="S137" s="32">
        <f>SUM(S133:S136)</f>
        <v>638437506</v>
      </c>
      <c r="T137" s="37">
        <f t="shared" ref="T137:T170" si="38">IF(($R137     =0),0,($S137     /$R137     ))</f>
        <v>0.73662027605327662</v>
      </c>
      <c r="U137" s="37">
        <f t="shared" ref="U137:U170" si="39">IF(($P137     =0),0,(($J137     /$P137     )-1))</f>
        <v>5.2072841762873523E-2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285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56846094</v>
      </c>
      <c r="E139" s="31">
        <v>72024858</v>
      </c>
      <c r="F139" s="31">
        <v>11962595</v>
      </c>
      <c r="G139" s="36">
        <f t="shared" si="32"/>
        <v>0.21043829326250629</v>
      </c>
      <c r="H139" s="31">
        <v>14070622</v>
      </c>
      <c r="I139" s="36">
        <f t="shared" si="33"/>
        <v>0.24752135124710592</v>
      </c>
      <c r="J139" s="31">
        <v>13924112</v>
      </c>
      <c r="K139" s="36">
        <f t="shared" si="34"/>
        <v>0.19332369943721375</v>
      </c>
      <c r="L139" s="31">
        <v>0</v>
      </c>
      <c r="M139" s="36">
        <f t="shared" si="35"/>
        <v>0</v>
      </c>
      <c r="N139" s="31">
        <f t="shared" si="36"/>
        <v>39957329</v>
      </c>
      <c r="O139" s="36">
        <f t="shared" si="37"/>
        <v>0.55477136796298854</v>
      </c>
      <c r="P139" s="31">
        <v>12382962</v>
      </c>
      <c r="Q139" s="31">
        <v>49682520</v>
      </c>
      <c r="R139" s="31">
        <v>48546525</v>
      </c>
      <c r="S139" s="31">
        <v>35250160</v>
      </c>
      <c r="T139" s="36">
        <f t="shared" si="38"/>
        <v>0.72611088023293124</v>
      </c>
      <c r="U139" s="36">
        <f t="shared" si="39"/>
        <v>0.12445729866569888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266792192</v>
      </c>
      <c r="E140" s="31">
        <v>266792192</v>
      </c>
      <c r="F140" s="31">
        <v>57910404</v>
      </c>
      <c r="G140" s="36">
        <f t="shared" si="32"/>
        <v>0.21706183965083956</v>
      </c>
      <c r="H140" s="31">
        <v>64999204</v>
      </c>
      <c r="I140" s="36">
        <f t="shared" si="33"/>
        <v>0.24363233238849807</v>
      </c>
      <c r="J140" s="31">
        <v>55322482</v>
      </c>
      <c r="K140" s="36">
        <f t="shared" si="34"/>
        <v>0.20736169820142264</v>
      </c>
      <c r="L140" s="31">
        <v>0</v>
      </c>
      <c r="M140" s="36">
        <f t="shared" si="35"/>
        <v>0</v>
      </c>
      <c r="N140" s="31">
        <f t="shared" si="36"/>
        <v>178232090</v>
      </c>
      <c r="O140" s="36">
        <f t="shared" si="37"/>
        <v>0.6680558702407603</v>
      </c>
      <c r="P140" s="31">
        <v>50251061</v>
      </c>
      <c r="Q140" s="31">
        <v>206195700</v>
      </c>
      <c r="R140" s="31">
        <v>206195700</v>
      </c>
      <c r="S140" s="31">
        <v>153309591</v>
      </c>
      <c r="T140" s="36">
        <f t="shared" si="38"/>
        <v>0.74351497630648944</v>
      </c>
      <c r="U140" s="36">
        <f t="shared" si="39"/>
        <v>0.10092167009170216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99266669</v>
      </c>
      <c r="E142" s="31">
        <v>99266669</v>
      </c>
      <c r="F142" s="31">
        <v>11886786</v>
      </c>
      <c r="G142" s="36">
        <f t="shared" si="32"/>
        <v>0.11974599449891887</v>
      </c>
      <c r="H142" s="31">
        <v>18326532</v>
      </c>
      <c r="I142" s="36">
        <f t="shared" si="33"/>
        <v>0.18461918975038841</v>
      </c>
      <c r="J142" s="31">
        <v>12143867</v>
      </c>
      <c r="K142" s="36">
        <f t="shared" si="34"/>
        <v>0.12233579631850042</v>
      </c>
      <c r="L142" s="31">
        <v>0</v>
      </c>
      <c r="M142" s="36">
        <f t="shared" si="35"/>
        <v>0</v>
      </c>
      <c r="N142" s="31">
        <f t="shared" si="36"/>
        <v>42357185</v>
      </c>
      <c r="O142" s="36">
        <f t="shared" si="37"/>
        <v>0.4267009805678077</v>
      </c>
      <c r="P142" s="31">
        <v>10580103</v>
      </c>
      <c r="Q142" s="31">
        <v>45759877</v>
      </c>
      <c r="R142" s="31">
        <v>88874877</v>
      </c>
      <c r="S142" s="31">
        <v>31839956</v>
      </c>
      <c r="T142" s="36">
        <f t="shared" si="38"/>
        <v>0.35825597823330885</v>
      </c>
      <c r="U142" s="36">
        <f t="shared" si="39"/>
        <v>0.14780234181085006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422904955</v>
      </c>
      <c r="E144" s="32">
        <f>SUM(E138:E143)</f>
        <v>438083719</v>
      </c>
      <c r="F144" s="32">
        <f>SUM(F138:F143)</f>
        <v>81759785</v>
      </c>
      <c r="G144" s="37">
        <f t="shared" si="32"/>
        <v>0.1933289833409495</v>
      </c>
      <c r="H144" s="32">
        <f>SUM(H138:H143)</f>
        <v>97396358</v>
      </c>
      <c r="I144" s="37">
        <f t="shared" si="33"/>
        <v>0.23030318479006706</v>
      </c>
      <c r="J144" s="32">
        <f>SUM(J138:J143)</f>
        <v>81390461</v>
      </c>
      <c r="K144" s="37">
        <f t="shared" si="34"/>
        <v>0.18578745904044885</v>
      </c>
      <c r="L144" s="32">
        <f>SUM(L138:L143)</f>
        <v>0</v>
      </c>
      <c r="M144" s="37">
        <f t="shared" si="35"/>
        <v>0</v>
      </c>
      <c r="N144" s="32">
        <f t="shared" si="36"/>
        <v>260546604</v>
      </c>
      <c r="O144" s="37">
        <f t="shared" si="37"/>
        <v>0.59474158180254122</v>
      </c>
      <c r="P144" s="32">
        <f>SUM(P138:P143)</f>
        <v>73214126</v>
      </c>
      <c r="Q144" s="32">
        <f>SUM(Q138:Q143)</f>
        <v>301638097</v>
      </c>
      <c r="R144" s="32">
        <f>SUM(R138:R143)</f>
        <v>343617102</v>
      </c>
      <c r="S144" s="32">
        <f>SUM(S138:S143)</f>
        <v>220399992</v>
      </c>
      <c r="T144" s="37">
        <f t="shared" si="38"/>
        <v>0.64141159074206966</v>
      </c>
      <c r="U144" s="37">
        <f t="shared" si="39"/>
        <v>0.11167701435102839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18000000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6408728</v>
      </c>
      <c r="E149" s="31">
        <v>4379922</v>
      </c>
      <c r="F149" s="31">
        <v>1064437</v>
      </c>
      <c r="G149" s="36">
        <f t="shared" si="32"/>
        <v>0.16609177359376151</v>
      </c>
      <c r="H149" s="31">
        <v>1076153</v>
      </c>
      <c r="I149" s="36">
        <f t="shared" si="33"/>
        <v>0.16791990547890315</v>
      </c>
      <c r="J149" s="31">
        <v>1155213</v>
      </c>
      <c r="K149" s="36">
        <f t="shared" si="34"/>
        <v>0.26375195722663553</v>
      </c>
      <c r="L149" s="31">
        <v>0</v>
      </c>
      <c r="M149" s="36">
        <f t="shared" si="35"/>
        <v>0</v>
      </c>
      <c r="N149" s="31">
        <f t="shared" si="36"/>
        <v>3295803</v>
      </c>
      <c r="O149" s="36">
        <f t="shared" si="37"/>
        <v>0.7524798386820587</v>
      </c>
      <c r="P149" s="31">
        <v>432866</v>
      </c>
      <c r="Q149" s="31">
        <v>4234797</v>
      </c>
      <c r="R149" s="31">
        <v>4234797</v>
      </c>
      <c r="S149" s="31">
        <v>1870304</v>
      </c>
      <c r="T149" s="36">
        <f t="shared" si="38"/>
        <v>0.44165139438797185</v>
      </c>
      <c r="U149" s="36">
        <f t="shared" si="39"/>
        <v>1.6687543027172382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6408728</v>
      </c>
      <c r="E150" s="32">
        <f>SUM(E145:E149)</f>
        <v>22379922</v>
      </c>
      <c r="F150" s="32">
        <f>SUM(F145:F149)</f>
        <v>1064437</v>
      </c>
      <c r="G150" s="37">
        <f t="shared" si="32"/>
        <v>0.16609177359376151</v>
      </c>
      <c r="H150" s="32">
        <f>SUM(H145:H149)</f>
        <v>1076153</v>
      </c>
      <c r="I150" s="37">
        <f t="shared" si="33"/>
        <v>0.16791990547890315</v>
      </c>
      <c r="J150" s="32">
        <f>SUM(J145:J149)</f>
        <v>1155213</v>
      </c>
      <c r="K150" s="37">
        <f t="shared" si="34"/>
        <v>5.1618276417585367E-2</v>
      </c>
      <c r="L150" s="32">
        <f>SUM(L145:L149)</f>
        <v>0</v>
      </c>
      <c r="M150" s="37">
        <f t="shared" si="35"/>
        <v>0</v>
      </c>
      <c r="N150" s="32">
        <f t="shared" si="36"/>
        <v>3295803</v>
      </c>
      <c r="O150" s="37">
        <f t="shared" si="37"/>
        <v>0.14726606285759172</v>
      </c>
      <c r="P150" s="32">
        <f>SUM(P145:P149)</f>
        <v>432866</v>
      </c>
      <c r="Q150" s="32">
        <f>SUM(Q145:Q149)</f>
        <v>4234797</v>
      </c>
      <c r="R150" s="32">
        <f>SUM(R145:R149)</f>
        <v>4234797</v>
      </c>
      <c r="S150" s="32">
        <f>SUM(S145:S149)</f>
        <v>1870304</v>
      </c>
      <c r="T150" s="37">
        <f t="shared" si="38"/>
        <v>0.44165139438797185</v>
      </c>
      <c r="U150" s="37">
        <f t="shared" si="39"/>
        <v>1.6687543027172382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2204429900</v>
      </c>
      <c r="E152" s="31">
        <v>2345528300</v>
      </c>
      <c r="F152" s="31">
        <v>622138348</v>
      </c>
      <c r="G152" s="36">
        <f t="shared" si="32"/>
        <v>0.28222187877237559</v>
      </c>
      <c r="H152" s="31">
        <v>439653046</v>
      </c>
      <c r="I152" s="36">
        <f t="shared" si="33"/>
        <v>0.19944070165261321</v>
      </c>
      <c r="J152" s="31">
        <v>535062525</v>
      </c>
      <c r="K152" s="36">
        <f t="shared" si="34"/>
        <v>0.22812025972997213</v>
      </c>
      <c r="L152" s="31">
        <v>0</v>
      </c>
      <c r="M152" s="36">
        <f t="shared" si="35"/>
        <v>0</v>
      </c>
      <c r="N152" s="31">
        <f t="shared" si="36"/>
        <v>1596853919</v>
      </c>
      <c r="O152" s="36">
        <f t="shared" si="37"/>
        <v>0.68080778176925005</v>
      </c>
      <c r="P152" s="31">
        <v>391628443</v>
      </c>
      <c r="Q152" s="31">
        <v>1871987600</v>
      </c>
      <c r="R152" s="31">
        <v>1876576999</v>
      </c>
      <c r="S152" s="31">
        <v>1340457073</v>
      </c>
      <c r="T152" s="36">
        <f t="shared" si="38"/>
        <v>0.714309657271889</v>
      </c>
      <c r="U152" s="36">
        <f t="shared" si="39"/>
        <v>0.36625042068254476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114653930</v>
      </c>
      <c r="E153" s="31">
        <v>117232360</v>
      </c>
      <c r="F153" s="31">
        <v>21225319</v>
      </c>
      <c r="G153" s="36">
        <f t="shared" si="32"/>
        <v>0.18512508903968664</v>
      </c>
      <c r="H153" s="31">
        <v>26005745</v>
      </c>
      <c r="I153" s="36">
        <f t="shared" si="33"/>
        <v>0.22681948189652112</v>
      </c>
      <c r="J153" s="31">
        <v>23541926</v>
      </c>
      <c r="K153" s="36">
        <f t="shared" si="34"/>
        <v>0.20081422910875463</v>
      </c>
      <c r="L153" s="31">
        <v>0</v>
      </c>
      <c r="M153" s="36">
        <f t="shared" si="35"/>
        <v>0</v>
      </c>
      <c r="N153" s="31">
        <f t="shared" si="36"/>
        <v>70772990</v>
      </c>
      <c r="O153" s="36">
        <f t="shared" si="37"/>
        <v>0.60369841569341431</v>
      </c>
      <c r="P153" s="31">
        <v>14198957</v>
      </c>
      <c r="Q153" s="31">
        <v>104381160</v>
      </c>
      <c r="R153" s="31">
        <v>112757710</v>
      </c>
      <c r="S153" s="31">
        <v>59700426</v>
      </c>
      <c r="T153" s="36">
        <f t="shared" si="38"/>
        <v>0.52945759540522774</v>
      </c>
      <c r="U153" s="36">
        <f t="shared" si="39"/>
        <v>0.65800389422969596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33732513</v>
      </c>
      <c r="E154" s="31">
        <v>33732513</v>
      </c>
      <c r="F154" s="31">
        <v>6966041</v>
      </c>
      <c r="G154" s="36">
        <f t="shared" si="32"/>
        <v>0.2065082136038901</v>
      </c>
      <c r="H154" s="31">
        <v>7257301</v>
      </c>
      <c r="I154" s="36">
        <f t="shared" si="33"/>
        <v>0.21514261330011197</v>
      </c>
      <c r="J154" s="31">
        <v>7877718</v>
      </c>
      <c r="K154" s="36">
        <f t="shared" si="34"/>
        <v>0.23353486886672215</v>
      </c>
      <c r="L154" s="31">
        <v>0</v>
      </c>
      <c r="M154" s="36">
        <f t="shared" si="35"/>
        <v>0</v>
      </c>
      <c r="N154" s="31">
        <f t="shared" si="36"/>
        <v>22101060</v>
      </c>
      <c r="O154" s="36">
        <f t="shared" si="37"/>
        <v>0.65518569577072427</v>
      </c>
      <c r="P154" s="31">
        <v>5939153</v>
      </c>
      <c r="Q154" s="31">
        <v>36444313</v>
      </c>
      <c r="R154" s="31">
        <v>36444313</v>
      </c>
      <c r="S154" s="31">
        <v>19303310</v>
      </c>
      <c r="T154" s="36">
        <f t="shared" si="38"/>
        <v>0.52966590425233151</v>
      </c>
      <c r="U154" s="36">
        <f t="shared" si="39"/>
        <v>0.32640428694125245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15593686</v>
      </c>
      <c r="E155" s="31">
        <v>15593686</v>
      </c>
      <c r="F155" s="31">
        <v>2091234</v>
      </c>
      <c r="G155" s="36">
        <f t="shared" si="32"/>
        <v>0.13410774078688004</v>
      </c>
      <c r="H155" s="31">
        <v>2226701</v>
      </c>
      <c r="I155" s="36">
        <f t="shared" si="33"/>
        <v>0.14279503896641244</v>
      </c>
      <c r="J155" s="31">
        <v>2791525</v>
      </c>
      <c r="K155" s="36">
        <f t="shared" si="34"/>
        <v>0.17901636598300108</v>
      </c>
      <c r="L155" s="31">
        <v>0</v>
      </c>
      <c r="M155" s="36">
        <f t="shared" si="35"/>
        <v>0</v>
      </c>
      <c r="N155" s="31">
        <f t="shared" si="36"/>
        <v>7109460</v>
      </c>
      <c r="O155" s="36">
        <f t="shared" si="37"/>
        <v>0.4559191457362935</v>
      </c>
      <c r="P155" s="31">
        <v>3063196</v>
      </c>
      <c r="Q155" s="31">
        <v>4962939</v>
      </c>
      <c r="R155" s="31">
        <v>13536521</v>
      </c>
      <c r="S155" s="31">
        <v>5458932</v>
      </c>
      <c r="T155" s="36">
        <f t="shared" si="38"/>
        <v>0.40327437160552554</v>
      </c>
      <c r="U155" s="36">
        <f t="shared" si="39"/>
        <v>-8.8688742085064054E-2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2368410029</v>
      </c>
      <c r="E157" s="32">
        <f>SUM(E151:E156)</f>
        <v>2512086859</v>
      </c>
      <c r="F157" s="32">
        <f>SUM(F151:F156)</f>
        <v>652420942</v>
      </c>
      <c r="G157" s="37">
        <f t="shared" si="32"/>
        <v>0.27546790209948058</v>
      </c>
      <c r="H157" s="32">
        <f>SUM(H151:H156)</f>
        <v>475142793</v>
      </c>
      <c r="I157" s="37">
        <f t="shared" si="33"/>
        <v>0.20061677968853087</v>
      </c>
      <c r="J157" s="32">
        <f>SUM(J151:J156)</f>
        <v>569273694</v>
      </c>
      <c r="K157" s="37">
        <f t="shared" si="34"/>
        <v>0.22661385770180489</v>
      </c>
      <c r="L157" s="32">
        <f>SUM(L151:L156)</f>
        <v>0</v>
      </c>
      <c r="M157" s="37">
        <f t="shared" si="35"/>
        <v>0</v>
      </c>
      <c r="N157" s="32">
        <f t="shared" si="36"/>
        <v>1696837429</v>
      </c>
      <c r="O157" s="37">
        <f t="shared" si="37"/>
        <v>0.67546925096191512</v>
      </c>
      <c r="P157" s="32">
        <f>SUM(P151:P156)</f>
        <v>414829749</v>
      </c>
      <c r="Q157" s="32">
        <f>SUM(Q151:Q156)</f>
        <v>2017776012</v>
      </c>
      <c r="R157" s="32">
        <f>SUM(R151:R156)</f>
        <v>2039315543</v>
      </c>
      <c r="S157" s="32">
        <f>SUM(S151:S156)</f>
        <v>1424919741</v>
      </c>
      <c r="T157" s="37">
        <f t="shared" si="38"/>
        <v>0.69872450386163709</v>
      </c>
      <c r="U157" s="37">
        <f t="shared" si="39"/>
        <v>0.3723068207434661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53803778</v>
      </c>
      <c r="E158" s="31">
        <v>75078867</v>
      </c>
      <c r="F158" s="31">
        <v>22360664</v>
      </c>
      <c r="G158" s="36">
        <f t="shared" si="32"/>
        <v>0.41559654045111849</v>
      </c>
      <c r="H158" s="31">
        <v>13289069</v>
      </c>
      <c r="I158" s="36">
        <f t="shared" si="33"/>
        <v>0.24699137298499746</v>
      </c>
      <c r="J158" s="31">
        <v>15429505</v>
      </c>
      <c r="K158" s="36">
        <f t="shared" si="34"/>
        <v>0.20551062657884808</v>
      </c>
      <c r="L158" s="31">
        <v>0</v>
      </c>
      <c r="M158" s="36">
        <f t="shared" si="35"/>
        <v>0</v>
      </c>
      <c r="N158" s="31">
        <f t="shared" si="36"/>
        <v>51079238</v>
      </c>
      <c r="O158" s="36">
        <f t="shared" si="37"/>
        <v>0.680341087193018</v>
      </c>
      <c r="P158" s="31">
        <v>10424081</v>
      </c>
      <c r="Q158" s="31">
        <v>36067738</v>
      </c>
      <c r="R158" s="31">
        <v>36067738</v>
      </c>
      <c r="S158" s="31">
        <v>37609348</v>
      </c>
      <c r="T158" s="36">
        <f t="shared" si="38"/>
        <v>1.0427420760348209</v>
      </c>
      <c r="U158" s="36">
        <f t="shared" si="39"/>
        <v>0.48017892416607277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1286417652</v>
      </c>
      <c r="E159" s="31">
        <v>1307682952</v>
      </c>
      <c r="F159" s="31">
        <v>250054670</v>
      </c>
      <c r="G159" s="36">
        <f t="shared" si="32"/>
        <v>0.19438062717130689</v>
      </c>
      <c r="H159" s="31">
        <v>306435338</v>
      </c>
      <c r="I159" s="36">
        <f t="shared" si="33"/>
        <v>0.23820828136459682</v>
      </c>
      <c r="J159" s="31">
        <v>312736659</v>
      </c>
      <c r="K159" s="36">
        <f t="shared" si="34"/>
        <v>0.23915327375163334</v>
      </c>
      <c r="L159" s="31">
        <v>0</v>
      </c>
      <c r="M159" s="36">
        <f t="shared" si="35"/>
        <v>0</v>
      </c>
      <c r="N159" s="31">
        <f t="shared" si="36"/>
        <v>869226667</v>
      </c>
      <c r="O159" s="36">
        <f t="shared" si="37"/>
        <v>0.6647075009050053</v>
      </c>
      <c r="P159" s="31">
        <v>259284390</v>
      </c>
      <c r="Q159" s="31">
        <v>1104036000</v>
      </c>
      <c r="R159" s="31">
        <v>1117654000</v>
      </c>
      <c r="S159" s="31">
        <v>752162826</v>
      </c>
      <c r="T159" s="36">
        <f t="shared" si="38"/>
        <v>0.67298361210177748</v>
      </c>
      <c r="U159" s="36">
        <f t="shared" si="39"/>
        <v>0.20615305456684063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10000000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23168000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20065420</v>
      </c>
      <c r="K161" s="36">
        <f t="shared" si="34"/>
        <v>0.8660833908839779</v>
      </c>
      <c r="L161" s="31">
        <v>0</v>
      </c>
      <c r="M161" s="36">
        <f t="shared" si="35"/>
        <v>0</v>
      </c>
      <c r="N161" s="31">
        <f t="shared" si="36"/>
        <v>20065420</v>
      </c>
      <c r="O161" s="36">
        <f t="shared" si="37"/>
        <v>0.8660833908839779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1340221430</v>
      </c>
      <c r="E163" s="32">
        <f>SUM(E158:E162)</f>
        <v>1415929819</v>
      </c>
      <c r="F163" s="32">
        <f>SUM(F158:F162)</f>
        <v>272415334</v>
      </c>
      <c r="G163" s="37">
        <f t="shared" si="32"/>
        <v>0.20326143717907869</v>
      </c>
      <c r="H163" s="32">
        <f>SUM(H158:H162)</f>
        <v>319724407</v>
      </c>
      <c r="I163" s="37">
        <f t="shared" si="33"/>
        <v>0.23856088243567333</v>
      </c>
      <c r="J163" s="32">
        <f>SUM(J158:J162)</f>
        <v>348231584</v>
      </c>
      <c r="K163" s="37">
        <f t="shared" si="34"/>
        <v>0.24593844929824166</v>
      </c>
      <c r="L163" s="32">
        <f>SUM(L158:L162)</f>
        <v>0</v>
      </c>
      <c r="M163" s="37">
        <f t="shared" si="35"/>
        <v>0</v>
      </c>
      <c r="N163" s="32">
        <f t="shared" si="36"/>
        <v>940371325</v>
      </c>
      <c r="O163" s="37">
        <f t="shared" si="37"/>
        <v>0.66413695960166796</v>
      </c>
      <c r="P163" s="32">
        <f>SUM(P158:P162)</f>
        <v>269708471</v>
      </c>
      <c r="Q163" s="32">
        <f>SUM(Q158:Q162)</f>
        <v>1140103738</v>
      </c>
      <c r="R163" s="32">
        <f>SUM(R158:R162)</f>
        <v>1153721738</v>
      </c>
      <c r="S163" s="32">
        <f>SUM(S158:S162)</f>
        <v>789772174</v>
      </c>
      <c r="T163" s="37">
        <f t="shared" si="38"/>
        <v>0.68454302973356995</v>
      </c>
      <c r="U163" s="37">
        <f t="shared" si="39"/>
        <v>0.29114069984105173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185626968</v>
      </c>
      <c r="E164" s="31">
        <v>186246968</v>
      </c>
      <c r="F164" s="31">
        <v>56979463</v>
      </c>
      <c r="G164" s="36">
        <f t="shared" si="32"/>
        <v>0.30695681567130911</v>
      </c>
      <c r="H164" s="31">
        <v>43779875</v>
      </c>
      <c r="I164" s="36">
        <f t="shared" si="33"/>
        <v>0.23584867797872991</v>
      </c>
      <c r="J164" s="31">
        <v>40161164</v>
      </c>
      <c r="K164" s="36">
        <f t="shared" si="34"/>
        <v>0.2156339210848254</v>
      </c>
      <c r="L164" s="31">
        <v>0</v>
      </c>
      <c r="M164" s="36">
        <f t="shared" si="35"/>
        <v>0</v>
      </c>
      <c r="N164" s="31">
        <f t="shared" si="36"/>
        <v>140920502</v>
      </c>
      <c r="O164" s="36">
        <f t="shared" si="37"/>
        <v>0.7566324623335613</v>
      </c>
      <c r="P164" s="31">
        <v>38885390</v>
      </c>
      <c r="Q164" s="31">
        <v>192221727</v>
      </c>
      <c r="R164" s="31">
        <v>192746172</v>
      </c>
      <c r="S164" s="31">
        <v>126959321</v>
      </c>
      <c r="T164" s="36">
        <f t="shared" si="38"/>
        <v>0.65868660156840886</v>
      </c>
      <c r="U164" s="36">
        <f t="shared" si="39"/>
        <v>3.2808568976677277E-2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4545920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2344985</v>
      </c>
      <c r="K166" s="36">
        <f t="shared" si="34"/>
        <v>0.51584387758693506</v>
      </c>
      <c r="L166" s="31">
        <v>0</v>
      </c>
      <c r="M166" s="36">
        <f t="shared" si="35"/>
        <v>0</v>
      </c>
      <c r="N166" s="31">
        <f t="shared" si="36"/>
        <v>2344985</v>
      </c>
      <c r="O166" s="36">
        <f t="shared" si="37"/>
        <v>0.51584387758693506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6574783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185626968</v>
      </c>
      <c r="E169" s="32">
        <f>SUM(E164:E168)</f>
        <v>197367671</v>
      </c>
      <c r="F169" s="32">
        <f>SUM(F164:F168)</f>
        <v>56979463</v>
      </c>
      <c r="G169" s="37">
        <f t="shared" si="32"/>
        <v>0.30695681567130911</v>
      </c>
      <c r="H169" s="32">
        <f>SUM(H164:H168)</f>
        <v>43779875</v>
      </c>
      <c r="I169" s="37">
        <f t="shared" si="33"/>
        <v>0.23584867797872991</v>
      </c>
      <c r="J169" s="32">
        <f>SUM(J164:J168)</f>
        <v>42506149</v>
      </c>
      <c r="K169" s="37">
        <f t="shared" si="34"/>
        <v>0.21536530671226292</v>
      </c>
      <c r="L169" s="32">
        <f>SUM(L164:L168)</f>
        <v>0</v>
      </c>
      <c r="M169" s="37">
        <f t="shared" si="35"/>
        <v>0</v>
      </c>
      <c r="N169" s="32">
        <f t="shared" si="36"/>
        <v>143265487</v>
      </c>
      <c r="O169" s="37">
        <f t="shared" si="37"/>
        <v>0.72588122600889382</v>
      </c>
      <c r="P169" s="32">
        <f>SUM(P164:P168)</f>
        <v>38885390</v>
      </c>
      <c r="Q169" s="32">
        <f>SUM(Q164:Q168)</f>
        <v>192221727</v>
      </c>
      <c r="R169" s="32">
        <f>SUM(R164:R168)</f>
        <v>192746172</v>
      </c>
      <c r="S169" s="32">
        <f>SUM(S164:S168)</f>
        <v>126959321</v>
      </c>
      <c r="T169" s="37">
        <f t="shared" si="38"/>
        <v>0.65868660156840886</v>
      </c>
      <c r="U169" s="37">
        <f t="shared" si="39"/>
        <v>9.3113608992992036E-2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29879408270</v>
      </c>
      <c r="E170" s="32">
        <f>SUM(E105,E107:E111,E113:E120,E122:E125,E127:E131,E133:E136,E138:E143,E145:E149,E151:E156,E158:E162,E164:E168)</f>
        <v>29961556741</v>
      </c>
      <c r="F170" s="32">
        <f>SUM(F105,F107:F111,F113:F120,F122:F125,F127:F131,F133:F136,F138:F143,F145:F149,F151:F156,F158:F162,F164:F168)</f>
        <v>7482654170</v>
      </c>
      <c r="G170" s="37">
        <f t="shared" si="32"/>
        <v>0.25042845903721772</v>
      </c>
      <c r="H170" s="32">
        <f>SUM(H105,H107:H111,H113:H120,H122:H125,H127:H131,H133:H136,H138:H143,H145:H149,H151:H156,H158:H162,H164:H168)</f>
        <v>6185255061</v>
      </c>
      <c r="I170" s="37">
        <f t="shared" si="33"/>
        <v>0.2070072809042279</v>
      </c>
      <c r="J170" s="32">
        <f>SUM(J105,J107:J111,J113:J120,J122:J125,J127:J131,J133:J136,J138:J143,J145:J149,J151:J156,J158:J162,J164:J168)</f>
        <v>6397790694</v>
      </c>
      <c r="K170" s="37">
        <f t="shared" si="34"/>
        <v>0.21353332035798842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20065699925</v>
      </c>
      <c r="O170" s="37">
        <f t="shared" si="37"/>
        <v>0.66971486490025034</v>
      </c>
      <c r="P170" s="32">
        <f>SUM(P105,P107:P111,P113:P120,P122:P125,P127:P131,P133:P136,P138:P143,P145:P149,P151:P156,P158:P162,P164:P168)</f>
        <v>5850667362</v>
      </c>
      <c r="Q170" s="32">
        <f>SUM(Q105,Q107:Q111,Q113:Q120,Q122:Q125,Q127:Q131,Q133:Q136,Q138:Q143,Q145:Q149,Q151:Q156,Q158:Q162,Q164:Q168)</f>
        <v>26051430702</v>
      </c>
      <c r="R170" s="32">
        <f>SUM(R105,R107:R111,R113:R120,R122:R125,R127:R131,R133:R136,R138:R143,R145:R149,R151:R156,R158:R162,R164:R168)</f>
        <v>26194494084</v>
      </c>
      <c r="S170" s="32">
        <f>SUM(S105,S107:S111,S113:S120,S122:S125,S127:S131,S133:S136,S138:S143,S145:S149,S151:S156,S158:S162,S164:S168)</f>
        <v>18089827754</v>
      </c>
      <c r="T170" s="37">
        <f t="shared" si="38"/>
        <v>0.69059656949242421</v>
      </c>
      <c r="U170" s="37">
        <f t="shared" si="39"/>
        <v>9.3514687837759958E-2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39118887</v>
      </c>
      <c r="E174" s="31">
        <v>41118887</v>
      </c>
      <c r="F174" s="31">
        <v>14620030</v>
      </c>
      <c r="G174" s="36">
        <f t="shared" si="40"/>
        <v>0.37373328131753852</v>
      </c>
      <c r="H174" s="31">
        <v>11035551</v>
      </c>
      <c r="I174" s="36">
        <f t="shared" si="41"/>
        <v>0.28210288804995909</v>
      </c>
      <c r="J174" s="31">
        <v>10130737</v>
      </c>
      <c r="K174" s="36">
        <f t="shared" si="42"/>
        <v>0.24637673193829396</v>
      </c>
      <c r="L174" s="31">
        <v>0</v>
      </c>
      <c r="M174" s="36">
        <f t="shared" si="43"/>
        <v>0</v>
      </c>
      <c r="N174" s="31">
        <f t="shared" si="44"/>
        <v>35786318</v>
      </c>
      <c r="O174" s="36">
        <f t="shared" si="45"/>
        <v>0.87031339150789755</v>
      </c>
      <c r="P174" s="31">
        <v>12838478</v>
      </c>
      <c r="Q174" s="31">
        <v>44118000</v>
      </c>
      <c r="R174" s="31">
        <v>44118000</v>
      </c>
      <c r="S174" s="31">
        <v>29760522</v>
      </c>
      <c r="T174" s="36">
        <f t="shared" si="46"/>
        <v>0.67456643546851625</v>
      </c>
      <c r="U174" s="36">
        <f t="shared" si="47"/>
        <v>-0.21090825563590954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787168000</v>
      </c>
      <c r="E175" s="31">
        <v>841051599</v>
      </c>
      <c r="F175" s="31">
        <v>234058494</v>
      </c>
      <c r="G175" s="36">
        <f t="shared" si="40"/>
        <v>0.29734249105654703</v>
      </c>
      <c r="H175" s="31">
        <v>186256674</v>
      </c>
      <c r="I175" s="36">
        <f t="shared" si="41"/>
        <v>0.23661616579942274</v>
      </c>
      <c r="J175" s="31">
        <v>186110777</v>
      </c>
      <c r="K175" s="36">
        <f t="shared" si="42"/>
        <v>0.22128342330159459</v>
      </c>
      <c r="L175" s="31">
        <v>0</v>
      </c>
      <c r="M175" s="36">
        <f t="shared" si="43"/>
        <v>0</v>
      </c>
      <c r="N175" s="31">
        <f t="shared" si="44"/>
        <v>606425945</v>
      </c>
      <c r="O175" s="36">
        <f t="shared" si="45"/>
        <v>0.72103298504043389</v>
      </c>
      <c r="P175" s="31">
        <v>13007667912</v>
      </c>
      <c r="Q175" s="31">
        <v>719000000</v>
      </c>
      <c r="R175" s="31">
        <v>735819852</v>
      </c>
      <c r="S175" s="31">
        <v>12959248815</v>
      </c>
      <c r="T175" s="36">
        <f t="shared" si="46"/>
        <v>17.611985841066979</v>
      </c>
      <c r="U175" s="36">
        <f t="shared" si="47"/>
        <v>-0.98569222567341941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186302098</v>
      </c>
      <c r="E176" s="31">
        <v>186302098</v>
      </c>
      <c r="F176" s="31">
        <v>27746179</v>
      </c>
      <c r="G176" s="36">
        <f t="shared" si="40"/>
        <v>0.14893111402320333</v>
      </c>
      <c r="H176" s="31">
        <v>28957954</v>
      </c>
      <c r="I176" s="36">
        <f t="shared" si="41"/>
        <v>0.15543546911640255</v>
      </c>
      <c r="J176" s="31">
        <v>39763908</v>
      </c>
      <c r="K176" s="36">
        <f t="shared" si="42"/>
        <v>0.21343778962703899</v>
      </c>
      <c r="L176" s="31">
        <v>0</v>
      </c>
      <c r="M176" s="36">
        <f t="shared" si="43"/>
        <v>0</v>
      </c>
      <c r="N176" s="31">
        <f t="shared" si="44"/>
        <v>96468041</v>
      </c>
      <c r="O176" s="36">
        <f t="shared" si="45"/>
        <v>0.51780437276664482</v>
      </c>
      <c r="P176" s="31">
        <v>37111404</v>
      </c>
      <c r="Q176" s="31">
        <v>172352006</v>
      </c>
      <c r="R176" s="31">
        <v>157352006</v>
      </c>
      <c r="S176" s="31">
        <v>93629532</v>
      </c>
      <c r="T176" s="36">
        <f t="shared" si="46"/>
        <v>0.59503233787817111</v>
      </c>
      <c r="U176" s="36">
        <f t="shared" si="47"/>
        <v>7.147409459367271E-2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1012588985</v>
      </c>
      <c r="E179" s="32">
        <f>SUM(E173:E178)</f>
        <v>1068472584</v>
      </c>
      <c r="F179" s="32">
        <f>SUM(F173:F178)</f>
        <v>276424703</v>
      </c>
      <c r="G179" s="37">
        <f t="shared" si="40"/>
        <v>0.27298806040241491</v>
      </c>
      <c r="H179" s="32">
        <f>SUM(H173:H178)</f>
        <v>226250179</v>
      </c>
      <c r="I179" s="37">
        <f t="shared" si="41"/>
        <v>0.22343732980662434</v>
      </c>
      <c r="J179" s="32">
        <f>SUM(J173:J178)</f>
        <v>236005422</v>
      </c>
      <c r="K179" s="37">
        <f t="shared" si="42"/>
        <v>0.22088112089547071</v>
      </c>
      <c r="L179" s="32">
        <f>SUM(L173:L178)</f>
        <v>0</v>
      </c>
      <c r="M179" s="37">
        <f t="shared" si="43"/>
        <v>0</v>
      </c>
      <c r="N179" s="32">
        <f t="shared" si="44"/>
        <v>738680304</v>
      </c>
      <c r="O179" s="37">
        <f t="shared" si="45"/>
        <v>0.69134230963103493</v>
      </c>
      <c r="P179" s="32">
        <f>SUM(P173:P178)</f>
        <v>13057617794</v>
      </c>
      <c r="Q179" s="32">
        <f>SUM(Q173:Q178)</f>
        <v>935470006</v>
      </c>
      <c r="R179" s="32">
        <f>SUM(R173:R178)</f>
        <v>937289858</v>
      </c>
      <c r="S179" s="32">
        <f>SUM(S173:S178)</f>
        <v>13082638869</v>
      </c>
      <c r="T179" s="37">
        <f t="shared" si="46"/>
        <v>13.957943487104284</v>
      </c>
      <c r="U179" s="37">
        <f t="shared" si="47"/>
        <v>-0.98192584392319671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160902346</v>
      </c>
      <c r="E180" s="31">
        <v>160902346</v>
      </c>
      <c r="F180" s="31">
        <v>36266826</v>
      </c>
      <c r="G180" s="36">
        <f t="shared" si="40"/>
        <v>0.22539650229835678</v>
      </c>
      <c r="H180" s="31">
        <v>111355988</v>
      </c>
      <c r="I180" s="36">
        <f t="shared" si="41"/>
        <v>0.69207187320935648</v>
      </c>
      <c r="J180" s="31">
        <v>41092959</v>
      </c>
      <c r="K180" s="36">
        <f t="shared" si="42"/>
        <v>0.25539067652873126</v>
      </c>
      <c r="L180" s="31">
        <v>0</v>
      </c>
      <c r="M180" s="36">
        <f t="shared" si="43"/>
        <v>0</v>
      </c>
      <c r="N180" s="31">
        <f t="shared" si="44"/>
        <v>188715773</v>
      </c>
      <c r="O180" s="36">
        <f t="shared" si="45"/>
        <v>1.1728590520364446</v>
      </c>
      <c r="P180" s="31">
        <v>30014011</v>
      </c>
      <c r="Q180" s="31">
        <v>162233114</v>
      </c>
      <c r="R180" s="31">
        <v>162233114</v>
      </c>
      <c r="S180" s="31">
        <v>235433299</v>
      </c>
      <c r="T180" s="36">
        <f t="shared" si="46"/>
        <v>1.4512037228108683</v>
      </c>
      <c r="U180" s="36">
        <f t="shared" si="47"/>
        <v>0.36912587257997598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608564071</v>
      </c>
      <c r="E182" s="31">
        <v>615728071</v>
      </c>
      <c r="F182" s="31">
        <v>104552256</v>
      </c>
      <c r="G182" s="36">
        <f t="shared" si="40"/>
        <v>0.17180155875485459</v>
      </c>
      <c r="H182" s="31">
        <v>75134413</v>
      </c>
      <c r="I182" s="36">
        <f t="shared" si="41"/>
        <v>0.12346179569316047</v>
      </c>
      <c r="J182" s="31">
        <v>116772755</v>
      </c>
      <c r="K182" s="36">
        <f t="shared" si="42"/>
        <v>0.18964988036090366</v>
      </c>
      <c r="L182" s="31">
        <v>0</v>
      </c>
      <c r="M182" s="36">
        <f t="shared" si="43"/>
        <v>0</v>
      </c>
      <c r="N182" s="31">
        <f t="shared" si="44"/>
        <v>296459424</v>
      </c>
      <c r="O182" s="36">
        <f t="shared" si="45"/>
        <v>0.4814778438126463</v>
      </c>
      <c r="P182" s="31">
        <v>181375360</v>
      </c>
      <c r="Q182" s="31">
        <v>496726000</v>
      </c>
      <c r="R182" s="31">
        <v>528726000</v>
      </c>
      <c r="S182" s="31">
        <v>257486562</v>
      </c>
      <c r="T182" s="36">
        <f t="shared" si="46"/>
        <v>0.48699432598359077</v>
      </c>
      <c r="U182" s="36">
        <f t="shared" si="47"/>
        <v>-0.35618181543512861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769466417</v>
      </c>
      <c r="E185" s="32">
        <f>SUM(E180:E184)</f>
        <v>776630417</v>
      </c>
      <c r="F185" s="32">
        <f>SUM(F180:F184)</f>
        <v>140819082</v>
      </c>
      <c r="G185" s="37">
        <f t="shared" si="40"/>
        <v>0.18300874331725384</v>
      </c>
      <c r="H185" s="32">
        <f>SUM(H180:H184)</f>
        <v>186490401</v>
      </c>
      <c r="I185" s="37">
        <f t="shared" si="41"/>
        <v>0.2423632752253046</v>
      </c>
      <c r="J185" s="32">
        <f>SUM(J180:J184)</f>
        <v>157865714</v>
      </c>
      <c r="K185" s="37">
        <f t="shared" si="42"/>
        <v>0.20327006326871691</v>
      </c>
      <c r="L185" s="32">
        <f>SUM(L180:L184)</f>
        <v>0</v>
      </c>
      <c r="M185" s="37">
        <f t="shared" si="43"/>
        <v>0</v>
      </c>
      <c r="N185" s="32">
        <f t="shared" si="44"/>
        <v>485175197</v>
      </c>
      <c r="O185" s="37">
        <f t="shared" si="45"/>
        <v>0.62471825256877622</v>
      </c>
      <c r="P185" s="32">
        <f>SUM(P180:P184)</f>
        <v>211389371</v>
      </c>
      <c r="Q185" s="32">
        <f>SUM(Q180:Q184)</f>
        <v>658959114</v>
      </c>
      <c r="R185" s="32">
        <f>SUM(R180:R184)</f>
        <v>690959114</v>
      </c>
      <c r="S185" s="32">
        <f>SUM(S180:S184)</f>
        <v>492919861</v>
      </c>
      <c r="T185" s="37">
        <f t="shared" si="46"/>
        <v>0.71338499053360771</v>
      </c>
      <c r="U185" s="37">
        <f t="shared" si="47"/>
        <v>-0.25319937680310334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58586673</v>
      </c>
      <c r="E186" s="31">
        <v>50580203</v>
      </c>
      <c r="F186" s="31">
        <v>7826306</v>
      </c>
      <c r="G186" s="36">
        <f t="shared" si="40"/>
        <v>0.13358509024740148</v>
      </c>
      <c r="H186" s="31">
        <v>5056538</v>
      </c>
      <c r="I186" s="36">
        <f t="shared" si="41"/>
        <v>8.6308672963900851E-2</v>
      </c>
      <c r="J186" s="31">
        <v>14270325</v>
      </c>
      <c r="K186" s="36">
        <f t="shared" si="42"/>
        <v>0.28213261619373098</v>
      </c>
      <c r="L186" s="31">
        <v>0</v>
      </c>
      <c r="M186" s="36">
        <f t="shared" si="43"/>
        <v>0</v>
      </c>
      <c r="N186" s="31">
        <f t="shared" si="44"/>
        <v>27153169</v>
      </c>
      <c r="O186" s="36">
        <f t="shared" si="45"/>
        <v>0.53683392690219134</v>
      </c>
      <c r="P186" s="31">
        <v>9646348</v>
      </c>
      <c r="Q186" s="31">
        <v>45874097</v>
      </c>
      <c r="R186" s="31">
        <v>41683801</v>
      </c>
      <c r="S186" s="31">
        <v>23181469</v>
      </c>
      <c r="T186" s="36">
        <f t="shared" si="46"/>
        <v>0.55612656341008826</v>
      </c>
      <c r="U186" s="36">
        <f t="shared" si="47"/>
        <v>0.47935000893602431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12975638</v>
      </c>
      <c r="E187" s="31">
        <v>32143638</v>
      </c>
      <c r="F187" s="31">
        <v>2273807</v>
      </c>
      <c r="G187" s="36">
        <f t="shared" si="40"/>
        <v>0.17523662420298716</v>
      </c>
      <c r="H187" s="31">
        <v>2274811</v>
      </c>
      <c r="I187" s="36">
        <f t="shared" si="41"/>
        <v>0.17531399997441358</v>
      </c>
      <c r="J187" s="31">
        <v>13995547</v>
      </c>
      <c r="K187" s="36">
        <f t="shared" si="42"/>
        <v>0.43540644030398801</v>
      </c>
      <c r="L187" s="31">
        <v>0</v>
      </c>
      <c r="M187" s="36">
        <f t="shared" si="43"/>
        <v>0</v>
      </c>
      <c r="N187" s="31">
        <f t="shared" si="44"/>
        <v>18544165</v>
      </c>
      <c r="O187" s="36">
        <f t="shared" si="45"/>
        <v>0.57691556257571097</v>
      </c>
      <c r="P187" s="31">
        <v>2179345</v>
      </c>
      <c r="Q187" s="31">
        <v>23603514</v>
      </c>
      <c r="R187" s="31">
        <v>23603514</v>
      </c>
      <c r="S187" s="31">
        <v>6600254</v>
      </c>
      <c r="T187" s="36">
        <f t="shared" si="46"/>
        <v>0.27963014320664287</v>
      </c>
      <c r="U187" s="36">
        <f t="shared" si="47"/>
        <v>5.4219052054631094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1871879774</v>
      </c>
      <c r="E188" s="31">
        <v>1872701006</v>
      </c>
      <c r="F188" s="31">
        <v>352780147</v>
      </c>
      <c r="G188" s="36">
        <f t="shared" si="40"/>
        <v>0.18846303694288435</v>
      </c>
      <c r="H188" s="31">
        <v>315773903</v>
      </c>
      <c r="I188" s="36">
        <f t="shared" si="41"/>
        <v>0.1686934745414905</v>
      </c>
      <c r="J188" s="31">
        <v>343429340</v>
      </c>
      <c r="K188" s="36">
        <f t="shared" si="42"/>
        <v>0.18338717120334586</v>
      </c>
      <c r="L188" s="31">
        <v>0</v>
      </c>
      <c r="M188" s="36">
        <f t="shared" si="43"/>
        <v>0</v>
      </c>
      <c r="N188" s="31">
        <f t="shared" si="44"/>
        <v>1011983390</v>
      </c>
      <c r="O188" s="36">
        <f t="shared" si="45"/>
        <v>0.54038705952401245</v>
      </c>
      <c r="P188" s="31">
        <v>250174497</v>
      </c>
      <c r="Q188" s="31">
        <v>1562403369</v>
      </c>
      <c r="R188" s="31">
        <v>1562403369</v>
      </c>
      <c r="S188" s="31">
        <v>859160219</v>
      </c>
      <c r="T188" s="36">
        <f t="shared" si="46"/>
        <v>0.54989654787412323</v>
      </c>
      <c r="U188" s="36">
        <f t="shared" si="47"/>
        <v>0.37275919055810069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14900000</v>
      </c>
      <c r="E189" s="31">
        <v>14900000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5000000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1958342085</v>
      </c>
      <c r="E191" s="32">
        <f>SUM(E186:E190)</f>
        <v>1970324847</v>
      </c>
      <c r="F191" s="32">
        <f>SUM(F186:F190)</f>
        <v>362880260</v>
      </c>
      <c r="G191" s="37">
        <f t="shared" si="40"/>
        <v>0.18529973020520571</v>
      </c>
      <c r="H191" s="32">
        <f>SUM(H186:H190)</f>
        <v>323105252</v>
      </c>
      <c r="I191" s="37">
        <f t="shared" si="41"/>
        <v>0.16498917858878573</v>
      </c>
      <c r="J191" s="32">
        <f>SUM(J186:J190)</f>
        <v>371695212</v>
      </c>
      <c r="K191" s="37">
        <f t="shared" si="42"/>
        <v>0.18864666532827823</v>
      </c>
      <c r="L191" s="32">
        <f>SUM(L186:L190)</f>
        <v>0</v>
      </c>
      <c r="M191" s="37">
        <f t="shared" si="43"/>
        <v>0</v>
      </c>
      <c r="N191" s="32">
        <f t="shared" si="44"/>
        <v>1057680724</v>
      </c>
      <c r="O191" s="37">
        <f t="shared" si="45"/>
        <v>0.53680525097697251</v>
      </c>
      <c r="P191" s="32">
        <f>SUM(P186:P190)</f>
        <v>262000190</v>
      </c>
      <c r="Q191" s="32">
        <f>SUM(Q186:Q190)</f>
        <v>1636880980</v>
      </c>
      <c r="R191" s="32">
        <f>SUM(R186:R190)</f>
        <v>1627690684</v>
      </c>
      <c r="S191" s="32">
        <f>SUM(S186:S190)</f>
        <v>888941942</v>
      </c>
      <c r="T191" s="37">
        <f t="shared" si="46"/>
        <v>0.54613689857550352</v>
      </c>
      <c r="U191" s="37">
        <f t="shared" si="47"/>
        <v>0.41868298645126933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128799743</v>
      </c>
      <c r="E192" s="31">
        <v>128799743</v>
      </c>
      <c r="F192" s="31">
        <v>14475637</v>
      </c>
      <c r="G192" s="36">
        <f t="shared" si="40"/>
        <v>0.11238871027871539</v>
      </c>
      <c r="H192" s="31">
        <v>21560953</v>
      </c>
      <c r="I192" s="36">
        <f t="shared" si="41"/>
        <v>0.16739903743441475</v>
      </c>
      <c r="J192" s="31">
        <v>13343104</v>
      </c>
      <c r="K192" s="36">
        <f t="shared" si="42"/>
        <v>0.10359573465919106</v>
      </c>
      <c r="L192" s="31">
        <v>0</v>
      </c>
      <c r="M192" s="36">
        <f t="shared" si="43"/>
        <v>0</v>
      </c>
      <c r="N192" s="31">
        <f t="shared" si="44"/>
        <v>49379694</v>
      </c>
      <c r="O192" s="36">
        <f t="shared" si="45"/>
        <v>0.38338348237232117</v>
      </c>
      <c r="P192" s="31">
        <v>20782136</v>
      </c>
      <c r="Q192" s="31">
        <v>98695349</v>
      </c>
      <c r="R192" s="31">
        <v>98702470</v>
      </c>
      <c r="S192" s="31">
        <v>58634929</v>
      </c>
      <c r="T192" s="36">
        <f t="shared" si="46"/>
        <v>0.59405736249558905</v>
      </c>
      <c r="U192" s="36">
        <f t="shared" si="47"/>
        <v>-0.35795319595637332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258666845</v>
      </c>
      <c r="E193" s="31">
        <v>248666845</v>
      </c>
      <c r="F193" s="31">
        <v>50037793</v>
      </c>
      <c r="G193" s="36">
        <f t="shared" si="40"/>
        <v>0.19344494266360268</v>
      </c>
      <c r="H193" s="31">
        <v>57397474</v>
      </c>
      <c r="I193" s="36">
        <f t="shared" si="41"/>
        <v>0.22189729804761024</v>
      </c>
      <c r="J193" s="31">
        <v>56878259</v>
      </c>
      <c r="K193" s="36">
        <f t="shared" si="42"/>
        <v>0.22873278100263025</v>
      </c>
      <c r="L193" s="31">
        <v>0</v>
      </c>
      <c r="M193" s="36">
        <f t="shared" si="43"/>
        <v>0</v>
      </c>
      <c r="N193" s="31">
        <f t="shared" si="44"/>
        <v>164313526</v>
      </c>
      <c r="O193" s="36">
        <f t="shared" si="45"/>
        <v>0.66077778080950034</v>
      </c>
      <c r="P193" s="31">
        <v>43021801</v>
      </c>
      <c r="Q193" s="31">
        <v>264169688</v>
      </c>
      <c r="R193" s="31">
        <v>252656590</v>
      </c>
      <c r="S193" s="31">
        <v>113066540</v>
      </c>
      <c r="T193" s="36">
        <f t="shared" si="46"/>
        <v>0.44751074967013527</v>
      </c>
      <c r="U193" s="36">
        <f t="shared" si="47"/>
        <v>0.32207991478552933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134128069</v>
      </c>
      <c r="E194" s="31">
        <v>134128069</v>
      </c>
      <c r="F194" s="31">
        <v>33774904</v>
      </c>
      <c r="G194" s="36">
        <f t="shared" si="40"/>
        <v>0.25181085698027905</v>
      </c>
      <c r="H194" s="31">
        <v>38747884</v>
      </c>
      <c r="I194" s="36">
        <f t="shared" si="41"/>
        <v>0.28888721271309736</v>
      </c>
      <c r="J194" s="31">
        <v>37091318</v>
      </c>
      <c r="K194" s="36">
        <f t="shared" si="42"/>
        <v>0.27653658385255664</v>
      </c>
      <c r="L194" s="31">
        <v>0</v>
      </c>
      <c r="M194" s="36">
        <f t="shared" si="43"/>
        <v>0</v>
      </c>
      <c r="N194" s="31">
        <f t="shared" si="44"/>
        <v>109614106</v>
      </c>
      <c r="O194" s="36">
        <f t="shared" si="45"/>
        <v>0.81723465354593305</v>
      </c>
      <c r="P194" s="31">
        <v>29503016</v>
      </c>
      <c r="Q194" s="31">
        <v>155072883</v>
      </c>
      <c r="R194" s="31">
        <v>155212883</v>
      </c>
      <c r="S194" s="31">
        <v>90034205</v>
      </c>
      <c r="T194" s="36">
        <f t="shared" si="46"/>
        <v>0.5800691492857587</v>
      </c>
      <c r="U194" s="36">
        <f t="shared" si="47"/>
        <v>0.2572042804030612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400371032</v>
      </c>
      <c r="E195" s="31">
        <v>400370632</v>
      </c>
      <c r="F195" s="31">
        <v>70794961</v>
      </c>
      <c r="G195" s="36">
        <f t="shared" si="40"/>
        <v>0.17682338466485259</v>
      </c>
      <c r="H195" s="31">
        <v>78483137</v>
      </c>
      <c r="I195" s="36">
        <f t="shared" si="41"/>
        <v>0.19602601269114794</v>
      </c>
      <c r="J195" s="31">
        <v>80994581</v>
      </c>
      <c r="K195" s="36">
        <f t="shared" si="42"/>
        <v>0.20229900628675482</v>
      </c>
      <c r="L195" s="31">
        <v>0</v>
      </c>
      <c r="M195" s="36">
        <f t="shared" si="43"/>
        <v>0</v>
      </c>
      <c r="N195" s="31">
        <f t="shared" si="44"/>
        <v>230272679</v>
      </c>
      <c r="O195" s="36">
        <f t="shared" si="45"/>
        <v>0.57514877614699766</v>
      </c>
      <c r="P195" s="31">
        <v>62491310</v>
      </c>
      <c r="Q195" s="31">
        <v>337325885</v>
      </c>
      <c r="R195" s="31">
        <v>337297409</v>
      </c>
      <c r="S195" s="31">
        <v>207467569</v>
      </c>
      <c r="T195" s="36">
        <f t="shared" si="46"/>
        <v>0.61508794157384117</v>
      </c>
      <c r="U195" s="36">
        <f t="shared" si="47"/>
        <v>0.29609350484091301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273759038</v>
      </c>
      <c r="E196" s="31">
        <v>273904038</v>
      </c>
      <c r="F196" s="31">
        <v>62701308</v>
      </c>
      <c r="G196" s="36">
        <f t="shared" si="40"/>
        <v>0.22903831215245576</v>
      </c>
      <c r="H196" s="31">
        <v>100678839</v>
      </c>
      <c r="I196" s="36">
        <f t="shared" si="41"/>
        <v>0.3677644388858497</v>
      </c>
      <c r="J196" s="31">
        <v>-233473700</v>
      </c>
      <c r="K196" s="36">
        <f t="shared" si="42"/>
        <v>-0.85239232581156765</v>
      </c>
      <c r="L196" s="31">
        <v>0</v>
      </c>
      <c r="M196" s="36">
        <f t="shared" si="43"/>
        <v>0</v>
      </c>
      <c r="N196" s="31">
        <f t="shared" si="44"/>
        <v>-70093553</v>
      </c>
      <c r="O196" s="36">
        <f t="shared" si="45"/>
        <v>-0.2559055116960342</v>
      </c>
      <c r="P196" s="31">
        <v>43877039</v>
      </c>
      <c r="Q196" s="31">
        <v>231065309</v>
      </c>
      <c r="R196" s="31">
        <v>231065309</v>
      </c>
      <c r="S196" s="31">
        <v>155918326</v>
      </c>
      <c r="T196" s="36">
        <f t="shared" si="46"/>
        <v>0.6747803323431818</v>
      </c>
      <c r="U196" s="36">
        <f t="shared" si="47"/>
        <v>-6.3210906050428788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1195724727</v>
      </c>
      <c r="E198" s="32">
        <f>SUM(E192:E197)</f>
        <v>1185869327</v>
      </c>
      <c r="F198" s="32">
        <f>SUM(F192:F197)</f>
        <v>231784603</v>
      </c>
      <c r="G198" s="37">
        <f t="shared" si="40"/>
        <v>0.19384445078888127</v>
      </c>
      <c r="H198" s="32">
        <f>SUM(H192:H197)</f>
        <v>296868287</v>
      </c>
      <c r="I198" s="37">
        <f t="shared" si="41"/>
        <v>0.24827477453345331</v>
      </c>
      <c r="J198" s="32">
        <f>SUM(J192:J197)</f>
        <v>-45166438</v>
      </c>
      <c r="K198" s="37">
        <f t="shared" si="42"/>
        <v>-3.8087196431888147E-2</v>
      </c>
      <c r="L198" s="32">
        <f>SUM(L192:L197)</f>
        <v>0</v>
      </c>
      <c r="M198" s="37">
        <f t="shared" si="43"/>
        <v>0</v>
      </c>
      <c r="N198" s="32">
        <f t="shared" si="44"/>
        <v>483486452</v>
      </c>
      <c r="O198" s="37">
        <f t="shared" si="45"/>
        <v>0.40770634756454915</v>
      </c>
      <c r="P198" s="32">
        <f>SUM(P192:P197)</f>
        <v>199675302</v>
      </c>
      <c r="Q198" s="32">
        <f>SUM(Q192:Q197)</f>
        <v>1086329114</v>
      </c>
      <c r="R198" s="32">
        <f>SUM(R192:R197)</f>
        <v>1074934661</v>
      </c>
      <c r="S198" s="32">
        <f>SUM(S192:S197)</f>
        <v>625121569</v>
      </c>
      <c r="T198" s="37">
        <f t="shared" si="46"/>
        <v>0.58154378278067265</v>
      </c>
      <c r="U198" s="37">
        <f t="shared" si="47"/>
        <v>-1.2261994225004353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91654210</v>
      </c>
      <c r="E199" s="31">
        <v>85366902</v>
      </c>
      <c r="F199" s="31">
        <v>11030973</v>
      </c>
      <c r="G199" s="36">
        <f t="shared" si="40"/>
        <v>0.1203542423201291</v>
      </c>
      <c r="H199" s="31">
        <v>20372296</v>
      </c>
      <c r="I199" s="36">
        <f t="shared" si="41"/>
        <v>0.22227343402992616</v>
      </c>
      <c r="J199" s="31">
        <v>19621508</v>
      </c>
      <c r="K199" s="36">
        <f t="shared" si="42"/>
        <v>0.22984912817850647</v>
      </c>
      <c r="L199" s="31">
        <v>0</v>
      </c>
      <c r="M199" s="36">
        <f t="shared" si="43"/>
        <v>0</v>
      </c>
      <c r="N199" s="31">
        <f t="shared" si="44"/>
        <v>51024777</v>
      </c>
      <c r="O199" s="36">
        <f t="shared" si="45"/>
        <v>0.59771147604723907</v>
      </c>
      <c r="P199" s="31">
        <v>17959108</v>
      </c>
      <c r="Q199" s="31">
        <v>84062378</v>
      </c>
      <c r="R199" s="31">
        <v>81042004</v>
      </c>
      <c r="S199" s="31">
        <v>46951118</v>
      </c>
      <c r="T199" s="36">
        <f t="shared" si="46"/>
        <v>0.5793430034133904</v>
      </c>
      <c r="U199" s="36">
        <f t="shared" si="47"/>
        <v>9.2565844584263424E-2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136838108</v>
      </c>
      <c r="E200" s="31">
        <v>136485533</v>
      </c>
      <c r="F200" s="31">
        <v>32850013</v>
      </c>
      <c r="G200" s="36">
        <f t="shared" si="40"/>
        <v>0.24006479978515927</v>
      </c>
      <c r="H200" s="31">
        <v>27758800</v>
      </c>
      <c r="I200" s="36">
        <f t="shared" si="41"/>
        <v>0.20285869488929209</v>
      </c>
      <c r="J200" s="31">
        <v>31083448</v>
      </c>
      <c r="K200" s="36">
        <f t="shared" si="42"/>
        <v>0.2277417050494282</v>
      </c>
      <c r="L200" s="31">
        <v>0</v>
      </c>
      <c r="M200" s="36">
        <f t="shared" si="43"/>
        <v>0</v>
      </c>
      <c r="N200" s="31">
        <f t="shared" si="44"/>
        <v>91692261</v>
      </c>
      <c r="O200" s="36">
        <f t="shared" si="45"/>
        <v>0.67180937777485916</v>
      </c>
      <c r="P200" s="31">
        <v>28919058</v>
      </c>
      <c r="Q200" s="31">
        <v>128383698</v>
      </c>
      <c r="R200" s="31">
        <v>120914819</v>
      </c>
      <c r="S200" s="31">
        <v>87193626</v>
      </c>
      <c r="T200" s="36">
        <f t="shared" si="46"/>
        <v>0.72111612721348906</v>
      </c>
      <c r="U200" s="36">
        <f t="shared" si="47"/>
        <v>7.4843032577340596E-2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228492318</v>
      </c>
      <c r="E204" s="32">
        <f>SUM(E199:E203)</f>
        <v>221852435</v>
      </c>
      <c r="F204" s="32">
        <f>SUM(F199:F203)</f>
        <v>43880986</v>
      </c>
      <c r="G204" s="37">
        <f t="shared" si="40"/>
        <v>0.19204578247571544</v>
      </c>
      <c r="H204" s="32">
        <f>SUM(H199:H203)</f>
        <v>48131096</v>
      </c>
      <c r="I204" s="37">
        <f t="shared" si="41"/>
        <v>0.2106464515800483</v>
      </c>
      <c r="J204" s="32">
        <f>SUM(J199:J203)</f>
        <v>50704956</v>
      </c>
      <c r="K204" s="37">
        <f t="shared" si="42"/>
        <v>0.22855262327862211</v>
      </c>
      <c r="L204" s="32">
        <f>SUM(L199:L203)</f>
        <v>0</v>
      </c>
      <c r="M204" s="37">
        <f t="shared" si="43"/>
        <v>0</v>
      </c>
      <c r="N204" s="32">
        <f t="shared" si="44"/>
        <v>142717038</v>
      </c>
      <c r="O204" s="37">
        <f t="shared" si="45"/>
        <v>0.64329714478905764</v>
      </c>
      <c r="P204" s="32">
        <f>SUM(P199:P203)</f>
        <v>46878166</v>
      </c>
      <c r="Q204" s="32">
        <f>SUM(Q199:Q203)</f>
        <v>212446076</v>
      </c>
      <c r="R204" s="32">
        <f>SUM(R199:R203)</f>
        <v>201956823</v>
      </c>
      <c r="S204" s="32">
        <f>SUM(S199:S203)</f>
        <v>134144744</v>
      </c>
      <c r="T204" s="37">
        <f t="shared" si="46"/>
        <v>0.66422486751041832</v>
      </c>
      <c r="U204" s="37">
        <f t="shared" si="47"/>
        <v>8.1632673087082885E-2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5164614532</v>
      </c>
      <c r="E205" s="32">
        <f>SUM(E173:E178,E180:E184,E186:E190,E192:E197,E199:E203)</f>
        <v>5223149610</v>
      </c>
      <c r="F205" s="32">
        <f>SUM(F173:F178,F180:F184,F186:F190,F192:F197,F199:F203)</f>
        <v>1055789634</v>
      </c>
      <c r="G205" s="37">
        <f t="shared" si="40"/>
        <v>0.20442757682268783</v>
      </c>
      <c r="H205" s="32">
        <f>SUM(H173:H178,H180:H184,H186:H190,H192:H197,H199:H203)</f>
        <v>1080845215</v>
      </c>
      <c r="I205" s="37">
        <f t="shared" si="41"/>
        <v>0.2092789710254411</v>
      </c>
      <c r="J205" s="32">
        <f>SUM(J173:J178,J180:J184,J186:J190,J192:J197,J199:J203)</f>
        <v>771104866</v>
      </c>
      <c r="K205" s="37">
        <f t="shared" si="42"/>
        <v>0.14763216135407617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2907739715</v>
      </c>
      <c r="O205" s="37">
        <f t="shared" si="45"/>
        <v>0.55670236009188334</v>
      </c>
      <c r="P205" s="32">
        <f>SUM(P173:P178,P180:P184,P186:P190,P192:P197,P199:P203)</f>
        <v>13777560823</v>
      </c>
      <c r="Q205" s="32">
        <f>SUM(Q173:Q178,Q180:Q184,Q186:Q190,Q192:Q197,Q199:Q203)</f>
        <v>4530085290</v>
      </c>
      <c r="R205" s="32">
        <f>SUM(R173:R178,R180:R184,R186:R190,R192:R197,R199:R203)</f>
        <v>4532831140</v>
      </c>
      <c r="S205" s="32">
        <f>SUM(S173:S178,S180:S184,S186:S190,S192:S197,S199:S203)</f>
        <v>15223766985</v>
      </c>
      <c r="T205" s="37">
        <f t="shared" si="46"/>
        <v>3.3585559476632083</v>
      </c>
      <c r="U205" s="37">
        <f t="shared" si="47"/>
        <v>-0.94403183002373448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53079846</v>
      </c>
      <c r="E208" s="31">
        <v>32356299</v>
      </c>
      <c r="F208" s="31">
        <v>4126748</v>
      </c>
      <c r="G208" s="36">
        <f t="shared" ref="G208:G231" si="48">IF(($D208     =0),0,($F208     /$D208     ))</f>
        <v>7.774604319688494E-2</v>
      </c>
      <c r="H208" s="31">
        <v>21068552</v>
      </c>
      <c r="I208" s="36">
        <f t="shared" ref="I208:I231" si="49">IF(($D208     =0),0,($H208     /$D208     ))</f>
        <v>0.39692187501825082</v>
      </c>
      <c r="J208" s="31">
        <v>10063032</v>
      </c>
      <c r="K208" s="36">
        <f t="shared" ref="K208:K231" si="50">IF(($E208     =0),0,($J208     /$E208     ))</f>
        <v>0.31100689235193429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35258332</v>
      </c>
      <c r="O208" s="36">
        <f t="shared" ref="O208:O231" si="53">IF(($E208     =0),0,($N208     /$E208     ))</f>
        <v>1.0896898931487806</v>
      </c>
      <c r="P208" s="31">
        <v>14210236</v>
      </c>
      <c r="Q208" s="31">
        <v>49908210</v>
      </c>
      <c r="R208" s="31">
        <v>49908210</v>
      </c>
      <c r="S208" s="31">
        <v>-291876863</v>
      </c>
      <c r="T208" s="36">
        <f t="shared" ref="T208:T231" si="54">IF(($R208     =0),0,($S208     /$R208     ))</f>
        <v>-5.8482735205289869</v>
      </c>
      <c r="U208" s="36">
        <f t="shared" ref="U208:U231" si="55">IF(($P208     =0),0,(($J208     /$P208     )-1))</f>
        <v>-0.29184624379215096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316245384</v>
      </c>
      <c r="E209" s="31">
        <v>328581214</v>
      </c>
      <c r="F209" s="31">
        <v>69087885</v>
      </c>
      <c r="G209" s="36">
        <f t="shared" si="48"/>
        <v>0.21846290410993002</v>
      </c>
      <c r="H209" s="31">
        <v>65975574</v>
      </c>
      <c r="I209" s="36">
        <f t="shared" si="49"/>
        <v>0.20862146085901448</v>
      </c>
      <c r="J209" s="31">
        <v>69404396</v>
      </c>
      <c r="K209" s="36">
        <f t="shared" si="50"/>
        <v>0.21122447980242717</v>
      </c>
      <c r="L209" s="31">
        <v>0</v>
      </c>
      <c r="M209" s="36">
        <f t="shared" si="51"/>
        <v>0</v>
      </c>
      <c r="N209" s="31">
        <f t="shared" si="52"/>
        <v>204467855</v>
      </c>
      <c r="O209" s="36">
        <f t="shared" si="53"/>
        <v>0.62227493930922051</v>
      </c>
      <c r="P209" s="31">
        <v>55389847</v>
      </c>
      <c r="Q209" s="31">
        <v>260018712</v>
      </c>
      <c r="R209" s="31">
        <v>268124545</v>
      </c>
      <c r="S209" s="31">
        <v>178471577</v>
      </c>
      <c r="T209" s="36">
        <f t="shared" si="54"/>
        <v>0.66562938876036137</v>
      </c>
      <c r="U209" s="36">
        <f t="shared" si="55"/>
        <v>0.25301656818080764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227323730</v>
      </c>
      <c r="E210" s="31">
        <v>267783576</v>
      </c>
      <c r="F210" s="31">
        <v>30593838</v>
      </c>
      <c r="G210" s="36">
        <f t="shared" si="48"/>
        <v>0.13458268523044206</v>
      </c>
      <c r="H210" s="31">
        <v>51513870</v>
      </c>
      <c r="I210" s="36">
        <f t="shared" si="49"/>
        <v>0.22661017395764183</v>
      </c>
      <c r="J210" s="31">
        <v>41092068</v>
      </c>
      <c r="K210" s="36">
        <f t="shared" si="50"/>
        <v>0.1534525328767736</v>
      </c>
      <c r="L210" s="31">
        <v>0</v>
      </c>
      <c r="M210" s="36">
        <f t="shared" si="51"/>
        <v>0</v>
      </c>
      <c r="N210" s="31">
        <f t="shared" si="52"/>
        <v>123199776</v>
      </c>
      <c r="O210" s="36">
        <f t="shared" si="53"/>
        <v>0.4600721890426917</v>
      </c>
      <c r="P210" s="31">
        <v>46622512</v>
      </c>
      <c r="Q210" s="31">
        <v>203517854</v>
      </c>
      <c r="R210" s="31">
        <v>208940506</v>
      </c>
      <c r="S210" s="31">
        <v>121464190</v>
      </c>
      <c r="T210" s="36">
        <f t="shared" si="54"/>
        <v>0.58133385586804309</v>
      </c>
      <c r="U210" s="36">
        <f t="shared" si="55"/>
        <v>-0.11862175079712567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152296900</v>
      </c>
      <c r="E211" s="31">
        <v>152296900</v>
      </c>
      <c r="F211" s="31">
        <v>24991221</v>
      </c>
      <c r="G211" s="36">
        <f t="shared" si="48"/>
        <v>0.16409540181054244</v>
      </c>
      <c r="H211" s="31">
        <v>25624907</v>
      </c>
      <c r="I211" s="36">
        <f t="shared" si="49"/>
        <v>0.16825626128962573</v>
      </c>
      <c r="J211" s="31">
        <v>39946997</v>
      </c>
      <c r="K211" s="36">
        <f t="shared" si="50"/>
        <v>0.26229684911511658</v>
      </c>
      <c r="L211" s="31">
        <v>0</v>
      </c>
      <c r="M211" s="36">
        <f t="shared" si="51"/>
        <v>0</v>
      </c>
      <c r="N211" s="31">
        <f t="shared" si="52"/>
        <v>90563125</v>
      </c>
      <c r="O211" s="36">
        <f t="shared" si="53"/>
        <v>0.5946485122152847</v>
      </c>
      <c r="P211" s="31">
        <v>13659951</v>
      </c>
      <c r="Q211" s="31">
        <v>75377951</v>
      </c>
      <c r="R211" s="31">
        <v>70180626</v>
      </c>
      <c r="S211" s="31">
        <v>41787272</v>
      </c>
      <c r="T211" s="36">
        <f t="shared" si="54"/>
        <v>0.59542461191497498</v>
      </c>
      <c r="U211" s="36">
        <f t="shared" si="55"/>
        <v>1.9243880157403201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489122844</v>
      </c>
      <c r="E212" s="31">
        <v>529112330</v>
      </c>
      <c r="F212" s="31">
        <v>118626668</v>
      </c>
      <c r="G212" s="36">
        <f t="shared" si="48"/>
        <v>0.24252939615308583</v>
      </c>
      <c r="H212" s="31">
        <v>116197854</v>
      </c>
      <c r="I212" s="36">
        <f t="shared" si="49"/>
        <v>0.23756374380256914</v>
      </c>
      <c r="J212" s="31">
        <v>123570092</v>
      </c>
      <c r="K212" s="36">
        <f t="shared" si="50"/>
        <v>0.2335422650233836</v>
      </c>
      <c r="L212" s="31">
        <v>0</v>
      </c>
      <c r="M212" s="36">
        <f t="shared" si="51"/>
        <v>0</v>
      </c>
      <c r="N212" s="31">
        <f t="shared" si="52"/>
        <v>358394614</v>
      </c>
      <c r="O212" s="36">
        <f t="shared" si="53"/>
        <v>0.67735071303290173</v>
      </c>
      <c r="P212" s="31">
        <v>72687999</v>
      </c>
      <c r="Q212" s="31">
        <v>566196952</v>
      </c>
      <c r="R212" s="31">
        <v>566196952</v>
      </c>
      <c r="S212" s="31">
        <v>241949492</v>
      </c>
      <c r="T212" s="36">
        <f t="shared" si="54"/>
        <v>0.42732390406792581</v>
      </c>
      <c r="U212" s="36">
        <f t="shared" si="55"/>
        <v>0.70000679204279659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92153189</v>
      </c>
      <c r="E213" s="31">
        <v>92153189</v>
      </c>
      <c r="F213" s="31">
        <v>20320763</v>
      </c>
      <c r="G213" s="36">
        <f t="shared" si="48"/>
        <v>0.22051068683038197</v>
      </c>
      <c r="H213" s="31">
        <v>22103860</v>
      </c>
      <c r="I213" s="36">
        <f t="shared" si="49"/>
        <v>0.23985995753223471</v>
      </c>
      <c r="J213" s="31">
        <v>21524888</v>
      </c>
      <c r="K213" s="36">
        <f t="shared" si="50"/>
        <v>0.23357724495025342</v>
      </c>
      <c r="L213" s="31">
        <v>0</v>
      </c>
      <c r="M213" s="36">
        <f t="shared" si="51"/>
        <v>0</v>
      </c>
      <c r="N213" s="31">
        <f t="shared" si="52"/>
        <v>63949511</v>
      </c>
      <c r="O213" s="36">
        <f t="shared" si="53"/>
        <v>0.6939478893128701</v>
      </c>
      <c r="P213" s="31">
        <v>17073265</v>
      </c>
      <c r="Q213" s="31">
        <v>84000944</v>
      </c>
      <c r="R213" s="31">
        <v>84000944</v>
      </c>
      <c r="S213" s="31">
        <v>52151831</v>
      </c>
      <c r="T213" s="36">
        <f t="shared" si="54"/>
        <v>0.62084815380170011</v>
      </c>
      <c r="U213" s="36">
        <f t="shared" si="55"/>
        <v>0.2607364789335842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935267911</v>
      </c>
      <c r="E214" s="31">
        <v>935948640</v>
      </c>
      <c r="F214" s="31">
        <v>168507973</v>
      </c>
      <c r="G214" s="36">
        <f t="shared" si="48"/>
        <v>0.18017080562491361</v>
      </c>
      <c r="H214" s="31">
        <v>203533857</v>
      </c>
      <c r="I214" s="36">
        <f t="shared" si="49"/>
        <v>0.21762091332993461</v>
      </c>
      <c r="J214" s="31">
        <v>193023364</v>
      </c>
      <c r="K214" s="36">
        <f t="shared" si="50"/>
        <v>0.20623285910218322</v>
      </c>
      <c r="L214" s="31">
        <v>0</v>
      </c>
      <c r="M214" s="36">
        <f t="shared" si="51"/>
        <v>0</v>
      </c>
      <c r="N214" s="31">
        <f t="shared" si="52"/>
        <v>565065194</v>
      </c>
      <c r="O214" s="36">
        <f t="shared" si="53"/>
        <v>0.603735258379135</v>
      </c>
      <c r="P214" s="31">
        <v>170068135</v>
      </c>
      <c r="Q214" s="31">
        <v>816870347</v>
      </c>
      <c r="R214" s="31">
        <v>816870347</v>
      </c>
      <c r="S214" s="31">
        <v>503889846</v>
      </c>
      <c r="T214" s="36">
        <f t="shared" si="54"/>
        <v>0.61685412850467936</v>
      </c>
      <c r="U214" s="36">
        <f t="shared" si="55"/>
        <v>0.13497666097179217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2265489804</v>
      </c>
      <c r="E216" s="32">
        <f>SUM(E208:E215)</f>
        <v>2338232148</v>
      </c>
      <c r="F216" s="32">
        <f>SUM(F208:F215)</f>
        <v>436255096</v>
      </c>
      <c r="G216" s="37">
        <f t="shared" si="48"/>
        <v>0.19256546431139887</v>
      </c>
      <c r="H216" s="32">
        <f>SUM(H208:H215)</f>
        <v>506018474</v>
      </c>
      <c r="I216" s="37">
        <f t="shared" si="49"/>
        <v>0.22335941353898939</v>
      </c>
      <c r="J216" s="32">
        <f>SUM(J208:J215)</f>
        <v>498624837</v>
      </c>
      <c r="K216" s="37">
        <f t="shared" si="50"/>
        <v>0.21324864489032763</v>
      </c>
      <c r="L216" s="32">
        <f>SUM(L208:L215)</f>
        <v>0</v>
      </c>
      <c r="M216" s="37">
        <f t="shared" si="51"/>
        <v>0</v>
      </c>
      <c r="N216" s="32">
        <f t="shared" si="52"/>
        <v>1440898407</v>
      </c>
      <c r="O216" s="37">
        <f t="shared" si="53"/>
        <v>0.61623411012994078</v>
      </c>
      <c r="P216" s="32">
        <f>SUM(P208:P215)</f>
        <v>389711945</v>
      </c>
      <c r="Q216" s="32">
        <f>SUM(Q208:Q215)</f>
        <v>2055890970</v>
      </c>
      <c r="R216" s="32">
        <f>SUM(R208:R215)</f>
        <v>2064222130</v>
      </c>
      <c r="S216" s="32">
        <f>SUM(S208:S215)</f>
        <v>847837345</v>
      </c>
      <c r="T216" s="37">
        <f t="shared" si="54"/>
        <v>0.41072970426879396</v>
      </c>
      <c r="U216" s="37">
        <f t="shared" si="55"/>
        <v>0.27947024307915425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314369663</v>
      </c>
      <c r="E217" s="31">
        <v>314369663</v>
      </c>
      <c r="F217" s="31">
        <v>51619952</v>
      </c>
      <c r="G217" s="36">
        <f t="shared" si="48"/>
        <v>0.16420144204563403</v>
      </c>
      <c r="H217" s="31">
        <v>28663698</v>
      </c>
      <c r="I217" s="36">
        <f t="shared" si="49"/>
        <v>9.1178320854706646E-2</v>
      </c>
      <c r="J217" s="31">
        <v>39673839</v>
      </c>
      <c r="K217" s="36">
        <f t="shared" si="50"/>
        <v>0.12620123271881994</v>
      </c>
      <c r="L217" s="31">
        <v>0</v>
      </c>
      <c r="M217" s="36">
        <f t="shared" si="51"/>
        <v>0</v>
      </c>
      <c r="N217" s="31">
        <f t="shared" si="52"/>
        <v>119957489</v>
      </c>
      <c r="O217" s="36">
        <f t="shared" si="53"/>
        <v>0.38158099561916065</v>
      </c>
      <c r="P217" s="31">
        <v>36960102</v>
      </c>
      <c r="Q217" s="31">
        <v>245446427</v>
      </c>
      <c r="R217" s="31">
        <v>239530274</v>
      </c>
      <c r="S217" s="31">
        <v>111507762</v>
      </c>
      <c r="T217" s="36">
        <f t="shared" si="54"/>
        <v>0.46552680017391035</v>
      </c>
      <c r="U217" s="36">
        <f t="shared" si="55"/>
        <v>7.3423417500308785E-2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2167756671</v>
      </c>
      <c r="E218" s="31">
        <v>2027989764</v>
      </c>
      <c r="F218" s="31">
        <v>419152291</v>
      </c>
      <c r="G218" s="36">
        <f t="shared" si="48"/>
        <v>0.19335762939049905</v>
      </c>
      <c r="H218" s="31">
        <v>353127546</v>
      </c>
      <c r="I218" s="36">
        <f t="shared" si="49"/>
        <v>0.16289999275476799</v>
      </c>
      <c r="J218" s="31">
        <v>348922021</v>
      </c>
      <c r="K218" s="36">
        <f t="shared" si="50"/>
        <v>0.17205314700986823</v>
      </c>
      <c r="L218" s="31">
        <v>0</v>
      </c>
      <c r="M218" s="36">
        <f t="shared" si="51"/>
        <v>0</v>
      </c>
      <c r="N218" s="31">
        <f t="shared" si="52"/>
        <v>1121201858</v>
      </c>
      <c r="O218" s="36">
        <f t="shared" si="53"/>
        <v>0.5528636672152355</v>
      </c>
      <c r="P218" s="31">
        <v>255058058</v>
      </c>
      <c r="Q218" s="31">
        <v>1391914068</v>
      </c>
      <c r="R218" s="31">
        <v>1288449350</v>
      </c>
      <c r="S218" s="31">
        <v>860712406</v>
      </c>
      <c r="T218" s="36">
        <f t="shared" si="54"/>
        <v>0.66802191797450172</v>
      </c>
      <c r="U218" s="36">
        <f t="shared" si="55"/>
        <v>0.36801018456746815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943028908</v>
      </c>
      <c r="E219" s="31">
        <v>902041280</v>
      </c>
      <c r="F219" s="31">
        <v>217202127</v>
      </c>
      <c r="G219" s="36">
        <f t="shared" si="48"/>
        <v>0.23032393297533993</v>
      </c>
      <c r="H219" s="31">
        <v>200175872</v>
      </c>
      <c r="I219" s="36">
        <f t="shared" si="49"/>
        <v>0.21226907287978916</v>
      </c>
      <c r="J219" s="31">
        <v>193781993</v>
      </c>
      <c r="K219" s="36">
        <f t="shared" si="50"/>
        <v>0.21482608090840366</v>
      </c>
      <c r="L219" s="31">
        <v>0</v>
      </c>
      <c r="M219" s="36">
        <f t="shared" si="51"/>
        <v>0</v>
      </c>
      <c r="N219" s="31">
        <f t="shared" si="52"/>
        <v>611159992</v>
      </c>
      <c r="O219" s="36">
        <f t="shared" si="53"/>
        <v>0.67752995960450946</v>
      </c>
      <c r="P219" s="31">
        <v>156660241</v>
      </c>
      <c r="Q219" s="31">
        <v>880929792</v>
      </c>
      <c r="R219" s="31">
        <v>815288482</v>
      </c>
      <c r="S219" s="31">
        <v>545924830</v>
      </c>
      <c r="T219" s="36">
        <f t="shared" si="54"/>
        <v>0.66960939845584622</v>
      </c>
      <c r="U219" s="36">
        <f t="shared" si="55"/>
        <v>0.23695707196058757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90569549</v>
      </c>
      <c r="E220" s="31">
        <v>71101791</v>
      </c>
      <c r="F220" s="31">
        <v>18682799</v>
      </c>
      <c r="G220" s="36">
        <f t="shared" si="48"/>
        <v>0.20628124139162932</v>
      </c>
      <c r="H220" s="31">
        <v>4878988</v>
      </c>
      <c r="I220" s="36">
        <f t="shared" si="49"/>
        <v>5.3870070612806076E-2</v>
      </c>
      <c r="J220" s="31">
        <v>10698441</v>
      </c>
      <c r="K220" s="36">
        <f t="shared" si="50"/>
        <v>0.15046654731946205</v>
      </c>
      <c r="L220" s="31">
        <v>0</v>
      </c>
      <c r="M220" s="36">
        <f t="shared" si="51"/>
        <v>0</v>
      </c>
      <c r="N220" s="31">
        <f t="shared" si="52"/>
        <v>34260228</v>
      </c>
      <c r="O220" s="36">
        <f t="shared" si="53"/>
        <v>0.48184760915516178</v>
      </c>
      <c r="P220" s="31">
        <v>11174184</v>
      </c>
      <c r="Q220" s="31">
        <v>96800980</v>
      </c>
      <c r="R220" s="31">
        <v>76624419</v>
      </c>
      <c r="S220" s="31">
        <v>34307690</v>
      </c>
      <c r="T220" s="36">
        <f t="shared" si="54"/>
        <v>0.44773833782674421</v>
      </c>
      <c r="U220" s="36">
        <f t="shared" si="55"/>
        <v>-4.2575189382956236E-2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5000000</v>
      </c>
      <c r="E221" s="31">
        <v>30200000</v>
      </c>
      <c r="F221" s="31">
        <v>0</v>
      </c>
      <c r="G221" s="36">
        <f t="shared" si="48"/>
        <v>0</v>
      </c>
      <c r="H221" s="31">
        <v>3144553</v>
      </c>
      <c r="I221" s="36">
        <f t="shared" si="49"/>
        <v>0.62891059999999999</v>
      </c>
      <c r="J221" s="31">
        <v>14930100</v>
      </c>
      <c r="K221" s="36">
        <f t="shared" si="50"/>
        <v>0.49437417218543045</v>
      </c>
      <c r="L221" s="31">
        <v>0</v>
      </c>
      <c r="M221" s="36">
        <f t="shared" si="51"/>
        <v>0</v>
      </c>
      <c r="N221" s="31">
        <f t="shared" si="52"/>
        <v>18074653</v>
      </c>
      <c r="O221" s="36">
        <f t="shared" si="53"/>
        <v>0.59849844370860927</v>
      </c>
      <c r="P221" s="31">
        <v>3953825</v>
      </c>
      <c r="Q221" s="31">
        <v>0</v>
      </c>
      <c r="R221" s="31">
        <v>4000000</v>
      </c>
      <c r="S221" s="31">
        <v>3953825</v>
      </c>
      <c r="T221" s="36">
        <f t="shared" si="54"/>
        <v>0.98845625000000004</v>
      </c>
      <c r="U221" s="36">
        <f t="shared" si="55"/>
        <v>2.7761155336920575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3520724791</v>
      </c>
      <c r="E224" s="32">
        <f>SUM(E217:E223)</f>
        <v>3345702498</v>
      </c>
      <c r="F224" s="32">
        <f>SUM(F217:F223)</f>
        <v>706657169</v>
      </c>
      <c r="G224" s="37">
        <f t="shared" si="48"/>
        <v>0.20071354932553148</v>
      </c>
      <c r="H224" s="32">
        <f>SUM(H217:H223)</f>
        <v>589990657</v>
      </c>
      <c r="I224" s="37">
        <f t="shared" si="49"/>
        <v>0.16757647701069628</v>
      </c>
      <c r="J224" s="32">
        <f>SUM(J217:J223)</f>
        <v>608006394</v>
      </c>
      <c r="K224" s="37">
        <f t="shared" si="50"/>
        <v>0.1817275727185711</v>
      </c>
      <c r="L224" s="32">
        <f>SUM(L217:L223)</f>
        <v>0</v>
      </c>
      <c r="M224" s="37">
        <f t="shared" si="51"/>
        <v>0</v>
      </c>
      <c r="N224" s="32">
        <f t="shared" si="52"/>
        <v>1904654220</v>
      </c>
      <c r="O224" s="37">
        <f t="shared" si="53"/>
        <v>0.56928379649373118</v>
      </c>
      <c r="P224" s="32">
        <f>SUM(P217:P223)</f>
        <v>463806410</v>
      </c>
      <c r="Q224" s="32">
        <f>SUM(Q217:Q223)</f>
        <v>2615091267</v>
      </c>
      <c r="R224" s="32">
        <f>SUM(R217:R223)</f>
        <v>2423892525</v>
      </c>
      <c r="S224" s="32">
        <f>SUM(S217:S223)</f>
        <v>1556406513</v>
      </c>
      <c r="T224" s="37">
        <f t="shared" si="54"/>
        <v>0.64211036460867832</v>
      </c>
      <c r="U224" s="37">
        <f t="shared" si="55"/>
        <v>0.31090554354347977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225958248</v>
      </c>
      <c r="E225" s="31">
        <v>225958248</v>
      </c>
      <c r="F225" s="31">
        <v>52488880</v>
      </c>
      <c r="G225" s="36">
        <f t="shared" si="48"/>
        <v>0.23229459630081747</v>
      </c>
      <c r="H225" s="31">
        <v>53912887</v>
      </c>
      <c r="I225" s="36">
        <f t="shared" si="49"/>
        <v>0.2385966764975094</v>
      </c>
      <c r="J225" s="31">
        <v>49107569</v>
      </c>
      <c r="K225" s="36">
        <f t="shared" si="50"/>
        <v>0.21733027864510615</v>
      </c>
      <c r="L225" s="31">
        <v>0</v>
      </c>
      <c r="M225" s="36">
        <f t="shared" si="51"/>
        <v>0</v>
      </c>
      <c r="N225" s="31">
        <f t="shared" si="52"/>
        <v>155509336</v>
      </c>
      <c r="O225" s="36">
        <f t="shared" si="53"/>
        <v>0.688221551443433</v>
      </c>
      <c r="P225" s="31">
        <v>39311221</v>
      </c>
      <c r="Q225" s="31">
        <v>246742248</v>
      </c>
      <c r="R225" s="31">
        <v>246742248</v>
      </c>
      <c r="S225" s="31">
        <v>133220205</v>
      </c>
      <c r="T225" s="36">
        <f t="shared" si="54"/>
        <v>0.53991647591700631</v>
      </c>
      <c r="U225" s="36">
        <f t="shared" si="55"/>
        <v>0.24919978954609423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299333235</v>
      </c>
      <c r="E226" s="31">
        <v>297733953</v>
      </c>
      <c r="F226" s="31">
        <v>88783557</v>
      </c>
      <c r="G226" s="36">
        <f t="shared" si="48"/>
        <v>0.29660440812728328</v>
      </c>
      <c r="H226" s="31">
        <v>71481180</v>
      </c>
      <c r="I226" s="36">
        <f t="shared" si="49"/>
        <v>0.23880134793585484</v>
      </c>
      <c r="J226" s="31">
        <v>91251450</v>
      </c>
      <c r="K226" s="36">
        <f t="shared" si="50"/>
        <v>0.3064865430379719</v>
      </c>
      <c r="L226" s="31">
        <v>0</v>
      </c>
      <c r="M226" s="36">
        <f t="shared" si="51"/>
        <v>0</v>
      </c>
      <c r="N226" s="31">
        <f t="shared" si="52"/>
        <v>251516187</v>
      </c>
      <c r="O226" s="36">
        <f t="shared" si="53"/>
        <v>0.8447682384413846</v>
      </c>
      <c r="P226" s="31">
        <v>64713486</v>
      </c>
      <c r="Q226" s="31">
        <v>264297522</v>
      </c>
      <c r="R226" s="31">
        <v>250347279</v>
      </c>
      <c r="S226" s="31">
        <v>206686483</v>
      </c>
      <c r="T226" s="36">
        <f t="shared" si="54"/>
        <v>0.8255990791096236</v>
      </c>
      <c r="U226" s="36">
        <f t="shared" si="55"/>
        <v>0.41008398156761339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6000000</v>
      </c>
      <c r="R227" s="31">
        <v>6000000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1747265061</v>
      </c>
      <c r="E228" s="31">
        <v>1760575069</v>
      </c>
      <c r="F228" s="31">
        <v>407905703</v>
      </c>
      <c r="G228" s="36">
        <f t="shared" si="48"/>
        <v>0.23345381997539982</v>
      </c>
      <c r="H228" s="31">
        <v>474069671</v>
      </c>
      <c r="I228" s="36">
        <f t="shared" si="49"/>
        <v>0.27132098133335247</v>
      </c>
      <c r="J228" s="31">
        <v>436221632</v>
      </c>
      <c r="K228" s="36">
        <f t="shared" si="50"/>
        <v>0.2477722419685133</v>
      </c>
      <c r="L228" s="31">
        <v>0</v>
      </c>
      <c r="M228" s="36">
        <f t="shared" si="51"/>
        <v>0</v>
      </c>
      <c r="N228" s="31">
        <f t="shared" si="52"/>
        <v>1318197006</v>
      </c>
      <c r="O228" s="36">
        <f t="shared" si="53"/>
        <v>0.74873092843960976</v>
      </c>
      <c r="P228" s="31">
        <v>470235600</v>
      </c>
      <c r="Q228" s="31">
        <v>1719688894</v>
      </c>
      <c r="R228" s="31">
        <v>1695481691</v>
      </c>
      <c r="S228" s="31">
        <v>1139228887</v>
      </c>
      <c r="T228" s="36">
        <f t="shared" si="54"/>
        <v>0.67192048905469426</v>
      </c>
      <c r="U228" s="36">
        <f t="shared" si="55"/>
        <v>-7.2333885397022235E-2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2272556544</v>
      </c>
      <c r="E230" s="32">
        <f>SUM(E225:E229)</f>
        <v>2284267270</v>
      </c>
      <c r="F230" s="32">
        <f>SUM(F225:F229)</f>
        <v>549178140</v>
      </c>
      <c r="G230" s="37">
        <f t="shared" si="48"/>
        <v>0.2416565349935689</v>
      </c>
      <c r="H230" s="32">
        <f>SUM(H225:H229)</f>
        <v>599463738</v>
      </c>
      <c r="I230" s="37">
        <f t="shared" si="49"/>
        <v>0.26378386033240986</v>
      </c>
      <c r="J230" s="32">
        <f>SUM(J225:J229)</f>
        <v>576580651</v>
      </c>
      <c r="K230" s="37">
        <f t="shared" si="50"/>
        <v>0.25241383027827563</v>
      </c>
      <c r="L230" s="32">
        <f>SUM(L225:L229)</f>
        <v>0</v>
      </c>
      <c r="M230" s="37">
        <f t="shared" si="51"/>
        <v>0</v>
      </c>
      <c r="N230" s="32">
        <f t="shared" si="52"/>
        <v>1725222529</v>
      </c>
      <c r="O230" s="37">
        <f t="shared" si="53"/>
        <v>0.75526299030673416</v>
      </c>
      <c r="P230" s="32">
        <f>SUM(P225:P229)</f>
        <v>574260307</v>
      </c>
      <c r="Q230" s="32">
        <f>SUM(Q225:Q229)</f>
        <v>2236728664</v>
      </c>
      <c r="R230" s="32">
        <f>SUM(R225:R229)</f>
        <v>2198571218</v>
      </c>
      <c r="S230" s="32">
        <f>SUM(S225:S229)</f>
        <v>1479135575</v>
      </c>
      <c r="T230" s="37">
        <f t="shared" si="54"/>
        <v>0.67277128113481921</v>
      </c>
      <c r="U230" s="37">
        <f t="shared" si="55"/>
        <v>4.0405787614361532E-3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8058771139</v>
      </c>
      <c r="E231" s="32">
        <f>SUM(E208:E215,E217:E223,E225:E229)</f>
        <v>7968201916</v>
      </c>
      <c r="F231" s="32">
        <f>SUM(F208:F215,F217:F223,F225:F229)</f>
        <v>1692090405</v>
      </c>
      <c r="G231" s="37">
        <f t="shared" si="48"/>
        <v>0.20996878752533588</v>
      </c>
      <c r="H231" s="32">
        <f>SUM(H208:H215,H217:H223,H225:H229)</f>
        <v>1695472869</v>
      </c>
      <c r="I231" s="37">
        <f t="shared" si="49"/>
        <v>0.21038851206418407</v>
      </c>
      <c r="J231" s="32">
        <f>SUM(J208:J215,J217:J223,J225:J229)</f>
        <v>1683211882</v>
      </c>
      <c r="K231" s="37">
        <f t="shared" si="50"/>
        <v>0.2112411181022085</v>
      </c>
      <c r="L231" s="32">
        <f>SUM(L208:L215,L217:L223,L225:L229)</f>
        <v>0</v>
      </c>
      <c r="M231" s="37">
        <f t="shared" si="51"/>
        <v>0</v>
      </c>
      <c r="N231" s="32">
        <f t="shared" si="52"/>
        <v>5070775156</v>
      </c>
      <c r="O231" s="37">
        <f t="shared" si="53"/>
        <v>0.63637633803154248</v>
      </c>
      <c r="P231" s="32">
        <f>SUM(P208:P215,P217:P223,P225:P229)</f>
        <v>1427778662</v>
      </c>
      <c r="Q231" s="32">
        <f>SUM(Q208:Q215,Q217:Q223,Q225:Q229)</f>
        <v>6907710901</v>
      </c>
      <c r="R231" s="32">
        <f>SUM(R208:R215,R217:R223,R225:R229)</f>
        <v>6686685873</v>
      </c>
      <c r="S231" s="32">
        <f>SUM(S208:S215,S217:S223,S225:S229)</f>
        <v>3883379433</v>
      </c>
      <c r="T231" s="37">
        <f t="shared" si="54"/>
        <v>0.58076295294214431</v>
      </c>
      <c r="U231" s="37">
        <f t="shared" si="55"/>
        <v>0.17890253356370733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669767540</v>
      </c>
      <c r="E235" s="31">
        <v>689567540</v>
      </c>
      <c r="F235" s="31">
        <v>173842606</v>
      </c>
      <c r="G235" s="36">
        <f t="shared" si="56"/>
        <v>0.25955663064829926</v>
      </c>
      <c r="H235" s="31">
        <v>171789302</v>
      </c>
      <c r="I235" s="36">
        <f t="shared" si="57"/>
        <v>0.25649093415306451</v>
      </c>
      <c r="J235" s="31">
        <v>166664861</v>
      </c>
      <c r="K235" s="36">
        <f t="shared" si="58"/>
        <v>0.24169475987805342</v>
      </c>
      <c r="L235" s="31">
        <v>0</v>
      </c>
      <c r="M235" s="36">
        <f t="shared" si="59"/>
        <v>0</v>
      </c>
      <c r="N235" s="31">
        <f t="shared" si="60"/>
        <v>512296769</v>
      </c>
      <c r="O235" s="36">
        <f t="shared" si="61"/>
        <v>0.74292471626492163</v>
      </c>
      <c r="P235" s="31">
        <v>115825357</v>
      </c>
      <c r="Q235" s="31">
        <v>617974422</v>
      </c>
      <c r="R235" s="31">
        <v>637974422</v>
      </c>
      <c r="S235" s="31">
        <v>442920962</v>
      </c>
      <c r="T235" s="36">
        <f t="shared" si="62"/>
        <v>0.69426131632593879</v>
      </c>
      <c r="U235" s="36">
        <f t="shared" si="63"/>
        <v>0.43893241788151793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4316567317</v>
      </c>
      <c r="E236" s="31">
        <v>4087629606</v>
      </c>
      <c r="F236" s="31">
        <v>373159158</v>
      </c>
      <c r="G236" s="36">
        <f t="shared" si="56"/>
        <v>8.6448126623760002E-2</v>
      </c>
      <c r="H236" s="31">
        <v>665760862</v>
      </c>
      <c r="I236" s="36">
        <f t="shared" si="57"/>
        <v>0.15423386527021699</v>
      </c>
      <c r="J236" s="31">
        <v>365154177</v>
      </c>
      <c r="K236" s="36">
        <f t="shared" si="58"/>
        <v>8.9331522715270201E-2</v>
      </c>
      <c r="L236" s="31">
        <v>0</v>
      </c>
      <c r="M236" s="36">
        <f t="shared" si="59"/>
        <v>0</v>
      </c>
      <c r="N236" s="31">
        <f t="shared" si="60"/>
        <v>1404074197</v>
      </c>
      <c r="O236" s="36">
        <f t="shared" si="61"/>
        <v>0.3434934992493055</v>
      </c>
      <c r="P236" s="31">
        <v>849518296</v>
      </c>
      <c r="Q236" s="31">
        <v>3725117784</v>
      </c>
      <c r="R236" s="31">
        <v>3705117784</v>
      </c>
      <c r="S236" s="31">
        <v>2470651695</v>
      </c>
      <c r="T236" s="36">
        <f t="shared" si="62"/>
        <v>0.66682136413291415</v>
      </c>
      <c r="U236" s="36">
        <f t="shared" si="63"/>
        <v>-0.57016325755507924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64130590</v>
      </c>
      <c r="E237" s="31">
        <v>64130590</v>
      </c>
      <c r="F237" s="31">
        <v>1293283</v>
      </c>
      <c r="G237" s="36">
        <f t="shared" si="56"/>
        <v>2.0166397970141862E-2</v>
      </c>
      <c r="H237" s="31">
        <v>13049382</v>
      </c>
      <c r="I237" s="36">
        <f t="shared" si="57"/>
        <v>0.20348139631960349</v>
      </c>
      <c r="J237" s="31">
        <v>21536228</v>
      </c>
      <c r="K237" s="36">
        <f t="shared" si="58"/>
        <v>0.33581833568036717</v>
      </c>
      <c r="L237" s="31">
        <v>0</v>
      </c>
      <c r="M237" s="36">
        <f t="shared" si="59"/>
        <v>0</v>
      </c>
      <c r="N237" s="31">
        <f t="shared" si="60"/>
        <v>35878893</v>
      </c>
      <c r="O237" s="36">
        <f t="shared" si="61"/>
        <v>0.55946612997011258</v>
      </c>
      <c r="P237" s="31">
        <v>3988867</v>
      </c>
      <c r="Q237" s="31">
        <v>57366860</v>
      </c>
      <c r="R237" s="31">
        <v>56366860</v>
      </c>
      <c r="S237" s="31">
        <v>24327058</v>
      </c>
      <c r="T237" s="36">
        <f t="shared" si="62"/>
        <v>0.43158440970456752</v>
      </c>
      <c r="U237" s="36">
        <f t="shared" si="63"/>
        <v>4.3990840005445158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4000000</v>
      </c>
      <c r="E238" s="31">
        <v>4000000</v>
      </c>
      <c r="F238" s="31">
        <v>2513520</v>
      </c>
      <c r="G238" s="36">
        <f t="shared" si="56"/>
        <v>0.62838000000000005</v>
      </c>
      <c r="H238" s="31">
        <v>-1018520</v>
      </c>
      <c r="I238" s="36">
        <f t="shared" si="57"/>
        <v>-0.25463000000000002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1495000</v>
      </c>
      <c r="O238" s="36">
        <f t="shared" si="61"/>
        <v>0.37375000000000003</v>
      </c>
      <c r="P238" s="31">
        <v>0</v>
      </c>
      <c r="Q238" s="31">
        <v>0</v>
      </c>
      <c r="R238" s="31">
        <v>5000000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5054465447</v>
      </c>
      <c r="E240" s="32">
        <f>SUM(E234:E239)</f>
        <v>4845327736</v>
      </c>
      <c r="F240" s="32">
        <f>SUM(F234:F239)</f>
        <v>550808567</v>
      </c>
      <c r="G240" s="37">
        <f t="shared" si="56"/>
        <v>0.10897464287285294</v>
      </c>
      <c r="H240" s="32">
        <f>SUM(H234:H239)</f>
        <v>849581026</v>
      </c>
      <c r="I240" s="37">
        <f t="shared" si="57"/>
        <v>0.16808523767914088</v>
      </c>
      <c r="J240" s="32">
        <f>SUM(J234:J239)</f>
        <v>553355266</v>
      </c>
      <c r="K240" s="37">
        <f t="shared" si="58"/>
        <v>0.11420388798236702</v>
      </c>
      <c r="L240" s="32">
        <f>SUM(L234:L239)</f>
        <v>0</v>
      </c>
      <c r="M240" s="37">
        <f t="shared" si="59"/>
        <v>0</v>
      </c>
      <c r="N240" s="32">
        <f t="shared" si="60"/>
        <v>1953744859</v>
      </c>
      <c r="O240" s="37">
        <f t="shared" si="61"/>
        <v>0.40322243725310719</v>
      </c>
      <c r="P240" s="32">
        <f>SUM(P234:P239)</f>
        <v>969332520</v>
      </c>
      <c r="Q240" s="32">
        <f>SUM(Q234:Q239)</f>
        <v>4400459066</v>
      </c>
      <c r="R240" s="32">
        <f>SUM(R234:R239)</f>
        <v>4404459066</v>
      </c>
      <c r="S240" s="32">
        <f>SUM(S234:S239)</f>
        <v>2937899715</v>
      </c>
      <c r="T240" s="37">
        <f t="shared" si="62"/>
        <v>0.66702849793269026</v>
      </c>
      <c r="U240" s="37">
        <f t="shared" si="63"/>
        <v>-0.42913782981303461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124280000</v>
      </c>
      <c r="E242" s="31">
        <v>34163000</v>
      </c>
      <c r="F242" s="31">
        <v>10549130</v>
      </c>
      <c r="G242" s="36">
        <f t="shared" si="56"/>
        <v>8.4881960090119085E-2</v>
      </c>
      <c r="H242" s="31">
        <v>5950494</v>
      </c>
      <c r="I242" s="36">
        <f t="shared" si="57"/>
        <v>4.7879739298358544E-2</v>
      </c>
      <c r="J242" s="31">
        <v>17003904</v>
      </c>
      <c r="K242" s="36">
        <f t="shared" si="58"/>
        <v>0.49772865380674997</v>
      </c>
      <c r="L242" s="31">
        <v>0</v>
      </c>
      <c r="M242" s="36">
        <f t="shared" si="59"/>
        <v>0</v>
      </c>
      <c r="N242" s="31">
        <f t="shared" si="60"/>
        <v>33503528</v>
      </c>
      <c r="O242" s="36">
        <f t="shared" si="61"/>
        <v>0.98069630887217163</v>
      </c>
      <c r="P242" s="31">
        <v>22784955</v>
      </c>
      <c r="Q242" s="31">
        <v>84037951</v>
      </c>
      <c r="R242" s="31">
        <v>45285484</v>
      </c>
      <c r="S242" s="31">
        <v>51561548</v>
      </c>
      <c r="T242" s="36">
        <f t="shared" si="62"/>
        <v>1.1385888687862979</v>
      </c>
      <c r="U242" s="36">
        <f t="shared" si="63"/>
        <v>-0.253722291749095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4292000</v>
      </c>
      <c r="E243" s="31">
        <v>4292000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5000004</v>
      </c>
      <c r="R243" s="31">
        <v>5000004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224795000</v>
      </c>
      <c r="E244" s="31">
        <v>224795000</v>
      </c>
      <c r="F244" s="31">
        <v>0</v>
      </c>
      <c r="G244" s="36">
        <f t="shared" si="56"/>
        <v>0</v>
      </c>
      <c r="H244" s="31">
        <v>14401104</v>
      </c>
      <c r="I244" s="36">
        <f t="shared" si="57"/>
        <v>6.4063275428723948E-2</v>
      </c>
      <c r="J244" s="31">
        <v>14519084</v>
      </c>
      <c r="K244" s="36">
        <f t="shared" si="58"/>
        <v>6.4588109166129143E-2</v>
      </c>
      <c r="L244" s="31">
        <v>0</v>
      </c>
      <c r="M244" s="36">
        <f t="shared" si="59"/>
        <v>0</v>
      </c>
      <c r="N244" s="31">
        <f t="shared" si="60"/>
        <v>28920188</v>
      </c>
      <c r="O244" s="36">
        <f t="shared" si="61"/>
        <v>0.12865138459485309</v>
      </c>
      <c r="P244" s="31">
        <v>0</v>
      </c>
      <c r="Q244" s="31">
        <v>189380211</v>
      </c>
      <c r="R244" s="31">
        <v>189380211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96223980</v>
      </c>
      <c r="E245" s="31">
        <v>145491144</v>
      </c>
      <c r="F245" s="31">
        <v>18447351</v>
      </c>
      <c r="G245" s="36">
        <f t="shared" si="56"/>
        <v>0.19171261675104273</v>
      </c>
      <c r="H245" s="31">
        <v>18088705</v>
      </c>
      <c r="I245" s="36">
        <f t="shared" si="57"/>
        <v>0.18798541694076673</v>
      </c>
      <c r="J245" s="31">
        <v>28183769</v>
      </c>
      <c r="K245" s="36">
        <f t="shared" si="58"/>
        <v>0.19371467035821782</v>
      </c>
      <c r="L245" s="31">
        <v>0</v>
      </c>
      <c r="M245" s="36">
        <f t="shared" si="59"/>
        <v>0</v>
      </c>
      <c r="N245" s="31">
        <f t="shared" si="60"/>
        <v>64719825</v>
      </c>
      <c r="O245" s="36">
        <f t="shared" si="61"/>
        <v>0.44483686924614463</v>
      </c>
      <c r="P245" s="31">
        <v>11252193</v>
      </c>
      <c r="Q245" s="31">
        <v>76100252</v>
      </c>
      <c r="R245" s="31">
        <v>59815860</v>
      </c>
      <c r="S245" s="31">
        <v>40767068</v>
      </c>
      <c r="T245" s="36">
        <f t="shared" si="62"/>
        <v>0.68154278815016622</v>
      </c>
      <c r="U245" s="36">
        <f t="shared" si="63"/>
        <v>1.5047356546408333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449590980</v>
      </c>
      <c r="E247" s="32">
        <f>SUM(E241:E246)</f>
        <v>408741144</v>
      </c>
      <c r="F247" s="32">
        <f>SUM(F241:F246)</f>
        <v>28996481</v>
      </c>
      <c r="G247" s="37">
        <f t="shared" si="56"/>
        <v>6.4495246323669569E-2</v>
      </c>
      <c r="H247" s="32">
        <f>SUM(H241:H246)</f>
        <v>38440303</v>
      </c>
      <c r="I247" s="37">
        <f t="shared" si="57"/>
        <v>8.5500609909923017E-2</v>
      </c>
      <c r="J247" s="32">
        <f>SUM(J241:J246)</f>
        <v>59706757</v>
      </c>
      <c r="K247" s="37">
        <f t="shared" si="58"/>
        <v>0.14607474162180256</v>
      </c>
      <c r="L247" s="32">
        <f>SUM(L241:L246)</f>
        <v>0</v>
      </c>
      <c r="M247" s="37">
        <f t="shared" si="59"/>
        <v>0</v>
      </c>
      <c r="N247" s="32">
        <f t="shared" si="60"/>
        <v>127143541</v>
      </c>
      <c r="O247" s="37">
        <f t="shared" si="61"/>
        <v>0.31106127402726064</v>
      </c>
      <c r="P247" s="32">
        <f>SUM(P241:P246)</f>
        <v>34037148</v>
      </c>
      <c r="Q247" s="32">
        <f>SUM(Q241:Q246)</f>
        <v>354518418</v>
      </c>
      <c r="R247" s="32">
        <f>SUM(R241:R246)</f>
        <v>299481559</v>
      </c>
      <c r="S247" s="32">
        <f>SUM(S241:S246)</f>
        <v>92328616</v>
      </c>
      <c r="T247" s="37">
        <f t="shared" si="62"/>
        <v>0.30829482893135335</v>
      </c>
      <c r="U247" s="37">
        <f t="shared" si="63"/>
        <v>0.75416450873028484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169908397</v>
      </c>
      <c r="E248" s="31">
        <v>169908397</v>
      </c>
      <c r="F248" s="31">
        <v>8859810</v>
      </c>
      <c r="G248" s="36">
        <f t="shared" si="56"/>
        <v>5.2144627083969254E-2</v>
      </c>
      <c r="H248" s="31">
        <v>58208782</v>
      </c>
      <c r="I248" s="36">
        <f t="shared" si="57"/>
        <v>0.34258920116820357</v>
      </c>
      <c r="J248" s="31">
        <v>42153547</v>
      </c>
      <c r="K248" s="36">
        <f t="shared" si="58"/>
        <v>0.24809572536900576</v>
      </c>
      <c r="L248" s="31">
        <v>0</v>
      </c>
      <c r="M248" s="36">
        <f t="shared" si="59"/>
        <v>0</v>
      </c>
      <c r="N248" s="31">
        <f t="shared" si="60"/>
        <v>109222139</v>
      </c>
      <c r="O248" s="36">
        <f t="shared" si="61"/>
        <v>0.64282955362117855</v>
      </c>
      <c r="P248" s="31">
        <v>31503126</v>
      </c>
      <c r="Q248" s="31">
        <v>197291159</v>
      </c>
      <c r="R248" s="31">
        <v>205107022</v>
      </c>
      <c r="S248" s="31">
        <v>110282920</v>
      </c>
      <c r="T248" s="36">
        <f t="shared" si="62"/>
        <v>0.53768476049542568</v>
      </c>
      <c r="U248" s="36">
        <f t="shared" si="63"/>
        <v>0.33807505325027121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37282644</v>
      </c>
      <c r="E249" s="31">
        <v>37282644</v>
      </c>
      <c r="F249" s="31">
        <v>10345807</v>
      </c>
      <c r="G249" s="36">
        <f t="shared" si="56"/>
        <v>0.27749660136764981</v>
      </c>
      <c r="H249" s="31">
        <v>2953519</v>
      </c>
      <c r="I249" s="36">
        <f t="shared" si="57"/>
        <v>7.9219676587315005E-2</v>
      </c>
      <c r="J249" s="31">
        <v>6645956</v>
      </c>
      <c r="K249" s="36">
        <f t="shared" si="58"/>
        <v>0.17825870933402685</v>
      </c>
      <c r="L249" s="31">
        <v>0</v>
      </c>
      <c r="M249" s="36">
        <f t="shared" si="59"/>
        <v>0</v>
      </c>
      <c r="N249" s="31">
        <f t="shared" si="60"/>
        <v>19945282</v>
      </c>
      <c r="O249" s="36">
        <f t="shared" si="61"/>
        <v>0.53497498728899162</v>
      </c>
      <c r="P249" s="31">
        <v>3490047</v>
      </c>
      <c r="Q249" s="31">
        <v>47524333</v>
      </c>
      <c r="R249" s="31">
        <v>47524333</v>
      </c>
      <c r="S249" s="31">
        <v>18190509</v>
      </c>
      <c r="T249" s="36">
        <f t="shared" si="62"/>
        <v>0.38276200530789145</v>
      </c>
      <c r="U249" s="36">
        <f t="shared" si="63"/>
        <v>0.9042597420607803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6069482</v>
      </c>
      <c r="E250" s="31">
        <v>6069482</v>
      </c>
      <c r="F250" s="31">
        <v>747566</v>
      </c>
      <c r="G250" s="36">
        <f t="shared" si="56"/>
        <v>0.12316800675906116</v>
      </c>
      <c r="H250" s="31">
        <v>993232</v>
      </c>
      <c r="I250" s="36">
        <f t="shared" si="57"/>
        <v>0.16364361901065033</v>
      </c>
      <c r="J250" s="31">
        <v>797590</v>
      </c>
      <c r="K250" s="36">
        <f t="shared" si="58"/>
        <v>0.13140989626462357</v>
      </c>
      <c r="L250" s="31">
        <v>0</v>
      </c>
      <c r="M250" s="36">
        <f t="shared" si="59"/>
        <v>0</v>
      </c>
      <c r="N250" s="31">
        <f t="shared" si="60"/>
        <v>2538388</v>
      </c>
      <c r="O250" s="36">
        <f t="shared" si="61"/>
        <v>0.41822152203433505</v>
      </c>
      <c r="P250" s="31">
        <v>834206</v>
      </c>
      <c r="Q250" s="31">
        <v>5307664</v>
      </c>
      <c r="R250" s="31">
        <v>5307664</v>
      </c>
      <c r="S250" s="31">
        <v>2837796</v>
      </c>
      <c r="T250" s="36">
        <f t="shared" si="62"/>
        <v>0.53466006891167184</v>
      </c>
      <c r="U250" s="36">
        <f t="shared" si="63"/>
        <v>-4.3893235004303532E-2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134931329</v>
      </c>
      <c r="E251" s="31">
        <v>124484341</v>
      </c>
      <c r="F251" s="31">
        <v>23941987</v>
      </c>
      <c r="G251" s="36">
        <f t="shared" si="56"/>
        <v>0.17743831011995739</v>
      </c>
      <c r="H251" s="31">
        <v>24548296</v>
      </c>
      <c r="I251" s="36">
        <f t="shared" si="57"/>
        <v>0.18193177360611337</v>
      </c>
      <c r="J251" s="31">
        <v>26138021</v>
      </c>
      <c r="K251" s="36">
        <f t="shared" si="58"/>
        <v>0.20997035281730736</v>
      </c>
      <c r="L251" s="31">
        <v>0</v>
      </c>
      <c r="M251" s="36">
        <f t="shared" si="59"/>
        <v>0</v>
      </c>
      <c r="N251" s="31">
        <f t="shared" si="60"/>
        <v>74628304</v>
      </c>
      <c r="O251" s="36">
        <f t="shared" si="61"/>
        <v>0.59949953062771166</v>
      </c>
      <c r="P251" s="31">
        <v>29565788</v>
      </c>
      <c r="Q251" s="31">
        <v>124294932</v>
      </c>
      <c r="R251" s="31">
        <v>115227802</v>
      </c>
      <c r="S251" s="31">
        <v>70293454</v>
      </c>
      <c r="T251" s="36">
        <f t="shared" si="62"/>
        <v>0.61003900777348852</v>
      </c>
      <c r="U251" s="36">
        <f t="shared" si="63"/>
        <v>-0.11593694035822755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348191852</v>
      </c>
      <c r="E254" s="32">
        <f>SUM(E248:E253)</f>
        <v>337744864</v>
      </c>
      <c r="F254" s="32">
        <f>SUM(F248:F253)</f>
        <v>43895170</v>
      </c>
      <c r="G254" s="37">
        <f t="shared" si="56"/>
        <v>0.12606604591080436</v>
      </c>
      <c r="H254" s="32">
        <f>SUM(H248:H253)</f>
        <v>86703829</v>
      </c>
      <c r="I254" s="37">
        <f t="shared" si="57"/>
        <v>0.24901165406937781</v>
      </c>
      <c r="J254" s="32">
        <f>SUM(J248:J253)</f>
        <v>75735114</v>
      </c>
      <c r="K254" s="37">
        <f t="shared" si="58"/>
        <v>0.2242376482148371</v>
      </c>
      <c r="L254" s="32">
        <f>SUM(L248:L253)</f>
        <v>0</v>
      </c>
      <c r="M254" s="37">
        <f t="shared" si="59"/>
        <v>0</v>
      </c>
      <c r="N254" s="32">
        <f t="shared" si="60"/>
        <v>206334113</v>
      </c>
      <c r="O254" s="37">
        <f t="shared" si="61"/>
        <v>0.61091710042998615</v>
      </c>
      <c r="P254" s="32">
        <f>SUM(P248:P253)</f>
        <v>65393167</v>
      </c>
      <c r="Q254" s="32">
        <f>SUM(Q248:Q253)</f>
        <v>374418088</v>
      </c>
      <c r="R254" s="32">
        <f>SUM(R248:R253)</f>
        <v>373166821</v>
      </c>
      <c r="S254" s="32">
        <f>SUM(S248:S253)</f>
        <v>201604679</v>
      </c>
      <c r="T254" s="37">
        <f t="shared" si="62"/>
        <v>0.54025349429444591</v>
      </c>
      <c r="U254" s="37">
        <f t="shared" si="63"/>
        <v>0.15815026973689772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1162350787</v>
      </c>
      <c r="E255" s="31">
        <v>1124041393</v>
      </c>
      <c r="F255" s="31">
        <v>272866905</v>
      </c>
      <c r="G255" s="36">
        <f t="shared" si="56"/>
        <v>0.23475435131270747</v>
      </c>
      <c r="H255" s="31">
        <v>260493097</v>
      </c>
      <c r="I255" s="36">
        <f t="shared" si="57"/>
        <v>0.22410884899241695</v>
      </c>
      <c r="J255" s="31">
        <v>253455023</v>
      </c>
      <c r="K255" s="36">
        <f t="shared" si="58"/>
        <v>0.22548548886046227</v>
      </c>
      <c r="L255" s="31">
        <v>0</v>
      </c>
      <c r="M255" s="36">
        <f t="shared" si="59"/>
        <v>0</v>
      </c>
      <c r="N255" s="31">
        <f t="shared" si="60"/>
        <v>786815025</v>
      </c>
      <c r="O255" s="36">
        <f t="shared" si="61"/>
        <v>0.69998758933604499</v>
      </c>
      <c r="P255" s="31">
        <v>205382640</v>
      </c>
      <c r="Q255" s="31">
        <v>1176159164</v>
      </c>
      <c r="R255" s="31">
        <v>1144912074</v>
      </c>
      <c r="S255" s="31">
        <v>707116292</v>
      </c>
      <c r="T255" s="36">
        <f t="shared" si="62"/>
        <v>0.61761624150711858</v>
      </c>
      <c r="U255" s="36">
        <f t="shared" si="63"/>
        <v>0.23406254296857809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86183856</v>
      </c>
      <c r="E256" s="31">
        <v>66805874</v>
      </c>
      <c r="F256" s="31">
        <v>16681595</v>
      </c>
      <c r="G256" s="36">
        <f t="shared" si="56"/>
        <v>0.19355823438672784</v>
      </c>
      <c r="H256" s="31">
        <v>16693097</v>
      </c>
      <c r="I256" s="36">
        <f t="shared" si="57"/>
        <v>0.19369169325633329</v>
      </c>
      <c r="J256" s="31">
        <v>15730928</v>
      </c>
      <c r="K256" s="36">
        <f t="shared" si="58"/>
        <v>0.23547222808581172</v>
      </c>
      <c r="L256" s="31">
        <v>0</v>
      </c>
      <c r="M256" s="36">
        <f t="shared" si="59"/>
        <v>0</v>
      </c>
      <c r="N256" s="31">
        <f t="shared" si="60"/>
        <v>49105620</v>
      </c>
      <c r="O256" s="36">
        <f t="shared" si="61"/>
        <v>0.73504943592235616</v>
      </c>
      <c r="P256" s="31">
        <v>43263221</v>
      </c>
      <c r="Q256" s="31">
        <v>74877374</v>
      </c>
      <c r="R256" s="31">
        <v>74877373</v>
      </c>
      <c r="S256" s="31">
        <v>52865435</v>
      </c>
      <c r="T256" s="36">
        <f t="shared" si="62"/>
        <v>0.70602683937642952</v>
      </c>
      <c r="U256" s="36">
        <f t="shared" si="63"/>
        <v>-0.63639027246723034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1097085004</v>
      </c>
      <c r="E257" s="31">
        <v>1113775850</v>
      </c>
      <c r="F257" s="31">
        <v>247938455</v>
      </c>
      <c r="G257" s="36">
        <f t="shared" si="56"/>
        <v>0.22599748797587246</v>
      </c>
      <c r="H257" s="31">
        <v>183407270</v>
      </c>
      <c r="I257" s="36">
        <f t="shared" si="57"/>
        <v>0.16717689999525323</v>
      </c>
      <c r="J257" s="31">
        <v>195789405</v>
      </c>
      <c r="K257" s="36">
        <f t="shared" si="58"/>
        <v>0.17578887619084216</v>
      </c>
      <c r="L257" s="31">
        <v>0</v>
      </c>
      <c r="M257" s="36">
        <f t="shared" si="59"/>
        <v>0</v>
      </c>
      <c r="N257" s="31">
        <f t="shared" si="60"/>
        <v>627135130</v>
      </c>
      <c r="O257" s="36">
        <f t="shared" si="61"/>
        <v>0.56307122299338774</v>
      </c>
      <c r="P257" s="31">
        <v>124654846</v>
      </c>
      <c r="Q257" s="31">
        <v>1084386914</v>
      </c>
      <c r="R257" s="31">
        <v>1064425777</v>
      </c>
      <c r="S257" s="31">
        <v>522295318</v>
      </c>
      <c r="T257" s="36">
        <f t="shared" si="62"/>
        <v>0.49068270356252375</v>
      </c>
      <c r="U257" s="36">
        <f t="shared" si="63"/>
        <v>0.57065217504660826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2345619647</v>
      </c>
      <c r="E259" s="32">
        <f>SUM(E255:E258)</f>
        <v>2304623117</v>
      </c>
      <c r="F259" s="32">
        <f>SUM(F255:F258)</f>
        <v>537486955</v>
      </c>
      <c r="G259" s="37">
        <f t="shared" si="56"/>
        <v>0.22914497484169477</v>
      </c>
      <c r="H259" s="32">
        <f>SUM(H255:H258)</f>
        <v>460593464</v>
      </c>
      <c r="I259" s="37">
        <f t="shared" si="57"/>
        <v>0.19636323586779711</v>
      </c>
      <c r="J259" s="32">
        <f>SUM(J255:J258)</f>
        <v>464975356</v>
      </c>
      <c r="K259" s="37">
        <f t="shared" si="58"/>
        <v>0.2017576551107727</v>
      </c>
      <c r="L259" s="32">
        <f>SUM(L255:L258)</f>
        <v>0</v>
      </c>
      <c r="M259" s="37">
        <f t="shared" si="59"/>
        <v>0</v>
      </c>
      <c r="N259" s="32">
        <f t="shared" si="60"/>
        <v>1463055775</v>
      </c>
      <c r="O259" s="37">
        <f t="shared" si="61"/>
        <v>0.6348351555652646</v>
      </c>
      <c r="P259" s="32">
        <f>SUM(P255:P258)</f>
        <v>373300707</v>
      </c>
      <c r="Q259" s="32">
        <f>SUM(Q255:Q258)</f>
        <v>2335423452</v>
      </c>
      <c r="R259" s="32">
        <f>SUM(R255:R258)</f>
        <v>2284215224</v>
      </c>
      <c r="S259" s="32">
        <f>SUM(S255:S258)</f>
        <v>1282277045</v>
      </c>
      <c r="T259" s="37">
        <f t="shared" si="62"/>
        <v>0.56136437211662682</v>
      </c>
      <c r="U259" s="37">
        <f t="shared" si="63"/>
        <v>0.24557855712820809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8197867926</v>
      </c>
      <c r="E260" s="32">
        <f>SUM(E234:E239,E241:E246,E248:E253,E255:E258)</f>
        <v>7896436861</v>
      </c>
      <c r="F260" s="32">
        <f>SUM(F234:F239,F241:F246,F248:F253,F255:F258)</f>
        <v>1161187173</v>
      </c>
      <c r="G260" s="37">
        <f t="shared" si="56"/>
        <v>0.14164502081293959</v>
      </c>
      <c r="H260" s="32">
        <f>SUM(H234:H239,H241:H246,H248:H253,H255:H258)</f>
        <v>1435318622</v>
      </c>
      <c r="I260" s="37">
        <f t="shared" si="57"/>
        <v>0.17508437986025685</v>
      </c>
      <c r="J260" s="32">
        <f>SUM(J234:J239,J241:J246,J248:J253,J255:J258)</f>
        <v>1153772493</v>
      </c>
      <c r="K260" s="37">
        <f t="shared" si="58"/>
        <v>0.14611305241968173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3750278288</v>
      </c>
      <c r="O260" s="37">
        <f t="shared" si="61"/>
        <v>0.47493297977501553</v>
      </c>
      <c r="P260" s="32">
        <f>SUM(P234:P239,P241:P246,P248:P253,P255:P258)</f>
        <v>1442063542</v>
      </c>
      <c r="Q260" s="32">
        <f>SUM(Q234:Q239,Q241:Q246,Q248:Q253,Q255:Q258)</f>
        <v>7464819024</v>
      </c>
      <c r="R260" s="32">
        <f>SUM(R234:R239,R241:R246,R248:R253,R255:R258)</f>
        <v>7361322670</v>
      </c>
      <c r="S260" s="32">
        <f>SUM(S234:S239,S241:S246,S248:S253,S255:S258)</f>
        <v>4514110055</v>
      </c>
      <c r="T260" s="37">
        <f t="shared" si="62"/>
        <v>0.61321996838918624</v>
      </c>
      <c r="U260" s="37">
        <f t="shared" si="63"/>
        <v>-0.19991563520160061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8213997</v>
      </c>
      <c r="E263" s="31">
        <v>7491636</v>
      </c>
      <c r="F263" s="31">
        <v>3436869</v>
      </c>
      <c r="G263" s="36">
        <f t="shared" ref="G263:G299" si="64">IF(($D263     =0),0,($F263     /$D263     ))</f>
        <v>0.41841614989632941</v>
      </c>
      <c r="H263" s="31">
        <v>3509777</v>
      </c>
      <c r="I263" s="36">
        <f t="shared" ref="I263:I299" si="65">IF(($D263     =0),0,($H263     /$D263     ))</f>
        <v>0.42729221839258036</v>
      </c>
      <c r="J263" s="31">
        <v>-1568693</v>
      </c>
      <c r="K263" s="36">
        <f t="shared" ref="K263:K299" si="66">IF(($E263     =0),0,($J263     /$E263     ))</f>
        <v>-0.20939258127330265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5377953</v>
      </c>
      <c r="O263" s="36">
        <f t="shared" ref="O263:O299" si="69">IF(($E263     =0),0,($N263     /$E263     ))</f>
        <v>0.71786095854096488</v>
      </c>
      <c r="P263" s="31">
        <v>1941521</v>
      </c>
      <c r="Q263" s="31">
        <v>12442800</v>
      </c>
      <c r="R263" s="31">
        <v>8767031</v>
      </c>
      <c r="S263" s="31">
        <v>3781561</v>
      </c>
      <c r="T263" s="36">
        <f t="shared" ref="T263:T299" si="70">IF(($R263     =0),0,($S263     /$R263     ))</f>
        <v>0.43133884207777978</v>
      </c>
      <c r="U263" s="36">
        <f t="shared" ref="U263:U299" si="71">IF(($P263     =0),0,(($J263     /$P263     )-1))</f>
        <v>-1.807971173116335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267942306</v>
      </c>
      <c r="E264" s="31">
        <v>267942306</v>
      </c>
      <c r="F264" s="31">
        <v>60294610</v>
      </c>
      <c r="G264" s="36">
        <f t="shared" si="64"/>
        <v>0.22502833128561639</v>
      </c>
      <c r="H264" s="31">
        <v>53926505</v>
      </c>
      <c r="I264" s="36">
        <f t="shared" si="65"/>
        <v>0.20126162906129502</v>
      </c>
      <c r="J264" s="31">
        <v>57455925</v>
      </c>
      <c r="K264" s="36">
        <f t="shared" si="66"/>
        <v>0.21443394235772531</v>
      </c>
      <c r="L264" s="31">
        <v>0</v>
      </c>
      <c r="M264" s="36">
        <f t="shared" si="67"/>
        <v>0</v>
      </c>
      <c r="N264" s="31">
        <f t="shared" si="68"/>
        <v>171677040</v>
      </c>
      <c r="O264" s="36">
        <f t="shared" si="69"/>
        <v>0.64072390270463675</v>
      </c>
      <c r="P264" s="31">
        <v>47707601</v>
      </c>
      <c r="Q264" s="31">
        <v>226616222</v>
      </c>
      <c r="R264" s="31">
        <v>234316867</v>
      </c>
      <c r="S264" s="31">
        <v>175227170</v>
      </c>
      <c r="T264" s="36">
        <f t="shared" si="70"/>
        <v>0.74782141056879192</v>
      </c>
      <c r="U264" s="36">
        <f t="shared" si="71"/>
        <v>0.20433481868015124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241314064</v>
      </c>
      <c r="E265" s="31">
        <v>241529341</v>
      </c>
      <c r="F265" s="31">
        <v>37301791</v>
      </c>
      <c r="G265" s="36">
        <f t="shared" si="64"/>
        <v>0.15457777462982847</v>
      </c>
      <c r="H265" s="31">
        <v>59620647</v>
      </c>
      <c r="I265" s="36">
        <f t="shared" si="65"/>
        <v>0.24706660694256097</v>
      </c>
      <c r="J265" s="31">
        <v>57968929</v>
      </c>
      <c r="K265" s="36">
        <f t="shared" si="66"/>
        <v>0.24000781337783719</v>
      </c>
      <c r="L265" s="31">
        <v>0</v>
      </c>
      <c r="M265" s="36">
        <f t="shared" si="67"/>
        <v>0</v>
      </c>
      <c r="N265" s="31">
        <f t="shared" si="68"/>
        <v>154891367</v>
      </c>
      <c r="O265" s="36">
        <f t="shared" si="69"/>
        <v>0.641294206156096</v>
      </c>
      <c r="P265" s="31">
        <v>56871595</v>
      </c>
      <c r="Q265" s="31">
        <v>203552528</v>
      </c>
      <c r="R265" s="31">
        <v>203552528</v>
      </c>
      <c r="S265" s="31">
        <v>134515880</v>
      </c>
      <c r="T265" s="36">
        <f t="shared" si="70"/>
        <v>0.66084111713906102</v>
      </c>
      <c r="U265" s="36">
        <f t="shared" si="71"/>
        <v>1.9294939767382946E-2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517470367</v>
      </c>
      <c r="E267" s="32">
        <f>SUM(E263:E266)</f>
        <v>516963283</v>
      </c>
      <c r="F267" s="32">
        <f>SUM(F263:F266)</f>
        <v>101033270</v>
      </c>
      <c r="G267" s="37">
        <f t="shared" si="64"/>
        <v>0.19524455204214622</v>
      </c>
      <c r="H267" s="32">
        <f>SUM(H263:H266)</f>
        <v>117056929</v>
      </c>
      <c r="I267" s="37">
        <f t="shared" si="65"/>
        <v>0.22620991744634528</v>
      </c>
      <c r="J267" s="32">
        <f>SUM(J263:J266)</f>
        <v>113856161</v>
      </c>
      <c r="K267" s="37">
        <f t="shared" si="66"/>
        <v>0.22024032410827907</v>
      </c>
      <c r="L267" s="32">
        <f>SUM(L263:L266)</f>
        <v>0</v>
      </c>
      <c r="M267" s="37">
        <f t="shared" si="67"/>
        <v>0</v>
      </c>
      <c r="N267" s="32">
        <f t="shared" si="68"/>
        <v>331946360</v>
      </c>
      <c r="O267" s="37">
        <f t="shared" si="69"/>
        <v>0.642108193977869</v>
      </c>
      <c r="P267" s="32">
        <f>SUM(P263:P266)</f>
        <v>106520717</v>
      </c>
      <c r="Q267" s="32">
        <f>SUM(Q263:Q266)</f>
        <v>442611550</v>
      </c>
      <c r="R267" s="32">
        <f>SUM(R263:R266)</f>
        <v>446636426</v>
      </c>
      <c r="S267" s="32">
        <f>SUM(S263:S266)</f>
        <v>313524611</v>
      </c>
      <c r="T267" s="37">
        <f t="shared" si="70"/>
        <v>0.70196829624460588</v>
      </c>
      <c r="U267" s="37">
        <f t="shared" si="71"/>
        <v>6.8864012622070536E-2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32360327</v>
      </c>
      <c r="E268" s="31">
        <v>24970991</v>
      </c>
      <c r="F268" s="31">
        <v>-17887</v>
      </c>
      <c r="G268" s="36">
        <f t="shared" si="64"/>
        <v>-5.5274472350047641E-4</v>
      </c>
      <c r="H268" s="31">
        <v>4325964</v>
      </c>
      <c r="I268" s="36">
        <f t="shared" si="65"/>
        <v>0.13368109660943783</v>
      </c>
      <c r="J268" s="31">
        <v>4149509</v>
      </c>
      <c r="K268" s="36">
        <f t="shared" si="66"/>
        <v>0.16617318071197093</v>
      </c>
      <c r="L268" s="31">
        <v>0</v>
      </c>
      <c r="M268" s="36">
        <f t="shared" si="67"/>
        <v>0</v>
      </c>
      <c r="N268" s="31">
        <f t="shared" si="68"/>
        <v>8457586</v>
      </c>
      <c r="O268" s="36">
        <f t="shared" si="69"/>
        <v>0.33869644981250446</v>
      </c>
      <c r="P268" s="31">
        <v>630353</v>
      </c>
      <c r="Q268" s="31">
        <v>20065339</v>
      </c>
      <c r="R268" s="31">
        <v>19985149</v>
      </c>
      <c r="S268" s="31">
        <v>2208995</v>
      </c>
      <c r="T268" s="36">
        <f t="shared" si="70"/>
        <v>0.11053182540695594</v>
      </c>
      <c r="U268" s="36">
        <f t="shared" si="71"/>
        <v>5.5828337455362309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149263003</v>
      </c>
      <c r="E269" s="31">
        <v>119989730</v>
      </c>
      <c r="F269" s="31">
        <v>28583429</v>
      </c>
      <c r="G269" s="36">
        <f t="shared" si="64"/>
        <v>0.19149707848233496</v>
      </c>
      <c r="H269" s="31">
        <v>26173713</v>
      </c>
      <c r="I269" s="36">
        <f t="shared" si="65"/>
        <v>0.17535298415508899</v>
      </c>
      <c r="J269" s="31">
        <v>44230447</v>
      </c>
      <c r="K269" s="36">
        <f t="shared" si="66"/>
        <v>0.36861860594235857</v>
      </c>
      <c r="L269" s="31">
        <v>0</v>
      </c>
      <c r="M269" s="36">
        <f t="shared" si="67"/>
        <v>0</v>
      </c>
      <c r="N269" s="31">
        <f t="shared" si="68"/>
        <v>98987589</v>
      </c>
      <c r="O269" s="36">
        <f t="shared" si="69"/>
        <v>0.82496717844102163</v>
      </c>
      <c r="P269" s="31">
        <v>21995338</v>
      </c>
      <c r="Q269" s="31">
        <v>129681149</v>
      </c>
      <c r="R269" s="31">
        <v>129681149</v>
      </c>
      <c r="S269" s="31">
        <v>78533699</v>
      </c>
      <c r="T269" s="36">
        <f t="shared" si="70"/>
        <v>0.60559070925566827</v>
      </c>
      <c r="U269" s="36">
        <f t="shared" si="71"/>
        <v>1.0109009918374521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7596346</v>
      </c>
      <c r="E270" s="31">
        <v>7596346</v>
      </c>
      <c r="F270" s="31">
        <v>1304255</v>
      </c>
      <c r="G270" s="36">
        <f t="shared" si="64"/>
        <v>0.17169504917232575</v>
      </c>
      <c r="H270" s="31">
        <v>5074499</v>
      </c>
      <c r="I270" s="36">
        <f t="shared" si="65"/>
        <v>0.66801841306333332</v>
      </c>
      <c r="J270" s="31">
        <v>999881</v>
      </c>
      <c r="K270" s="36">
        <f t="shared" si="66"/>
        <v>0.13162657414499024</v>
      </c>
      <c r="L270" s="31">
        <v>0</v>
      </c>
      <c r="M270" s="36">
        <f t="shared" si="67"/>
        <v>0</v>
      </c>
      <c r="N270" s="31">
        <f t="shared" si="68"/>
        <v>7378635</v>
      </c>
      <c r="O270" s="36">
        <f t="shared" si="69"/>
        <v>0.97134003638064936</v>
      </c>
      <c r="P270" s="31">
        <v>1543081</v>
      </c>
      <c r="Q270" s="31">
        <v>15197493</v>
      </c>
      <c r="R270" s="31">
        <v>15197493</v>
      </c>
      <c r="S270" s="31">
        <v>4080085</v>
      </c>
      <c r="T270" s="36">
        <f t="shared" si="70"/>
        <v>0.26847092477686946</v>
      </c>
      <c r="U270" s="36">
        <f t="shared" si="71"/>
        <v>-0.35202299814462101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40261367</v>
      </c>
      <c r="E271" s="31">
        <v>40604935</v>
      </c>
      <c r="F271" s="31">
        <v>8368243</v>
      </c>
      <c r="G271" s="36">
        <f t="shared" si="64"/>
        <v>0.20784796005560369</v>
      </c>
      <c r="H271" s="31">
        <v>7252411</v>
      </c>
      <c r="I271" s="36">
        <f t="shared" si="65"/>
        <v>0.18013325280286682</v>
      </c>
      <c r="J271" s="31">
        <v>8823829</v>
      </c>
      <c r="K271" s="36">
        <f t="shared" si="66"/>
        <v>0.21730927533808392</v>
      </c>
      <c r="L271" s="31">
        <v>0</v>
      </c>
      <c r="M271" s="36">
        <f t="shared" si="67"/>
        <v>0</v>
      </c>
      <c r="N271" s="31">
        <f t="shared" si="68"/>
        <v>24444483</v>
      </c>
      <c r="O271" s="36">
        <f t="shared" si="69"/>
        <v>0.60200768699666674</v>
      </c>
      <c r="P271" s="31">
        <v>7546237</v>
      </c>
      <c r="Q271" s="31">
        <v>36614052</v>
      </c>
      <c r="R271" s="31">
        <v>36614052</v>
      </c>
      <c r="S271" s="31">
        <v>22812067</v>
      </c>
      <c r="T271" s="36">
        <f t="shared" si="70"/>
        <v>0.62304131211699809</v>
      </c>
      <c r="U271" s="36">
        <f t="shared" si="71"/>
        <v>0.16930186528729485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22179012</v>
      </c>
      <c r="E272" s="31">
        <v>20612300</v>
      </c>
      <c r="F272" s="31">
        <v>2202079</v>
      </c>
      <c r="G272" s="36">
        <f t="shared" si="64"/>
        <v>9.9286613849165151E-2</v>
      </c>
      <c r="H272" s="31">
        <v>5101573</v>
      </c>
      <c r="I272" s="36">
        <f t="shared" si="65"/>
        <v>0.23001804588951033</v>
      </c>
      <c r="J272" s="31">
        <v>4009622</v>
      </c>
      <c r="K272" s="36">
        <f t="shared" si="66"/>
        <v>0.19452569582239732</v>
      </c>
      <c r="L272" s="31">
        <v>0</v>
      </c>
      <c r="M272" s="36">
        <f t="shared" si="67"/>
        <v>0</v>
      </c>
      <c r="N272" s="31">
        <f t="shared" si="68"/>
        <v>11313274</v>
      </c>
      <c r="O272" s="36">
        <f t="shared" si="69"/>
        <v>0.54886034067037648</v>
      </c>
      <c r="P272" s="31">
        <v>3298920</v>
      </c>
      <c r="Q272" s="31">
        <v>19338989</v>
      </c>
      <c r="R272" s="31">
        <v>19357570</v>
      </c>
      <c r="S272" s="31">
        <v>9849993</v>
      </c>
      <c r="T272" s="36">
        <f t="shared" si="70"/>
        <v>0.5088444985605115</v>
      </c>
      <c r="U272" s="36">
        <f t="shared" si="71"/>
        <v>0.21543474834188148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14357106</v>
      </c>
      <c r="E273" s="31">
        <v>14357106</v>
      </c>
      <c r="F273" s="31">
        <v>1612882</v>
      </c>
      <c r="G273" s="36">
        <f t="shared" si="64"/>
        <v>0.11234032819706144</v>
      </c>
      <c r="H273" s="31">
        <v>3224128</v>
      </c>
      <c r="I273" s="36">
        <f t="shared" si="65"/>
        <v>0.22456670585283692</v>
      </c>
      <c r="J273" s="31">
        <v>2279377</v>
      </c>
      <c r="K273" s="36">
        <f t="shared" si="66"/>
        <v>0.1587629846850751</v>
      </c>
      <c r="L273" s="31">
        <v>0</v>
      </c>
      <c r="M273" s="36">
        <f t="shared" si="67"/>
        <v>0</v>
      </c>
      <c r="N273" s="31">
        <f t="shared" si="68"/>
        <v>7116387</v>
      </c>
      <c r="O273" s="36">
        <f t="shared" si="69"/>
        <v>0.49567001873497346</v>
      </c>
      <c r="P273" s="31">
        <v>3254573</v>
      </c>
      <c r="Q273" s="31">
        <v>12763155</v>
      </c>
      <c r="R273" s="31">
        <v>10719191</v>
      </c>
      <c r="S273" s="31">
        <v>7813936</v>
      </c>
      <c r="T273" s="36">
        <f t="shared" si="70"/>
        <v>0.72896695282321211</v>
      </c>
      <c r="U273" s="36">
        <f t="shared" si="71"/>
        <v>-0.29963869300212342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266017161</v>
      </c>
      <c r="E275" s="32">
        <f>SUM(E268:E274)</f>
        <v>228131408</v>
      </c>
      <c r="F275" s="32">
        <f>SUM(F268:F274)</f>
        <v>42053001</v>
      </c>
      <c r="G275" s="37">
        <f t="shared" si="64"/>
        <v>0.15808378994015351</v>
      </c>
      <c r="H275" s="32">
        <f>SUM(H268:H274)</f>
        <v>51152288</v>
      </c>
      <c r="I275" s="37">
        <f t="shared" si="65"/>
        <v>0.19228942902672358</v>
      </c>
      <c r="J275" s="32">
        <f>SUM(J268:J274)</f>
        <v>64492665</v>
      </c>
      <c r="K275" s="37">
        <f t="shared" si="66"/>
        <v>0.28269963160881378</v>
      </c>
      <c r="L275" s="32">
        <f>SUM(L268:L274)</f>
        <v>0</v>
      </c>
      <c r="M275" s="37">
        <f t="shared" si="67"/>
        <v>0</v>
      </c>
      <c r="N275" s="32">
        <f t="shared" si="68"/>
        <v>157697954</v>
      </c>
      <c r="O275" s="37">
        <f t="shared" si="69"/>
        <v>0.69125928508712842</v>
      </c>
      <c r="P275" s="32">
        <f>SUM(P268:P274)</f>
        <v>38268502</v>
      </c>
      <c r="Q275" s="32">
        <f>SUM(Q268:Q274)</f>
        <v>233660177</v>
      </c>
      <c r="R275" s="32">
        <f>SUM(R268:R274)</f>
        <v>231554604</v>
      </c>
      <c r="S275" s="32">
        <f>SUM(S268:S274)</f>
        <v>125298775</v>
      </c>
      <c r="T275" s="37">
        <f t="shared" si="70"/>
        <v>0.54111977406417711</v>
      </c>
      <c r="U275" s="37">
        <f t="shared" si="71"/>
        <v>0.68526756025098656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22063578</v>
      </c>
      <c r="E276" s="31">
        <v>23102310</v>
      </c>
      <c r="F276" s="31">
        <v>2049569</v>
      </c>
      <c r="G276" s="36">
        <f t="shared" si="64"/>
        <v>9.2893772714470885E-2</v>
      </c>
      <c r="H276" s="31">
        <v>3260752</v>
      </c>
      <c r="I276" s="36">
        <f t="shared" si="65"/>
        <v>0.14778890350422766</v>
      </c>
      <c r="J276" s="31">
        <v>3268367</v>
      </c>
      <c r="K276" s="36">
        <f t="shared" si="66"/>
        <v>0.14147360155759317</v>
      </c>
      <c r="L276" s="31">
        <v>0</v>
      </c>
      <c r="M276" s="36">
        <f t="shared" si="67"/>
        <v>0</v>
      </c>
      <c r="N276" s="31">
        <f t="shared" si="68"/>
        <v>8578688</v>
      </c>
      <c r="O276" s="36">
        <f t="shared" si="69"/>
        <v>0.37133464142763212</v>
      </c>
      <c r="P276" s="31">
        <v>799293</v>
      </c>
      <c r="Q276" s="31">
        <v>21285276</v>
      </c>
      <c r="R276" s="31">
        <v>21285279</v>
      </c>
      <c r="S276" s="31">
        <v>3520720</v>
      </c>
      <c r="T276" s="36">
        <f t="shared" si="70"/>
        <v>0.16540633552419021</v>
      </c>
      <c r="U276" s="36">
        <f t="shared" si="71"/>
        <v>3.0890724677934127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45647900</v>
      </c>
      <c r="E277" s="31">
        <v>65352900</v>
      </c>
      <c r="F277" s="31">
        <v>15603477</v>
      </c>
      <c r="G277" s="36">
        <f t="shared" si="64"/>
        <v>0.34182244966362091</v>
      </c>
      <c r="H277" s="31">
        <v>17783832</v>
      </c>
      <c r="I277" s="36">
        <f t="shared" si="65"/>
        <v>0.3895870784855382</v>
      </c>
      <c r="J277" s="31">
        <v>13161807</v>
      </c>
      <c r="K277" s="36">
        <f t="shared" si="66"/>
        <v>0.20139591357078263</v>
      </c>
      <c r="L277" s="31">
        <v>0</v>
      </c>
      <c r="M277" s="36">
        <f t="shared" si="67"/>
        <v>0</v>
      </c>
      <c r="N277" s="31">
        <f t="shared" si="68"/>
        <v>46549116</v>
      </c>
      <c r="O277" s="36">
        <f t="shared" si="69"/>
        <v>0.7122731508471698</v>
      </c>
      <c r="P277" s="31">
        <v>-10958929</v>
      </c>
      <c r="Q277" s="31">
        <v>38919400</v>
      </c>
      <c r="R277" s="31">
        <v>56334600</v>
      </c>
      <c r="S277" s="31">
        <v>39597192</v>
      </c>
      <c r="T277" s="36">
        <f t="shared" si="70"/>
        <v>0.70289292903473177</v>
      </c>
      <c r="U277" s="36">
        <f t="shared" si="71"/>
        <v>-2.2010121609511293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132228521</v>
      </c>
      <c r="E278" s="31">
        <v>128696521</v>
      </c>
      <c r="F278" s="31">
        <v>9032616</v>
      </c>
      <c r="G278" s="36">
        <f t="shared" si="64"/>
        <v>6.8310648350971115E-2</v>
      </c>
      <c r="H278" s="31">
        <v>28569920</v>
      </c>
      <c r="I278" s="36">
        <f t="shared" si="65"/>
        <v>0.2160647323583087</v>
      </c>
      <c r="J278" s="31">
        <v>9560218</v>
      </c>
      <c r="K278" s="36">
        <f t="shared" si="66"/>
        <v>7.4284976203824502E-2</v>
      </c>
      <c r="L278" s="31">
        <v>0</v>
      </c>
      <c r="M278" s="36">
        <f t="shared" si="67"/>
        <v>0</v>
      </c>
      <c r="N278" s="31">
        <f t="shared" si="68"/>
        <v>47162754</v>
      </c>
      <c r="O278" s="36">
        <f t="shared" si="69"/>
        <v>0.36646487126097216</v>
      </c>
      <c r="P278" s="31">
        <v>20115776</v>
      </c>
      <c r="Q278" s="31">
        <v>123256942</v>
      </c>
      <c r="R278" s="31">
        <v>126092003</v>
      </c>
      <c r="S278" s="31">
        <v>71677738</v>
      </c>
      <c r="T278" s="36">
        <f t="shared" si="70"/>
        <v>0.56845585996441028</v>
      </c>
      <c r="U278" s="36">
        <f t="shared" si="71"/>
        <v>-0.52474028344718093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11532555</v>
      </c>
      <c r="E279" s="31">
        <v>11532555</v>
      </c>
      <c r="F279" s="31">
        <v>1159318</v>
      </c>
      <c r="G279" s="36">
        <f t="shared" si="64"/>
        <v>0.10052568576520987</v>
      </c>
      <c r="H279" s="31">
        <v>1529288</v>
      </c>
      <c r="I279" s="36">
        <f t="shared" si="65"/>
        <v>0.13260617443402611</v>
      </c>
      <c r="J279" s="31">
        <v>1032179</v>
      </c>
      <c r="K279" s="36">
        <f t="shared" si="66"/>
        <v>8.9501329063681037E-2</v>
      </c>
      <c r="L279" s="31">
        <v>0</v>
      </c>
      <c r="M279" s="36">
        <f t="shared" si="67"/>
        <v>0</v>
      </c>
      <c r="N279" s="31">
        <f t="shared" si="68"/>
        <v>3720785</v>
      </c>
      <c r="O279" s="36">
        <f t="shared" si="69"/>
        <v>0.32263318926291701</v>
      </c>
      <c r="P279" s="31">
        <v>2261612</v>
      </c>
      <c r="Q279" s="31">
        <v>10177529</v>
      </c>
      <c r="R279" s="31">
        <v>10177529</v>
      </c>
      <c r="S279" s="31">
        <v>6438948</v>
      </c>
      <c r="T279" s="36">
        <f t="shared" si="70"/>
        <v>0.63266319359050704</v>
      </c>
      <c r="U279" s="36">
        <f t="shared" si="71"/>
        <v>-0.54360916019193395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6986359</v>
      </c>
      <c r="E280" s="31">
        <v>8615601</v>
      </c>
      <c r="F280" s="31">
        <v>404569</v>
      </c>
      <c r="G280" s="36">
        <f t="shared" si="64"/>
        <v>5.7908418390752607E-2</v>
      </c>
      <c r="H280" s="31">
        <v>3093148</v>
      </c>
      <c r="I280" s="36">
        <f t="shared" si="65"/>
        <v>0.44274106154579229</v>
      </c>
      <c r="J280" s="31">
        <v>1148812</v>
      </c>
      <c r="K280" s="36">
        <f t="shared" si="66"/>
        <v>0.13334090100040613</v>
      </c>
      <c r="L280" s="31">
        <v>0</v>
      </c>
      <c r="M280" s="36">
        <f t="shared" si="67"/>
        <v>0</v>
      </c>
      <c r="N280" s="31">
        <f t="shared" si="68"/>
        <v>4646529</v>
      </c>
      <c r="O280" s="36">
        <f t="shared" si="69"/>
        <v>0.53931571343659024</v>
      </c>
      <c r="P280" s="31">
        <v>2598125</v>
      </c>
      <c r="Q280" s="31">
        <v>12632707</v>
      </c>
      <c r="R280" s="31">
        <v>9805344</v>
      </c>
      <c r="S280" s="31">
        <v>6389537</v>
      </c>
      <c r="T280" s="36">
        <f t="shared" si="70"/>
        <v>0.65163822911261449</v>
      </c>
      <c r="U280" s="36">
        <f t="shared" si="71"/>
        <v>-0.55783035843156115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22546913</v>
      </c>
      <c r="E281" s="31">
        <v>17718694</v>
      </c>
      <c r="F281" s="31">
        <v>915079</v>
      </c>
      <c r="G281" s="36">
        <f t="shared" si="64"/>
        <v>4.0585555991633979E-2</v>
      </c>
      <c r="H281" s="31">
        <v>2947190</v>
      </c>
      <c r="I281" s="36">
        <f t="shared" si="65"/>
        <v>0.13071368129197997</v>
      </c>
      <c r="J281" s="31">
        <v>4037207</v>
      </c>
      <c r="K281" s="36">
        <f t="shared" si="66"/>
        <v>0.22785014516306901</v>
      </c>
      <c r="L281" s="31">
        <v>0</v>
      </c>
      <c r="M281" s="36">
        <f t="shared" si="67"/>
        <v>0</v>
      </c>
      <c r="N281" s="31">
        <f t="shared" si="68"/>
        <v>7899476</v>
      </c>
      <c r="O281" s="36">
        <f t="shared" si="69"/>
        <v>0.44582721503063377</v>
      </c>
      <c r="P281" s="31">
        <v>2289423</v>
      </c>
      <c r="Q281" s="31">
        <v>21240194</v>
      </c>
      <c r="R281" s="31">
        <v>14633469</v>
      </c>
      <c r="S281" s="31">
        <v>6917546</v>
      </c>
      <c r="T281" s="36">
        <f t="shared" si="70"/>
        <v>0.47272085655151214</v>
      </c>
      <c r="U281" s="36">
        <f t="shared" si="71"/>
        <v>0.76341680851463445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30412096</v>
      </c>
      <c r="E282" s="31">
        <v>30412096</v>
      </c>
      <c r="F282" s="31">
        <v>5320674</v>
      </c>
      <c r="G282" s="36">
        <f t="shared" si="64"/>
        <v>0.17495255835046686</v>
      </c>
      <c r="H282" s="31">
        <v>11268545</v>
      </c>
      <c r="I282" s="36">
        <f t="shared" si="65"/>
        <v>0.37052839107176305</v>
      </c>
      <c r="J282" s="31">
        <v>3106441</v>
      </c>
      <c r="K282" s="36">
        <f t="shared" si="66"/>
        <v>0.10214491628594097</v>
      </c>
      <c r="L282" s="31">
        <v>0</v>
      </c>
      <c r="M282" s="36">
        <f t="shared" si="67"/>
        <v>0</v>
      </c>
      <c r="N282" s="31">
        <f t="shared" si="68"/>
        <v>19695660</v>
      </c>
      <c r="O282" s="36">
        <f t="shared" si="69"/>
        <v>0.64762586570817082</v>
      </c>
      <c r="P282" s="31">
        <v>5023005</v>
      </c>
      <c r="Q282" s="31">
        <v>31128106</v>
      </c>
      <c r="R282" s="31">
        <v>26559271</v>
      </c>
      <c r="S282" s="31">
        <v>15245878</v>
      </c>
      <c r="T282" s="36">
        <f t="shared" si="70"/>
        <v>0.57403224659291285</v>
      </c>
      <c r="U282" s="36">
        <f t="shared" si="71"/>
        <v>-0.38155725506942562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68624864</v>
      </c>
      <c r="E283" s="31">
        <v>69118864</v>
      </c>
      <c r="F283" s="31">
        <v>28870569</v>
      </c>
      <c r="G283" s="36">
        <f t="shared" si="64"/>
        <v>0.42070129275593171</v>
      </c>
      <c r="H283" s="31">
        <v>33320330</v>
      </c>
      <c r="I283" s="36">
        <f t="shared" si="65"/>
        <v>0.48554311160456359</v>
      </c>
      <c r="J283" s="31">
        <v>29037189</v>
      </c>
      <c r="K283" s="36">
        <f t="shared" si="66"/>
        <v>0.4201051249916376</v>
      </c>
      <c r="L283" s="31">
        <v>0</v>
      </c>
      <c r="M283" s="36">
        <f t="shared" si="67"/>
        <v>0</v>
      </c>
      <c r="N283" s="31">
        <f t="shared" si="68"/>
        <v>91228088</v>
      </c>
      <c r="O283" s="36">
        <f t="shared" si="69"/>
        <v>1.3198725025341851</v>
      </c>
      <c r="P283" s="31">
        <v>11841057</v>
      </c>
      <c r="Q283" s="31">
        <v>52536770</v>
      </c>
      <c r="R283" s="31">
        <v>48755151</v>
      </c>
      <c r="S283" s="31">
        <v>35139672</v>
      </c>
      <c r="T283" s="36">
        <f t="shared" si="70"/>
        <v>0.72073763036853278</v>
      </c>
      <c r="U283" s="36">
        <f t="shared" si="71"/>
        <v>1.4522463661816678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340042786</v>
      </c>
      <c r="E285" s="32">
        <f>SUM(E276:E284)</f>
        <v>354549541</v>
      </c>
      <c r="F285" s="32">
        <f>SUM(F276:F284)</f>
        <v>63355871</v>
      </c>
      <c r="G285" s="37">
        <f t="shared" si="64"/>
        <v>0.18631735066421906</v>
      </c>
      <c r="H285" s="32">
        <f>SUM(H276:H284)</f>
        <v>101773005</v>
      </c>
      <c r="I285" s="37">
        <f t="shared" si="65"/>
        <v>0.29929470404938985</v>
      </c>
      <c r="J285" s="32">
        <f>SUM(J276:J284)</f>
        <v>64352220</v>
      </c>
      <c r="K285" s="37">
        <f t="shared" si="66"/>
        <v>0.18150416954001924</v>
      </c>
      <c r="L285" s="32">
        <f>SUM(L276:L284)</f>
        <v>0</v>
      </c>
      <c r="M285" s="37">
        <f t="shared" si="67"/>
        <v>0</v>
      </c>
      <c r="N285" s="32">
        <f t="shared" si="68"/>
        <v>229481096</v>
      </c>
      <c r="O285" s="37">
        <f t="shared" si="69"/>
        <v>0.64724691323179573</v>
      </c>
      <c r="P285" s="32">
        <f>SUM(P276:P284)</f>
        <v>33969362</v>
      </c>
      <c r="Q285" s="32">
        <f>SUM(Q276:Q284)</f>
        <v>311176924</v>
      </c>
      <c r="R285" s="32">
        <f>SUM(R276:R284)</f>
        <v>313642646</v>
      </c>
      <c r="S285" s="32">
        <f>SUM(S276:S284)</f>
        <v>184927231</v>
      </c>
      <c r="T285" s="37">
        <f t="shared" si="70"/>
        <v>0.58961124502182649</v>
      </c>
      <c r="U285" s="37">
        <f t="shared" si="71"/>
        <v>0.89441944773646331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118574884</v>
      </c>
      <c r="E286" s="31">
        <v>118574884</v>
      </c>
      <c r="F286" s="31">
        <v>14637882</v>
      </c>
      <c r="G286" s="36">
        <f t="shared" si="64"/>
        <v>0.12344841931281164</v>
      </c>
      <c r="H286" s="31">
        <v>24160141</v>
      </c>
      <c r="I286" s="36">
        <f t="shared" si="65"/>
        <v>0.20375428745939148</v>
      </c>
      <c r="J286" s="31">
        <v>27595422</v>
      </c>
      <c r="K286" s="36">
        <f t="shared" si="66"/>
        <v>0.23272569256740744</v>
      </c>
      <c r="L286" s="31">
        <v>0</v>
      </c>
      <c r="M286" s="36">
        <f t="shared" si="67"/>
        <v>0</v>
      </c>
      <c r="N286" s="31">
        <f t="shared" si="68"/>
        <v>66393445</v>
      </c>
      <c r="O286" s="36">
        <f t="shared" si="69"/>
        <v>0.55992839933961058</v>
      </c>
      <c r="P286" s="31">
        <v>15068928</v>
      </c>
      <c r="Q286" s="31">
        <v>78886986</v>
      </c>
      <c r="R286" s="31">
        <v>106570000</v>
      </c>
      <c r="S286" s="31">
        <v>43476783</v>
      </c>
      <c r="T286" s="36">
        <f t="shared" si="70"/>
        <v>0.40796455850614621</v>
      </c>
      <c r="U286" s="36">
        <f t="shared" si="71"/>
        <v>0.8312797035064472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72374476</v>
      </c>
      <c r="E288" s="31">
        <v>64120258</v>
      </c>
      <c r="F288" s="31">
        <v>-21280658</v>
      </c>
      <c r="G288" s="36">
        <f t="shared" si="64"/>
        <v>-0.29403539999377681</v>
      </c>
      <c r="H288" s="31">
        <v>14831715</v>
      </c>
      <c r="I288" s="36">
        <f t="shared" si="65"/>
        <v>0.20493018837193377</v>
      </c>
      <c r="J288" s="31">
        <v>12522544</v>
      </c>
      <c r="K288" s="36">
        <f t="shared" si="66"/>
        <v>0.19529777936950909</v>
      </c>
      <c r="L288" s="31">
        <v>0</v>
      </c>
      <c r="M288" s="36">
        <f t="shared" si="67"/>
        <v>0</v>
      </c>
      <c r="N288" s="31">
        <f t="shared" si="68"/>
        <v>6073601</v>
      </c>
      <c r="O288" s="36">
        <f t="shared" si="69"/>
        <v>9.4722029970621763E-2</v>
      </c>
      <c r="P288" s="31">
        <v>834104</v>
      </c>
      <c r="Q288" s="31">
        <v>70444936</v>
      </c>
      <c r="R288" s="31">
        <v>68308886</v>
      </c>
      <c r="S288" s="31">
        <v>20260116</v>
      </c>
      <c r="T288" s="36">
        <f t="shared" si="70"/>
        <v>0.29659561422213793</v>
      </c>
      <c r="U288" s="36">
        <f t="shared" si="71"/>
        <v>14.013168621658689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25517599</v>
      </c>
      <c r="E289" s="31">
        <v>25517599</v>
      </c>
      <c r="F289" s="31">
        <v>7678268</v>
      </c>
      <c r="G289" s="36">
        <f t="shared" si="64"/>
        <v>0.30090088021212341</v>
      </c>
      <c r="H289" s="31">
        <v>6590490</v>
      </c>
      <c r="I289" s="36">
        <f t="shared" si="65"/>
        <v>0.25827233980751874</v>
      </c>
      <c r="J289" s="31">
        <v>2131378</v>
      </c>
      <c r="K289" s="36">
        <f t="shared" si="66"/>
        <v>8.3525805072804854E-2</v>
      </c>
      <c r="L289" s="31">
        <v>0</v>
      </c>
      <c r="M289" s="36">
        <f t="shared" si="67"/>
        <v>0</v>
      </c>
      <c r="N289" s="31">
        <f t="shared" si="68"/>
        <v>16400136</v>
      </c>
      <c r="O289" s="36">
        <f t="shared" si="69"/>
        <v>0.64269902509244703</v>
      </c>
      <c r="P289" s="31">
        <v>4472792</v>
      </c>
      <c r="Q289" s="31">
        <v>38663979</v>
      </c>
      <c r="R289" s="31">
        <v>29618174</v>
      </c>
      <c r="S289" s="31">
        <v>10768414</v>
      </c>
      <c r="T289" s="36">
        <f t="shared" si="70"/>
        <v>0.36357454041562454</v>
      </c>
      <c r="U289" s="36">
        <f t="shared" si="71"/>
        <v>-0.5234792943646831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393251271</v>
      </c>
      <c r="E290" s="31">
        <v>381303156</v>
      </c>
      <c r="F290" s="31">
        <v>87510874</v>
      </c>
      <c r="G290" s="36">
        <f t="shared" si="64"/>
        <v>0.22253170034891001</v>
      </c>
      <c r="H290" s="31">
        <v>98001840</v>
      </c>
      <c r="I290" s="36">
        <f t="shared" si="65"/>
        <v>0.24920921361751938</v>
      </c>
      <c r="J290" s="31">
        <v>97597926</v>
      </c>
      <c r="K290" s="36">
        <f t="shared" si="66"/>
        <v>0.25595887278730001</v>
      </c>
      <c r="L290" s="31">
        <v>0</v>
      </c>
      <c r="M290" s="36">
        <f t="shared" si="67"/>
        <v>0</v>
      </c>
      <c r="N290" s="31">
        <f t="shared" si="68"/>
        <v>283110640</v>
      </c>
      <c r="O290" s="36">
        <f t="shared" si="69"/>
        <v>0.74248176429989998</v>
      </c>
      <c r="P290" s="31">
        <v>81584864</v>
      </c>
      <c r="Q290" s="31">
        <v>374605318</v>
      </c>
      <c r="R290" s="31">
        <v>343620540</v>
      </c>
      <c r="S290" s="31">
        <v>248133261</v>
      </c>
      <c r="T290" s="36">
        <f t="shared" si="70"/>
        <v>0.72211416989217236</v>
      </c>
      <c r="U290" s="36">
        <f t="shared" si="71"/>
        <v>0.19627491197386804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609718230</v>
      </c>
      <c r="E292" s="32">
        <f>SUM(E286:E291)</f>
        <v>589515897</v>
      </c>
      <c r="F292" s="32">
        <f>SUM(F286:F291)</f>
        <v>88546366</v>
      </c>
      <c r="G292" s="37">
        <f t="shared" si="64"/>
        <v>0.1452250591228017</v>
      </c>
      <c r="H292" s="32">
        <f>SUM(H286:H291)</f>
        <v>143584186</v>
      </c>
      <c r="I292" s="37">
        <f t="shared" si="65"/>
        <v>0.23549268979541582</v>
      </c>
      <c r="J292" s="32">
        <f>SUM(J286:J291)</f>
        <v>139847270</v>
      </c>
      <c r="K292" s="37">
        <f t="shared" si="66"/>
        <v>0.23722391662662831</v>
      </c>
      <c r="L292" s="32">
        <f>SUM(L286:L291)</f>
        <v>0</v>
      </c>
      <c r="M292" s="37">
        <f t="shared" si="67"/>
        <v>0</v>
      </c>
      <c r="N292" s="32">
        <f t="shared" si="68"/>
        <v>371977822</v>
      </c>
      <c r="O292" s="37">
        <f t="shared" si="69"/>
        <v>0.63098861946381068</v>
      </c>
      <c r="P292" s="32">
        <f>SUM(P286:P291)</f>
        <v>101960688</v>
      </c>
      <c r="Q292" s="32">
        <f>SUM(Q286:Q291)</f>
        <v>562601219</v>
      </c>
      <c r="R292" s="32">
        <f>SUM(R286:R291)</f>
        <v>548117600</v>
      </c>
      <c r="S292" s="32">
        <f>SUM(S286:S291)</f>
        <v>322638574</v>
      </c>
      <c r="T292" s="37">
        <f t="shared" si="70"/>
        <v>0.58863020271562161</v>
      </c>
      <c r="U292" s="37">
        <f t="shared" si="71"/>
        <v>0.37158028984661229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1052251624</v>
      </c>
      <c r="E293" s="31">
        <v>1056581624</v>
      </c>
      <c r="F293" s="31">
        <v>260831345</v>
      </c>
      <c r="G293" s="36">
        <f t="shared" si="64"/>
        <v>0.2478792515505778</v>
      </c>
      <c r="H293" s="31">
        <v>229795839</v>
      </c>
      <c r="I293" s="36">
        <f t="shared" si="65"/>
        <v>0.21838487464287346</v>
      </c>
      <c r="J293" s="31">
        <v>256491478</v>
      </c>
      <c r="K293" s="36">
        <f t="shared" si="66"/>
        <v>0.24275595200016464</v>
      </c>
      <c r="L293" s="31">
        <v>0</v>
      </c>
      <c r="M293" s="36">
        <f t="shared" si="67"/>
        <v>0</v>
      </c>
      <c r="N293" s="31">
        <f t="shared" si="68"/>
        <v>747118662</v>
      </c>
      <c r="O293" s="36">
        <f t="shared" si="69"/>
        <v>0.70710927109593569</v>
      </c>
      <c r="P293" s="31">
        <v>193804051</v>
      </c>
      <c r="Q293" s="31">
        <v>935853944</v>
      </c>
      <c r="R293" s="31">
        <v>915853944</v>
      </c>
      <c r="S293" s="31">
        <v>575605416</v>
      </c>
      <c r="T293" s="36">
        <f t="shared" si="70"/>
        <v>0.62849040479755802</v>
      </c>
      <c r="U293" s="36">
        <f t="shared" si="71"/>
        <v>0.32345777436819412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42956075</v>
      </c>
      <c r="E294" s="31">
        <v>42232079</v>
      </c>
      <c r="F294" s="31">
        <v>12474838</v>
      </c>
      <c r="G294" s="36">
        <f t="shared" si="64"/>
        <v>0.29040916796983895</v>
      </c>
      <c r="H294" s="31">
        <v>3133080</v>
      </c>
      <c r="I294" s="36">
        <f t="shared" si="65"/>
        <v>7.2936831402775973E-2</v>
      </c>
      <c r="J294" s="31">
        <v>428776198</v>
      </c>
      <c r="K294" s="36">
        <f t="shared" si="66"/>
        <v>10.152855557975254</v>
      </c>
      <c r="L294" s="31">
        <v>0</v>
      </c>
      <c r="M294" s="36">
        <f t="shared" si="67"/>
        <v>0</v>
      </c>
      <c r="N294" s="31">
        <f t="shared" si="68"/>
        <v>444384116</v>
      </c>
      <c r="O294" s="36">
        <f t="shared" si="69"/>
        <v>10.52243049649533</v>
      </c>
      <c r="P294" s="31">
        <v>6594122</v>
      </c>
      <c r="Q294" s="31">
        <v>59226098</v>
      </c>
      <c r="R294" s="31">
        <v>40502958</v>
      </c>
      <c r="S294" s="31">
        <v>23959400</v>
      </c>
      <c r="T294" s="36">
        <f t="shared" si="70"/>
        <v>0.59154691862258557</v>
      </c>
      <c r="U294" s="36">
        <f t="shared" si="71"/>
        <v>64.024001375770723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35847970</v>
      </c>
      <c r="E295" s="31">
        <v>19180291</v>
      </c>
      <c r="F295" s="31">
        <v>2751081</v>
      </c>
      <c r="G295" s="36">
        <f t="shared" si="64"/>
        <v>7.6743006647238321E-2</v>
      </c>
      <c r="H295" s="31">
        <v>4727231</v>
      </c>
      <c r="I295" s="36">
        <f t="shared" si="65"/>
        <v>0.13186886175144646</v>
      </c>
      <c r="J295" s="31">
        <v>6322255</v>
      </c>
      <c r="K295" s="36">
        <f t="shared" si="66"/>
        <v>0.32962247548798923</v>
      </c>
      <c r="L295" s="31">
        <v>0</v>
      </c>
      <c r="M295" s="36">
        <f t="shared" si="67"/>
        <v>0</v>
      </c>
      <c r="N295" s="31">
        <f t="shared" si="68"/>
        <v>13800567</v>
      </c>
      <c r="O295" s="36">
        <f t="shared" si="69"/>
        <v>0.71951812409936844</v>
      </c>
      <c r="P295" s="31">
        <v>5662299</v>
      </c>
      <c r="Q295" s="31">
        <v>21360803</v>
      </c>
      <c r="R295" s="31">
        <v>21610840</v>
      </c>
      <c r="S295" s="31">
        <v>10658791</v>
      </c>
      <c r="T295" s="36">
        <f t="shared" si="70"/>
        <v>0.4932150254224269</v>
      </c>
      <c r="U295" s="36">
        <f t="shared" si="71"/>
        <v>0.11655265820473271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138253587</v>
      </c>
      <c r="E296" s="31">
        <v>138253587</v>
      </c>
      <c r="F296" s="31">
        <v>27393174</v>
      </c>
      <c r="G296" s="36">
        <f t="shared" si="64"/>
        <v>0.19813716659662509</v>
      </c>
      <c r="H296" s="31">
        <v>24305605</v>
      </c>
      <c r="I296" s="36">
        <f t="shared" si="65"/>
        <v>0.17580451637757508</v>
      </c>
      <c r="J296" s="31">
        <v>25107887</v>
      </c>
      <c r="K296" s="36">
        <f t="shared" si="66"/>
        <v>0.18160749058901451</v>
      </c>
      <c r="L296" s="31">
        <v>0</v>
      </c>
      <c r="M296" s="36">
        <f t="shared" si="67"/>
        <v>0</v>
      </c>
      <c r="N296" s="31">
        <f t="shared" si="68"/>
        <v>76806666</v>
      </c>
      <c r="O296" s="36">
        <f t="shared" si="69"/>
        <v>0.55554917356321465</v>
      </c>
      <c r="P296" s="31">
        <v>20930674</v>
      </c>
      <c r="Q296" s="31">
        <v>123406032</v>
      </c>
      <c r="R296" s="31">
        <v>121406032</v>
      </c>
      <c r="S296" s="31">
        <v>65196092</v>
      </c>
      <c r="T296" s="36">
        <f t="shared" si="70"/>
        <v>0.53700867185907208</v>
      </c>
      <c r="U296" s="36">
        <f t="shared" si="71"/>
        <v>0.19957374521240934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1269309256</v>
      </c>
      <c r="E298" s="32">
        <f>SUM(E293:E297)</f>
        <v>1256247581</v>
      </c>
      <c r="F298" s="32">
        <f>SUM(F293:F297)</f>
        <v>303450438</v>
      </c>
      <c r="G298" s="37">
        <f t="shared" si="64"/>
        <v>0.23906737980960568</v>
      </c>
      <c r="H298" s="32">
        <f>SUM(H293:H297)</f>
        <v>261961755</v>
      </c>
      <c r="I298" s="37">
        <f t="shared" si="65"/>
        <v>0.20638134777770817</v>
      </c>
      <c r="J298" s="32">
        <f>SUM(J293:J297)</f>
        <v>716697818</v>
      </c>
      <c r="K298" s="37">
        <f t="shared" si="66"/>
        <v>0.57050682432319044</v>
      </c>
      <c r="L298" s="32">
        <f>SUM(L293:L297)</f>
        <v>0</v>
      </c>
      <c r="M298" s="37">
        <f t="shared" si="67"/>
        <v>0</v>
      </c>
      <c r="N298" s="32">
        <f t="shared" si="68"/>
        <v>1282110011</v>
      </c>
      <c r="O298" s="37">
        <f t="shared" si="69"/>
        <v>1.0205870485970712</v>
      </c>
      <c r="P298" s="32">
        <f>SUM(P293:P297)</f>
        <v>226991146</v>
      </c>
      <c r="Q298" s="32">
        <f>SUM(Q293:Q297)</f>
        <v>1139846877</v>
      </c>
      <c r="R298" s="32">
        <f>SUM(R293:R297)</f>
        <v>1099373774</v>
      </c>
      <c r="S298" s="32">
        <f>SUM(S293:S297)</f>
        <v>675419699</v>
      </c>
      <c r="T298" s="37">
        <f t="shared" si="70"/>
        <v>0.61436766545970012</v>
      </c>
      <c r="U298" s="37">
        <f t="shared" si="71"/>
        <v>2.1573822619495475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3002557800</v>
      </c>
      <c r="E299" s="32">
        <f>SUM(E263:E266,E268:E274,E276:E284,E286:E291,E293:E297)</f>
        <v>2945407710</v>
      </c>
      <c r="F299" s="32">
        <f>SUM(F263:F266,F268:F274,F276:F284,F286:F291,F293:F297)</f>
        <v>598438946</v>
      </c>
      <c r="G299" s="37">
        <f t="shared" si="64"/>
        <v>0.19930971720178042</v>
      </c>
      <c r="H299" s="32">
        <f>SUM(H263:H266,H268:H274,H276:H284,H286:H291,H293:H297)</f>
        <v>675528163</v>
      </c>
      <c r="I299" s="37">
        <f t="shared" si="65"/>
        <v>0.22498423277646812</v>
      </c>
      <c r="J299" s="32">
        <f>SUM(J263:J266,J268:J274,J276:J284,J286:J291,J293:J297)</f>
        <v>1099246134</v>
      </c>
      <c r="K299" s="37">
        <f t="shared" si="66"/>
        <v>0.37320678229636334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2373213243</v>
      </c>
      <c r="O299" s="37">
        <f t="shared" si="69"/>
        <v>0.80573335736939455</v>
      </c>
      <c r="P299" s="32">
        <f>SUM(P263:P266,P268:P274,P276:P284,P286:P291,P293:P297)</f>
        <v>507710415</v>
      </c>
      <c r="Q299" s="32">
        <f>SUM(Q263:Q266,Q268:Q274,Q276:Q284,Q286:Q291,Q293:Q297)</f>
        <v>2689896747</v>
      </c>
      <c r="R299" s="32">
        <f>SUM(R263:R266,R268:R274,R276:R284,R286:R291,R293:R297)</f>
        <v>2639325050</v>
      </c>
      <c r="S299" s="32">
        <f>SUM(S263:S266,S268:S274,S276:S284,S286:S291,S293:S297)</f>
        <v>1621808890</v>
      </c>
      <c r="T299" s="37">
        <f t="shared" si="70"/>
        <v>0.61447864862268475</v>
      </c>
      <c r="U299" s="37">
        <f t="shared" si="71"/>
        <v>1.1651045586685473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20127337395</v>
      </c>
      <c r="E302" s="31">
        <v>20129686843</v>
      </c>
      <c r="F302" s="31">
        <v>5679210497</v>
      </c>
      <c r="G302" s="36">
        <f t="shared" ref="G302:G339" si="72">IF(($D302     =0),0,($F302     /$D302     ))</f>
        <v>0.28216402326573115</v>
      </c>
      <c r="H302" s="31">
        <v>4809550593</v>
      </c>
      <c r="I302" s="36">
        <f t="shared" ref="I302:I339" si="73">IF(($D302     =0),0,($H302     /$D302     ))</f>
        <v>0.23895612711270894</v>
      </c>
      <c r="J302" s="31">
        <v>4724370874</v>
      </c>
      <c r="K302" s="36">
        <f t="shared" ref="K302:K339" si="74">IF(($E302     =0),0,($J302     /$E302     ))</f>
        <v>0.23469669006017729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15213131964</v>
      </c>
      <c r="O302" s="36">
        <f t="shared" ref="O302:O339" si="77">IF(($E302     =0),0,($N302     /$E302     ))</f>
        <v>0.75575601759996047</v>
      </c>
      <c r="P302" s="31">
        <v>3922440923</v>
      </c>
      <c r="Q302" s="31">
        <v>17635038761</v>
      </c>
      <c r="R302" s="31">
        <v>17628591443</v>
      </c>
      <c r="S302" s="31">
        <v>12889958237</v>
      </c>
      <c r="T302" s="36">
        <f t="shared" ref="T302:T339" si="78">IF(($R302     =0),0,($S302     /$R302     ))</f>
        <v>0.73119615249341852</v>
      </c>
      <c r="U302" s="36">
        <f t="shared" ref="U302:U339" si="79">IF(($P302     =0),0,(($J302     /$P302     )-1))</f>
        <v>0.20444666133726241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20127337395</v>
      </c>
      <c r="E303" s="32">
        <f>E302</f>
        <v>20129686843</v>
      </c>
      <c r="F303" s="32">
        <f>F302</f>
        <v>5679210497</v>
      </c>
      <c r="G303" s="37">
        <f t="shared" si="72"/>
        <v>0.28216402326573115</v>
      </c>
      <c r="H303" s="32">
        <f>H302</f>
        <v>4809550593</v>
      </c>
      <c r="I303" s="37">
        <f t="shared" si="73"/>
        <v>0.23895612711270894</v>
      </c>
      <c r="J303" s="32">
        <f>J302</f>
        <v>4724370874</v>
      </c>
      <c r="K303" s="37">
        <f t="shared" si="74"/>
        <v>0.23469669006017729</v>
      </c>
      <c r="L303" s="32">
        <f>L302</f>
        <v>0</v>
      </c>
      <c r="M303" s="37">
        <f t="shared" si="75"/>
        <v>0</v>
      </c>
      <c r="N303" s="32">
        <f t="shared" si="76"/>
        <v>15213131964</v>
      </c>
      <c r="O303" s="37">
        <f t="shared" si="77"/>
        <v>0.75575601759996047</v>
      </c>
      <c r="P303" s="32">
        <f>P302</f>
        <v>3922440923</v>
      </c>
      <c r="Q303" s="32">
        <f>Q302</f>
        <v>17635038761</v>
      </c>
      <c r="R303" s="32">
        <f>R302</f>
        <v>17628591443</v>
      </c>
      <c r="S303" s="32">
        <f>S302</f>
        <v>12889958237</v>
      </c>
      <c r="T303" s="37">
        <f t="shared" si="78"/>
        <v>0.73119615249341852</v>
      </c>
      <c r="U303" s="37">
        <f t="shared" si="79"/>
        <v>0.20444666133726241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181768359</v>
      </c>
      <c r="E304" s="31">
        <v>166165926</v>
      </c>
      <c r="F304" s="31">
        <v>34438964</v>
      </c>
      <c r="G304" s="36">
        <f t="shared" si="72"/>
        <v>0.18946622057582641</v>
      </c>
      <c r="H304" s="31">
        <v>35541222</v>
      </c>
      <c r="I304" s="36">
        <f t="shared" si="73"/>
        <v>0.19553030128857576</v>
      </c>
      <c r="J304" s="31">
        <v>42515931</v>
      </c>
      <c r="K304" s="36">
        <f t="shared" si="74"/>
        <v>0.25586431600904747</v>
      </c>
      <c r="L304" s="31">
        <v>0</v>
      </c>
      <c r="M304" s="36">
        <f t="shared" si="75"/>
        <v>0</v>
      </c>
      <c r="N304" s="31">
        <f t="shared" si="76"/>
        <v>112496117</v>
      </c>
      <c r="O304" s="36">
        <f t="shared" si="77"/>
        <v>0.67701074286433427</v>
      </c>
      <c r="P304" s="31">
        <v>34658899</v>
      </c>
      <c r="Q304" s="31">
        <v>163952702</v>
      </c>
      <c r="R304" s="31">
        <v>149956148</v>
      </c>
      <c r="S304" s="31">
        <v>105113605</v>
      </c>
      <c r="T304" s="36">
        <f t="shared" si="78"/>
        <v>0.70096229065579896</v>
      </c>
      <c r="U304" s="36">
        <f t="shared" si="79"/>
        <v>0.22669594899711032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115874125</v>
      </c>
      <c r="E305" s="31">
        <v>130899520</v>
      </c>
      <c r="F305" s="31">
        <v>35309635</v>
      </c>
      <c r="G305" s="36">
        <f t="shared" si="72"/>
        <v>0.30472407019254732</v>
      </c>
      <c r="H305" s="31">
        <v>27425912</v>
      </c>
      <c r="I305" s="36">
        <f t="shared" si="73"/>
        <v>0.23668711198466438</v>
      </c>
      <c r="J305" s="31">
        <v>32644001</v>
      </c>
      <c r="K305" s="36">
        <f t="shared" si="74"/>
        <v>0.2493821291323299</v>
      </c>
      <c r="L305" s="31">
        <v>0</v>
      </c>
      <c r="M305" s="36">
        <f t="shared" si="75"/>
        <v>0</v>
      </c>
      <c r="N305" s="31">
        <f t="shared" si="76"/>
        <v>95379548</v>
      </c>
      <c r="O305" s="36">
        <f t="shared" si="77"/>
        <v>0.72864704163926652</v>
      </c>
      <c r="P305" s="31">
        <v>36176037</v>
      </c>
      <c r="Q305" s="31">
        <v>140686530</v>
      </c>
      <c r="R305" s="31">
        <v>125670142</v>
      </c>
      <c r="S305" s="31">
        <v>93896821</v>
      </c>
      <c r="T305" s="36">
        <f t="shared" si="78"/>
        <v>0.7471688939445934</v>
      </c>
      <c r="U305" s="36">
        <f t="shared" si="79"/>
        <v>-9.7634685634581775E-2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168801528</v>
      </c>
      <c r="E306" s="31">
        <v>153845528</v>
      </c>
      <c r="F306" s="31">
        <v>42343974</v>
      </c>
      <c r="G306" s="36">
        <f t="shared" si="72"/>
        <v>0.25085065580685978</v>
      </c>
      <c r="H306" s="31">
        <v>34555027</v>
      </c>
      <c r="I306" s="36">
        <f t="shared" si="73"/>
        <v>0.20470802254823192</v>
      </c>
      <c r="J306" s="31">
        <v>39054304</v>
      </c>
      <c r="K306" s="36">
        <f t="shared" si="74"/>
        <v>0.25385400867810731</v>
      </c>
      <c r="L306" s="31">
        <v>0</v>
      </c>
      <c r="M306" s="36">
        <f t="shared" si="75"/>
        <v>0</v>
      </c>
      <c r="N306" s="31">
        <f t="shared" si="76"/>
        <v>115953305</v>
      </c>
      <c r="O306" s="36">
        <f t="shared" si="77"/>
        <v>0.75369954854976351</v>
      </c>
      <c r="P306" s="31">
        <v>30376594</v>
      </c>
      <c r="Q306" s="31">
        <v>160753000</v>
      </c>
      <c r="R306" s="31">
        <v>149923000</v>
      </c>
      <c r="S306" s="31">
        <v>100576890</v>
      </c>
      <c r="T306" s="36">
        <f t="shared" si="78"/>
        <v>0.67085697324626636</v>
      </c>
      <c r="U306" s="36">
        <f t="shared" si="79"/>
        <v>0.28567093466765892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539804237</v>
      </c>
      <c r="E307" s="31">
        <v>520746819</v>
      </c>
      <c r="F307" s="31">
        <v>115933082</v>
      </c>
      <c r="G307" s="36">
        <f t="shared" si="72"/>
        <v>0.21476875143534674</v>
      </c>
      <c r="H307" s="31">
        <v>124806989</v>
      </c>
      <c r="I307" s="36">
        <f t="shared" si="73"/>
        <v>0.23120787212346389</v>
      </c>
      <c r="J307" s="31">
        <v>122211699</v>
      </c>
      <c r="K307" s="36">
        <f t="shared" si="74"/>
        <v>0.23468544509726522</v>
      </c>
      <c r="L307" s="31">
        <v>0</v>
      </c>
      <c r="M307" s="36">
        <f t="shared" si="75"/>
        <v>0</v>
      </c>
      <c r="N307" s="31">
        <f t="shared" si="76"/>
        <v>362951770</v>
      </c>
      <c r="O307" s="36">
        <f t="shared" si="77"/>
        <v>0.6969831725462734</v>
      </c>
      <c r="P307" s="31">
        <v>102228821</v>
      </c>
      <c r="Q307" s="31">
        <v>474844011</v>
      </c>
      <c r="R307" s="31">
        <v>455892643</v>
      </c>
      <c r="S307" s="31">
        <v>308766820</v>
      </c>
      <c r="T307" s="36">
        <f t="shared" si="78"/>
        <v>0.67727967261801147</v>
      </c>
      <c r="U307" s="36">
        <f t="shared" si="79"/>
        <v>0.19547205772822118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432766894</v>
      </c>
      <c r="E308" s="31">
        <v>425258804</v>
      </c>
      <c r="F308" s="31">
        <v>117014318</v>
      </c>
      <c r="G308" s="36">
        <f t="shared" si="72"/>
        <v>0.27038648201218463</v>
      </c>
      <c r="H308" s="31">
        <v>109930195</v>
      </c>
      <c r="I308" s="36">
        <f t="shared" si="73"/>
        <v>0.25401710834193336</v>
      </c>
      <c r="J308" s="31">
        <v>111334824</v>
      </c>
      <c r="K308" s="36">
        <f t="shared" si="74"/>
        <v>0.26180486553783378</v>
      </c>
      <c r="L308" s="31">
        <v>0</v>
      </c>
      <c r="M308" s="36">
        <f t="shared" si="75"/>
        <v>0</v>
      </c>
      <c r="N308" s="31">
        <f t="shared" si="76"/>
        <v>338279337</v>
      </c>
      <c r="O308" s="36">
        <f t="shared" si="77"/>
        <v>0.7954669810904138</v>
      </c>
      <c r="P308" s="31">
        <v>87566647</v>
      </c>
      <c r="Q308" s="31">
        <v>407353218</v>
      </c>
      <c r="R308" s="31">
        <v>392688864</v>
      </c>
      <c r="S308" s="31">
        <v>279344873</v>
      </c>
      <c r="T308" s="36">
        <f t="shared" si="78"/>
        <v>0.71136438694630266</v>
      </c>
      <c r="U308" s="36">
        <f t="shared" si="79"/>
        <v>0.27142956609952185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1439015143</v>
      </c>
      <c r="E310" s="32">
        <f>SUM(E304:E309)</f>
        <v>1396916597</v>
      </c>
      <c r="F310" s="32">
        <f>SUM(F304:F309)</f>
        <v>345039973</v>
      </c>
      <c r="G310" s="37">
        <f t="shared" si="72"/>
        <v>0.23977508136618686</v>
      </c>
      <c r="H310" s="32">
        <f>SUM(H304:H309)</f>
        <v>332259345</v>
      </c>
      <c r="I310" s="37">
        <f t="shared" si="73"/>
        <v>0.23089357093721702</v>
      </c>
      <c r="J310" s="32">
        <f>SUM(J304:J309)</f>
        <v>347760759</v>
      </c>
      <c r="K310" s="37">
        <f t="shared" si="74"/>
        <v>0.248948834702692</v>
      </c>
      <c r="L310" s="32">
        <f>SUM(L304:L309)</f>
        <v>0</v>
      </c>
      <c r="M310" s="37">
        <f t="shared" si="75"/>
        <v>0</v>
      </c>
      <c r="N310" s="32">
        <f t="shared" si="76"/>
        <v>1025060077</v>
      </c>
      <c r="O310" s="37">
        <f t="shared" si="77"/>
        <v>0.73380191716628307</v>
      </c>
      <c r="P310" s="32">
        <f>SUM(P304:P309)</f>
        <v>291006998</v>
      </c>
      <c r="Q310" s="32">
        <f>SUM(Q304:Q309)</f>
        <v>1347589461</v>
      </c>
      <c r="R310" s="32">
        <f>SUM(R304:R309)</f>
        <v>1274130797</v>
      </c>
      <c r="S310" s="32">
        <f>SUM(S304:S309)</f>
        <v>887699009</v>
      </c>
      <c r="T310" s="37">
        <f t="shared" si="78"/>
        <v>0.69670948311596304</v>
      </c>
      <c r="U310" s="37">
        <f t="shared" si="79"/>
        <v>0.19502541653654659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397310761</v>
      </c>
      <c r="E311" s="31">
        <v>397310761</v>
      </c>
      <c r="F311" s="31">
        <v>97596598</v>
      </c>
      <c r="G311" s="36">
        <f t="shared" si="72"/>
        <v>0.24564297668242618</v>
      </c>
      <c r="H311" s="31">
        <v>62818171</v>
      </c>
      <c r="I311" s="36">
        <f t="shared" si="73"/>
        <v>0.15810840572727403</v>
      </c>
      <c r="J311" s="31">
        <v>93614449</v>
      </c>
      <c r="K311" s="36">
        <f t="shared" si="74"/>
        <v>0.2356202202134666</v>
      </c>
      <c r="L311" s="31">
        <v>0</v>
      </c>
      <c r="M311" s="36">
        <f t="shared" si="75"/>
        <v>0</v>
      </c>
      <c r="N311" s="31">
        <f t="shared" si="76"/>
        <v>254029218</v>
      </c>
      <c r="O311" s="36">
        <f t="shared" si="77"/>
        <v>0.63937160262316683</v>
      </c>
      <c r="P311" s="31">
        <v>72774960</v>
      </c>
      <c r="Q311" s="31">
        <v>335872879</v>
      </c>
      <c r="R311" s="31">
        <v>337405053</v>
      </c>
      <c r="S311" s="31">
        <v>232543717</v>
      </c>
      <c r="T311" s="36">
        <f t="shared" si="78"/>
        <v>0.68921231301180308</v>
      </c>
      <c r="U311" s="36">
        <f t="shared" si="79"/>
        <v>0.28635521063838443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1581002155</v>
      </c>
      <c r="E312" s="31">
        <v>1561752129</v>
      </c>
      <c r="F312" s="31">
        <v>417971272</v>
      </c>
      <c r="G312" s="36">
        <f t="shared" si="72"/>
        <v>0.26437109568645717</v>
      </c>
      <c r="H312" s="31">
        <v>363649501</v>
      </c>
      <c r="I312" s="36">
        <f t="shared" si="73"/>
        <v>0.23001202107785867</v>
      </c>
      <c r="J312" s="31">
        <v>423724409</v>
      </c>
      <c r="K312" s="36">
        <f t="shared" si="74"/>
        <v>0.27131348255072557</v>
      </c>
      <c r="L312" s="31">
        <v>0</v>
      </c>
      <c r="M312" s="36">
        <f t="shared" si="75"/>
        <v>0</v>
      </c>
      <c r="N312" s="31">
        <f t="shared" si="76"/>
        <v>1205345182</v>
      </c>
      <c r="O312" s="36">
        <f t="shared" si="77"/>
        <v>0.77179032422500382</v>
      </c>
      <c r="P312" s="31">
        <v>383366921</v>
      </c>
      <c r="Q312" s="31">
        <v>1559004982</v>
      </c>
      <c r="R312" s="31">
        <v>1409345450</v>
      </c>
      <c r="S312" s="31">
        <v>1169281475</v>
      </c>
      <c r="T312" s="36">
        <f t="shared" si="78"/>
        <v>0.82966278778563485</v>
      </c>
      <c r="U312" s="36">
        <f t="shared" si="79"/>
        <v>0.10527117961750276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956423812</v>
      </c>
      <c r="E313" s="31">
        <v>993715100</v>
      </c>
      <c r="F313" s="31">
        <v>264126730</v>
      </c>
      <c r="G313" s="36">
        <f t="shared" si="72"/>
        <v>0.27616076334159695</v>
      </c>
      <c r="H313" s="31">
        <v>224068659</v>
      </c>
      <c r="I313" s="36">
        <f t="shared" si="73"/>
        <v>0.23427758300103887</v>
      </c>
      <c r="J313" s="31">
        <v>207756272</v>
      </c>
      <c r="K313" s="36">
        <f t="shared" si="74"/>
        <v>0.2090702576623823</v>
      </c>
      <c r="L313" s="31">
        <v>0</v>
      </c>
      <c r="M313" s="36">
        <f t="shared" si="75"/>
        <v>0</v>
      </c>
      <c r="N313" s="31">
        <f t="shared" si="76"/>
        <v>695951661</v>
      </c>
      <c r="O313" s="36">
        <f t="shared" si="77"/>
        <v>0.70035331152761993</v>
      </c>
      <c r="P313" s="31">
        <v>174544909</v>
      </c>
      <c r="Q313" s="31">
        <v>891849827</v>
      </c>
      <c r="R313" s="31">
        <v>853616885</v>
      </c>
      <c r="S313" s="31">
        <v>602292392</v>
      </c>
      <c r="T313" s="36">
        <f t="shared" si="78"/>
        <v>0.70557694275225125</v>
      </c>
      <c r="U313" s="36">
        <f t="shared" si="79"/>
        <v>0.19027402855960696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555186950</v>
      </c>
      <c r="E314" s="31">
        <v>555186950</v>
      </c>
      <c r="F314" s="31">
        <v>111990668</v>
      </c>
      <c r="G314" s="36">
        <f t="shared" si="72"/>
        <v>0.20171703963862983</v>
      </c>
      <c r="H314" s="31">
        <v>125425523</v>
      </c>
      <c r="I314" s="36">
        <f t="shared" si="73"/>
        <v>0.22591583429689766</v>
      </c>
      <c r="J314" s="31">
        <v>143917456</v>
      </c>
      <c r="K314" s="36">
        <f t="shared" si="74"/>
        <v>0.25922341294225304</v>
      </c>
      <c r="L314" s="31">
        <v>0</v>
      </c>
      <c r="M314" s="36">
        <f t="shared" si="75"/>
        <v>0</v>
      </c>
      <c r="N314" s="31">
        <f t="shared" si="76"/>
        <v>381333647</v>
      </c>
      <c r="O314" s="36">
        <f t="shared" si="77"/>
        <v>0.68685628687778055</v>
      </c>
      <c r="P314" s="31">
        <v>153698398</v>
      </c>
      <c r="Q314" s="31">
        <v>546318000</v>
      </c>
      <c r="R314" s="31">
        <v>546318000</v>
      </c>
      <c r="S314" s="31">
        <v>335330698</v>
      </c>
      <c r="T314" s="36">
        <f t="shared" si="78"/>
        <v>0.61380129887721069</v>
      </c>
      <c r="U314" s="36">
        <f t="shared" si="79"/>
        <v>-6.3637241033572822E-2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657831028</v>
      </c>
      <c r="E315" s="31">
        <v>691759572</v>
      </c>
      <c r="F315" s="31">
        <v>126716778</v>
      </c>
      <c r="G315" s="36">
        <f t="shared" si="72"/>
        <v>0.19262815617751616</v>
      </c>
      <c r="H315" s="31">
        <v>128619255</v>
      </c>
      <c r="I315" s="36">
        <f t="shared" si="73"/>
        <v>0.19552020127575984</v>
      </c>
      <c r="J315" s="31">
        <v>171601718</v>
      </c>
      <c r="K315" s="36">
        <f t="shared" si="74"/>
        <v>0.24806554899395017</v>
      </c>
      <c r="L315" s="31">
        <v>0</v>
      </c>
      <c r="M315" s="36">
        <f t="shared" si="75"/>
        <v>0</v>
      </c>
      <c r="N315" s="31">
        <f t="shared" si="76"/>
        <v>426937751</v>
      </c>
      <c r="O315" s="36">
        <f t="shared" si="77"/>
        <v>0.61717649929389051</v>
      </c>
      <c r="P315" s="31">
        <v>137068114</v>
      </c>
      <c r="Q315" s="31">
        <v>571619022</v>
      </c>
      <c r="R315" s="31">
        <v>567912404</v>
      </c>
      <c r="S315" s="31">
        <v>393970391</v>
      </c>
      <c r="T315" s="36">
        <f t="shared" si="78"/>
        <v>0.69371682714646254</v>
      </c>
      <c r="U315" s="36">
        <f t="shared" si="79"/>
        <v>0.25194483962914971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4147754706</v>
      </c>
      <c r="E317" s="32">
        <f>SUM(E311:E316)</f>
        <v>4199724512</v>
      </c>
      <c r="F317" s="32">
        <f>SUM(F311:F316)</f>
        <v>1018402046</v>
      </c>
      <c r="G317" s="37">
        <f t="shared" si="72"/>
        <v>0.24553092412307181</v>
      </c>
      <c r="H317" s="32">
        <f>SUM(H311:H316)</f>
        <v>904581109</v>
      </c>
      <c r="I317" s="37">
        <f t="shared" si="73"/>
        <v>0.21808934546960165</v>
      </c>
      <c r="J317" s="32">
        <f>SUM(J311:J316)</f>
        <v>1040614304</v>
      </c>
      <c r="K317" s="37">
        <f t="shared" si="74"/>
        <v>0.24778156305886762</v>
      </c>
      <c r="L317" s="32">
        <f>SUM(L311:L316)</f>
        <v>0</v>
      </c>
      <c r="M317" s="37">
        <f t="shared" si="75"/>
        <v>0</v>
      </c>
      <c r="N317" s="32">
        <f t="shared" si="76"/>
        <v>2963597459</v>
      </c>
      <c r="O317" s="37">
        <f t="shared" si="77"/>
        <v>0.70566472884876696</v>
      </c>
      <c r="P317" s="32">
        <f>SUM(P311:P316)</f>
        <v>921453302</v>
      </c>
      <c r="Q317" s="32">
        <f>SUM(Q311:Q316)</f>
        <v>3904664710</v>
      </c>
      <c r="R317" s="32">
        <f>SUM(R311:R316)</f>
        <v>3714597792</v>
      </c>
      <c r="S317" s="32">
        <f>SUM(S311:S316)</f>
        <v>2733418673</v>
      </c>
      <c r="T317" s="37">
        <f t="shared" si="78"/>
        <v>0.73585858444401941</v>
      </c>
      <c r="U317" s="37">
        <f t="shared" si="79"/>
        <v>0.1293185468448188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142018286</v>
      </c>
      <c r="E318" s="31">
        <v>141500618</v>
      </c>
      <c r="F318" s="31">
        <v>42571710</v>
      </c>
      <c r="G318" s="36">
        <f t="shared" si="72"/>
        <v>0.29976217287962481</v>
      </c>
      <c r="H318" s="31">
        <v>29535369</v>
      </c>
      <c r="I318" s="36">
        <f t="shared" si="73"/>
        <v>0.20796877523222609</v>
      </c>
      <c r="J318" s="31">
        <v>29874601</v>
      </c>
      <c r="K318" s="36">
        <f t="shared" si="74"/>
        <v>0.21112700016617594</v>
      </c>
      <c r="L318" s="31">
        <v>0</v>
      </c>
      <c r="M318" s="36">
        <f t="shared" si="75"/>
        <v>0</v>
      </c>
      <c r="N318" s="31">
        <f t="shared" si="76"/>
        <v>101981680</v>
      </c>
      <c r="O318" s="36">
        <f t="shared" si="77"/>
        <v>0.7207154388541257</v>
      </c>
      <c r="P318" s="31">
        <v>28882025</v>
      </c>
      <c r="Q318" s="31">
        <v>130262417</v>
      </c>
      <c r="R318" s="31">
        <v>125601098</v>
      </c>
      <c r="S318" s="31">
        <v>89445872</v>
      </c>
      <c r="T318" s="36">
        <f t="shared" si="78"/>
        <v>0.7121424368439836</v>
      </c>
      <c r="U318" s="36">
        <f t="shared" si="79"/>
        <v>3.4366565363751267E-2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629855957</v>
      </c>
      <c r="E319" s="31">
        <v>613837111</v>
      </c>
      <c r="F319" s="31">
        <v>170123759</v>
      </c>
      <c r="G319" s="36">
        <f t="shared" si="72"/>
        <v>0.2700994681550658</v>
      </c>
      <c r="H319" s="31">
        <v>162046481</v>
      </c>
      <c r="I319" s="36">
        <f t="shared" si="73"/>
        <v>0.25727545988741041</v>
      </c>
      <c r="J319" s="31">
        <v>143829619</v>
      </c>
      <c r="K319" s="36">
        <f t="shared" si="74"/>
        <v>0.23431235489442409</v>
      </c>
      <c r="L319" s="31">
        <v>0</v>
      </c>
      <c r="M319" s="36">
        <f t="shared" si="75"/>
        <v>0</v>
      </c>
      <c r="N319" s="31">
        <f t="shared" si="76"/>
        <v>475999859</v>
      </c>
      <c r="O319" s="36">
        <f t="shared" si="77"/>
        <v>0.77544979029461125</v>
      </c>
      <c r="P319" s="31">
        <v>129886753</v>
      </c>
      <c r="Q319" s="31">
        <v>583502339</v>
      </c>
      <c r="R319" s="31">
        <v>567854373</v>
      </c>
      <c r="S319" s="31">
        <v>414876359</v>
      </c>
      <c r="T319" s="36">
        <f t="shared" si="78"/>
        <v>0.73060344117487319</v>
      </c>
      <c r="U319" s="36">
        <f t="shared" si="79"/>
        <v>0.1073463280739646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165992533</v>
      </c>
      <c r="E320" s="31">
        <v>174142533</v>
      </c>
      <c r="F320" s="31">
        <v>43470218</v>
      </c>
      <c r="G320" s="36">
        <f t="shared" si="72"/>
        <v>0.261880563025085</v>
      </c>
      <c r="H320" s="31">
        <v>41070944</v>
      </c>
      <c r="I320" s="36">
        <f t="shared" si="73"/>
        <v>0.24742645502011829</v>
      </c>
      <c r="J320" s="31">
        <v>42588727</v>
      </c>
      <c r="K320" s="36">
        <f t="shared" si="74"/>
        <v>0.24456246424301178</v>
      </c>
      <c r="L320" s="31">
        <v>0</v>
      </c>
      <c r="M320" s="36">
        <f t="shared" si="75"/>
        <v>0</v>
      </c>
      <c r="N320" s="31">
        <f t="shared" si="76"/>
        <v>127129889</v>
      </c>
      <c r="O320" s="36">
        <f t="shared" si="77"/>
        <v>0.73003353523059178</v>
      </c>
      <c r="P320" s="31">
        <v>34107878</v>
      </c>
      <c r="Q320" s="31">
        <v>171011145</v>
      </c>
      <c r="R320" s="31">
        <v>161250295</v>
      </c>
      <c r="S320" s="31">
        <v>108359127</v>
      </c>
      <c r="T320" s="36">
        <f t="shared" si="78"/>
        <v>0.6719933566633165</v>
      </c>
      <c r="U320" s="36">
        <f t="shared" si="79"/>
        <v>0.24864780506134099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118186801</v>
      </c>
      <c r="E321" s="31">
        <v>118526095</v>
      </c>
      <c r="F321" s="31">
        <v>30295325</v>
      </c>
      <c r="G321" s="36">
        <f t="shared" si="72"/>
        <v>0.25633425004878507</v>
      </c>
      <c r="H321" s="31">
        <v>28859874</v>
      </c>
      <c r="I321" s="36">
        <f t="shared" si="73"/>
        <v>0.24418863828965132</v>
      </c>
      <c r="J321" s="31">
        <v>28917454</v>
      </c>
      <c r="K321" s="36">
        <f t="shared" si="74"/>
        <v>0.24397542161496166</v>
      </c>
      <c r="L321" s="31">
        <v>0</v>
      </c>
      <c r="M321" s="36">
        <f t="shared" si="75"/>
        <v>0</v>
      </c>
      <c r="N321" s="31">
        <f t="shared" si="76"/>
        <v>88072653</v>
      </c>
      <c r="O321" s="36">
        <f t="shared" si="77"/>
        <v>0.74306550806385718</v>
      </c>
      <c r="P321" s="31">
        <v>27068099</v>
      </c>
      <c r="Q321" s="31">
        <v>115903712</v>
      </c>
      <c r="R321" s="31">
        <v>107553049</v>
      </c>
      <c r="S321" s="31">
        <v>77023763</v>
      </c>
      <c r="T321" s="36">
        <f t="shared" si="78"/>
        <v>0.71614671751425663</v>
      </c>
      <c r="U321" s="36">
        <f t="shared" si="79"/>
        <v>6.832230811628115E-2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1056053577</v>
      </c>
      <c r="E323" s="32">
        <f>SUM(E318:E322)</f>
        <v>1048006357</v>
      </c>
      <c r="F323" s="32">
        <f>SUM(F318:F322)</f>
        <v>286461012</v>
      </c>
      <c r="G323" s="37">
        <f t="shared" si="72"/>
        <v>0.27125613533147475</v>
      </c>
      <c r="H323" s="32">
        <f>SUM(H318:H322)</f>
        <v>261512668</v>
      </c>
      <c r="I323" s="37">
        <f t="shared" si="73"/>
        <v>0.24763200816278283</v>
      </c>
      <c r="J323" s="32">
        <f>SUM(J318:J322)</f>
        <v>245210401</v>
      </c>
      <c r="K323" s="37">
        <f t="shared" si="74"/>
        <v>0.23397797099431145</v>
      </c>
      <c r="L323" s="32">
        <f>SUM(L318:L322)</f>
        <v>0</v>
      </c>
      <c r="M323" s="37">
        <f t="shared" si="75"/>
        <v>0</v>
      </c>
      <c r="N323" s="32">
        <f t="shared" si="76"/>
        <v>793184081</v>
      </c>
      <c r="O323" s="37">
        <f t="shared" si="77"/>
        <v>0.75685044818864589</v>
      </c>
      <c r="P323" s="32">
        <f>SUM(P318:P322)</f>
        <v>219944755</v>
      </c>
      <c r="Q323" s="32">
        <f>SUM(Q318:Q322)</f>
        <v>1000679613</v>
      </c>
      <c r="R323" s="32">
        <f>SUM(R318:R322)</f>
        <v>962258815</v>
      </c>
      <c r="S323" s="32">
        <f>SUM(S318:S322)</f>
        <v>689705121</v>
      </c>
      <c r="T323" s="37">
        <f t="shared" si="78"/>
        <v>0.71675635520158887</v>
      </c>
      <c r="U323" s="37">
        <f t="shared" si="79"/>
        <v>0.1148726915538405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81031800</v>
      </c>
      <c r="E324" s="31">
        <v>81031800</v>
      </c>
      <c r="F324" s="31">
        <v>19922289</v>
      </c>
      <c r="G324" s="36">
        <f t="shared" si="72"/>
        <v>0.2458576632877463</v>
      </c>
      <c r="H324" s="31">
        <v>17229634</v>
      </c>
      <c r="I324" s="36">
        <f t="shared" si="73"/>
        <v>0.21262805466495868</v>
      </c>
      <c r="J324" s="31">
        <v>17862837</v>
      </c>
      <c r="K324" s="36">
        <f t="shared" si="74"/>
        <v>0.22044230783470192</v>
      </c>
      <c r="L324" s="31">
        <v>0</v>
      </c>
      <c r="M324" s="36">
        <f t="shared" si="75"/>
        <v>0</v>
      </c>
      <c r="N324" s="31">
        <f t="shared" si="76"/>
        <v>55014760</v>
      </c>
      <c r="O324" s="36">
        <f t="shared" si="77"/>
        <v>0.67892802578740696</v>
      </c>
      <c r="P324" s="31">
        <v>15073174</v>
      </c>
      <c r="Q324" s="31">
        <v>75292440</v>
      </c>
      <c r="R324" s="31">
        <v>75292440</v>
      </c>
      <c r="S324" s="31">
        <v>48372402</v>
      </c>
      <c r="T324" s="36">
        <f t="shared" si="78"/>
        <v>0.64246027888058876</v>
      </c>
      <c r="U324" s="36">
        <f t="shared" si="79"/>
        <v>0.18507468964399942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228648958</v>
      </c>
      <c r="E325" s="31">
        <v>217271187</v>
      </c>
      <c r="F325" s="31">
        <v>53945912</v>
      </c>
      <c r="G325" s="36">
        <f t="shared" si="72"/>
        <v>0.23593333847600564</v>
      </c>
      <c r="H325" s="31">
        <v>44724618</v>
      </c>
      <c r="I325" s="36">
        <f t="shared" si="73"/>
        <v>0.19560385663336372</v>
      </c>
      <c r="J325" s="31">
        <v>57642318</v>
      </c>
      <c r="K325" s="36">
        <f t="shared" si="74"/>
        <v>0.26530125230088608</v>
      </c>
      <c r="L325" s="31">
        <v>0</v>
      </c>
      <c r="M325" s="36">
        <f t="shared" si="75"/>
        <v>0</v>
      </c>
      <c r="N325" s="31">
        <f t="shared" si="76"/>
        <v>156312848</v>
      </c>
      <c r="O325" s="36">
        <f t="shared" si="77"/>
        <v>0.71943661816511362</v>
      </c>
      <c r="P325" s="31">
        <v>46000685</v>
      </c>
      <c r="Q325" s="31">
        <v>203415374</v>
      </c>
      <c r="R325" s="31">
        <v>190391979</v>
      </c>
      <c r="S325" s="31">
        <v>133984006</v>
      </c>
      <c r="T325" s="36">
        <f t="shared" si="78"/>
        <v>0.70372715648908712</v>
      </c>
      <c r="U325" s="36">
        <f t="shared" si="79"/>
        <v>0.25307520964089991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651373939</v>
      </c>
      <c r="E326" s="31">
        <v>658093205</v>
      </c>
      <c r="F326" s="31">
        <v>143949006</v>
      </c>
      <c r="G326" s="36">
        <f t="shared" si="72"/>
        <v>0.22099288501009556</v>
      </c>
      <c r="H326" s="31">
        <v>156298034</v>
      </c>
      <c r="I326" s="36">
        <f t="shared" si="73"/>
        <v>0.23995131619780694</v>
      </c>
      <c r="J326" s="31">
        <v>157978019</v>
      </c>
      <c r="K326" s="36">
        <f t="shared" si="74"/>
        <v>0.24005417135404095</v>
      </c>
      <c r="L326" s="31">
        <v>0</v>
      </c>
      <c r="M326" s="36">
        <f t="shared" si="75"/>
        <v>0</v>
      </c>
      <c r="N326" s="31">
        <f t="shared" si="76"/>
        <v>458225059</v>
      </c>
      <c r="O326" s="36">
        <f t="shared" si="77"/>
        <v>0.69629203814678498</v>
      </c>
      <c r="P326" s="31">
        <v>139139243</v>
      </c>
      <c r="Q326" s="31">
        <v>612429280</v>
      </c>
      <c r="R326" s="31">
        <v>592815640</v>
      </c>
      <c r="S326" s="31">
        <v>410659920</v>
      </c>
      <c r="T326" s="36">
        <f t="shared" si="78"/>
        <v>0.69272787742239728</v>
      </c>
      <c r="U326" s="36">
        <f t="shared" si="79"/>
        <v>0.13539513076120446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970060194</v>
      </c>
      <c r="E327" s="31">
        <v>958776471</v>
      </c>
      <c r="F327" s="31">
        <v>249062239</v>
      </c>
      <c r="G327" s="36">
        <f t="shared" si="72"/>
        <v>0.25674926209785287</v>
      </c>
      <c r="H327" s="31">
        <v>197123034</v>
      </c>
      <c r="I327" s="36">
        <f t="shared" si="73"/>
        <v>0.20320701253307999</v>
      </c>
      <c r="J327" s="31">
        <v>236846378</v>
      </c>
      <c r="K327" s="36">
        <f t="shared" si="74"/>
        <v>0.24702981890343031</v>
      </c>
      <c r="L327" s="31">
        <v>0</v>
      </c>
      <c r="M327" s="36">
        <f t="shared" si="75"/>
        <v>0</v>
      </c>
      <c r="N327" s="31">
        <f t="shared" si="76"/>
        <v>683031651</v>
      </c>
      <c r="O327" s="36">
        <f t="shared" si="77"/>
        <v>0.71239926266400833</v>
      </c>
      <c r="P327" s="31">
        <v>223505065</v>
      </c>
      <c r="Q327" s="31">
        <v>1001687760</v>
      </c>
      <c r="R327" s="31">
        <v>905306503</v>
      </c>
      <c r="S327" s="31">
        <v>597463970</v>
      </c>
      <c r="T327" s="36">
        <f t="shared" si="78"/>
        <v>0.65995766960706348</v>
      </c>
      <c r="U327" s="36">
        <f t="shared" si="79"/>
        <v>5.9691322878969277E-2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329402200</v>
      </c>
      <c r="E328" s="31">
        <v>320123200</v>
      </c>
      <c r="F328" s="31">
        <v>83182028</v>
      </c>
      <c r="G328" s="36">
        <f t="shared" si="72"/>
        <v>0.25252420293489236</v>
      </c>
      <c r="H328" s="31">
        <v>74941412</v>
      </c>
      <c r="I328" s="36">
        <f t="shared" si="73"/>
        <v>0.22750732083756575</v>
      </c>
      <c r="J328" s="31">
        <v>75933217</v>
      </c>
      <c r="K328" s="36">
        <f t="shared" si="74"/>
        <v>0.23719998113226406</v>
      </c>
      <c r="L328" s="31">
        <v>0</v>
      </c>
      <c r="M328" s="36">
        <f t="shared" si="75"/>
        <v>0</v>
      </c>
      <c r="N328" s="31">
        <f t="shared" si="76"/>
        <v>234056657</v>
      </c>
      <c r="O328" s="36">
        <f t="shared" si="77"/>
        <v>0.73114556208359782</v>
      </c>
      <c r="P328" s="31">
        <v>63107999</v>
      </c>
      <c r="Q328" s="31">
        <v>310878600</v>
      </c>
      <c r="R328" s="31">
        <v>287224600</v>
      </c>
      <c r="S328" s="31">
        <v>205793103</v>
      </c>
      <c r="T328" s="36">
        <f t="shared" si="78"/>
        <v>0.71648843100486515</v>
      </c>
      <c r="U328" s="36">
        <f t="shared" si="79"/>
        <v>0.20322650382243945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266162496</v>
      </c>
      <c r="E329" s="31">
        <v>259810327</v>
      </c>
      <c r="F329" s="31">
        <v>71916464</v>
      </c>
      <c r="G329" s="36">
        <f t="shared" si="72"/>
        <v>0.27019758636468455</v>
      </c>
      <c r="H329" s="31">
        <v>54194449</v>
      </c>
      <c r="I329" s="36">
        <f t="shared" si="73"/>
        <v>0.20361414479671847</v>
      </c>
      <c r="J329" s="31">
        <v>56542250</v>
      </c>
      <c r="K329" s="36">
        <f t="shared" si="74"/>
        <v>0.21762895514157141</v>
      </c>
      <c r="L329" s="31">
        <v>0</v>
      </c>
      <c r="M329" s="36">
        <f t="shared" si="75"/>
        <v>0</v>
      </c>
      <c r="N329" s="31">
        <f t="shared" si="76"/>
        <v>182653163</v>
      </c>
      <c r="O329" s="36">
        <f t="shared" si="77"/>
        <v>0.70302503025601437</v>
      </c>
      <c r="P329" s="31">
        <v>59008600</v>
      </c>
      <c r="Q329" s="31">
        <v>230362507</v>
      </c>
      <c r="R329" s="31">
        <v>225069067</v>
      </c>
      <c r="S329" s="31">
        <v>157830132</v>
      </c>
      <c r="T329" s="36">
        <f t="shared" si="78"/>
        <v>0.70125199390460879</v>
      </c>
      <c r="U329" s="36">
        <f t="shared" si="79"/>
        <v>-4.1796450008981689E-2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425837307</v>
      </c>
      <c r="E330" s="31">
        <v>402836850</v>
      </c>
      <c r="F330" s="31">
        <v>111912963</v>
      </c>
      <c r="G330" s="36">
        <f t="shared" si="72"/>
        <v>0.26280685407396681</v>
      </c>
      <c r="H330" s="31">
        <v>92881134</v>
      </c>
      <c r="I330" s="36">
        <f t="shared" si="73"/>
        <v>0.2181141306156156</v>
      </c>
      <c r="J330" s="31">
        <v>98936479</v>
      </c>
      <c r="K330" s="36">
        <f t="shared" si="74"/>
        <v>0.24559937602530652</v>
      </c>
      <c r="L330" s="31">
        <v>0</v>
      </c>
      <c r="M330" s="36">
        <f t="shared" si="75"/>
        <v>0</v>
      </c>
      <c r="N330" s="31">
        <f t="shared" si="76"/>
        <v>303730576</v>
      </c>
      <c r="O330" s="36">
        <f t="shared" si="77"/>
        <v>0.75397912579248894</v>
      </c>
      <c r="P330" s="31">
        <v>81253760</v>
      </c>
      <c r="Q330" s="31">
        <v>378816127</v>
      </c>
      <c r="R330" s="31">
        <v>361092923</v>
      </c>
      <c r="S330" s="31">
        <v>258636910</v>
      </c>
      <c r="T330" s="36">
        <f t="shared" si="78"/>
        <v>0.71626136522204842</v>
      </c>
      <c r="U330" s="36">
        <f t="shared" si="79"/>
        <v>0.21762339367433592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2952516894</v>
      </c>
      <c r="E332" s="32">
        <f>SUM(E324:E331)</f>
        <v>2897943040</v>
      </c>
      <c r="F332" s="32">
        <f>SUM(F324:F331)</f>
        <v>733890901</v>
      </c>
      <c r="G332" s="37">
        <f t="shared" si="72"/>
        <v>0.24856450525021112</v>
      </c>
      <c r="H332" s="32">
        <f>SUM(H324:H331)</f>
        <v>637392315</v>
      </c>
      <c r="I332" s="37">
        <f t="shared" si="73"/>
        <v>0.21588100521805176</v>
      </c>
      <c r="J332" s="32">
        <f>SUM(J324:J331)</f>
        <v>701741498</v>
      </c>
      <c r="K332" s="37">
        <f t="shared" si="74"/>
        <v>0.24215158418020527</v>
      </c>
      <c r="L332" s="32">
        <f>SUM(L324:L331)</f>
        <v>0</v>
      </c>
      <c r="M332" s="37">
        <f t="shared" si="75"/>
        <v>0</v>
      </c>
      <c r="N332" s="32">
        <f t="shared" si="76"/>
        <v>2073024714</v>
      </c>
      <c r="O332" s="37">
        <f t="shared" si="77"/>
        <v>0.71534349895296767</v>
      </c>
      <c r="P332" s="32">
        <f>SUM(P324:P331)</f>
        <v>627088526</v>
      </c>
      <c r="Q332" s="32">
        <f>SUM(Q324:Q331)</f>
        <v>2812882088</v>
      </c>
      <c r="R332" s="32">
        <f>SUM(R324:R331)</f>
        <v>2637193152</v>
      </c>
      <c r="S332" s="32">
        <f>SUM(S324:S331)</f>
        <v>1812740443</v>
      </c>
      <c r="T332" s="37">
        <f t="shared" si="78"/>
        <v>0.68737492421639657</v>
      </c>
      <c r="U332" s="37">
        <f t="shared" si="79"/>
        <v>0.11904694298297525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20622827</v>
      </c>
      <c r="E333" s="31">
        <v>19448268</v>
      </c>
      <c r="F333" s="31">
        <v>4809623</v>
      </c>
      <c r="G333" s="36">
        <f t="shared" si="72"/>
        <v>0.23321841375093724</v>
      </c>
      <c r="H333" s="31">
        <v>4461753</v>
      </c>
      <c r="I333" s="36">
        <f t="shared" si="73"/>
        <v>0.21635021231570239</v>
      </c>
      <c r="J333" s="31">
        <v>4295501</v>
      </c>
      <c r="K333" s="36">
        <f t="shared" si="74"/>
        <v>0.22086804850694158</v>
      </c>
      <c r="L333" s="31">
        <v>0</v>
      </c>
      <c r="M333" s="36">
        <f t="shared" si="75"/>
        <v>0</v>
      </c>
      <c r="N333" s="31">
        <f t="shared" si="76"/>
        <v>13566877</v>
      </c>
      <c r="O333" s="36">
        <f t="shared" si="77"/>
        <v>0.6975879291667515</v>
      </c>
      <c r="P333" s="31">
        <v>3564743</v>
      </c>
      <c r="Q333" s="31">
        <v>19733460</v>
      </c>
      <c r="R333" s="31">
        <v>18574884</v>
      </c>
      <c r="S333" s="31">
        <v>11017392</v>
      </c>
      <c r="T333" s="36">
        <f t="shared" si="78"/>
        <v>0.59313382522335001</v>
      </c>
      <c r="U333" s="36">
        <f t="shared" si="79"/>
        <v>0.20499598428273802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21123497</v>
      </c>
      <c r="E334" s="31">
        <v>21377427</v>
      </c>
      <c r="F334" s="31">
        <v>7123431</v>
      </c>
      <c r="G334" s="36">
        <f t="shared" si="72"/>
        <v>0.33722782738104395</v>
      </c>
      <c r="H334" s="31">
        <v>3708427</v>
      </c>
      <c r="I334" s="36">
        <f t="shared" si="73"/>
        <v>0.17555933091949691</v>
      </c>
      <c r="J334" s="31">
        <v>4911423</v>
      </c>
      <c r="K334" s="36">
        <f t="shared" si="74"/>
        <v>0.22974808895382967</v>
      </c>
      <c r="L334" s="31">
        <v>0</v>
      </c>
      <c r="M334" s="36">
        <f t="shared" si="75"/>
        <v>0</v>
      </c>
      <c r="N334" s="31">
        <f t="shared" si="76"/>
        <v>15743281</v>
      </c>
      <c r="O334" s="36">
        <f t="shared" si="77"/>
        <v>0.73644414737096286</v>
      </c>
      <c r="P334" s="31">
        <v>2840618</v>
      </c>
      <c r="Q334" s="31">
        <v>20926259</v>
      </c>
      <c r="R334" s="31">
        <v>21101259</v>
      </c>
      <c r="S334" s="31">
        <v>13067589</v>
      </c>
      <c r="T334" s="36">
        <f t="shared" si="78"/>
        <v>0.61928006286259984</v>
      </c>
      <c r="U334" s="36">
        <f t="shared" si="79"/>
        <v>0.72899805605681589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135232214</v>
      </c>
      <c r="E335" s="31">
        <v>146456184</v>
      </c>
      <c r="F335" s="31">
        <v>36956601</v>
      </c>
      <c r="G335" s="36">
        <f t="shared" si="72"/>
        <v>0.27328252571535949</v>
      </c>
      <c r="H335" s="31">
        <v>31355760</v>
      </c>
      <c r="I335" s="36">
        <f t="shared" si="73"/>
        <v>0.23186605522852713</v>
      </c>
      <c r="J335" s="31">
        <v>30920627</v>
      </c>
      <c r="K335" s="36">
        <f t="shared" si="74"/>
        <v>0.21112544486342755</v>
      </c>
      <c r="L335" s="31">
        <v>0</v>
      </c>
      <c r="M335" s="36">
        <f t="shared" si="75"/>
        <v>0</v>
      </c>
      <c r="N335" s="31">
        <f t="shared" si="76"/>
        <v>99232988</v>
      </c>
      <c r="O335" s="36">
        <f t="shared" si="77"/>
        <v>0.67756092839343673</v>
      </c>
      <c r="P335" s="31">
        <v>21980705</v>
      </c>
      <c r="Q335" s="31">
        <v>116380504</v>
      </c>
      <c r="R335" s="31">
        <v>115366572</v>
      </c>
      <c r="S335" s="31">
        <v>70515429</v>
      </c>
      <c r="T335" s="36">
        <f t="shared" si="78"/>
        <v>0.61122929959295313</v>
      </c>
      <c r="U335" s="36">
        <f t="shared" si="79"/>
        <v>0.40671680002984445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176978538</v>
      </c>
      <c r="E337" s="32">
        <f>SUM(E333:E336)</f>
        <v>187281879</v>
      </c>
      <c r="F337" s="32">
        <f>SUM(F333:F336)</f>
        <v>48889655</v>
      </c>
      <c r="G337" s="37">
        <f t="shared" si="72"/>
        <v>0.27624623613966121</v>
      </c>
      <c r="H337" s="32">
        <f>SUM(H333:H336)</f>
        <v>39525940</v>
      </c>
      <c r="I337" s="37">
        <f t="shared" si="73"/>
        <v>0.2233374760955478</v>
      </c>
      <c r="J337" s="32">
        <f>SUM(J333:J336)</f>
        <v>40127551</v>
      </c>
      <c r="K337" s="37">
        <f t="shared" si="74"/>
        <v>0.214262859889397</v>
      </c>
      <c r="L337" s="32">
        <f>SUM(L333:L336)</f>
        <v>0</v>
      </c>
      <c r="M337" s="37">
        <f t="shared" si="75"/>
        <v>0</v>
      </c>
      <c r="N337" s="32">
        <f t="shared" si="76"/>
        <v>128543146</v>
      </c>
      <c r="O337" s="37">
        <f t="shared" si="77"/>
        <v>0.68636189836604533</v>
      </c>
      <c r="P337" s="32">
        <f>SUM(P333:P336)</f>
        <v>28386066</v>
      </c>
      <c r="Q337" s="32">
        <f>SUM(Q333:Q336)</f>
        <v>157040223</v>
      </c>
      <c r="R337" s="32">
        <f>SUM(R333:R336)</f>
        <v>155042715</v>
      </c>
      <c r="S337" s="32">
        <f>SUM(S333:S336)</f>
        <v>94600410</v>
      </c>
      <c r="T337" s="37">
        <f t="shared" si="78"/>
        <v>0.61015707832515709</v>
      </c>
      <c r="U337" s="37">
        <f t="shared" si="79"/>
        <v>0.41363551398774323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29899656253</v>
      </c>
      <c r="E338" s="32">
        <f>SUM(E302,E304:E309,E311:E316,E318:E322,E324:E331,E333:E336)</f>
        <v>29859559228</v>
      </c>
      <c r="F338" s="32">
        <f>SUM(F302,F304:F309,F311:F316,F318:F322,F324:F331,F333:F336)</f>
        <v>8111894084</v>
      </c>
      <c r="G338" s="37">
        <f t="shared" si="72"/>
        <v>0.27130392454549002</v>
      </c>
      <c r="H338" s="32">
        <f>SUM(H302,H304:H309,H311:H316,H318:H322,H324:H331,H333:H336)</f>
        <v>6984821970</v>
      </c>
      <c r="I338" s="37">
        <f t="shared" si="73"/>
        <v>0.23360877164931199</v>
      </c>
      <c r="J338" s="32">
        <f>SUM(J302,J304:J309,J311:J316,J318:J322,J324:J331,J333:J336)</f>
        <v>7099825387</v>
      </c>
      <c r="K338" s="37">
        <f t="shared" si="74"/>
        <v>0.23777395147689687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22196541441</v>
      </c>
      <c r="O338" s="37">
        <f t="shared" si="77"/>
        <v>0.74336467164544706</v>
      </c>
      <c r="P338" s="32">
        <f>SUM(P302,P304:P309,P311:P316,P318:P322,P324:P331,P333:P336)</f>
        <v>6010320570</v>
      </c>
      <c r="Q338" s="32">
        <f>SUM(Q302,Q304:Q309,Q311:Q316,Q318:Q322,Q324:Q331,Q333:Q336)</f>
        <v>26857894856</v>
      </c>
      <c r="R338" s="32">
        <f>SUM(R302,R304:R309,R311:R316,R318:R322,R324:R331,R333:R336)</f>
        <v>26371814714</v>
      </c>
      <c r="S338" s="32">
        <f>SUM(S302,S304:S309,S311:S316,S318:S322,S324:S331,S333:S336)</f>
        <v>19108121893</v>
      </c>
      <c r="T338" s="37">
        <f t="shared" si="78"/>
        <v>0.72456606040296789</v>
      </c>
      <c r="U338" s="37">
        <f t="shared" si="79"/>
        <v>0.18127233053727121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174853063994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170167566947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43690734473</v>
      </c>
      <c r="G339" s="39">
        <f t="shared" si="72"/>
        <v>0.24987114023062945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38019017541</v>
      </c>
      <c r="I339" s="39">
        <f t="shared" si="73"/>
        <v>0.21743409393331881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36076255050</v>
      </c>
      <c r="K339" s="39">
        <f t="shared" si="74"/>
        <v>0.21200429492675432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117786007064</v>
      </c>
      <c r="O339" s="39">
        <f t="shared" si="77"/>
        <v>0.69217659497173956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43125546076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156556527227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153186334194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113332739601</v>
      </c>
      <c r="T339" s="39">
        <f t="shared" si="78"/>
        <v>0.73983583586164969</v>
      </c>
      <c r="U339" s="39">
        <f t="shared" si="79"/>
        <v>-0.16345975106209809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sheetProtection algorithmName="SHA-512" hashValue="mRvqb81e/SvwBqmdwGaW6gEjxAjoCDRPDTh/0rJ2+lpDmh/VDWjYvQG9oW9C6c++zsSMVtyItLEmKNHSv9X8YA==" saltValue="tiIcmdhM6sX8GrG7r1JVNA==" spinCount="100000" sheet="1" objects="1" scenarios="1"/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1164265542</v>
      </c>
      <c r="E8" s="31">
        <v>1074530664</v>
      </c>
      <c r="F8" s="31">
        <v>295007936</v>
      </c>
      <c r="G8" s="36">
        <f>IF(($D8       =0),0,($F8       /$D8       ))</f>
        <v>0.25338543945329611</v>
      </c>
      <c r="H8" s="31">
        <v>290612680</v>
      </c>
      <c r="I8" s="36">
        <f>IF(($D8       =0),0,($H8       /$D8       ))</f>
        <v>0.24961030754271005</v>
      </c>
      <c r="J8" s="31">
        <v>252566713</v>
      </c>
      <c r="K8" s="36">
        <f>IF(($E8       =0),0,($J8       /$E8       ))</f>
        <v>0.23504839969834496</v>
      </c>
      <c r="L8" s="31">
        <v>0</v>
      </c>
      <c r="M8" s="36">
        <f>IF(($E8       =0),0,($L8       /$E8       ))</f>
        <v>0</v>
      </c>
      <c r="N8" s="31">
        <f>$F8       +$H8       +$J8</f>
        <v>838187329</v>
      </c>
      <c r="O8" s="36">
        <f>IF(($E8       =0),0,($N8       /$E8       ))</f>
        <v>0.78004970642699123</v>
      </c>
      <c r="P8" s="31">
        <v>227587880</v>
      </c>
      <c r="Q8" s="31">
        <v>1057033799</v>
      </c>
      <c r="R8" s="31">
        <v>1057033799</v>
      </c>
      <c r="S8" s="31">
        <v>708403794</v>
      </c>
      <c r="T8" s="36">
        <f>IF(($R8       =0),0,($S8       /$R8       ))</f>
        <v>0.67018083496495651</v>
      </c>
      <c r="U8" s="36">
        <f>IF(($P8       =0),0,(($J8       /$P8       )-1))</f>
        <v>0.10975467147020312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3426437560</v>
      </c>
      <c r="E9" s="31">
        <v>3696611430</v>
      </c>
      <c r="F9" s="31">
        <v>591505620</v>
      </c>
      <c r="G9" s="36">
        <f>IF(($D9       =0),0,($F9       /$D9       ))</f>
        <v>0.17262991361792099</v>
      </c>
      <c r="H9" s="31">
        <v>484019212</v>
      </c>
      <c r="I9" s="36">
        <f>IF(($D9       =0),0,($H9       /$D9       ))</f>
        <v>0.14126018744669611</v>
      </c>
      <c r="J9" s="31">
        <v>919594286</v>
      </c>
      <c r="K9" s="36">
        <f>IF(($E9       =0),0,($J9       /$E9       ))</f>
        <v>0.24876682426965283</v>
      </c>
      <c r="L9" s="31">
        <v>0</v>
      </c>
      <c r="M9" s="36">
        <f>IF(($E9       =0),0,($L9       /$E9       ))</f>
        <v>0</v>
      </c>
      <c r="N9" s="31">
        <f>$F9       +$H9       +$J9</f>
        <v>1995119118</v>
      </c>
      <c r="O9" s="36">
        <f>IF(($E9       =0),0,($N9       /$E9       ))</f>
        <v>0.53971567090025474</v>
      </c>
      <c r="P9" s="31">
        <v>1345954989</v>
      </c>
      <c r="Q9" s="31">
        <v>2992471790</v>
      </c>
      <c r="R9" s="31">
        <v>4680179090</v>
      </c>
      <c r="S9" s="31">
        <v>4595058641</v>
      </c>
      <c r="T9" s="36">
        <f>IF(($R9       =0),0,($S9       /$R9       ))</f>
        <v>0.98181256585204735</v>
      </c>
      <c r="U9" s="36">
        <f>IF(($P9       =0),0,(($J9       /$P9       )-1))</f>
        <v>-0.31677188797878886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4590703102</v>
      </c>
      <c r="E10" s="32">
        <f>SUM(E8:E9)</f>
        <v>4771142094</v>
      </c>
      <c r="F10" s="32">
        <f>SUM(F8:F9)</f>
        <v>886513556</v>
      </c>
      <c r="G10" s="37">
        <f t="shared" ref="G10:G54" si="0">IF(($D10      =0),0,($F10      /$D10      ))</f>
        <v>0.19311062734895201</v>
      </c>
      <c r="H10" s="32">
        <f>SUM(H8:H9)</f>
        <v>774631892</v>
      </c>
      <c r="I10" s="37">
        <f t="shared" ref="I10:I54" si="1">IF(($D10      =0),0,($H10      /$D10      ))</f>
        <v>0.16873927038812889</v>
      </c>
      <c r="J10" s="32">
        <f>SUM(J8:J9)</f>
        <v>1172160999</v>
      </c>
      <c r="K10" s="37">
        <f t="shared" ref="K10:K54" si="2">IF(($E10      =0),0,($J10      /$E10      ))</f>
        <v>0.24567723532570188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2833306447</v>
      </c>
      <c r="O10" s="37">
        <f t="shared" ref="O10:O54" si="5">IF(($E10      =0),0,($N10      /$E10      ))</f>
        <v>0.59384239479328327</v>
      </c>
      <c r="P10" s="32">
        <f>SUM(P8:P9)</f>
        <v>1573542869</v>
      </c>
      <c r="Q10" s="32">
        <f>SUM(Q8:Q9)</f>
        <v>4049505589</v>
      </c>
      <c r="R10" s="32">
        <f>SUM(R8:R9)</f>
        <v>5737212889</v>
      </c>
      <c r="S10" s="32">
        <f>SUM(S8:S9)</f>
        <v>5303462435</v>
      </c>
      <c r="T10" s="37">
        <f t="shared" ref="T10:T54" si="6">IF(($R10      =0),0,($S10      /$R10      ))</f>
        <v>0.92439700907183819</v>
      </c>
      <c r="U10" s="37">
        <f t="shared" ref="U10:U54" si="7">IF(($P10      =0),0,(($J10      /$P10      )-1))</f>
        <v>-0.25508162370884857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48414792</v>
      </c>
      <c r="E11" s="31">
        <v>66004681</v>
      </c>
      <c r="F11" s="31">
        <v>15648978</v>
      </c>
      <c r="G11" s="36">
        <f t="shared" si="0"/>
        <v>0.32322720708993236</v>
      </c>
      <c r="H11" s="31">
        <v>17092671</v>
      </c>
      <c r="I11" s="36">
        <f t="shared" si="1"/>
        <v>0.35304646150292252</v>
      </c>
      <c r="J11" s="31">
        <v>18319005</v>
      </c>
      <c r="K11" s="36">
        <f t="shared" si="2"/>
        <v>0.27754099743319721</v>
      </c>
      <c r="L11" s="31">
        <v>0</v>
      </c>
      <c r="M11" s="36">
        <f t="shared" si="3"/>
        <v>0</v>
      </c>
      <c r="N11" s="31">
        <f t="shared" si="4"/>
        <v>51060654</v>
      </c>
      <c r="O11" s="36">
        <f t="shared" si="5"/>
        <v>0.77359140634283197</v>
      </c>
      <c r="P11" s="31">
        <v>14548420</v>
      </c>
      <c r="Q11" s="31">
        <v>58025089</v>
      </c>
      <c r="R11" s="31">
        <v>58025089</v>
      </c>
      <c r="S11" s="31">
        <v>39832237</v>
      </c>
      <c r="T11" s="36">
        <f t="shared" si="6"/>
        <v>0.68646576311153951</v>
      </c>
      <c r="U11" s="36">
        <f t="shared" si="7"/>
        <v>0.25917487947144768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32193351</v>
      </c>
      <c r="E12" s="31">
        <v>32627083</v>
      </c>
      <c r="F12" s="31">
        <v>4849684</v>
      </c>
      <c r="G12" s="36">
        <f t="shared" si="0"/>
        <v>0.1506424106021147</v>
      </c>
      <c r="H12" s="31">
        <v>5632812</v>
      </c>
      <c r="I12" s="36">
        <f t="shared" si="1"/>
        <v>0.17496817898826375</v>
      </c>
      <c r="J12" s="31">
        <v>5190770</v>
      </c>
      <c r="K12" s="36">
        <f t="shared" si="2"/>
        <v>0.15909390367505424</v>
      </c>
      <c r="L12" s="31">
        <v>0</v>
      </c>
      <c r="M12" s="36">
        <f t="shared" si="3"/>
        <v>0</v>
      </c>
      <c r="N12" s="31">
        <f t="shared" si="4"/>
        <v>15673266</v>
      </c>
      <c r="O12" s="36">
        <f t="shared" si="5"/>
        <v>0.4803759502496745</v>
      </c>
      <c r="P12" s="31">
        <v>3960854</v>
      </c>
      <c r="Q12" s="31">
        <v>26391011</v>
      </c>
      <c r="R12" s="31">
        <v>27300584</v>
      </c>
      <c r="S12" s="31">
        <v>12537296</v>
      </c>
      <c r="T12" s="36">
        <f t="shared" si="6"/>
        <v>0.45923178786212043</v>
      </c>
      <c r="U12" s="36">
        <f t="shared" si="7"/>
        <v>0.31051788326456875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189875668</v>
      </c>
      <c r="E13" s="31">
        <v>242194923</v>
      </c>
      <c r="F13" s="31">
        <v>36199197</v>
      </c>
      <c r="G13" s="36">
        <f t="shared" si="0"/>
        <v>0.19064684475527427</v>
      </c>
      <c r="H13" s="31">
        <v>54341539</v>
      </c>
      <c r="I13" s="36">
        <f t="shared" si="1"/>
        <v>0.28619538023165769</v>
      </c>
      <c r="J13" s="31">
        <v>102444152</v>
      </c>
      <c r="K13" s="36">
        <f t="shared" si="2"/>
        <v>0.42298224393415546</v>
      </c>
      <c r="L13" s="31">
        <v>0</v>
      </c>
      <c r="M13" s="36">
        <f t="shared" si="3"/>
        <v>0</v>
      </c>
      <c r="N13" s="31">
        <f t="shared" si="4"/>
        <v>192984888</v>
      </c>
      <c r="O13" s="36">
        <f t="shared" si="5"/>
        <v>0.79681640560235856</v>
      </c>
      <c r="P13" s="31">
        <v>56426569</v>
      </c>
      <c r="Q13" s="31">
        <v>131139372</v>
      </c>
      <c r="R13" s="31">
        <v>177313372</v>
      </c>
      <c r="S13" s="31">
        <v>158454174</v>
      </c>
      <c r="T13" s="36">
        <f t="shared" si="6"/>
        <v>0.89363916670650201</v>
      </c>
      <c r="U13" s="36">
        <f t="shared" si="7"/>
        <v>0.81553041086017486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107238193</v>
      </c>
      <c r="E14" s="31">
        <v>110530262</v>
      </c>
      <c r="F14" s="31">
        <v>30538676</v>
      </c>
      <c r="G14" s="36">
        <f t="shared" si="0"/>
        <v>0.28477425015917601</v>
      </c>
      <c r="H14" s="31">
        <v>31656710</v>
      </c>
      <c r="I14" s="36">
        <f t="shared" si="1"/>
        <v>0.29519995735101578</v>
      </c>
      <c r="J14" s="31">
        <v>26276383</v>
      </c>
      <c r="K14" s="36">
        <f t="shared" si="2"/>
        <v>0.23773021545900253</v>
      </c>
      <c r="L14" s="31">
        <v>0</v>
      </c>
      <c r="M14" s="36">
        <f t="shared" si="3"/>
        <v>0</v>
      </c>
      <c r="N14" s="31">
        <f t="shared" si="4"/>
        <v>88471769</v>
      </c>
      <c r="O14" s="36">
        <f t="shared" si="5"/>
        <v>0.80043028397055638</v>
      </c>
      <c r="P14" s="31">
        <v>19462434</v>
      </c>
      <c r="Q14" s="31">
        <v>90155153</v>
      </c>
      <c r="R14" s="31">
        <v>87553029</v>
      </c>
      <c r="S14" s="31">
        <v>54786089</v>
      </c>
      <c r="T14" s="36">
        <f t="shared" si="6"/>
        <v>0.62574749983806954</v>
      </c>
      <c r="U14" s="36">
        <f t="shared" si="7"/>
        <v>0.3501077511682249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28850014</v>
      </c>
      <c r="E15" s="31">
        <v>33019753</v>
      </c>
      <c r="F15" s="31">
        <v>4197929</v>
      </c>
      <c r="G15" s="36">
        <f t="shared" si="0"/>
        <v>0.14550873354862151</v>
      </c>
      <c r="H15" s="31">
        <v>6683546</v>
      </c>
      <c r="I15" s="36">
        <f t="shared" si="1"/>
        <v>0.23166526019710076</v>
      </c>
      <c r="J15" s="31">
        <v>6425165</v>
      </c>
      <c r="K15" s="36">
        <f t="shared" si="2"/>
        <v>0.19458549553656565</v>
      </c>
      <c r="L15" s="31">
        <v>0</v>
      </c>
      <c r="M15" s="36">
        <f t="shared" si="3"/>
        <v>0</v>
      </c>
      <c r="N15" s="31">
        <f t="shared" si="4"/>
        <v>17306640</v>
      </c>
      <c r="O15" s="36">
        <f t="shared" si="5"/>
        <v>0.52412990490873745</v>
      </c>
      <c r="P15" s="31">
        <v>9361276</v>
      </c>
      <c r="Q15" s="31">
        <v>23889538</v>
      </c>
      <c r="R15" s="31">
        <v>81602272</v>
      </c>
      <c r="S15" s="31">
        <v>21203164</v>
      </c>
      <c r="T15" s="36">
        <f t="shared" si="6"/>
        <v>0.2598354614440147</v>
      </c>
      <c r="U15" s="36">
        <f t="shared" si="7"/>
        <v>-0.31364431515532709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131299510</v>
      </c>
      <c r="E16" s="31">
        <v>152887237</v>
      </c>
      <c r="F16" s="31">
        <v>32271223</v>
      </c>
      <c r="G16" s="36">
        <f t="shared" si="0"/>
        <v>0.24578327063063679</v>
      </c>
      <c r="H16" s="31">
        <v>32026695</v>
      </c>
      <c r="I16" s="36">
        <f t="shared" si="1"/>
        <v>0.24392090267511279</v>
      </c>
      <c r="J16" s="31">
        <v>39756495</v>
      </c>
      <c r="K16" s="36">
        <f t="shared" si="2"/>
        <v>0.26003802397187675</v>
      </c>
      <c r="L16" s="31">
        <v>0</v>
      </c>
      <c r="M16" s="36">
        <f t="shared" si="3"/>
        <v>0</v>
      </c>
      <c r="N16" s="31">
        <f t="shared" si="4"/>
        <v>104054413</v>
      </c>
      <c r="O16" s="36">
        <f t="shared" si="5"/>
        <v>0.68059581062348584</v>
      </c>
      <c r="P16" s="31">
        <v>47122930</v>
      </c>
      <c r="Q16" s="31">
        <v>114284491</v>
      </c>
      <c r="R16" s="31">
        <v>115780622</v>
      </c>
      <c r="S16" s="31">
        <v>92581668</v>
      </c>
      <c r="T16" s="36">
        <f t="shared" si="6"/>
        <v>0.7996300797209398</v>
      </c>
      <c r="U16" s="36">
        <f t="shared" si="7"/>
        <v>-0.15632378971341554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40636565</v>
      </c>
      <c r="E17" s="31">
        <v>42616188</v>
      </c>
      <c r="F17" s="31">
        <v>6544162</v>
      </c>
      <c r="G17" s="36">
        <f t="shared" si="0"/>
        <v>0.16104121989641595</v>
      </c>
      <c r="H17" s="31">
        <v>9907584</v>
      </c>
      <c r="I17" s="36">
        <f t="shared" si="1"/>
        <v>0.24380958380709589</v>
      </c>
      <c r="J17" s="31">
        <v>6645817</v>
      </c>
      <c r="K17" s="36">
        <f t="shared" si="2"/>
        <v>0.15594583447961136</v>
      </c>
      <c r="L17" s="31">
        <v>0</v>
      </c>
      <c r="M17" s="36">
        <f t="shared" si="3"/>
        <v>0</v>
      </c>
      <c r="N17" s="31">
        <f t="shared" si="4"/>
        <v>23097563</v>
      </c>
      <c r="O17" s="36">
        <f t="shared" si="5"/>
        <v>0.54199035821786778</v>
      </c>
      <c r="P17" s="31">
        <v>-19870103</v>
      </c>
      <c r="Q17" s="31">
        <v>36644903</v>
      </c>
      <c r="R17" s="31">
        <v>30243836</v>
      </c>
      <c r="S17" s="31">
        <v>2492624</v>
      </c>
      <c r="T17" s="36">
        <f t="shared" si="6"/>
        <v>8.2417587504442225E-2</v>
      </c>
      <c r="U17" s="36">
        <f t="shared" si="7"/>
        <v>-1.334463137911263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578508093</v>
      </c>
      <c r="E19" s="32">
        <f>SUM(E11:E18)</f>
        <v>679880127</v>
      </c>
      <c r="F19" s="32">
        <f>SUM(F11:F18)</f>
        <v>130249849</v>
      </c>
      <c r="G19" s="37">
        <f t="shared" si="0"/>
        <v>0.22514784248662187</v>
      </c>
      <c r="H19" s="32">
        <f>SUM(H11:H18)</f>
        <v>157341557</v>
      </c>
      <c r="I19" s="37">
        <f t="shared" si="1"/>
        <v>0.27197814326860248</v>
      </c>
      <c r="J19" s="32">
        <f>SUM(J11:J18)</f>
        <v>205057787</v>
      </c>
      <c r="K19" s="37">
        <f t="shared" si="2"/>
        <v>0.30160873785916675</v>
      </c>
      <c r="L19" s="32">
        <f>SUM(L11:L18)</f>
        <v>0</v>
      </c>
      <c r="M19" s="37">
        <f t="shared" si="3"/>
        <v>0</v>
      </c>
      <c r="N19" s="32">
        <f t="shared" si="4"/>
        <v>492649193</v>
      </c>
      <c r="O19" s="37">
        <f t="shared" si="5"/>
        <v>0.72461184469949946</v>
      </c>
      <c r="P19" s="32">
        <f>SUM(P11:P18)</f>
        <v>131012380</v>
      </c>
      <c r="Q19" s="32">
        <f>SUM(Q11:Q18)</f>
        <v>480529557</v>
      </c>
      <c r="R19" s="32">
        <f>SUM(R11:R18)</f>
        <v>577818804</v>
      </c>
      <c r="S19" s="32">
        <f>SUM(S11:S18)</f>
        <v>381887252</v>
      </c>
      <c r="T19" s="37">
        <f t="shared" si="6"/>
        <v>0.66091177607297114</v>
      </c>
      <c r="U19" s="37">
        <f t="shared" si="7"/>
        <v>0.56517870295921657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1120266923</v>
      </c>
      <c r="E26" s="31">
        <v>889266216</v>
      </c>
      <c r="F26" s="31">
        <v>564537150</v>
      </c>
      <c r="G26" s="36">
        <f t="shared" si="0"/>
        <v>0.50393092789726146</v>
      </c>
      <c r="H26" s="31">
        <v>476815037</v>
      </c>
      <c r="I26" s="36">
        <f t="shared" si="1"/>
        <v>0.42562627460527103</v>
      </c>
      <c r="J26" s="31">
        <v>419536687</v>
      </c>
      <c r="K26" s="36">
        <f t="shared" si="2"/>
        <v>0.47177850620156697</v>
      </c>
      <c r="L26" s="31">
        <v>0</v>
      </c>
      <c r="M26" s="36">
        <f t="shared" si="3"/>
        <v>0</v>
      </c>
      <c r="N26" s="31">
        <f t="shared" si="4"/>
        <v>1460888874</v>
      </c>
      <c r="O26" s="36">
        <f t="shared" si="5"/>
        <v>1.642802625035291</v>
      </c>
      <c r="P26" s="31">
        <v>326146716</v>
      </c>
      <c r="Q26" s="31">
        <v>1131886831</v>
      </c>
      <c r="R26" s="31">
        <v>1141879745</v>
      </c>
      <c r="S26" s="31">
        <v>1275862435</v>
      </c>
      <c r="T26" s="36">
        <f t="shared" si="6"/>
        <v>1.1173352015277231</v>
      </c>
      <c r="U26" s="36">
        <f t="shared" si="7"/>
        <v>0.28634343508152948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1120266923</v>
      </c>
      <c r="E27" s="32">
        <f>SUM(E20:E26)</f>
        <v>889266216</v>
      </c>
      <c r="F27" s="32">
        <f>SUM(F20:F26)</f>
        <v>564537150</v>
      </c>
      <c r="G27" s="37">
        <f t="shared" si="0"/>
        <v>0.50393092789726146</v>
      </c>
      <c r="H27" s="32">
        <f>SUM(H20:H26)</f>
        <v>476815037</v>
      </c>
      <c r="I27" s="37">
        <f t="shared" si="1"/>
        <v>0.42562627460527103</v>
      </c>
      <c r="J27" s="32">
        <f>SUM(J20:J26)</f>
        <v>419536687</v>
      </c>
      <c r="K27" s="37">
        <f t="shared" si="2"/>
        <v>0.47177850620156697</v>
      </c>
      <c r="L27" s="32">
        <f>SUM(L20:L26)</f>
        <v>0</v>
      </c>
      <c r="M27" s="37">
        <f t="shared" si="3"/>
        <v>0</v>
      </c>
      <c r="N27" s="32">
        <f t="shared" si="4"/>
        <v>1460888874</v>
      </c>
      <c r="O27" s="37">
        <f t="shared" si="5"/>
        <v>1.642802625035291</v>
      </c>
      <c r="P27" s="32">
        <f>SUM(P20:P26)</f>
        <v>326146716</v>
      </c>
      <c r="Q27" s="32">
        <f>SUM(Q20:Q26)</f>
        <v>1131886831</v>
      </c>
      <c r="R27" s="32">
        <f>SUM(R20:R26)</f>
        <v>1141879745</v>
      </c>
      <c r="S27" s="32">
        <f>SUM(S20:S26)</f>
        <v>1275862435</v>
      </c>
      <c r="T27" s="37">
        <f t="shared" si="6"/>
        <v>1.1173352015277231</v>
      </c>
      <c r="U27" s="37">
        <f t="shared" si="7"/>
        <v>0.28634343508152948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340633801</v>
      </c>
      <c r="E34" s="31">
        <v>379383801</v>
      </c>
      <c r="F34" s="31">
        <v>90374001</v>
      </c>
      <c r="G34" s="36">
        <f t="shared" si="0"/>
        <v>0.26531131301323796</v>
      </c>
      <c r="H34" s="31">
        <v>105654211</v>
      </c>
      <c r="I34" s="36">
        <f t="shared" si="1"/>
        <v>0.31016948608690775</v>
      </c>
      <c r="J34" s="31">
        <v>99424055</v>
      </c>
      <c r="K34" s="36">
        <f t="shared" si="2"/>
        <v>0.26206721198409838</v>
      </c>
      <c r="L34" s="31">
        <v>0</v>
      </c>
      <c r="M34" s="36">
        <f t="shared" si="3"/>
        <v>0</v>
      </c>
      <c r="N34" s="31">
        <f t="shared" si="4"/>
        <v>295452267</v>
      </c>
      <c r="O34" s="36">
        <f t="shared" si="5"/>
        <v>0.77876879882913086</v>
      </c>
      <c r="P34" s="31">
        <v>65192789</v>
      </c>
      <c r="Q34" s="31">
        <v>310488891</v>
      </c>
      <c r="R34" s="31">
        <v>323488891</v>
      </c>
      <c r="S34" s="31">
        <v>272224985</v>
      </c>
      <c r="T34" s="36">
        <f t="shared" si="6"/>
        <v>0.84152807893486514</v>
      </c>
      <c r="U34" s="36">
        <f t="shared" si="7"/>
        <v>0.52507748978188373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340633801</v>
      </c>
      <c r="E35" s="32">
        <f>SUM(E28:E34)</f>
        <v>379383801</v>
      </c>
      <c r="F35" s="32">
        <f>SUM(F28:F34)</f>
        <v>90374001</v>
      </c>
      <c r="G35" s="37">
        <f t="shared" si="0"/>
        <v>0.26531131301323796</v>
      </c>
      <c r="H35" s="32">
        <f>SUM(H28:H34)</f>
        <v>105654211</v>
      </c>
      <c r="I35" s="37">
        <f t="shared" si="1"/>
        <v>0.31016948608690775</v>
      </c>
      <c r="J35" s="32">
        <f>SUM(J28:J34)</f>
        <v>99424055</v>
      </c>
      <c r="K35" s="37">
        <f t="shared" si="2"/>
        <v>0.26206721198409838</v>
      </c>
      <c r="L35" s="32">
        <f>SUM(L28:L34)</f>
        <v>0</v>
      </c>
      <c r="M35" s="37">
        <f t="shared" si="3"/>
        <v>0</v>
      </c>
      <c r="N35" s="32">
        <f t="shared" si="4"/>
        <v>295452267</v>
      </c>
      <c r="O35" s="37">
        <f t="shared" si="5"/>
        <v>0.77876879882913086</v>
      </c>
      <c r="P35" s="32">
        <f>SUM(P28:P34)</f>
        <v>65192789</v>
      </c>
      <c r="Q35" s="32">
        <f>SUM(Q28:Q34)</f>
        <v>310488891</v>
      </c>
      <c r="R35" s="32">
        <f>SUM(R28:R34)</f>
        <v>323488891</v>
      </c>
      <c r="S35" s="32">
        <f>SUM(S28:S34)</f>
        <v>272224985</v>
      </c>
      <c r="T35" s="37">
        <f t="shared" si="6"/>
        <v>0.84152807893486514</v>
      </c>
      <c r="U35" s="37">
        <f t="shared" si="7"/>
        <v>0.52507748978188373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235008671</v>
      </c>
      <c r="E39" s="31">
        <v>269966531</v>
      </c>
      <c r="F39" s="31">
        <v>34499841</v>
      </c>
      <c r="G39" s="36">
        <f t="shared" si="0"/>
        <v>0.14680241734569871</v>
      </c>
      <c r="H39" s="31">
        <v>61298479</v>
      </c>
      <c r="I39" s="36">
        <f t="shared" si="1"/>
        <v>0.26083496723403876</v>
      </c>
      <c r="J39" s="31">
        <v>68975650</v>
      </c>
      <c r="K39" s="36">
        <f t="shared" si="2"/>
        <v>0.25549704159438935</v>
      </c>
      <c r="L39" s="31">
        <v>0</v>
      </c>
      <c r="M39" s="36">
        <f t="shared" si="3"/>
        <v>0</v>
      </c>
      <c r="N39" s="31">
        <f t="shared" si="4"/>
        <v>164773970</v>
      </c>
      <c r="O39" s="36">
        <f t="shared" si="5"/>
        <v>0.6103496214499271</v>
      </c>
      <c r="P39" s="31">
        <v>24732728</v>
      </c>
      <c r="Q39" s="31">
        <v>215574213</v>
      </c>
      <c r="R39" s="31">
        <v>222074217</v>
      </c>
      <c r="S39" s="31">
        <v>75676248</v>
      </c>
      <c r="T39" s="36">
        <f t="shared" si="6"/>
        <v>0.34077007687929844</v>
      </c>
      <c r="U39" s="36">
        <f t="shared" si="7"/>
        <v>1.7888411662474111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235008671</v>
      </c>
      <c r="E40" s="32">
        <f>SUM(E36:E39)</f>
        <v>269966531</v>
      </c>
      <c r="F40" s="32">
        <f>SUM(F36:F39)</f>
        <v>34499841</v>
      </c>
      <c r="G40" s="37">
        <f t="shared" si="0"/>
        <v>0.14680241734569871</v>
      </c>
      <c r="H40" s="32">
        <f>SUM(H36:H39)</f>
        <v>61298479</v>
      </c>
      <c r="I40" s="37">
        <f t="shared" si="1"/>
        <v>0.26083496723403876</v>
      </c>
      <c r="J40" s="32">
        <f>SUM(J36:J39)</f>
        <v>68975650</v>
      </c>
      <c r="K40" s="37">
        <f t="shared" si="2"/>
        <v>0.25549704159438935</v>
      </c>
      <c r="L40" s="32">
        <f>SUM(L36:L39)</f>
        <v>0</v>
      </c>
      <c r="M40" s="37">
        <f t="shared" si="3"/>
        <v>0</v>
      </c>
      <c r="N40" s="32">
        <f t="shared" si="4"/>
        <v>164773970</v>
      </c>
      <c r="O40" s="37">
        <f t="shared" si="5"/>
        <v>0.6103496214499271</v>
      </c>
      <c r="P40" s="32">
        <f>SUM(P36:P39)</f>
        <v>24732728</v>
      </c>
      <c r="Q40" s="32">
        <f>SUM(Q36:Q39)</f>
        <v>215574213</v>
      </c>
      <c r="R40" s="32">
        <f>SUM(R36:R39)</f>
        <v>222074217</v>
      </c>
      <c r="S40" s="32">
        <f>SUM(S36:S39)</f>
        <v>75676248</v>
      </c>
      <c r="T40" s="37">
        <f t="shared" si="6"/>
        <v>0.34077007687929844</v>
      </c>
      <c r="U40" s="37">
        <f t="shared" si="7"/>
        <v>1.7888411662474111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793296240</v>
      </c>
      <c r="E46" s="31">
        <v>776296240</v>
      </c>
      <c r="F46" s="31">
        <v>33083475</v>
      </c>
      <c r="G46" s="36">
        <f t="shared" si="0"/>
        <v>4.1703809159614823E-2</v>
      </c>
      <c r="H46" s="31">
        <v>151129845</v>
      </c>
      <c r="I46" s="36">
        <f t="shared" si="1"/>
        <v>0.19050871210482481</v>
      </c>
      <c r="J46" s="31">
        <v>197640950</v>
      </c>
      <c r="K46" s="36">
        <f t="shared" si="2"/>
        <v>0.25459475367290196</v>
      </c>
      <c r="L46" s="31">
        <v>0</v>
      </c>
      <c r="M46" s="36">
        <f t="shared" si="3"/>
        <v>0</v>
      </c>
      <c r="N46" s="31">
        <f t="shared" si="4"/>
        <v>381854270</v>
      </c>
      <c r="O46" s="36">
        <f t="shared" si="5"/>
        <v>0.49189246362960615</v>
      </c>
      <c r="P46" s="31">
        <v>79224417</v>
      </c>
      <c r="Q46" s="31">
        <v>725243622</v>
      </c>
      <c r="R46" s="31">
        <v>663756778</v>
      </c>
      <c r="S46" s="31">
        <v>243833132</v>
      </c>
      <c r="T46" s="36">
        <f t="shared" si="6"/>
        <v>0.36735313307791184</v>
      </c>
      <c r="U46" s="36">
        <f t="shared" si="7"/>
        <v>1.4946974365238939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793296240</v>
      </c>
      <c r="E47" s="32">
        <f>SUM(E41:E46)</f>
        <v>776296240</v>
      </c>
      <c r="F47" s="32">
        <f>SUM(F41:F46)</f>
        <v>33083475</v>
      </c>
      <c r="G47" s="37">
        <f t="shared" si="0"/>
        <v>4.1703809159614823E-2</v>
      </c>
      <c r="H47" s="32">
        <f>SUM(H41:H46)</f>
        <v>151129845</v>
      </c>
      <c r="I47" s="37">
        <f t="shared" si="1"/>
        <v>0.19050871210482481</v>
      </c>
      <c r="J47" s="32">
        <f>SUM(J41:J46)</f>
        <v>197640950</v>
      </c>
      <c r="K47" s="37">
        <f t="shared" si="2"/>
        <v>0.25459475367290196</v>
      </c>
      <c r="L47" s="32">
        <f>SUM(L41:L46)</f>
        <v>0</v>
      </c>
      <c r="M47" s="37">
        <f t="shared" si="3"/>
        <v>0</v>
      </c>
      <c r="N47" s="32">
        <f t="shared" si="4"/>
        <v>381854270</v>
      </c>
      <c r="O47" s="37">
        <f t="shared" si="5"/>
        <v>0.49189246362960615</v>
      </c>
      <c r="P47" s="32">
        <f>SUM(P41:P46)</f>
        <v>79224417</v>
      </c>
      <c r="Q47" s="32">
        <f>SUM(Q41:Q46)</f>
        <v>725243622</v>
      </c>
      <c r="R47" s="32">
        <f>SUM(R41:R46)</f>
        <v>663756778</v>
      </c>
      <c r="S47" s="32">
        <f>SUM(S41:S46)</f>
        <v>243833132</v>
      </c>
      <c r="T47" s="37">
        <f t="shared" si="6"/>
        <v>0.36735313307791184</v>
      </c>
      <c r="U47" s="37">
        <f t="shared" si="7"/>
        <v>1.4946974365238939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56620714</v>
      </c>
      <c r="E52" s="31">
        <v>51172244</v>
      </c>
      <c r="F52" s="31">
        <v>6293752</v>
      </c>
      <c r="G52" s="36">
        <f t="shared" si="0"/>
        <v>0.11115635171961978</v>
      </c>
      <c r="H52" s="31">
        <v>14431920</v>
      </c>
      <c r="I52" s="36">
        <f t="shared" si="1"/>
        <v>0.25488763705805617</v>
      </c>
      <c r="J52" s="31">
        <v>10706521</v>
      </c>
      <c r="K52" s="36">
        <f t="shared" si="2"/>
        <v>0.20922516120262383</v>
      </c>
      <c r="L52" s="31">
        <v>0</v>
      </c>
      <c r="M52" s="36">
        <f t="shared" si="3"/>
        <v>0</v>
      </c>
      <c r="N52" s="31">
        <f t="shared" si="4"/>
        <v>31432193</v>
      </c>
      <c r="O52" s="36">
        <f t="shared" si="5"/>
        <v>0.61424300642356044</v>
      </c>
      <c r="P52" s="31">
        <v>10321013</v>
      </c>
      <c r="Q52" s="31">
        <v>44883770</v>
      </c>
      <c r="R52" s="31">
        <v>51395754</v>
      </c>
      <c r="S52" s="31">
        <v>30371928</v>
      </c>
      <c r="T52" s="36">
        <f t="shared" si="6"/>
        <v>0.59094235683360152</v>
      </c>
      <c r="U52" s="36">
        <f t="shared" si="7"/>
        <v>3.7351759948369478E-2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56620714</v>
      </c>
      <c r="E53" s="32">
        <f>SUM(E48:E52)</f>
        <v>51172244</v>
      </c>
      <c r="F53" s="32">
        <f>SUM(F48:F52)</f>
        <v>6293752</v>
      </c>
      <c r="G53" s="37">
        <f t="shared" si="0"/>
        <v>0.11115635171961978</v>
      </c>
      <c r="H53" s="32">
        <f>SUM(H48:H52)</f>
        <v>14431920</v>
      </c>
      <c r="I53" s="37">
        <f t="shared" si="1"/>
        <v>0.25488763705805617</v>
      </c>
      <c r="J53" s="32">
        <f>SUM(J48:J52)</f>
        <v>10706521</v>
      </c>
      <c r="K53" s="37">
        <f t="shared" si="2"/>
        <v>0.20922516120262383</v>
      </c>
      <c r="L53" s="32">
        <f>SUM(L48:L52)</f>
        <v>0</v>
      </c>
      <c r="M53" s="37">
        <f t="shared" si="3"/>
        <v>0</v>
      </c>
      <c r="N53" s="32">
        <f t="shared" si="4"/>
        <v>31432193</v>
      </c>
      <c r="O53" s="37">
        <f t="shared" si="5"/>
        <v>0.61424300642356044</v>
      </c>
      <c r="P53" s="32">
        <f>SUM(P48:P52)</f>
        <v>10321013</v>
      </c>
      <c r="Q53" s="32">
        <f>SUM(Q48:Q52)</f>
        <v>44883770</v>
      </c>
      <c r="R53" s="32">
        <f>SUM(R48:R52)</f>
        <v>51395754</v>
      </c>
      <c r="S53" s="32">
        <f>SUM(S48:S52)</f>
        <v>30371928</v>
      </c>
      <c r="T53" s="37">
        <f t="shared" si="6"/>
        <v>0.59094235683360152</v>
      </c>
      <c r="U53" s="37">
        <f t="shared" si="7"/>
        <v>3.7351759948369478E-2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7715037544</v>
      </c>
      <c r="E54" s="32">
        <f>SUM(E8:E9,E11:E18,E20:E26,E28:E34,E36:E39,E41:E46,E48:E52)</f>
        <v>7817107253</v>
      </c>
      <c r="F54" s="32">
        <f>SUM(F8:F9,F11:F18,F20:F26,F28:F34,F36:F39,F41:F46,F48:F52)</f>
        <v>1745551624</v>
      </c>
      <c r="G54" s="37">
        <f t="shared" si="0"/>
        <v>0.22625316001961895</v>
      </c>
      <c r="H54" s="32">
        <f>SUM(H8:H9,H11:H18,H20:H26,H28:H34,H36:H39,H41:H46,H48:H52)</f>
        <v>1741302941</v>
      </c>
      <c r="I54" s="37">
        <f t="shared" si="1"/>
        <v>0.22570245848696027</v>
      </c>
      <c r="J54" s="32">
        <f>SUM(J8:J9,J11:J18,J20:J26,J28:J34,J36:J39,J41:J46,J48:J52)</f>
        <v>2173502649</v>
      </c>
      <c r="K54" s="37">
        <f t="shared" si="2"/>
        <v>0.27804436841593377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5660357214</v>
      </c>
      <c r="O54" s="37">
        <f t="shared" si="5"/>
        <v>0.72409870183471048</v>
      </c>
      <c r="P54" s="32">
        <f>SUM(P8:P9,P11:P18,P20:P26,P28:P34,P36:P39,P41:P46,P48:P52)</f>
        <v>2210172912</v>
      </c>
      <c r="Q54" s="32">
        <f>SUM(Q8:Q9,Q11:Q18,Q20:Q26,Q28:Q34,Q36:Q39,Q41:Q46,Q48:Q52)</f>
        <v>6958112473</v>
      </c>
      <c r="R54" s="32">
        <f>SUM(R8:R9,R11:R18,R20:R26,R28:R34,R36:R39,R41:R46,R48:R52)</f>
        <v>8717627078</v>
      </c>
      <c r="S54" s="32">
        <f>SUM(S8:S9,S11:S18,S20:S26,S28:S34,S36:S39,S41:S46,S48:S52)</f>
        <v>7583318415</v>
      </c>
      <c r="T54" s="37">
        <f t="shared" si="6"/>
        <v>0.86988332342609986</v>
      </c>
      <c r="U54" s="37">
        <f t="shared" si="7"/>
        <v>-1.6591581048207127E-2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1844878166</v>
      </c>
      <c r="E57" s="31">
        <v>1844878166</v>
      </c>
      <c r="F57" s="31">
        <v>510590348</v>
      </c>
      <c r="G57" s="36">
        <f t="shared" ref="G57:G85" si="8">IF(($D57      =0),0,($F57      /$D57      ))</f>
        <v>0.27676101187052587</v>
      </c>
      <c r="H57" s="31">
        <v>406152216</v>
      </c>
      <c r="I57" s="36">
        <f t="shared" ref="I57:I85" si="9">IF(($D57      =0),0,($H57      /$D57      ))</f>
        <v>0.22015124005755077</v>
      </c>
      <c r="J57" s="31">
        <v>519561969</v>
      </c>
      <c r="K57" s="36">
        <f t="shared" ref="K57:K85" si="10">IF(($E57      =0),0,($J57      /$E57      ))</f>
        <v>0.28162400020511708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1436304533</v>
      </c>
      <c r="O57" s="36">
        <f t="shared" ref="O57:O85" si="13">IF(($E57      =0),0,($N57      /$E57      ))</f>
        <v>0.77853625213319366</v>
      </c>
      <c r="P57" s="31">
        <v>549441267</v>
      </c>
      <c r="Q57" s="31">
        <v>1629229442</v>
      </c>
      <c r="R57" s="31">
        <v>1629229442</v>
      </c>
      <c r="S57" s="31">
        <v>1413288914</v>
      </c>
      <c r="T57" s="36">
        <f t="shared" ref="T57:T85" si="14">IF(($R57      =0),0,($S57      /$R57      ))</f>
        <v>0.86745849146028386</v>
      </c>
      <c r="U57" s="36">
        <f t="shared" ref="U57:U85" si="15">IF(($P57      =0),0,(($J57      /$P57      )-1))</f>
        <v>-5.4381241079949683E-2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1844878166</v>
      </c>
      <c r="E58" s="32">
        <f>E57</f>
        <v>1844878166</v>
      </c>
      <c r="F58" s="32">
        <f>F57</f>
        <v>510590348</v>
      </c>
      <c r="G58" s="37">
        <f t="shared" si="8"/>
        <v>0.27676101187052587</v>
      </c>
      <c r="H58" s="32">
        <f>H57</f>
        <v>406152216</v>
      </c>
      <c r="I58" s="37">
        <f t="shared" si="9"/>
        <v>0.22015124005755077</v>
      </c>
      <c r="J58" s="32">
        <f>J57</f>
        <v>519561969</v>
      </c>
      <c r="K58" s="37">
        <f t="shared" si="10"/>
        <v>0.28162400020511708</v>
      </c>
      <c r="L58" s="32">
        <f>L57</f>
        <v>0</v>
      </c>
      <c r="M58" s="37">
        <f t="shared" si="11"/>
        <v>0</v>
      </c>
      <c r="N58" s="32">
        <f t="shared" si="12"/>
        <v>1436304533</v>
      </c>
      <c r="O58" s="37">
        <f t="shared" si="13"/>
        <v>0.77853625213319366</v>
      </c>
      <c r="P58" s="32">
        <f>P57</f>
        <v>549441267</v>
      </c>
      <c r="Q58" s="32">
        <f>Q57</f>
        <v>1629229442</v>
      </c>
      <c r="R58" s="32">
        <f>R57</f>
        <v>1629229442</v>
      </c>
      <c r="S58" s="32">
        <f>S57</f>
        <v>1413288914</v>
      </c>
      <c r="T58" s="37">
        <f t="shared" si="14"/>
        <v>0.86745849146028386</v>
      </c>
      <c r="U58" s="37">
        <f t="shared" si="15"/>
        <v>-5.4381241079949683E-2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1724056</v>
      </c>
      <c r="Q59" s="31">
        <v>29685926</v>
      </c>
      <c r="R59" s="31">
        <v>0</v>
      </c>
      <c r="S59" s="31">
        <v>11287445</v>
      </c>
      <c r="T59" s="36">
        <f t="shared" si="14"/>
        <v>0</v>
      </c>
      <c r="U59" s="36">
        <f t="shared" si="15"/>
        <v>-1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51266000</v>
      </c>
      <c r="E60" s="31">
        <v>77587760</v>
      </c>
      <c r="F60" s="31">
        <v>0</v>
      </c>
      <c r="G60" s="36">
        <f t="shared" si="8"/>
        <v>0</v>
      </c>
      <c r="H60" s="31">
        <v>57</v>
      </c>
      <c r="I60" s="36">
        <f t="shared" si="9"/>
        <v>1.1118480084266375E-6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57</v>
      </c>
      <c r="O60" s="36">
        <f t="shared" si="13"/>
        <v>7.3465196056697606E-7</v>
      </c>
      <c r="P60" s="31">
        <v>9557351</v>
      </c>
      <c r="Q60" s="31">
        <v>51266000</v>
      </c>
      <c r="R60" s="31">
        <v>51266000</v>
      </c>
      <c r="S60" s="31">
        <v>35190353</v>
      </c>
      <c r="T60" s="36">
        <f t="shared" si="14"/>
        <v>0.68642673506807628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67550074</v>
      </c>
      <c r="E61" s="31">
        <v>27738627</v>
      </c>
      <c r="F61" s="31">
        <v>5390423</v>
      </c>
      <c r="G61" s="36">
        <f t="shared" si="8"/>
        <v>7.9798920723610167E-2</v>
      </c>
      <c r="H61" s="31">
        <v>8032702</v>
      </c>
      <c r="I61" s="36">
        <f t="shared" si="9"/>
        <v>0.11891477720660973</v>
      </c>
      <c r="J61" s="31">
        <v>220942</v>
      </c>
      <c r="K61" s="36">
        <f t="shared" si="10"/>
        <v>7.9651382889282876E-3</v>
      </c>
      <c r="L61" s="31">
        <v>0</v>
      </c>
      <c r="M61" s="36">
        <f t="shared" si="11"/>
        <v>0</v>
      </c>
      <c r="N61" s="31">
        <f t="shared" si="12"/>
        <v>13644067</v>
      </c>
      <c r="O61" s="36">
        <f t="shared" si="13"/>
        <v>0.49187968099502544</v>
      </c>
      <c r="P61" s="31">
        <v>6368402</v>
      </c>
      <c r="Q61" s="31">
        <v>45041099</v>
      </c>
      <c r="R61" s="31">
        <v>46396321</v>
      </c>
      <c r="S61" s="31">
        <v>24220282</v>
      </c>
      <c r="T61" s="36">
        <f t="shared" si="14"/>
        <v>0.52203022735358695</v>
      </c>
      <c r="U61" s="36">
        <f t="shared" si="15"/>
        <v>-0.96530652430546937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118816074</v>
      </c>
      <c r="E63" s="32">
        <f>SUM(E59:E62)</f>
        <v>105326387</v>
      </c>
      <c r="F63" s="32">
        <f>SUM(F59:F62)</f>
        <v>5390423</v>
      </c>
      <c r="G63" s="37">
        <f t="shared" si="8"/>
        <v>4.5367792576617202E-2</v>
      </c>
      <c r="H63" s="32">
        <f>SUM(H59:H62)</f>
        <v>8032759</v>
      </c>
      <c r="I63" s="37">
        <f t="shared" si="9"/>
        <v>6.7606669111117068E-2</v>
      </c>
      <c r="J63" s="32">
        <f>SUM(J59:J62)</f>
        <v>220942</v>
      </c>
      <c r="K63" s="37">
        <f t="shared" si="10"/>
        <v>2.0976889675328935E-3</v>
      </c>
      <c r="L63" s="32">
        <f>SUM(L59:L62)</f>
        <v>0</v>
      </c>
      <c r="M63" s="37">
        <f t="shared" si="11"/>
        <v>0</v>
      </c>
      <c r="N63" s="32">
        <f t="shared" si="12"/>
        <v>13644124</v>
      </c>
      <c r="O63" s="37">
        <f t="shared" si="13"/>
        <v>0.12954136554593865</v>
      </c>
      <c r="P63" s="32">
        <f>SUM(P59:P62)</f>
        <v>17649809</v>
      </c>
      <c r="Q63" s="32">
        <f>SUM(Q59:Q62)</f>
        <v>125993025</v>
      </c>
      <c r="R63" s="32">
        <f>SUM(R59:R62)</f>
        <v>97662321</v>
      </c>
      <c r="S63" s="32">
        <f>SUM(S59:S62)</f>
        <v>70698080</v>
      </c>
      <c r="T63" s="37">
        <f t="shared" si="14"/>
        <v>0.72390333627233783</v>
      </c>
      <c r="U63" s="37">
        <f t="shared" si="15"/>
        <v>-0.9874819041951105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31596670</v>
      </c>
      <c r="E64" s="31">
        <v>31596670</v>
      </c>
      <c r="F64" s="31">
        <v>12332451</v>
      </c>
      <c r="G64" s="36">
        <f t="shared" si="8"/>
        <v>0.39030856732687336</v>
      </c>
      <c r="H64" s="31">
        <v>-575314284</v>
      </c>
      <c r="I64" s="36">
        <f t="shared" si="9"/>
        <v>-18.208066989337802</v>
      </c>
      <c r="J64" s="31">
        <v>10414460</v>
      </c>
      <c r="K64" s="36">
        <f t="shared" si="10"/>
        <v>0.32960625281081835</v>
      </c>
      <c r="L64" s="31">
        <v>0</v>
      </c>
      <c r="M64" s="36">
        <f t="shared" si="11"/>
        <v>0</v>
      </c>
      <c r="N64" s="31">
        <f t="shared" si="12"/>
        <v>-552567373</v>
      </c>
      <c r="O64" s="36">
        <f t="shared" si="13"/>
        <v>-17.488152169200109</v>
      </c>
      <c r="P64" s="31">
        <v>10933019</v>
      </c>
      <c r="Q64" s="31">
        <v>39223893</v>
      </c>
      <c r="R64" s="31">
        <v>39223893</v>
      </c>
      <c r="S64" s="31">
        <v>33428540</v>
      </c>
      <c r="T64" s="36">
        <f t="shared" si="14"/>
        <v>0.85224941848581937</v>
      </c>
      <c r="U64" s="36">
        <f t="shared" si="15"/>
        <v>-4.7430540457306436E-2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7486750</v>
      </c>
      <c r="E65" s="31">
        <v>7604462</v>
      </c>
      <c r="F65" s="31">
        <v>1471225</v>
      </c>
      <c r="G65" s="36">
        <f t="shared" si="8"/>
        <v>0.19651050188666644</v>
      </c>
      <c r="H65" s="31">
        <v>1875085</v>
      </c>
      <c r="I65" s="36">
        <f t="shared" si="9"/>
        <v>0.25045380171636555</v>
      </c>
      <c r="J65" s="31">
        <v>1295672</v>
      </c>
      <c r="K65" s="36">
        <f t="shared" si="10"/>
        <v>0.17038312506525774</v>
      </c>
      <c r="L65" s="31">
        <v>0</v>
      </c>
      <c r="M65" s="36">
        <f t="shared" si="11"/>
        <v>0</v>
      </c>
      <c r="N65" s="31">
        <f t="shared" si="12"/>
        <v>4641982</v>
      </c>
      <c r="O65" s="36">
        <f t="shared" si="13"/>
        <v>0.61042871934924525</v>
      </c>
      <c r="P65" s="31">
        <v>1687359</v>
      </c>
      <c r="Q65" s="31">
        <v>4496683</v>
      </c>
      <c r="R65" s="31">
        <v>4496683</v>
      </c>
      <c r="S65" s="31">
        <v>4312509</v>
      </c>
      <c r="T65" s="36">
        <f t="shared" si="14"/>
        <v>0.95904225403480747</v>
      </c>
      <c r="U65" s="36">
        <f t="shared" si="15"/>
        <v>-0.23213021058352135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5759689</v>
      </c>
      <c r="E66" s="31">
        <v>5759689</v>
      </c>
      <c r="F66" s="31">
        <v>1637431</v>
      </c>
      <c r="G66" s="36">
        <f t="shared" si="8"/>
        <v>0.28429156504804337</v>
      </c>
      <c r="H66" s="31">
        <v>1781114</v>
      </c>
      <c r="I66" s="36">
        <f t="shared" si="9"/>
        <v>0.30923787725344198</v>
      </c>
      <c r="J66" s="31">
        <v>1793527</v>
      </c>
      <c r="K66" s="36">
        <f t="shared" si="10"/>
        <v>0.31139302833885651</v>
      </c>
      <c r="L66" s="31">
        <v>0</v>
      </c>
      <c r="M66" s="36">
        <f t="shared" si="11"/>
        <v>0</v>
      </c>
      <c r="N66" s="31">
        <f t="shared" si="12"/>
        <v>5212072</v>
      </c>
      <c r="O66" s="36">
        <f t="shared" si="13"/>
        <v>0.90492247064034181</v>
      </c>
      <c r="P66" s="31">
        <v>1385386</v>
      </c>
      <c r="Q66" s="31">
        <v>5332635</v>
      </c>
      <c r="R66" s="31">
        <v>5332635</v>
      </c>
      <c r="S66" s="31">
        <v>4116933</v>
      </c>
      <c r="T66" s="36">
        <f t="shared" si="14"/>
        <v>0.77202602465760362</v>
      </c>
      <c r="U66" s="36">
        <f t="shared" si="15"/>
        <v>0.2946045362086811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784980806</v>
      </c>
      <c r="E67" s="31">
        <v>684980806</v>
      </c>
      <c r="F67" s="31">
        <v>176879353</v>
      </c>
      <c r="G67" s="36">
        <f t="shared" si="8"/>
        <v>0.22532952608270526</v>
      </c>
      <c r="H67" s="31">
        <v>187100110</v>
      </c>
      <c r="I67" s="36">
        <f t="shared" si="9"/>
        <v>0.23834991705516936</v>
      </c>
      <c r="J67" s="31">
        <v>194365564</v>
      </c>
      <c r="K67" s="36">
        <f t="shared" si="10"/>
        <v>0.28375329979684133</v>
      </c>
      <c r="L67" s="31">
        <v>0</v>
      </c>
      <c r="M67" s="36">
        <f t="shared" si="11"/>
        <v>0</v>
      </c>
      <c r="N67" s="31">
        <f t="shared" si="12"/>
        <v>558345027</v>
      </c>
      <c r="O67" s="36">
        <f t="shared" si="13"/>
        <v>0.81512506935851281</v>
      </c>
      <c r="P67" s="31">
        <v>170091134</v>
      </c>
      <c r="Q67" s="31">
        <v>592911582</v>
      </c>
      <c r="R67" s="31">
        <v>592911582</v>
      </c>
      <c r="S67" s="31">
        <v>492200528</v>
      </c>
      <c r="T67" s="36">
        <f t="shared" si="14"/>
        <v>0.83014153027626303</v>
      </c>
      <c r="U67" s="36">
        <f t="shared" si="15"/>
        <v>0.14271425811059624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85243013</v>
      </c>
      <c r="E68" s="31">
        <v>85409129</v>
      </c>
      <c r="F68" s="31">
        <v>10363611</v>
      </c>
      <c r="G68" s="36">
        <f t="shared" si="8"/>
        <v>0.12157724880043834</v>
      </c>
      <c r="H68" s="31">
        <v>10916601</v>
      </c>
      <c r="I68" s="36">
        <f t="shared" si="9"/>
        <v>0.12806446670297775</v>
      </c>
      <c r="J68" s="31">
        <v>12445772</v>
      </c>
      <c r="K68" s="36">
        <f t="shared" si="10"/>
        <v>0.14571945816237045</v>
      </c>
      <c r="L68" s="31">
        <v>0</v>
      </c>
      <c r="M68" s="36">
        <f t="shared" si="11"/>
        <v>0</v>
      </c>
      <c r="N68" s="31">
        <f t="shared" si="12"/>
        <v>33725984</v>
      </c>
      <c r="O68" s="36">
        <f t="shared" si="13"/>
        <v>0.39487563443013218</v>
      </c>
      <c r="P68" s="31">
        <v>16633875</v>
      </c>
      <c r="Q68" s="31">
        <v>59540324</v>
      </c>
      <c r="R68" s="31">
        <v>59540324</v>
      </c>
      <c r="S68" s="31">
        <v>38026636</v>
      </c>
      <c r="T68" s="36">
        <f t="shared" si="14"/>
        <v>0.63867029007097775</v>
      </c>
      <c r="U68" s="36">
        <f t="shared" si="15"/>
        <v>-0.2517815602197323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915066928</v>
      </c>
      <c r="E70" s="32">
        <f>SUM(E64:E69)</f>
        <v>815350756</v>
      </c>
      <c r="F70" s="32">
        <f>SUM(F64:F69)</f>
        <v>202684071</v>
      </c>
      <c r="G70" s="37">
        <f t="shared" si="8"/>
        <v>0.22149644446553532</v>
      </c>
      <c r="H70" s="32">
        <f>SUM(H64:H69)</f>
        <v>-373641374</v>
      </c>
      <c r="I70" s="37">
        <f t="shared" si="9"/>
        <v>-0.40832136160427385</v>
      </c>
      <c r="J70" s="32">
        <f>SUM(J64:J69)</f>
        <v>220314995</v>
      </c>
      <c r="K70" s="37">
        <f t="shared" si="10"/>
        <v>0.27020885597854283</v>
      </c>
      <c r="L70" s="32">
        <f>SUM(L64:L69)</f>
        <v>0</v>
      </c>
      <c r="M70" s="37">
        <f t="shared" si="11"/>
        <v>0</v>
      </c>
      <c r="N70" s="32">
        <f t="shared" si="12"/>
        <v>49357692</v>
      </c>
      <c r="O70" s="37">
        <f t="shared" si="13"/>
        <v>6.0535532268519786E-2</v>
      </c>
      <c r="P70" s="32">
        <f>SUM(P64:P69)</f>
        <v>200730773</v>
      </c>
      <c r="Q70" s="32">
        <f>SUM(Q64:Q69)</f>
        <v>701505117</v>
      </c>
      <c r="R70" s="32">
        <f>SUM(R64:R69)</f>
        <v>701505117</v>
      </c>
      <c r="S70" s="32">
        <f>SUM(S64:S69)</f>
        <v>572085146</v>
      </c>
      <c r="T70" s="37">
        <f t="shared" si="14"/>
        <v>0.81551100930886011</v>
      </c>
      <c r="U70" s="37">
        <f t="shared" si="15"/>
        <v>9.7564622042281446E-2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129092004</v>
      </c>
      <c r="E71" s="31">
        <v>130533844</v>
      </c>
      <c r="F71" s="31">
        <v>45061988</v>
      </c>
      <c r="G71" s="36">
        <f t="shared" si="8"/>
        <v>0.34906877733496183</v>
      </c>
      <c r="H71" s="31">
        <v>35034905</v>
      </c>
      <c r="I71" s="36">
        <f t="shared" si="9"/>
        <v>0.27139484952143123</v>
      </c>
      <c r="J71" s="31">
        <v>36008061</v>
      </c>
      <c r="K71" s="36">
        <f t="shared" si="10"/>
        <v>0.27585229927037158</v>
      </c>
      <c r="L71" s="31">
        <v>0</v>
      </c>
      <c r="M71" s="36">
        <f t="shared" si="11"/>
        <v>0</v>
      </c>
      <c r="N71" s="31">
        <f t="shared" si="12"/>
        <v>116104954</v>
      </c>
      <c r="O71" s="36">
        <f t="shared" si="13"/>
        <v>0.88946246001918094</v>
      </c>
      <c r="P71" s="31">
        <v>18824493</v>
      </c>
      <c r="Q71" s="31">
        <v>115217076</v>
      </c>
      <c r="R71" s="31">
        <v>114776996</v>
      </c>
      <c r="S71" s="31">
        <v>90380447</v>
      </c>
      <c r="T71" s="36">
        <f t="shared" si="14"/>
        <v>0.78744391428400862</v>
      </c>
      <c r="U71" s="36">
        <f t="shared" si="15"/>
        <v>0.91283032164531597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157238296</v>
      </c>
      <c r="E72" s="31">
        <v>168761846</v>
      </c>
      <c r="F72" s="31">
        <v>47807414</v>
      </c>
      <c r="G72" s="36">
        <f t="shared" si="8"/>
        <v>0.30404434044490025</v>
      </c>
      <c r="H72" s="31">
        <v>44076916</v>
      </c>
      <c r="I72" s="36">
        <f t="shared" si="9"/>
        <v>0.28031921689103018</v>
      </c>
      <c r="J72" s="31">
        <v>29340124</v>
      </c>
      <c r="K72" s="36">
        <f t="shared" si="10"/>
        <v>0.17385519710420802</v>
      </c>
      <c r="L72" s="31">
        <v>0</v>
      </c>
      <c r="M72" s="36">
        <f t="shared" si="11"/>
        <v>0</v>
      </c>
      <c r="N72" s="31">
        <f t="shared" si="12"/>
        <v>121224454</v>
      </c>
      <c r="O72" s="36">
        <f t="shared" si="13"/>
        <v>0.71831671004594244</v>
      </c>
      <c r="P72" s="31">
        <v>23518342</v>
      </c>
      <c r="Q72" s="31">
        <v>89570313</v>
      </c>
      <c r="R72" s="31">
        <v>106929385</v>
      </c>
      <c r="S72" s="31">
        <v>73267922</v>
      </c>
      <c r="T72" s="36">
        <f t="shared" si="14"/>
        <v>0.68519913398922105</v>
      </c>
      <c r="U72" s="36">
        <f t="shared" si="15"/>
        <v>0.24754219493874174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91808896</v>
      </c>
      <c r="E73" s="31">
        <v>91808896</v>
      </c>
      <c r="F73" s="31">
        <v>20505772</v>
      </c>
      <c r="G73" s="36">
        <f t="shared" si="8"/>
        <v>0.22335277836256739</v>
      </c>
      <c r="H73" s="31">
        <v>25814810</v>
      </c>
      <c r="I73" s="36">
        <f t="shared" si="9"/>
        <v>0.28117983250773432</v>
      </c>
      <c r="J73" s="31">
        <v>26795332</v>
      </c>
      <c r="K73" s="36">
        <f t="shared" si="10"/>
        <v>0.29185986508322681</v>
      </c>
      <c r="L73" s="31">
        <v>0</v>
      </c>
      <c r="M73" s="36">
        <f t="shared" si="11"/>
        <v>0</v>
      </c>
      <c r="N73" s="31">
        <f t="shared" si="12"/>
        <v>73115914</v>
      </c>
      <c r="O73" s="36">
        <f t="shared" si="13"/>
        <v>0.79639247595352847</v>
      </c>
      <c r="P73" s="31">
        <v>16944713</v>
      </c>
      <c r="Q73" s="31">
        <v>116032803</v>
      </c>
      <c r="R73" s="31">
        <v>116902720</v>
      </c>
      <c r="S73" s="31">
        <v>50983646</v>
      </c>
      <c r="T73" s="36">
        <f t="shared" si="14"/>
        <v>0.4361202716241333</v>
      </c>
      <c r="U73" s="36">
        <f t="shared" si="15"/>
        <v>0.58133879281401812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126615980</v>
      </c>
      <c r="E74" s="31">
        <v>122030385</v>
      </c>
      <c r="F74" s="31">
        <v>27062858</v>
      </c>
      <c r="G74" s="36">
        <f t="shared" si="8"/>
        <v>0.21373967172232131</v>
      </c>
      <c r="H74" s="31">
        <v>21662859</v>
      </c>
      <c r="I74" s="36">
        <f t="shared" si="9"/>
        <v>0.17109103448079777</v>
      </c>
      <c r="J74" s="31">
        <v>24184552</v>
      </c>
      <c r="K74" s="36">
        <f t="shared" si="10"/>
        <v>0.19818467343194893</v>
      </c>
      <c r="L74" s="31">
        <v>0</v>
      </c>
      <c r="M74" s="36">
        <f t="shared" si="11"/>
        <v>0</v>
      </c>
      <c r="N74" s="31">
        <f t="shared" si="12"/>
        <v>72910269</v>
      </c>
      <c r="O74" s="36">
        <f t="shared" si="13"/>
        <v>0.59747634984516351</v>
      </c>
      <c r="P74" s="31">
        <v>30698743</v>
      </c>
      <c r="Q74" s="31">
        <v>118081594</v>
      </c>
      <c r="R74" s="31">
        <v>111980334</v>
      </c>
      <c r="S74" s="31">
        <v>77154769</v>
      </c>
      <c r="T74" s="36">
        <f t="shared" si="14"/>
        <v>0.68900284758929187</v>
      </c>
      <c r="U74" s="36">
        <f t="shared" si="15"/>
        <v>-0.21219732026161464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43685982</v>
      </c>
      <c r="E75" s="31">
        <v>29692576</v>
      </c>
      <c r="F75" s="31">
        <v>6807917</v>
      </c>
      <c r="G75" s="36">
        <f t="shared" si="8"/>
        <v>0.15583756363769047</v>
      </c>
      <c r="H75" s="31">
        <v>6660286</v>
      </c>
      <c r="I75" s="36">
        <f t="shared" si="9"/>
        <v>0.15245819585788412</v>
      </c>
      <c r="J75" s="31">
        <v>9019436</v>
      </c>
      <c r="K75" s="36">
        <f t="shared" si="10"/>
        <v>0.3037606437380172</v>
      </c>
      <c r="L75" s="31">
        <v>0</v>
      </c>
      <c r="M75" s="36">
        <f t="shared" si="11"/>
        <v>0</v>
      </c>
      <c r="N75" s="31">
        <f t="shared" si="12"/>
        <v>22487639</v>
      </c>
      <c r="O75" s="36">
        <f t="shared" si="13"/>
        <v>0.75734887400810225</v>
      </c>
      <c r="P75" s="31">
        <v>2744735</v>
      </c>
      <c r="Q75" s="31">
        <v>15884827</v>
      </c>
      <c r="R75" s="31">
        <v>22827311</v>
      </c>
      <c r="S75" s="31">
        <v>10361855</v>
      </c>
      <c r="T75" s="36">
        <f t="shared" si="14"/>
        <v>0.45392359178880071</v>
      </c>
      <c r="U75" s="36">
        <f t="shared" si="15"/>
        <v>2.2860862706235756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37300000</v>
      </c>
      <c r="E76" s="31">
        <v>30551000</v>
      </c>
      <c r="F76" s="31">
        <v>238</v>
      </c>
      <c r="G76" s="36">
        <f t="shared" si="8"/>
        <v>6.3806970509383379E-6</v>
      </c>
      <c r="H76" s="31">
        <v>3956698</v>
      </c>
      <c r="I76" s="36">
        <f t="shared" si="9"/>
        <v>0.10607769436997319</v>
      </c>
      <c r="J76" s="31">
        <v>8044398</v>
      </c>
      <c r="K76" s="36">
        <f t="shared" si="10"/>
        <v>0.26331046446924816</v>
      </c>
      <c r="L76" s="31">
        <v>0</v>
      </c>
      <c r="M76" s="36">
        <f t="shared" si="11"/>
        <v>0</v>
      </c>
      <c r="N76" s="31">
        <f t="shared" si="12"/>
        <v>12001334</v>
      </c>
      <c r="O76" s="36">
        <f t="shared" si="13"/>
        <v>0.39282949821609769</v>
      </c>
      <c r="P76" s="31">
        <v>4857909</v>
      </c>
      <c r="Q76" s="31">
        <v>48445296</v>
      </c>
      <c r="R76" s="31">
        <v>27280361</v>
      </c>
      <c r="S76" s="31">
        <v>7739850</v>
      </c>
      <c r="T76" s="36">
        <f t="shared" si="14"/>
        <v>0.28371508720137539</v>
      </c>
      <c r="U76" s="36">
        <f t="shared" si="15"/>
        <v>0.65593838830657392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585741158</v>
      </c>
      <c r="E78" s="32">
        <f>SUM(E71:E77)</f>
        <v>573378547</v>
      </c>
      <c r="F78" s="32">
        <f>SUM(F71:F77)</f>
        <v>147246187</v>
      </c>
      <c r="G78" s="37">
        <f t="shared" si="8"/>
        <v>0.25138439563094522</v>
      </c>
      <c r="H78" s="32">
        <f>SUM(H71:H77)</f>
        <v>137206474</v>
      </c>
      <c r="I78" s="37">
        <f t="shared" si="9"/>
        <v>0.234244208599731</v>
      </c>
      <c r="J78" s="32">
        <f>SUM(J71:J77)</f>
        <v>133391903</v>
      </c>
      <c r="K78" s="37">
        <f t="shared" si="10"/>
        <v>0.23264194954262912</v>
      </c>
      <c r="L78" s="32">
        <f>SUM(L71:L77)</f>
        <v>0</v>
      </c>
      <c r="M78" s="37">
        <f t="shared" si="11"/>
        <v>0</v>
      </c>
      <c r="N78" s="32">
        <f t="shared" si="12"/>
        <v>417844564</v>
      </c>
      <c r="O78" s="37">
        <f t="shared" si="13"/>
        <v>0.72874118884674632</v>
      </c>
      <c r="P78" s="32">
        <f>SUM(P71:P77)</f>
        <v>97588935</v>
      </c>
      <c r="Q78" s="32">
        <f>SUM(Q71:Q77)</f>
        <v>503231909</v>
      </c>
      <c r="R78" s="32">
        <f>SUM(R71:R77)</f>
        <v>500697107</v>
      </c>
      <c r="S78" s="32">
        <f>SUM(S71:S77)</f>
        <v>309888489</v>
      </c>
      <c r="T78" s="37">
        <f t="shared" si="14"/>
        <v>0.61891407932580689</v>
      </c>
      <c r="U78" s="37">
        <f t="shared" si="15"/>
        <v>0.36687528150604365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235404339</v>
      </c>
      <c r="E79" s="31">
        <v>235404339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155358124</v>
      </c>
      <c r="K79" s="36">
        <f t="shared" si="10"/>
        <v>0.65996287349656713</v>
      </c>
      <c r="L79" s="31">
        <v>0</v>
      </c>
      <c r="M79" s="36">
        <f t="shared" si="11"/>
        <v>0</v>
      </c>
      <c r="N79" s="31">
        <f t="shared" si="12"/>
        <v>155358124</v>
      </c>
      <c r="O79" s="36">
        <f t="shared" si="13"/>
        <v>0.65996287349656713</v>
      </c>
      <c r="P79" s="31">
        <v>48162726</v>
      </c>
      <c r="Q79" s="31">
        <v>221385157</v>
      </c>
      <c r="R79" s="31">
        <v>221906774</v>
      </c>
      <c r="S79" s="31">
        <v>123723452</v>
      </c>
      <c r="T79" s="36">
        <f t="shared" si="14"/>
        <v>0.55754698141842218</v>
      </c>
      <c r="U79" s="36">
        <f t="shared" si="15"/>
        <v>2.2256920839572079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100669323</v>
      </c>
      <c r="E80" s="31">
        <v>100669323</v>
      </c>
      <c r="F80" s="31">
        <v>21895660</v>
      </c>
      <c r="G80" s="36">
        <f t="shared" si="8"/>
        <v>0.21750081700658699</v>
      </c>
      <c r="H80" s="31">
        <v>40912417</v>
      </c>
      <c r="I80" s="36">
        <f t="shared" si="9"/>
        <v>0.40640401445830721</v>
      </c>
      <c r="J80" s="31">
        <v>38963602</v>
      </c>
      <c r="K80" s="36">
        <f t="shared" si="10"/>
        <v>0.38704543587722351</v>
      </c>
      <c r="L80" s="31">
        <v>0</v>
      </c>
      <c r="M80" s="36">
        <f t="shared" si="11"/>
        <v>0</v>
      </c>
      <c r="N80" s="31">
        <f t="shared" si="12"/>
        <v>101771679</v>
      </c>
      <c r="O80" s="36">
        <f t="shared" si="13"/>
        <v>1.0109502673421178</v>
      </c>
      <c r="P80" s="31">
        <v>21742545</v>
      </c>
      <c r="Q80" s="31">
        <v>94035991</v>
      </c>
      <c r="R80" s="31">
        <v>94035991</v>
      </c>
      <c r="S80" s="31">
        <v>75126151</v>
      </c>
      <c r="T80" s="36">
        <f t="shared" si="14"/>
        <v>0.79890848388039004</v>
      </c>
      <c r="U80" s="36">
        <f t="shared" si="15"/>
        <v>0.79204421561505334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587653560</v>
      </c>
      <c r="E81" s="31">
        <v>642893620</v>
      </c>
      <c r="F81" s="31">
        <v>145826086</v>
      </c>
      <c r="G81" s="36">
        <f t="shared" si="8"/>
        <v>0.24814975340232773</v>
      </c>
      <c r="H81" s="31">
        <v>142751027</v>
      </c>
      <c r="I81" s="36">
        <f t="shared" si="9"/>
        <v>0.24291697815971711</v>
      </c>
      <c r="J81" s="31">
        <v>456199574</v>
      </c>
      <c r="K81" s="36">
        <f t="shared" si="10"/>
        <v>0.70960351729730964</v>
      </c>
      <c r="L81" s="31">
        <v>0</v>
      </c>
      <c r="M81" s="36">
        <f t="shared" si="11"/>
        <v>0</v>
      </c>
      <c r="N81" s="31">
        <f t="shared" si="12"/>
        <v>744776687</v>
      </c>
      <c r="O81" s="36">
        <f t="shared" si="13"/>
        <v>1.1584757786210416</v>
      </c>
      <c r="P81" s="31">
        <v>127731883</v>
      </c>
      <c r="Q81" s="31">
        <v>575147500</v>
      </c>
      <c r="R81" s="31">
        <v>539039900</v>
      </c>
      <c r="S81" s="31">
        <v>376186650</v>
      </c>
      <c r="T81" s="36">
        <f t="shared" si="14"/>
        <v>0.69788275413378487</v>
      </c>
      <c r="U81" s="36">
        <f t="shared" si="15"/>
        <v>2.5715403490920119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40616354</v>
      </c>
      <c r="E82" s="31">
        <v>44536430</v>
      </c>
      <c r="F82" s="31">
        <v>18644815</v>
      </c>
      <c r="G82" s="36">
        <f t="shared" si="8"/>
        <v>0.4590469888065285</v>
      </c>
      <c r="H82" s="31">
        <v>18622212</v>
      </c>
      <c r="I82" s="36">
        <f t="shared" si="9"/>
        <v>0.45849048883117377</v>
      </c>
      <c r="J82" s="31">
        <v>20755218</v>
      </c>
      <c r="K82" s="36">
        <f t="shared" si="10"/>
        <v>0.46602787875004797</v>
      </c>
      <c r="L82" s="31">
        <v>0</v>
      </c>
      <c r="M82" s="36">
        <f t="shared" si="11"/>
        <v>0</v>
      </c>
      <c r="N82" s="31">
        <f t="shared" si="12"/>
        <v>58022245</v>
      </c>
      <c r="O82" s="36">
        <f t="shared" si="13"/>
        <v>1.3028041313594287</v>
      </c>
      <c r="P82" s="31">
        <v>18082117</v>
      </c>
      <c r="Q82" s="31">
        <v>73497946</v>
      </c>
      <c r="R82" s="31">
        <v>46401913</v>
      </c>
      <c r="S82" s="31">
        <v>52050126</v>
      </c>
      <c r="T82" s="36">
        <f t="shared" si="14"/>
        <v>1.1217237099685955</v>
      </c>
      <c r="U82" s="36">
        <f t="shared" si="15"/>
        <v>0.14783119697765468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964343576</v>
      </c>
      <c r="E84" s="32">
        <f>SUM(E79:E83)</f>
        <v>1023503712</v>
      </c>
      <c r="F84" s="32">
        <f>SUM(F79:F83)</f>
        <v>186366561</v>
      </c>
      <c r="G84" s="37">
        <f t="shared" si="8"/>
        <v>0.19325742986024724</v>
      </c>
      <c r="H84" s="32">
        <f>SUM(H79:H83)</f>
        <v>202285656</v>
      </c>
      <c r="I84" s="37">
        <f t="shared" si="9"/>
        <v>0.20976513043106537</v>
      </c>
      <c r="J84" s="32">
        <f>SUM(J79:J83)</f>
        <v>671276518</v>
      </c>
      <c r="K84" s="37">
        <f t="shared" si="10"/>
        <v>0.65586134190786405</v>
      </c>
      <c r="L84" s="32">
        <f>SUM(L79:L83)</f>
        <v>0</v>
      </c>
      <c r="M84" s="37">
        <f t="shared" si="11"/>
        <v>0</v>
      </c>
      <c r="N84" s="32">
        <f t="shared" si="12"/>
        <v>1059928735</v>
      </c>
      <c r="O84" s="37">
        <f t="shared" si="13"/>
        <v>1.0355885597413446</v>
      </c>
      <c r="P84" s="32">
        <f>SUM(P79:P83)</f>
        <v>215719271</v>
      </c>
      <c r="Q84" s="32">
        <f>SUM(Q79:Q83)</f>
        <v>964066594</v>
      </c>
      <c r="R84" s="32">
        <f>SUM(R79:R83)</f>
        <v>901384578</v>
      </c>
      <c r="S84" s="32">
        <f>SUM(S79:S83)</f>
        <v>627086379</v>
      </c>
      <c r="T84" s="37">
        <f t="shared" si="14"/>
        <v>0.69569237626783542</v>
      </c>
      <c r="U84" s="37">
        <f t="shared" si="15"/>
        <v>2.1118059823222746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4428845902</v>
      </c>
      <c r="E85" s="32">
        <f>SUM(E57,E59:E62,E64:E69,E71:E77,E79:E83)</f>
        <v>4362437568</v>
      </c>
      <c r="F85" s="32">
        <f>SUM(F57,F59:F62,F64:F69,F71:F77,F79:F83)</f>
        <v>1052277590</v>
      </c>
      <c r="G85" s="37">
        <f t="shared" si="8"/>
        <v>0.23759634299418891</v>
      </c>
      <c r="H85" s="32">
        <f>SUM(H57,H59:H62,H64:H69,H71:H77,H79:H83)</f>
        <v>380035731</v>
      </c>
      <c r="I85" s="37">
        <f t="shared" si="9"/>
        <v>8.5809201631599233E-2</v>
      </c>
      <c r="J85" s="32">
        <f>SUM(J57,J59:J62,J64:J69,J71:J77,J79:J83)</f>
        <v>1544766327</v>
      </c>
      <c r="K85" s="37">
        <f t="shared" si="10"/>
        <v>0.35410623141782005</v>
      </c>
      <c r="L85" s="32">
        <f>SUM(L57,L59:L62,L64:L69,L71:L77,L79:L83)</f>
        <v>0</v>
      </c>
      <c r="M85" s="37">
        <f t="shared" si="11"/>
        <v>0</v>
      </c>
      <c r="N85" s="32">
        <f t="shared" si="12"/>
        <v>2977079648</v>
      </c>
      <c r="O85" s="37">
        <f t="shared" si="13"/>
        <v>0.68243490057895995</v>
      </c>
      <c r="P85" s="32">
        <f>SUM(P57,P59:P62,P64:P69,P71:P77,P79:P83)</f>
        <v>1081130055</v>
      </c>
      <c r="Q85" s="32">
        <f>SUM(Q57,Q59:Q62,Q64:Q69,Q71:Q77,Q79:Q83)</f>
        <v>3924026087</v>
      </c>
      <c r="R85" s="32">
        <f>SUM(R57,R59:R62,R64:R69,R71:R77,R79:R83)</f>
        <v>3830478565</v>
      </c>
      <c r="S85" s="32">
        <f>SUM(S57,S59:S62,S64:S69,S71:S77,S79:S83)</f>
        <v>2993047008</v>
      </c>
      <c r="T85" s="37">
        <f t="shared" si="14"/>
        <v>0.78137678026661928</v>
      </c>
      <c r="U85" s="37">
        <f t="shared" si="15"/>
        <v>0.42884412458591759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13700076061</v>
      </c>
      <c r="E88" s="31">
        <v>13895703001</v>
      </c>
      <c r="F88" s="31">
        <v>3781602908</v>
      </c>
      <c r="G88" s="36">
        <f t="shared" ref="G88:G99" si="16">IF(($D88      =0),0,($F88      /$D88      ))</f>
        <v>0.27602787686450059</v>
      </c>
      <c r="H88" s="31">
        <v>3636900148</v>
      </c>
      <c r="I88" s="36">
        <f t="shared" ref="I88:I99" si="17">IF(($D88      =0),0,($H88      /$D88      ))</f>
        <v>0.26546569024920685</v>
      </c>
      <c r="J88" s="31">
        <v>3551943535</v>
      </c>
      <c r="K88" s="36">
        <f t="shared" ref="K88:K99" si="18">IF(($E88      =0),0,($J88      /$E88      ))</f>
        <v>0.25561452592534434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10970446591</v>
      </c>
      <c r="O88" s="36">
        <f t="shared" ref="O88:O99" si="21">IF(($E88      =0),0,($N88      /$E88      ))</f>
        <v>0.78948482061040848</v>
      </c>
      <c r="P88" s="31">
        <v>2321766002</v>
      </c>
      <c r="Q88" s="31">
        <v>8629552815</v>
      </c>
      <c r="R88" s="31">
        <v>8969552815</v>
      </c>
      <c r="S88" s="31">
        <v>7307246445</v>
      </c>
      <c r="T88" s="36">
        <f t="shared" ref="T88:T99" si="22">IF(($R88      =0),0,($S88      /$R88      ))</f>
        <v>0.81467232488780439</v>
      </c>
      <c r="U88" s="36">
        <f t="shared" ref="U88:U99" si="23">IF(($P88      =0),0,(($J88      /$P88      )-1))</f>
        <v>0.52984561404564845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9796266170</v>
      </c>
      <c r="E89" s="31">
        <v>10005029329</v>
      </c>
      <c r="F89" s="31">
        <v>2527031323</v>
      </c>
      <c r="G89" s="36">
        <f t="shared" si="16"/>
        <v>0.25795862210632442</v>
      </c>
      <c r="H89" s="31">
        <v>2892448352</v>
      </c>
      <c r="I89" s="36">
        <f t="shared" si="17"/>
        <v>0.29526028609326771</v>
      </c>
      <c r="J89" s="31">
        <v>2627630396</v>
      </c>
      <c r="K89" s="36">
        <f t="shared" si="18"/>
        <v>0.26263095385274909</v>
      </c>
      <c r="L89" s="31">
        <v>0</v>
      </c>
      <c r="M89" s="36">
        <f t="shared" si="19"/>
        <v>0</v>
      </c>
      <c r="N89" s="31">
        <f t="shared" si="20"/>
        <v>8047110071</v>
      </c>
      <c r="O89" s="36">
        <f t="shared" si="21"/>
        <v>0.8043064949020301</v>
      </c>
      <c r="P89" s="31">
        <v>2152569073</v>
      </c>
      <c r="Q89" s="31">
        <v>0</v>
      </c>
      <c r="R89" s="31">
        <v>9124093445</v>
      </c>
      <c r="S89" s="31">
        <v>6140717715</v>
      </c>
      <c r="T89" s="36">
        <f t="shared" si="22"/>
        <v>0.67302222977178205</v>
      </c>
      <c r="U89" s="36">
        <f t="shared" si="23"/>
        <v>0.22069504247680882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6021317412</v>
      </c>
      <c r="E90" s="31">
        <v>6021317412</v>
      </c>
      <c r="F90" s="31">
        <v>1861390979</v>
      </c>
      <c r="G90" s="36">
        <f t="shared" si="16"/>
        <v>0.30913350877175116</v>
      </c>
      <c r="H90" s="31">
        <v>1137911443</v>
      </c>
      <c r="I90" s="36">
        <f t="shared" si="17"/>
        <v>0.18898047804824808</v>
      </c>
      <c r="J90" s="31">
        <v>1615799976</v>
      </c>
      <c r="K90" s="36">
        <f t="shared" si="18"/>
        <v>0.26834658687479934</v>
      </c>
      <c r="L90" s="31">
        <v>0</v>
      </c>
      <c r="M90" s="36">
        <f t="shared" si="19"/>
        <v>0</v>
      </c>
      <c r="N90" s="31">
        <f t="shared" si="20"/>
        <v>4615102398</v>
      </c>
      <c r="O90" s="36">
        <f t="shared" si="21"/>
        <v>0.76646057369479859</v>
      </c>
      <c r="P90" s="31">
        <v>1009172652</v>
      </c>
      <c r="Q90" s="31">
        <v>6093160449</v>
      </c>
      <c r="R90" s="31">
        <v>5770786603</v>
      </c>
      <c r="S90" s="31">
        <v>2989367158</v>
      </c>
      <c r="T90" s="36">
        <f t="shared" si="22"/>
        <v>0.51801727626628025</v>
      </c>
      <c r="U90" s="36">
        <f t="shared" si="23"/>
        <v>0.60111351887882902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29517659643</v>
      </c>
      <c r="E91" s="32">
        <f>SUM(E88:E90)</f>
        <v>29922049742</v>
      </c>
      <c r="F91" s="32">
        <f>SUM(F88:F90)</f>
        <v>8170025210</v>
      </c>
      <c r="G91" s="37">
        <f t="shared" si="16"/>
        <v>0.27678431517986185</v>
      </c>
      <c r="H91" s="32">
        <f>SUM(H88:H90)</f>
        <v>7667259943</v>
      </c>
      <c r="I91" s="37">
        <f t="shared" si="17"/>
        <v>0.25975162108823424</v>
      </c>
      <c r="J91" s="32">
        <f>SUM(J88:J90)</f>
        <v>7795373907</v>
      </c>
      <c r="K91" s="37">
        <f t="shared" si="18"/>
        <v>0.26052272401840326</v>
      </c>
      <c r="L91" s="32">
        <f>SUM(L88:L90)</f>
        <v>0</v>
      </c>
      <c r="M91" s="37">
        <f t="shared" si="19"/>
        <v>0</v>
      </c>
      <c r="N91" s="32">
        <f t="shared" si="20"/>
        <v>23632659060</v>
      </c>
      <c r="O91" s="37">
        <f t="shared" si="21"/>
        <v>0.7898074919255309</v>
      </c>
      <c r="P91" s="32">
        <f>SUM(P88:P90)</f>
        <v>5483507727</v>
      </c>
      <c r="Q91" s="32">
        <f>SUM(Q88:Q90)</f>
        <v>14722713264</v>
      </c>
      <c r="R91" s="32">
        <f>SUM(R88:R90)</f>
        <v>23864432863</v>
      </c>
      <c r="S91" s="32">
        <f>SUM(S88:S90)</f>
        <v>16437331318</v>
      </c>
      <c r="T91" s="37">
        <f t="shared" si="22"/>
        <v>0.68877946575821791</v>
      </c>
      <c r="U91" s="37">
        <f t="shared" si="23"/>
        <v>0.42160352371105536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1377339716</v>
      </c>
      <c r="E92" s="31">
        <v>1377339716</v>
      </c>
      <c r="F92" s="31">
        <v>228579511</v>
      </c>
      <c r="G92" s="36">
        <f t="shared" si="16"/>
        <v>0.16595724957661789</v>
      </c>
      <c r="H92" s="31">
        <v>275160720</v>
      </c>
      <c r="I92" s="36">
        <f t="shared" si="17"/>
        <v>0.19977694449929012</v>
      </c>
      <c r="J92" s="31">
        <v>247313303</v>
      </c>
      <c r="K92" s="36">
        <f t="shared" si="18"/>
        <v>0.17955868122225846</v>
      </c>
      <c r="L92" s="31">
        <v>0</v>
      </c>
      <c r="M92" s="36">
        <f t="shared" si="19"/>
        <v>0</v>
      </c>
      <c r="N92" s="31">
        <f t="shared" si="20"/>
        <v>751053534</v>
      </c>
      <c r="O92" s="36">
        <f t="shared" si="21"/>
        <v>0.5452928752981665</v>
      </c>
      <c r="P92" s="31">
        <v>223420858</v>
      </c>
      <c r="Q92" s="31">
        <v>903753916</v>
      </c>
      <c r="R92" s="31">
        <v>941459461</v>
      </c>
      <c r="S92" s="31">
        <v>729695569</v>
      </c>
      <c r="T92" s="36">
        <f t="shared" si="22"/>
        <v>0.77506849654995391</v>
      </c>
      <c r="U92" s="36">
        <f t="shared" si="23"/>
        <v>0.10693918738777741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308433288</v>
      </c>
      <c r="E93" s="31">
        <v>309152414</v>
      </c>
      <c r="F93" s="31">
        <v>78659008</v>
      </c>
      <c r="G93" s="36">
        <f t="shared" si="16"/>
        <v>0.25502762205096358</v>
      </c>
      <c r="H93" s="31">
        <v>80135393</v>
      </c>
      <c r="I93" s="36">
        <f t="shared" si="17"/>
        <v>0.25981434597941322</v>
      </c>
      <c r="J93" s="31">
        <v>77009081</v>
      </c>
      <c r="K93" s="36">
        <f t="shared" si="18"/>
        <v>0.24909745974035966</v>
      </c>
      <c r="L93" s="31">
        <v>0</v>
      </c>
      <c r="M93" s="36">
        <f t="shared" si="19"/>
        <v>0</v>
      </c>
      <c r="N93" s="31">
        <f t="shared" si="20"/>
        <v>235803482</v>
      </c>
      <c r="O93" s="36">
        <f t="shared" si="21"/>
        <v>0.76274184292799996</v>
      </c>
      <c r="P93" s="31">
        <v>70495104</v>
      </c>
      <c r="Q93" s="31">
        <v>304799651</v>
      </c>
      <c r="R93" s="31">
        <v>285028897</v>
      </c>
      <c r="S93" s="31">
        <v>217175206</v>
      </c>
      <c r="T93" s="36">
        <f t="shared" si="22"/>
        <v>0.76194101119508595</v>
      </c>
      <c r="U93" s="36">
        <f t="shared" si="23"/>
        <v>9.2403253990518186E-2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186318568</v>
      </c>
      <c r="E94" s="31">
        <v>182368885</v>
      </c>
      <c r="F94" s="31">
        <v>41453654</v>
      </c>
      <c r="G94" s="36">
        <f t="shared" si="16"/>
        <v>0.22248804531387339</v>
      </c>
      <c r="H94" s="31">
        <v>44880317</v>
      </c>
      <c r="I94" s="36">
        <f t="shared" si="17"/>
        <v>0.24087946511053049</v>
      </c>
      <c r="J94" s="31">
        <v>44800712</v>
      </c>
      <c r="K94" s="36">
        <f t="shared" si="18"/>
        <v>0.24565984487978856</v>
      </c>
      <c r="L94" s="31">
        <v>0</v>
      </c>
      <c r="M94" s="36">
        <f t="shared" si="19"/>
        <v>0</v>
      </c>
      <c r="N94" s="31">
        <f t="shared" si="20"/>
        <v>131134683</v>
      </c>
      <c r="O94" s="36">
        <f t="shared" si="21"/>
        <v>0.71906281052274901</v>
      </c>
      <c r="P94" s="31">
        <v>45291507</v>
      </c>
      <c r="Q94" s="31">
        <v>174938069</v>
      </c>
      <c r="R94" s="31">
        <v>178535033</v>
      </c>
      <c r="S94" s="31">
        <v>136586432</v>
      </c>
      <c r="T94" s="36">
        <f t="shared" si="22"/>
        <v>0.76503994596959579</v>
      </c>
      <c r="U94" s="36">
        <f t="shared" si="23"/>
        <v>-1.0836358348597197E-2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1872091572</v>
      </c>
      <c r="E96" s="32">
        <f>SUM(E92:E95)</f>
        <v>1868861015</v>
      </c>
      <c r="F96" s="32">
        <f>SUM(F92:F95)</f>
        <v>348692173</v>
      </c>
      <c r="G96" s="37">
        <f t="shared" si="16"/>
        <v>0.18625807530744015</v>
      </c>
      <c r="H96" s="32">
        <f>SUM(H92:H95)</f>
        <v>400176430</v>
      </c>
      <c r="I96" s="37">
        <f t="shared" si="17"/>
        <v>0.2137590040921353</v>
      </c>
      <c r="J96" s="32">
        <f>SUM(J92:J95)</f>
        <v>369123096</v>
      </c>
      <c r="K96" s="37">
        <f t="shared" si="18"/>
        <v>0.19751233132764556</v>
      </c>
      <c r="L96" s="32">
        <f>SUM(L92:L95)</f>
        <v>0</v>
      </c>
      <c r="M96" s="37">
        <f t="shared" si="19"/>
        <v>0</v>
      </c>
      <c r="N96" s="32">
        <f t="shared" si="20"/>
        <v>1117991699</v>
      </c>
      <c r="O96" s="37">
        <f t="shared" si="21"/>
        <v>0.59822088963635422</v>
      </c>
      <c r="P96" s="32">
        <f>SUM(P92:P95)</f>
        <v>339207469</v>
      </c>
      <c r="Q96" s="32">
        <f>SUM(Q92:Q95)</f>
        <v>1383491636</v>
      </c>
      <c r="R96" s="32">
        <f>SUM(R92:R95)</f>
        <v>1405023391</v>
      </c>
      <c r="S96" s="32">
        <f>SUM(S92:S95)</f>
        <v>1083457207</v>
      </c>
      <c r="T96" s="37">
        <f t="shared" si="22"/>
        <v>0.77113108147535459</v>
      </c>
      <c r="U96" s="37">
        <f t="shared" si="23"/>
        <v>8.819271311505239E-2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525683099</v>
      </c>
      <c r="E97" s="31">
        <v>539213003</v>
      </c>
      <c r="F97" s="31">
        <v>131993582</v>
      </c>
      <c r="G97" s="36">
        <f t="shared" si="16"/>
        <v>0.25108964364859676</v>
      </c>
      <c r="H97" s="31">
        <v>145273617</v>
      </c>
      <c r="I97" s="36">
        <f t="shared" si="17"/>
        <v>0.27635207842206089</v>
      </c>
      <c r="J97" s="31">
        <v>106172315</v>
      </c>
      <c r="K97" s="36">
        <f t="shared" si="18"/>
        <v>0.19690236401810213</v>
      </c>
      <c r="L97" s="31">
        <v>0</v>
      </c>
      <c r="M97" s="36">
        <f t="shared" si="19"/>
        <v>0</v>
      </c>
      <c r="N97" s="31">
        <f t="shared" si="20"/>
        <v>383439514</v>
      </c>
      <c r="O97" s="36">
        <f t="shared" si="21"/>
        <v>0.71110954644393098</v>
      </c>
      <c r="P97" s="31">
        <v>125874820</v>
      </c>
      <c r="Q97" s="31">
        <v>469398029</v>
      </c>
      <c r="R97" s="31">
        <v>480744156</v>
      </c>
      <c r="S97" s="31">
        <v>349222426</v>
      </c>
      <c r="T97" s="36">
        <f t="shared" si="22"/>
        <v>0.72642053292063313</v>
      </c>
      <c r="U97" s="36">
        <f t="shared" si="23"/>
        <v>-0.15652459324271528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518232102</v>
      </c>
      <c r="E98" s="31">
        <v>419367788</v>
      </c>
      <c r="F98" s="31">
        <v>90262197</v>
      </c>
      <c r="G98" s="36">
        <f t="shared" si="16"/>
        <v>0.17417330314284543</v>
      </c>
      <c r="H98" s="31">
        <v>90134143</v>
      </c>
      <c r="I98" s="36">
        <f t="shared" si="17"/>
        <v>0.17392620536656758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180396340</v>
      </c>
      <c r="O98" s="36">
        <f t="shared" si="21"/>
        <v>0.43016260466814871</v>
      </c>
      <c r="P98" s="31">
        <v>100283681</v>
      </c>
      <c r="Q98" s="31">
        <v>485271482</v>
      </c>
      <c r="R98" s="31">
        <v>488256442</v>
      </c>
      <c r="S98" s="31">
        <v>304298554</v>
      </c>
      <c r="T98" s="36">
        <f t="shared" si="22"/>
        <v>0.62323510316326758</v>
      </c>
      <c r="U98" s="36">
        <f t="shared" si="23"/>
        <v>-1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391506928</v>
      </c>
      <c r="E99" s="31">
        <v>454762123</v>
      </c>
      <c r="F99" s="31">
        <v>116481586</v>
      </c>
      <c r="G99" s="36">
        <f t="shared" si="16"/>
        <v>0.29752113607552816</v>
      </c>
      <c r="H99" s="31">
        <v>119934151</v>
      </c>
      <c r="I99" s="36">
        <f t="shared" si="17"/>
        <v>0.30633979228076391</v>
      </c>
      <c r="J99" s="31">
        <v>84104413</v>
      </c>
      <c r="K99" s="36">
        <f t="shared" si="18"/>
        <v>0.18494155239925292</v>
      </c>
      <c r="L99" s="31">
        <v>0</v>
      </c>
      <c r="M99" s="36">
        <f t="shared" si="19"/>
        <v>0</v>
      </c>
      <c r="N99" s="31">
        <f t="shared" si="20"/>
        <v>320520150</v>
      </c>
      <c r="O99" s="36">
        <f t="shared" si="21"/>
        <v>0.70480836857206774</v>
      </c>
      <c r="P99" s="31">
        <v>79479523</v>
      </c>
      <c r="Q99" s="31">
        <v>392003047</v>
      </c>
      <c r="R99" s="31">
        <v>367741757</v>
      </c>
      <c r="S99" s="31">
        <v>266300023</v>
      </c>
      <c r="T99" s="36">
        <f t="shared" si="22"/>
        <v>0.72414953681749006</v>
      </c>
      <c r="U99" s="36">
        <f t="shared" si="23"/>
        <v>5.8189705038868889E-2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1435422129</v>
      </c>
      <c r="E101" s="32">
        <f>SUM(E97:E100)</f>
        <v>1413342914</v>
      </c>
      <c r="F101" s="32">
        <f>SUM(F97:F100)</f>
        <v>338737365</v>
      </c>
      <c r="G101" s="37">
        <f>IF(($D101     =0),0,($F101     /$D101     ))</f>
        <v>0.23598449414736589</v>
      </c>
      <c r="H101" s="32">
        <f>SUM(H97:H100)</f>
        <v>355341911</v>
      </c>
      <c r="I101" s="37">
        <f>IF(($D101     =0),0,($H101     /$D101     ))</f>
        <v>0.24755220350932738</v>
      </c>
      <c r="J101" s="32">
        <f>SUM(J97:J100)</f>
        <v>190276728</v>
      </c>
      <c r="K101" s="37">
        <f>IF(($E101     =0),0,($J101     /$E101     ))</f>
        <v>0.13462884775888154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884356004</v>
      </c>
      <c r="O101" s="37">
        <f>IF(($E101     =0),0,($N101     /$E101     ))</f>
        <v>0.62571934612607394</v>
      </c>
      <c r="P101" s="32">
        <f>SUM(P97:P100)</f>
        <v>305638024</v>
      </c>
      <c r="Q101" s="32">
        <f>SUM(Q97:Q100)</f>
        <v>1346672558</v>
      </c>
      <c r="R101" s="32">
        <f>SUM(R97:R100)</f>
        <v>1336742355</v>
      </c>
      <c r="S101" s="32">
        <f>SUM(S97:S100)</f>
        <v>919821003</v>
      </c>
      <c r="T101" s="37">
        <f>IF(($R101     =0),0,($S101     /$R101     ))</f>
        <v>0.68810642496623819</v>
      </c>
      <c r="U101" s="37">
        <f>IF(($P101     =0),0,(($J101     /$P101     )-1))</f>
        <v>-0.37744418868510943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32825173344</v>
      </c>
      <c r="E102" s="32">
        <f>SUM(E88:E90,E92:E95,E97:E100)</f>
        <v>33204253671</v>
      </c>
      <c r="F102" s="32">
        <f>SUM(F88:F90,F92:F95,F97:F100)</f>
        <v>8857454748</v>
      </c>
      <c r="G102" s="37">
        <f>IF(($D102     =0),0,($F102     /$D102     ))</f>
        <v>0.26983725737488068</v>
      </c>
      <c r="H102" s="32">
        <f>SUM(H88:H90,H92:H95,H97:H100)</f>
        <v>8422778284</v>
      </c>
      <c r="I102" s="37">
        <f>IF(($D102     =0),0,($H102     /$D102     ))</f>
        <v>0.25659508925455743</v>
      </c>
      <c r="J102" s="32">
        <f>SUM(J88:J90,J92:J95,J97:J100)</f>
        <v>8354773731</v>
      </c>
      <c r="K102" s="37">
        <f>IF(($E102     =0),0,($J102     /$E102     ))</f>
        <v>0.25161757327185191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25635006763</v>
      </c>
      <c r="O102" s="37">
        <f>IF(($E102     =0),0,($N102     /$E102     ))</f>
        <v>0.77203984215399357</v>
      </c>
      <c r="P102" s="32">
        <f>SUM(P88:P90,P92:P95,P97:P100)</f>
        <v>6128353220</v>
      </c>
      <c r="Q102" s="32">
        <f>SUM(Q88:Q90,Q92:Q95,Q97:Q100)</f>
        <v>17452877458</v>
      </c>
      <c r="R102" s="32">
        <f>SUM(R88:R90,R92:R95,R97:R100)</f>
        <v>26606198609</v>
      </c>
      <c r="S102" s="32">
        <f>SUM(S88:S90,S92:S95,S97:S100)</f>
        <v>18440609528</v>
      </c>
      <c r="T102" s="37">
        <f>IF(($R102     =0),0,($S102     /$R102     ))</f>
        <v>0.69309448519872918</v>
      </c>
      <c r="U102" s="37">
        <f>IF(($P102     =0),0,(($J102     /$P102     )-1))</f>
        <v>0.36329833334900363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9683332880</v>
      </c>
      <c r="E105" s="31">
        <v>9683332880</v>
      </c>
      <c r="F105" s="31">
        <v>2105659105</v>
      </c>
      <c r="G105" s="36">
        <f t="shared" ref="G105:G136" si="24">IF(($D105     =0),0,($F105     /$D105     ))</f>
        <v>0.21745189709929708</v>
      </c>
      <c r="H105" s="31">
        <v>2177064957</v>
      </c>
      <c r="I105" s="36">
        <f t="shared" ref="I105:I136" si="25">IF(($D105     =0),0,($H105     /$D105     ))</f>
        <v>0.22482599575777468</v>
      </c>
      <c r="J105" s="31">
        <v>2719365549</v>
      </c>
      <c r="K105" s="36">
        <f t="shared" ref="K105:K136" si="26">IF(($E105     =0),0,($J105     /$E105     ))</f>
        <v>0.28082950185638977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7002089611</v>
      </c>
      <c r="O105" s="36">
        <f t="shared" ref="O105:O136" si="29">IF(($E105     =0),0,($N105     /$E105     ))</f>
        <v>0.72310739471346153</v>
      </c>
      <c r="P105" s="31">
        <v>2025690071</v>
      </c>
      <c r="Q105" s="31">
        <v>7281636340</v>
      </c>
      <c r="R105" s="31">
        <v>7559839260</v>
      </c>
      <c r="S105" s="31">
        <v>5774600102</v>
      </c>
      <c r="T105" s="36">
        <f t="shared" ref="T105:T136" si="30">IF(($R105     =0),0,($S105     /$R105     ))</f>
        <v>0.76385223328147855</v>
      </c>
      <c r="U105" s="36">
        <f t="shared" ref="U105:U136" si="31">IF(($P105     =0),0,(($J105     /$P105     )-1))</f>
        <v>0.34243909664698169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9683332880</v>
      </c>
      <c r="E106" s="32">
        <f>E105</f>
        <v>9683332880</v>
      </c>
      <c r="F106" s="32">
        <f>F105</f>
        <v>2105659105</v>
      </c>
      <c r="G106" s="37">
        <f t="shared" si="24"/>
        <v>0.21745189709929708</v>
      </c>
      <c r="H106" s="32">
        <f>H105</f>
        <v>2177064957</v>
      </c>
      <c r="I106" s="37">
        <f t="shared" si="25"/>
        <v>0.22482599575777468</v>
      </c>
      <c r="J106" s="32">
        <f>J105</f>
        <v>2719365549</v>
      </c>
      <c r="K106" s="37">
        <f t="shared" si="26"/>
        <v>0.28082950185638977</v>
      </c>
      <c r="L106" s="32">
        <f>L105</f>
        <v>0</v>
      </c>
      <c r="M106" s="37">
        <f t="shared" si="27"/>
        <v>0</v>
      </c>
      <c r="N106" s="32">
        <f t="shared" si="28"/>
        <v>7002089611</v>
      </c>
      <c r="O106" s="37">
        <f t="shared" si="29"/>
        <v>0.72310739471346153</v>
      </c>
      <c r="P106" s="32">
        <f>P105</f>
        <v>2025690071</v>
      </c>
      <c r="Q106" s="32">
        <f>Q105</f>
        <v>7281636340</v>
      </c>
      <c r="R106" s="32">
        <f>R105</f>
        <v>7559839260</v>
      </c>
      <c r="S106" s="32">
        <f>S105</f>
        <v>5774600102</v>
      </c>
      <c r="T106" s="37">
        <f t="shared" si="30"/>
        <v>0.76385223328147855</v>
      </c>
      <c r="U106" s="37">
        <f t="shared" si="31"/>
        <v>0.34243909664698169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484041567</v>
      </c>
      <c r="E111" s="31">
        <v>531113186</v>
      </c>
      <c r="F111" s="31">
        <v>67287259</v>
      </c>
      <c r="G111" s="36">
        <f t="shared" si="24"/>
        <v>0.13901132379401623</v>
      </c>
      <c r="H111" s="31">
        <v>85131351</v>
      </c>
      <c r="I111" s="36">
        <f t="shared" si="25"/>
        <v>0.17587611644104936</v>
      </c>
      <c r="J111" s="31">
        <v>73820393</v>
      </c>
      <c r="K111" s="36">
        <f t="shared" si="26"/>
        <v>0.13899182875870078</v>
      </c>
      <c r="L111" s="31">
        <v>0</v>
      </c>
      <c r="M111" s="36">
        <f t="shared" si="27"/>
        <v>0</v>
      </c>
      <c r="N111" s="31">
        <f t="shared" si="28"/>
        <v>226239003</v>
      </c>
      <c r="O111" s="36">
        <f t="shared" si="29"/>
        <v>0.42597135406086489</v>
      </c>
      <c r="P111" s="31">
        <v>75504157</v>
      </c>
      <c r="Q111" s="31">
        <v>506873051</v>
      </c>
      <c r="R111" s="31">
        <v>426225526</v>
      </c>
      <c r="S111" s="31">
        <v>195663417</v>
      </c>
      <c r="T111" s="36">
        <f t="shared" si="30"/>
        <v>0.45906076728027784</v>
      </c>
      <c r="U111" s="36">
        <f t="shared" si="31"/>
        <v>-2.2300282089104062E-2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484041567</v>
      </c>
      <c r="E112" s="32">
        <f>SUM(E107:E111)</f>
        <v>531113186</v>
      </c>
      <c r="F112" s="32">
        <f>SUM(F107:F111)</f>
        <v>67287259</v>
      </c>
      <c r="G112" s="37">
        <f t="shared" si="24"/>
        <v>0.13901132379401623</v>
      </c>
      <c r="H112" s="32">
        <f>SUM(H107:H111)</f>
        <v>85131351</v>
      </c>
      <c r="I112" s="37">
        <f t="shared" si="25"/>
        <v>0.17587611644104936</v>
      </c>
      <c r="J112" s="32">
        <f>SUM(J107:J111)</f>
        <v>73820393</v>
      </c>
      <c r="K112" s="37">
        <f t="shared" si="26"/>
        <v>0.13899182875870078</v>
      </c>
      <c r="L112" s="32">
        <f>SUM(L107:L111)</f>
        <v>0</v>
      </c>
      <c r="M112" s="37">
        <f t="shared" si="27"/>
        <v>0</v>
      </c>
      <c r="N112" s="32">
        <f t="shared" si="28"/>
        <v>226239003</v>
      </c>
      <c r="O112" s="37">
        <f t="shared" si="29"/>
        <v>0.42597135406086489</v>
      </c>
      <c r="P112" s="32">
        <f>SUM(P107:P111)</f>
        <v>75504157</v>
      </c>
      <c r="Q112" s="32">
        <f>SUM(Q107:Q111)</f>
        <v>506873051</v>
      </c>
      <c r="R112" s="32">
        <f>SUM(R107:R111)</f>
        <v>426225526</v>
      </c>
      <c r="S112" s="32">
        <f>SUM(S107:S111)</f>
        <v>195663417</v>
      </c>
      <c r="T112" s="37">
        <f t="shared" si="30"/>
        <v>0.45906076728027784</v>
      </c>
      <c r="U112" s="37">
        <f t="shared" si="31"/>
        <v>-2.2300282089104062E-2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1264764918</v>
      </c>
      <c r="E117" s="31">
        <v>1034122409</v>
      </c>
      <c r="F117" s="31">
        <v>369256301</v>
      </c>
      <c r="G117" s="36">
        <f t="shared" si="24"/>
        <v>0.29195647012720194</v>
      </c>
      <c r="H117" s="31">
        <v>313022287</v>
      </c>
      <c r="I117" s="36">
        <f t="shared" si="25"/>
        <v>0.24749444149272332</v>
      </c>
      <c r="J117" s="31">
        <v>332368009</v>
      </c>
      <c r="K117" s="36">
        <f t="shared" si="26"/>
        <v>0.32140103154848082</v>
      </c>
      <c r="L117" s="31">
        <v>0</v>
      </c>
      <c r="M117" s="36">
        <f t="shared" si="27"/>
        <v>0</v>
      </c>
      <c r="N117" s="31">
        <f t="shared" si="28"/>
        <v>1014646597</v>
      </c>
      <c r="O117" s="36">
        <f t="shared" si="29"/>
        <v>0.98116682142220168</v>
      </c>
      <c r="P117" s="31">
        <v>307548501</v>
      </c>
      <c r="Q117" s="31">
        <v>144697795</v>
      </c>
      <c r="R117" s="31">
        <v>1145340481</v>
      </c>
      <c r="S117" s="31">
        <v>400618086</v>
      </c>
      <c r="T117" s="36">
        <f t="shared" si="30"/>
        <v>0.3497807792930005</v>
      </c>
      <c r="U117" s="36">
        <f t="shared" si="31"/>
        <v>8.0701118422944251E-2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583398231</v>
      </c>
      <c r="E120" s="31">
        <v>523964206</v>
      </c>
      <c r="F120" s="31">
        <v>124490928</v>
      </c>
      <c r="G120" s="36">
        <f t="shared" si="24"/>
        <v>0.21338927920060835</v>
      </c>
      <c r="H120" s="31">
        <v>130788855</v>
      </c>
      <c r="I120" s="36">
        <f t="shared" si="25"/>
        <v>0.22418452448135723</v>
      </c>
      <c r="J120" s="31">
        <v>123757924</v>
      </c>
      <c r="K120" s="36">
        <f t="shared" si="26"/>
        <v>0.23619537858278816</v>
      </c>
      <c r="L120" s="31">
        <v>0</v>
      </c>
      <c r="M120" s="36">
        <f t="shared" si="27"/>
        <v>0</v>
      </c>
      <c r="N120" s="31">
        <f t="shared" si="28"/>
        <v>379037707</v>
      </c>
      <c r="O120" s="36">
        <f t="shared" si="29"/>
        <v>0.72340381777910989</v>
      </c>
      <c r="P120" s="31">
        <v>116478991</v>
      </c>
      <c r="Q120" s="31">
        <v>577558553</v>
      </c>
      <c r="R120" s="31">
        <v>578108553</v>
      </c>
      <c r="S120" s="31">
        <v>326824988</v>
      </c>
      <c r="T120" s="36">
        <f t="shared" si="30"/>
        <v>0.56533498130064852</v>
      </c>
      <c r="U120" s="36">
        <f t="shared" si="31"/>
        <v>6.2491380956416487E-2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1848163149</v>
      </c>
      <c r="E121" s="32">
        <f>SUM(E113:E120)</f>
        <v>1558086615</v>
      </c>
      <c r="F121" s="32">
        <f>SUM(F113:F120)</f>
        <v>493747229</v>
      </c>
      <c r="G121" s="37">
        <f t="shared" si="24"/>
        <v>0.26715565087809245</v>
      </c>
      <c r="H121" s="32">
        <f>SUM(H113:H120)</f>
        <v>443811142</v>
      </c>
      <c r="I121" s="37">
        <f t="shared" si="25"/>
        <v>0.24013634415345655</v>
      </c>
      <c r="J121" s="32">
        <f>SUM(J113:J120)</f>
        <v>456125933</v>
      </c>
      <c r="K121" s="37">
        <f t="shared" si="26"/>
        <v>0.29274748182083576</v>
      </c>
      <c r="L121" s="32">
        <f>SUM(L113:L120)</f>
        <v>0</v>
      </c>
      <c r="M121" s="37">
        <f t="shared" si="27"/>
        <v>0</v>
      </c>
      <c r="N121" s="32">
        <f t="shared" si="28"/>
        <v>1393684304</v>
      </c>
      <c r="O121" s="37">
        <f t="shared" si="29"/>
        <v>0.8944844853827334</v>
      </c>
      <c r="P121" s="32">
        <f>SUM(P113:P120)</f>
        <v>424027492</v>
      </c>
      <c r="Q121" s="32">
        <f>SUM(Q113:Q120)</f>
        <v>722256348</v>
      </c>
      <c r="R121" s="32">
        <f>SUM(R113:R120)</f>
        <v>1723449034</v>
      </c>
      <c r="S121" s="32">
        <f>SUM(S113:S120)</f>
        <v>727443074</v>
      </c>
      <c r="T121" s="37">
        <f t="shared" si="30"/>
        <v>0.42208563157313533</v>
      </c>
      <c r="U121" s="37">
        <f t="shared" si="31"/>
        <v>7.5698961990888991E-2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286657248</v>
      </c>
      <c r="E125" s="31">
        <v>331195154</v>
      </c>
      <c r="F125" s="31">
        <v>80750501</v>
      </c>
      <c r="G125" s="36">
        <f t="shared" si="24"/>
        <v>0.28169704957189851</v>
      </c>
      <c r="H125" s="31">
        <v>80683916</v>
      </c>
      <c r="I125" s="36">
        <f t="shared" si="25"/>
        <v>0.28146476868430692</v>
      </c>
      <c r="J125" s="31">
        <v>90463301</v>
      </c>
      <c r="K125" s="36">
        <f t="shared" si="26"/>
        <v>0.27314198262695594</v>
      </c>
      <c r="L125" s="31">
        <v>0</v>
      </c>
      <c r="M125" s="36">
        <f t="shared" si="27"/>
        <v>0</v>
      </c>
      <c r="N125" s="31">
        <f t="shared" si="28"/>
        <v>251897718</v>
      </c>
      <c r="O125" s="36">
        <f t="shared" si="29"/>
        <v>0.76057187116934688</v>
      </c>
      <c r="P125" s="31">
        <v>60974333</v>
      </c>
      <c r="Q125" s="31">
        <v>316140362</v>
      </c>
      <c r="R125" s="31">
        <v>356184122</v>
      </c>
      <c r="S125" s="31">
        <v>196848696</v>
      </c>
      <c r="T125" s="36">
        <f t="shared" si="30"/>
        <v>0.55265994142209407</v>
      </c>
      <c r="U125" s="36">
        <f t="shared" si="31"/>
        <v>0.48362920181513092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286657248</v>
      </c>
      <c r="E126" s="32">
        <f>SUM(E122:E125)</f>
        <v>331195154</v>
      </c>
      <c r="F126" s="32">
        <f>SUM(F122:F125)</f>
        <v>80750501</v>
      </c>
      <c r="G126" s="37">
        <f t="shared" si="24"/>
        <v>0.28169704957189851</v>
      </c>
      <c r="H126" s="32">
        <f>SUM(H122:H125)</f>
        <v>80683916</v>
      </c>
      <c r="I126" s="37">
        <f t="shared" si="25"/>
        <v>0.28146476868430692</v>
      </c>
      <c r="J126" s="32">
        <f>SUM(J122:J125)</f>
        <v>90463301</v>
      </c>
      <c r="K126" s="37">
        <f t="shared" si="26"/>
        <v>0.27314198262695594</v>
      </c>
      <c r="L126" s="32">
        <f>SUM(L122:L125)</f>
        <v>0</v>
      </c>
      <c r="M126" s="37">
        <f t="shared" si="27"/>
        <v>0</v>
      </c>
      <c r="N126" s="32">
        <f t="shared" si="28"/>
        <v>251897718</v>
      </c>
      <c r="O126" s="37">
        <f t="shared" si="29"/>
        <v>0.76057187116934688</v>
      </c>
      <c r="P126" s="32">
        <f>SUM(P122:P125)</f>
        <v>60974333</v>
      </c>
      <c r="Q126" s="32">
        <f>SUM(Q122:Q125)</f>
        <v>316140362</v>
      </c>
      <c r="R126" s="32">
        <f>SUM(R122:R125)</f>
        <v>356184122</v>
      </c>
      <c r="S126" s="32">
        <f>SUM(S122:S125)</f>
        <v>196848696</v>
      </c>
      <c r="T126" s="37">
        <f t="shared" si="30"/>
        <v>0.55265994142209407</v>
      </c>
      <c r="U126" s="37">
        <f t="shared" si="31"/>
        <v>0.48362920181513092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183124932</v>
      </c>
      <c r="E131" s="31">
        <v>170126439</v>
      </c>
      <c r="F131" s="31">
        <v>27158634</v>
      </c>
      <c r="G131" s="36">
        <f t="shared" si="24"/>
        <v>0.14830658885923845</v>
      </c>
      <c r="H131" s="31">
        <v>25760544</v>
      </c>
      <c r="I131" s="36">
        <f t="shared" si="25"/>
        <v>0.14067196486385589</v>
      </c>
      <c r="J131" s="31">
        <v>11729922</v>
      </c>
      <c r="K131" s="36">
        <f t="shared" si="26"/>
        <v>6.8948260299505834E-2</v>
      </c>
      <c r="L131" s="31">
        <v>0</v>
      </c>
      <c r="M131" s="36">
        <f t="shared" si="27"/>
        <v>0</v>
      </c>
      <c r="N131" s="31">
        <f t="shared" si="28"/>
        <v>64649100</v>
      </c>
      <c r="O131" s="36">
        <f t="shared" si="29"/>
        <v>0.38000619057217788</v>
      </c>
      <c r="P131" s="31">
        <v>25225908</v>
      </c>
      <c r="Q131" s="31">
        <v>109715174</v>
      </c>
      <c r="R131" s="31">
        <v>101052217</v>
      </c>
      <c r="S131" s="31">
        <v>76674846</v>
      </c>
      <c r="T131" s="36">
        <f t="shared" si="30"/>
        <v>0.75876460978584959</v>
      </c>
      <c r="U131" s="36">
        <f t="shared" si="31"/>
        <v>-0.5350049639442116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183124932</v>
      </c>
      <c r="E132" s="32">
        <f>SUM(E127:E131)</f>
        <v>170126439</v>
      </c>
      <c r="F132" s="32">
        <f>SUM(F127:F131)</f>
        <v>27158634</v>
      </c>
      <c r="G132" s="37">
        <f t="shared" si="24"/>
        <v>0.14830658885923845</v>
      </c>
      <c r="H132" s="32">
        <f>SUM(H127:H131)</f>
        <v>25760544</v>
      </c>
      <c r="I132" s="37">
        <f t="shared" si="25"/>
        <v>0.14067196486385589</v>
      </c>
      <c r="J132" s="32">
        <f>SUM(J127:J131)</f>
        <v>11729922</v>
      </c>
      <c r="K132" s="37">
        <f t="shared" si="26"/>
        <v>6.8948260299505834E-2</v>
      </c>
      <c r="L132" s="32">
        <f>SUM(L127:L131)</f>
        <v>0</v>
      </c>
      <c r="M132" s="37">
        <f t="shared" si="27"/>
        <v>0</v>
      </c>
      <c r="N132" s="32">
        <f t="shared" si="28"/>
        <v>64649100</v>
      </c>
      <c r="O132" s="37">
        <f t="shared" si="29"/>
        <v>0.38000619057217788</v>
      </c>
      <c r="P132" s="32">
        <f>SUM(P127:P131)</f>
        <v>25225908</v>
      </c>
      <c r="Q132" s="32">
        <f>SUM(Q127:Q131)</f>
        <v>109715174</v>
      </c>
      <c r="R132" s="32">
        <f>SUM(R127:R131)</f>
        <v>101052217</v>
      </c>
      <c r="S132" s="32">
        <f>SUM(S127:S131)</f>
        <v>76674846</v>
      </c>
      <c r="T132" s="37">
        <f t="shared" si="30"/>
        <v>0.75876460978584959</v>
      </c>
      <c r="U132" s="37">
        <f t="shared" si="31"/>
        <v>-0.5350049639442116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317295299</v>
      </c>
      <c r="E133" s="31">
        <v>317379155</v>
      </c>
      <c r="F133" s="31">
        <v>97063772</v>
      </c>
      <c r="G133" s="36">
        <f t="shared" si="24"/>
        <v>0.30590989625724019</v>
      </c>
      <c r="H133" s="31">
        <v>88091024</v>
      </c>
      <c r="I133" s="36">
        <f t="shared" si="25"/>
        <v>0.27763104047753318</v>
      </c>
      <c r="J133" s="31">
        <v>78196596</v>
      </c>
      <c r="K133" s="36">
        <f t="shared" si="26"/>
        <v>0.24638226792178586</v>
      </c>
      <c r="L133" s="31">
        <v>0</v>
      </c>
      <c r="M133" s="36">
        <f t="shared" si="27"/>
        <v>0</v>
      </c>
      <c r="N133" s="31">
        <f t="shared" si="28"/>
        <v>263351392</v>
      </c>
      <c r="O133" s="36">
        <f t="shared" si="29"/>
        <v>0.82976902500102756</v>
      </c>
      <c r="P133" s="31">
        <v>111574239</v>
      </c>
      <c r="Q133" s="31">
        <v>289580886</v>
      </c>
      <c r="R133" s="31">
        <v>302483455</v>
      </c>
      <c r="S133" s="31">
        <v>254894074</v>
      </c>
      <c r="T133" s="36">
        <f t="shared" si="30"/>
        <v>0.8426711272522327</v>
      </c>
      <c r="U133" s="36">
        <f t="shared" si="31"/>
        <v>-0.29915187680554112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94764270</v>
      </c>
      <c r="E136" s="31">
        <v>108686525</v>
      </c>
      <c r="F136" s="31">
        <v>34261934</v>
      </c>
      <c r="G136" s="36">
        <f t="shared" si="24"/>
        <v>0.36154907329524094</v>
      </c>
      <c r="H136" s="31">
        <v>26102349</v>
      </c>
      <c r="I136" s="36">
        <f t="shared" si="25"/>
        <v>0.27544504906754413</v>
      </c>
      <c r="J136" s="31">
        <v>22796112</v>
      </c>
      <c r="K136" s="36">
        <f t="shared" si="26"/>
        <v>0.20974184242250821</v>
      </c>
      <c r="L136" s="31">
        <v>0</v>
      </c>
      <c r="M136" s="36">
        <f t="shared" si="27"/>
        <v>0</v>
      </c>
      <c r="N136" s="31">
        <f t="shared" si="28"/>
        <v>83160395</v>
      </c>
      <c r="O136" s="36">
        <f t="shared" si="29"/>
        <v>0.76513988279595835</v>
      </c>
      <c r="P136" s="31">
        <v>20490025</v>
      </c>
      <c r="Q136" s="31">
        <v>84714342</v>
      </c>
      <c r="R136" s="31">
        <v>87714342</v>
      </c>
      <c r="S136" s="31">
        <v>74096934</v>
      </c>
      <c r="T136" s="36">
        <f t="shared" si="30"/>
        <v>0.84475277714561203</v>
      </c>
      <c r="U136" s="36">
        <f t="shared" si="31"/>
        <v>0.11254681241238118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412059569</v>
      </c>
      <c r="E137" s="32">
        <f>SUM(E133:E136)</f>
        <v>426065680</v>
      </c>
      <c r="F137" s="32">
        <f>SUM(F133:F136)</f>
        <v>131325706</v>
      </c>
      <c r="G137" s="37">
        <f t="shared" ref="G137:G170" si="32">IF(($D137     =0),0,($F137     /$D137     ))</f>
        <v>0.31870563355367681</v>
      </c>
      <c r="H137" s="32">
        <f>SUM(H133:H136)</f>
        <v>114193373</v>
      </c>
      <c r="I137" s="37">
        <f t="shared" ref="I137:I170" si="33">IF(($D137     =0),0,($H137     /$D137     ))</f>
        <v>0.27712831248435343</v>
      </c>
      <c r="J137" s="32">
        <f>SUM(J133:J136)</f>
        <v>100992708</v>
      </c>
      <c r="K137" s="37">
        <f t="shared" ref="K137:K170" si="34">IF(($E137     =0),0,($J137     /$E137     ))</f>
        <v>0.23703553874604497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346511787</v>
      </c>
      <c r="O137" s="37">
        <f t="shared" ref="O137:O170" si="37">IF(($E137     =0),0,($N137     /$E137     ))</f>
        <v>0.81328256009730704</v>
      </c>
      <c r="P137" s="32">
        <f>SUM(P133:P136)</f>
        <v>132064264</v>
      </c>
      <c r="Q137" s="32">
        <f>SUM(Q133:Q136)</f>
        <v>374295228</v>
      </c>
      <c r="R137" s="32">
        <f>SUM(R133:R136)</f>
        <v>390197797</v>
      </c>
      <c r="S137" s="32">
        <f>SUM(S133:S136)</f>
        <v>328991008</v>
      </c>
      <c r="T137" s="37">
        <f t="shared" ref="T137:T170" si="38">IF(($R137     =0),0,($S137     /$R137     ))</f>
        <v>0.84313907082361106</v>
      </c>
      <c r="U137" s="37">
        <f t="shared" ref="U137:U170" si="39">IF(($P137     =0),0,(($J137     /$P137     )-1))</f>
        <v>-0.23527603197788616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62253388</v>
      </c>
      <c r="E140" s="31">
        <v>62253388</v>
      </c>
      <c r="F140" s="31">
        <v>16538734</v>
      </c>
      <c r="G140" s="36">
        <f t="shared" si="32"/>
        <v>0.26566801472716634</v>
      </c>
      <c r="H140" s="31">
        <v>15136348</v>
      </c>
      <c r="I140" s="36">
        <f t="shared" si="33"/>
        <v>0.24314095162178162</v>
      </c>
      <c r="J140" s="31">
        <v>15713016</v>
      </c>
      <c r="K140" s="36">
        <f t="shared" si="34"/>
        <v>0.25240419043538642</v>
      </c>
      <c r="L140" s="31">
        <v>0</v>
      </c>
      <c r="M140" s="36">
        <f t="shared" si="35"/>
        <v>0</v>
      </c>
      <c r="N140" s="31">
        <f t="shared" si="36"/>
        <v>47388098</v>
      </c>
      <c r="O140" s="36">
        <f t="shared" si="37"/>
        <v>0.76121315678433432</v>
      </c>
      <c r="P140" s="31">
        <v>10972881</v>
      </c>
      <c r="Q140" s="31">
        <v>59158550</v>
      </c>
      <c r="R140" s="31">
        <v>59158550</v>
      </c>
      <c r="S140" s="31">
        <v>32055932</v>
      </c>
      <c r="T140" s="36">
        <f t="shared" si="38"/>
        <v>0.5418647346833213</v>
      </c>
      <c r="U140" s="36">
        <f t="shared" si="39"/>
        <v>0.43198636711725946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59499000</v>
      </c>
      <c r="E143" s="31">
        <v>60982209</v>
      </c>
      <c r="F143" s="31">
        <v>16892905</v>
      </c>
      <c r="G143" s="36">
        <f t="shared" si="32"/>
        <v>0.28391914149817643</v>
      </c>
      <c r="H143" s="31">
        <v>13986514</v>
      </c>
      <c r="I143" s="36">
        <f t="shared" si="33"/>
        <v>0.23507141296492379</v>
      </c>
      <c r="J143" s="31">
        <v>18423953</v>
      </c>
      <c r="K143" s="36">
        <f t="shared" si="34"/>
        <v>0.30212013146326006</v>
      </c>
      <c r="L143" s="31">
        <v>0</v>
      </c>
      <c r="M143" s="36">
        <f t="shared" si="35"/>
        <v>0</v>
      </c>
      <c r="N143" s="31">
        <f t="shared" si="36"/>
        <v>49303372</v>
      </c>
      <c r="O143" s="36">
        <f t="shared" si="37"/>
        <v>0.80848780010576526</v>
      </c>
      <c r="P143" s="31">
        <v>14149437</v>
      </c>
      <c r="Q143" s="31">
        <v>76602000</v>
      </c>
      <c r="R143" s="31">
        <v>49664110</v>
      </c>
      <c r="S143" s="31">
        <v>40117748</v>
      </c>
      <c r="T143" s="36">
        <f t="shared" si="38"/>
        <v>0.80778147438864811</v>
      </c>
      <c r="U143" s="36">
        <f t="shared" si="39"/>
        <v>0.30209795626497371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121752388</v>
      </c>
      <c r="E144" s="32">
        <f>SUM(E138:E143)</f>
        <v>123235597</v>
      </c>
      <c r="F144" s="32">
        <f>SUM(F138:F143)</f>
        <v>33431639</v>
      </c>
      <c r="G144" s="37">
        <f t="shared" si="32"/>
        <v>0.27458713171194638</v>
      </c>
      <c r="H144" s="32">
        <f>SUM(H138:H143)</f>
        <v>29122862</v>
      </c>
      <c r="I144" s="37">
        <f t="shared" si="33"/>
        <v>0.23919746034057254</v>
      </c>
      <c r="J144" s="32">
        <f>SUM(J138:J143)</f>
        <v>34136969</v>
      </c>
      <c r="K144" s="37">
        <f t="shared" si="34"/>
        <v>0.27700575021355234</v>
      </c>
      <c r="L144" s="32">
        <f>SUM(L138:L143)</f>
        <v>0</v>
      </c>
      <c r="M144" s="37">
        <f t="shared" si="35"/>
        <v>0</v>
      </c>
      <c r="N144" s="32">
        <f t="shared" si="36"/>
        <v>96691470</v>
      </c>
      <c r="O144" s="37">
        <f t="shared" si="37"/>
        <v>0.78460665874000679</v>
      </c>
      <c r="P144" s="32">
        <f>SUM(P138:P143)</f>
        <v>25122318</v>
      </c>
      <c r="Q144" s="32">
        <f>SUM(Q138:Q143)</f>
        <v>135760550</v>
      </c>
      <c r="R144" s="32">
        <f>SUM(R138:R143)</f>
        <v>108822660</v>
      </c>
      <c r="S144" s="32">
        <f>SUM(S138:S143)</f>
        <v>72173680</v>
      </c>
      <c r="T144" s="37">
        <f t="shared" si="38"/>
        <v>0.6632228986132116</v>
      </c>
      <c r="U144" s="37">
        <f t="shared" si="39"/>
        <v>0.35883038340649942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47046000</v>
      </c>
      <c r="E149" s="31">
        <v>54204128</v>
      </c>
      <c r="F149" s="31">
        <v>12899009</v>
      </c>
      <c r="G149" s="36">
        <f t="shared" si="32"/>
        <v>0.27417865493346938</v>
      </c>
      <c r="H149" s="31">
        <v>12185944</v>
      </c>
      <c r="I149" s="36">
        <f t="shared" si="33"/>
        <v>0.25902189346596949</v>
      </c>
      <c r="J149" s="31">
        <v>16662302</v>
      </c>
      <c r="K149" s="36">
        <f t="shared" si="34"/>
        <v>0.30739913388146378</v>
      </c>
      <c r="L149" s="31">
        <v>0</v>
      </c>
      <c r="M149" s="36">
        <f t="shared" si="35"/>
        <v>0</v>
      </c>
      <c r="N149" s="31">
        <f t="shared" si="36"/>
        <v>41747255</v>
      </c>
      <c r="O149" s="36">
        <f t="shared" si="37"/>
        <v>0.77018589801868964</v>
      </c>
      <c r="P149" s="31">
        <v>12353730</v>
      </c>
      <c r="Q149" s="31">
        <v>44501633</v>
      </c>
      <c r="R149" s="31">
        <v>43451635</v>
      </c>
      <c r="S149" s="31">
        <v>29680180</v>
      </c>
      <c r="T149" s="36">
        <f t="shared" si="38"/>
        <v>0.68306244402540894</v>
      </c>
      <c r="U149" s="36">
        <f t="shared" si="39"/>
        <v>0.34876689064760202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47046000</v>
      </c>
      <c r="E150" s="32">
        <f>SUM(E145:E149)</f>
        <v>54204128</v>
      </c>
      <c r="F150" s="32">
        <f>SUM(F145:F149)</f>
        <v>12899009</v>
      </c>
      <c r="G150" s="37">
        <f t="shared" si="32"/>
        <v>0.27417865493346938</v>
      </c>
      <c r="H150" s="32">
        <f>SUM(H145:H149)</f>
        <v>12185944</v>
      </c>
      <c r="I150" s="37">
        <f t="shared" si="33"/>
        <v>0.25902189346596949</v>
      </c>
      <c r="J150" s="32">
        <f>SUM(J145:J149)</f>
        <v>16662302</v>
      </c>
      <c r="K150" s="37">
        <f t="shared" si="34"/>
        <v>0.30739913388146378</v>
      </c>
      <c r="L150" s="32">
        <f>SUM(L145:L149)</f>
        <v>0</v>
      </c>
      <c r="M150" s="37">
        <f t="shared" si="35"/>
        <v>0</v>
      </c>
      <c r="N150" s="32">
        <f t="shared" si="36"/>
        <v>41747255</v>
      </c>
      <c r="O150" s="37">
        <f t="shared" si="37"/>
        <v>0.77018589801868964</v>
      </c>
      <c r="P150" s="32">
        <f>SUM(P145:P149)</f>
        <v>12353730</v>
      </c>
      <c r="Q150" s="32">
        <f>SUM(Q145:Q149)</f>
        <v>44501633</v>
      </c>
      <c r="R150" s="32">
        <f>SUM(R145:R149)</f>
        <v>43451635</v>
      </c>
      <c r="S150" s="32">
        <f>SUM(S145:S149)</f>
        <v>29680180</v>
      </c>
      <c r="T150" s="37">
        <f t="shared" si="38"/>
        <v>0.68306244402540894</v>
      </c>
      <c r="U150" s="37">
        <f t="shared" si="39"/>
        <v>0.34876689064760202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1156968900</v>
      </c>
      <c r="E152" s="31">
        <v>1151498600</v>
      </c>
      <c r="F152" s="31">
        <v>331561282</v>
      </c>
      <c r="G152" s="36">
        <f t="shared" si="32"/>
        <v>0.28657752338891734</v>
      </c>
      <c r="H152" s="31">
        <v>286868038</v>
      </c>
      <c r="I152" s="36">
        <f t="shared" si="33"/>
        <v>0.24794792496150933</v>
      </c>
      <c r="J152" s="31">
        <v>275560955</v>
      </c>
      <c r="K152" s="36">
        <f t="shared" si="34"/>
        <v>0.23930637431951718</v>
      </c>
      <c r="L152" s="31">
        <v>0</v>
      </c>
      <c r="M152" s="36">
        <f t="shared" si="35"/>
        <v>0</v>
      </c>
      <c r="N152" s="31">
        <f t="shared" si="36"/>
        <v>893990275</v>
      </c>
      <c r="O152" s="36">
        <f t="shared" si="37"/>
        <v>0.77637113497141896</v>
      </c>
      <c r="P152" s="31">
        <v>278600297</v>
      </c>
      <c r="Q152" s="31">
        <v>1166809200</v>
      </c>
      <c r="R152" s="31">
        <v>1167756602</v>
      </c>
      <c r="S152" s="31">
        <v>900546191</v>
      </c>
      <c r="T152" s="36">
        <f t="shared" si="38"/>
        <v>0.77117627890747731</v>
      </c>
      <c r="U152" s="36">
        <f t="shared" si="39"/>
        <v>-1.0909327925088363E-2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400941413</v>
      </c>
      <c r="E156" s="31">
        <v>408819146</v>
      </c>
      <c r="F156" s="31">
        <v>157850577</v>
      </c>
      <c r="G156" s="36">
        <f t="shared" si="32"/>
        <v>0.39369985709109079</v>
      </c>
      <c r="H156" s="31">
        <v>125443609</v>
      </c>
      <c r="I156" s="36">
        <f t="shared" si="33"/>
        <v>0.3128726665110047</v>
      </c>
      <c r="J156" s="31">
        <v>95090066</v>
      </c>
      <c r="K156" s="36">
        <f t="shared" si="34"/>
        <v>0.23259689995047345</v>
      </c>
      <c r="L156" s="31">
        <v>0</v>
      </c>
      <c r="M156" s="36">
        <f t="shared" si="35"/>
        <v>0</v>
      </c>
      <c r="N156" s="31">
        <f t="shared" si="36"/>
        <v>378384252</v>
      </c>
      <c r="O156" s="36">
        <f t="shared" si="37"/>
        <v>0.92555413732995762</v>
      </c>
      <c r="P156" s="31">
        <v>99094767</v>
      </c>
      <c r="Q156" s="31">
        <v>370021583</v>
      </c>
      <c r="R156" s="31">
        <v>385441479</v>
      </c>
      <c r="S156" s="31">
        <v>362066225</v>
      </c>
      <c r="T156" s="36">
        <f t="shared" si="38"/>
        <v>0.93935459655082942</v>
      </c>
      <c r="U156" s="36">
        <f t="shared" si="39"/>
        <v>-4.0412840367241576E-2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1557910313</v>
      </c>
      <c r="E157" s="32">
        <f>SUM(E151:E156)</f>
        <v>1560317746</v>
      </c>
      <c r="F157" s="32">
        <f>SUM(F151:F156)</f>
        <v>489411859</v>
      </c>
      <c r="G157" s="37">
        <f t="shared" si="32"/>
        <v>0.31414636318669775</v>
      </c>
      <c r="H157" s="32">
        <f>SUM(H151:H156)</f>
        <v>412311647</v>
      </c>
      <c r="I157" s="37">
        <f t="shared" si="33"/>
        <v>0.26465685704720027</v>
      </c>
      <c r="J157" s="32">
        <f>SUM(J151:J156)</f>
        <v>370651021</v>
      </c>
      <c r="K157" s="37">
        <f t="shared" si="34"/>
        <v>0.2375484236785704</v>
      </c>
      <c r="L157" s="32">
        <f>SUM(L151:L156)</f>
        <v>0</v>
      </c>
      <c r="M157" s="37">
        <f t="shared" si="35"/>
        <v>0</v>
      </c>
      <c r="N157" s="32">
        <f t="shared" si="36"/>
        <v>1272374527</v>
      </c>
      <c r="O157" s="37">
        <f t="shared" si="37"/>
        <v>0.81545860146872928</v>
      </c>
      <c r="P157" s="32">
        <f>SUM(P151:P156)</f>
        <v>377695064</v>
      </c>
      <c r="Q157" s="32">
        <f>SUM(Q151:Q156)</f>
        <v>1536830783</v>
      </c>
      <c r="R157" s="32">
        <f>SUM(R151:R156)</f>
        <v>1553198081</v>
      </c>
      <c r="S157" s="32">
        <f>SUM(S151:S156)</f>
        <v>1262612416</v>
      </c>
      <c r="T157" s="37">
        <f t="shared" si="38"/>
        <v>0.81291139323780814</v>
      </c>
      <c r="U157" s="37">
        <f t="shared" si="39"/>
        <v>-1.8650079578482415E-2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868495210</v>
      </c>
      <c r="E162" s="31">
        <v>783904143</v>
      </c>
      <c r="F162" s="31">
        <v>214696633</v>
      </c>
      <c r="G162" s="36">
        <f t="shared" si="32"/>
        <v>0.24720531619282046</v>
      </c>
      <c r="H162" s="31">
        <v>128133024</v>
      </c>
      <c r="I162" s="36">
        <f t="shared" si="33"/>
        <v>0.1475345200810031</v>
      </c>
      <c r="J162" s="31">
        <v>269651606</v>
      </c>
      <c r="K162" s="36">
        <f t="shared" si="34"/>
        <v>0.34398543292301492</v>
      </c>
      <c r="L162" s="31">
        <v>0</v>
      </c>
      <c r="M162" s="36">
        <f t="shared" si="35"/>
        <v>0</v>
      </c>
      <c r="N162" s="31">
        <f t="shared" si="36"/>
        <v>612481263</v>
      </c>
      <c r="O162" s="36">
        <f t="shared" si="37"/>
        <v>0.78132163029019741</v>
      </c>
      <c r="P162" s="31">
        <v>158870806</v>
      </c>
      <c r="Q162" s="31">
        <v>666398360</v>
      </c>
      <c r="R162" s="31">
        <v>812484953</v>
      </c>
      <c r="S162" s="31">
        <v>532882045</v>
      </c>
      <c r="T162" s="36">
        <f t="shared" si="38"/>
        <v>0.65586697086807466</v>
      </c>
      <c r="U162" s="36">
        <f t="shared" si="39"/>
        <v>0.69730117690722859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868495210</v>
      </c>
      <c r="E163" s="32">
        <f>SUM(E158:E162)</f>
        <v>783904143</v>
      </c>
      <c r="F163" s="32">
        <f>SUM(F158:F162)</f>
        <v>214696633</v>
      </c>
      <c r="G163" s="37">
        <f t="shared" si="32"/>
        <v>0.24720531619282046</v>
      </c>
      <c r="H163" s="32">
        <f>SUM(H158:H162)</f>
        <v>128133024</v>
      </c>
      <c r="I163" s="37">
        <f t="shared" si="33"/>
        <v>0.1475345200810031</v>
      </c>
      <c r="J163" s="32">
        <f>SUM(J158:J162)</f>
        <v>269651606</v>
      </c>
      <c r="K163" s="37">
        <f t="shared" si="34"/>
        <v>0.34398543292301492</v>
      </c>
      <c r="L163" s="32">
        <f>SUM(L158:L162)</f>
        <v>0</v>
      </c>
      <c r="M163" s="37">
        <f t="shared" si="35"/>
        <v>0</v>
      </c>
      <c r="N163" s="32">
        <f t="shared" si="36"/>
        <v>612481263</v>
      </c>
      <c r="O163" s="37">
        <f t="shared" si="37"/>
        <v>0.78132163029019741</v>
      </c>
      <c r="P163" s="32">
        <f>SUM(P158:P162)</f>
        <v>158870806</v>
      </c>
      <c r="Q163" s="32">
        <f>SUM(Q158:Q162)</f>
        <v>666398360</v>
      </c>
      <c r="R163" s="32">
        <f>SUM(R158:R162)</f>
        <v>812484953</v>
      </c>
      <c r="S163" s="32">
        <f>SUM(S158:S162)</f>
        <v>532882045</v>
      </c>
      <c r="T163" s="37">
        <f t="shared" si="38"/>
        <v>0.65586697086807466</v>
      </c>
      <c r="U163" s="37">
        <f t="shared" si="39"/>
        <v>0.69730117690722859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102382691</v>
      </c>
      <c r="E168" s="31">
        <v>82538612</v>
      </c>
      <c r="F168" s="31">
        <v>20568492</v>
      </c>
      <c r="G168" s="36">
        <f t="shared" si="32"/>
        <v>0.20089813814329222</v>
      </c>
      <c r="H168" s="31">
        <v>19692213</v>
      </c>
      <c r="I168" s="36">
        <f t="shared" si="33"/>
        <v>0.19233927930259226</v>
      </c>
      <c r="J168" s="31">
        <v>18987802</v>
      </c>
      <c r="K168" s="36">
        <f t="shared" si="34"/>
        <v>0.23004750794694731</v>
      </c>
      <c r="L168" s="31">
        <v>0</v>
      </c>
      <c r="M168" s="36">
        <f t="shared" si="35"/>
        <v>0</v>
      </c>
      <c r="N168" s="31">
        <f t="shared" si="36"/>
        <v>59248507</v>
      </c>
      <c r="O168" s="36">
        <f t="shared" si="37"/>
        <v>0.71782776041836027</v>
      </c>
      <c r="P168" s="31">
        <v>28488405</v>
      </c>
      <c r="Q168" s="31">
        <v>76453684</v>
      </c>
      <c r="R168" s="31">
        <v>84304715</v>
      </c>
      <c r="S168" s="31">
        <v>78941106</v>
      </c>
      <c r="T168" s="36">
        <f t="shared" si="38"/>
        <v>0.93637830339619799</v>
      </c>
      <c r="U168" s="36">
        <f t="shared" si="39"/>
        <v>-0.33349016907053941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102382691</v>
      </c>
      <c r="E169" s="32">
        <f>SUM(E164:E168)</f>
        <v>82538612</v>
      </c>
      <c r="F169" s="32">
        <f>SUM(F164:F168)</f>
        <v>20568492</v>
      </c>
      <c r="G169" s="37">
        <f t="shared" si="32"/>
        <v>0.20089813814329222</v>
      </c>
      <c r="H169" s="32">
        <f>SUM(H164:H168)</f>
        <v>19692213</v>
      </c>
      <c r="I169" s="37">
        <f t="shared" si="33"/>
        <v>0.19233927930259226</v>
      </c>
      <c r="J169" s="32">
        <f>SUM(J164:J168)</f>
        <v>18987802</v>
      </c>
      <c r="K169" s="37">
        <f t="shared" si="34"/>
        <v>0.23004750794694731</v>
      </c>
      <c r="L169" s="32">
        <f>SUM(L164:L168)</f>
        <v>0</v>
      </c>
      <c r="M169" s="37">
        <f t="shared" si="35"/>
        <v>0</v>
      </c>
      <c r="N169" s="32">
        <f t="shared" si="36"/>
        <v>59248507</v>
      </c>
      <c r="O169" s="37">
        <f t="shared" si="37"/>
        <v>0.71782776041836027</v>
      </c>
      <c r="P169" s="32">
        <f>SUM(P164:P168)</f>
        <v>28488405</v>
      </c>
      <c r="Q169" s="32">
        <f>SUM(Q164:Q168)</f>
        <v>76453684</v>
      </c>
      <c r="R169" s="32">
        <f>SUM(R164:R168)</f>
        <v>84304715</v>
      </c>
      <c r="S169" s="32">
        <f>SUM(S164:S168)</f>
        <v>78941106</v>
      </c>
      <c r="T169" s="37">
        <f t="shared" si="38"/>
        <v>0.93637830339619799</v>
      </c>
      <c r="U169" s="37">
        <f t="shared" si="39"/>
        <v>-0.33349016907053941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15594965947</v>
      </c>
      <c r="E170" s="32">
        <f>SUM(E105,E107:E111,E113:E120,E122:E125,E127:E131,E133:E136,E138:E143,E145:E149,E151:E156,E158:E162,E164:E168)</f>
        <v>15304120180</v>
      </c>
      <c r="F170" s="32">
        <f>SUM(F105,F107:F111,F113:F120,F122:F125,F127:F131,F133:F136,F138:F143,F145:F149,F151:F156,F158:F162,F164:F168)</f>
        <v>3676936066</v>
      </c>
      <c r="G170" s="37">
        <f t="shared" si="32"/>
        <v>0.23577711413389341</v>
      </c>
      <c r="H170" s="32">
        <f>SUM(H105,H107:H111,H113:H120,H122:H125,H127:H131,H133:H136,H138:H143,H145:H149,H151:H156,H158:H162,H164:H168)</f>
        <v>3528090973</v>
      </c>
      <c r="I170" s="37">
        <f t="shared" si="33"/>
        <v>0.22623268207127428</v>
      </c>
      <c r="J170" s="32">
        <f>SUM(J105,J107:J111,J113:J120,J122:J125,J127:J131,J133:J136,J138:J143,J145:J149,J151:J156,J158:J162,J164:J168)</f>
        <v>4162587506</v>
      </c>
      <c r="K170" s="37">
        <f t="shared" si="34"/>
        <v>0.27199129757487306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11367614545</v>
      </c>
      <c r="O170" s="37">
        <f t="shared" si="37"/>
        <v>0.74278131714200901</v>
      </c>
      <c r="P170" s="32">
        <f>SUM(P105,P107:P111,P113:P120,P122:P125,P127:P131,P133:P136,P138:P143,P145:P149,P151:P156,P158:P162,P164:P168)</f>
        <v>3346016548</v>
      </c>
      <c r="Q170" s="32">
        <f>SUM(Q105,Q107:Q111,Q113:Q120,Q122:Q125,Q127:Q131,Q133:Q136,Q138:Q143,Q145:Q149,Q151:Q156,Q158:Q162,Q164:Q168)</f>
        <v>11770861513</v>
      </c>
      <c r="R170" s="32">
        <f>SUM(R105,R107:R111,R113:R120,R122:R125,R127:R131,R133:R136,R138:R143,R145:R149,R151:R156,R158:R162,R164:R168)</f>
        <v>13159210000</v>
      </c>
      <c r="S170" s="32">
        <f>SUM(S105,S107:S111,S113:S120,S122:S125,S127:S131,S133:S136,S138:S143,S145:S149,S151:S156,S158:S162,S164:S168)</f>
        <v>9276510570</v>
      </c>
      <c r="T170" s="37">
        <f t="shared" si="38"/>
        <v>0.70494433708406512</v>
      </c>
      <c r="U170" s="37">
        <f t="shared" si="39"/>
        <v>0.24404271356281404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1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1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818574</v>
      </c>
      <c r="G177" s="36">
        <f t="shared" si="40"/>
        <v>0</v>
      </c>
      <c r="H177" s="31">
        <v>1007976</v>
      </c>
      <c r="I177" s="36">
        <f t="shared" si="41"/>
        <v>0</v>
      </c>
      <c r="J177" s="31">
        <v>-340631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1485919</v>
      </c>
      <c r="O177" s="36">
        <f t="shared" si="45"/>
        <v>0</v>
      </c>
      <c r="P177" s="31">
        <v>1256471</v>
      </c>
      <c r="Q177" s="31">
        <v>0</v>
      </c>
      <c r="R177" s="31">
        <v>0</v>
      </c>
      <c r="S177" s="31">
        <v>3812179</v>
      </c>
      <c r="T177" s="36">
        <f t="shared" si="46"/>
        <v>0</v>
      </c>
      <c r="U177" s="36">
        <f t="shared" si="47"/>
        <v>-1.271101362466782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351369011</v>
      </c>
      <c r="E178" s="31">
        <v>351919011</v>
      </c>
      <c r="F178" s="31">
        <v>10978028</v>
      </c>
      <c r="G178" s="36">
        <f t="shared" si="40"/>
        <v>3.1243586247849273E-2</v>
      </c>
      <c r="H178" s="31">
        <v>34261641</v>
      </c>
      <c r="I178" s="36">
        <f t="shared" si="41"/>
        <v>9.7509000302818394E-2</v>
      </c>
      <c r="J178" s="31">
        <v>48982418</v>
      </c>
      <c r="K178" s="36">
        <f t="shared" si="42"/>
        <v>0.13918662098081425</v>
      </c>
      <c r="L178" s="31">
        <v>0</v>
      </c>
      <c r="M178" s="36">
        <f t="shared" si="43"/>
        <v>0</v>
      </c>
      <c r="N178" s="31">
        <f t="shared" si="44"/>
        <v>94222087</v>
      </c>
      <c r="O178" s="36">
        <f t="shared" si="45"/>
        <v>0.26773798531730925</v>
      </c>
      <c r="P178" s="31">
        <v>28787798</v>
      </c>
      <c r="Q178" s="31">
        <v>329886518</v>
      </c>
      <c r="R178" s="31">
        <v>314736518</v>
      </c>
      <c r="S178" s="31">
        <v>127321857</v>
      </c>
      <c r="T178" s="36">
        <f t="shared" si="46"/>
        <v>0.40453474483694962</v>
      </c>
      <c r="U178" s="36">
        <f t="shared" si="47"/>
        <v>0.70149929494433727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351369011</v>
      </c>
      <c r="E179" s="32">
        <f>SUM(E173:E178)</f>
        <v>351919011</v>
      </c>
      <c r="F179" s="32">
        <f>SUM(F173:F178)</f>
        <v>11796603</v>
      </c>
      <c r="G179" s="37">
        <f t="shared" si="40"/>
        <v>3.3573259538246532E-2</v>
      </c>
      <c r="H179" s="32">
        <f>SUM(H173:H178)</f>
        <v>35269617</v>
      </c>
      <c r="I179" s="37">
        <f t="shared" si="41"/>
        <v>0.10037771088469723</v>
      </c>
      <c r="J179" s="32">
        <f>SUM(J173:J178)</f>
        <v>48641787</v>
      </c>
      <c r="K179" s="37">
        <f t="shared" si="42"/>
        <v>0.13821869657391142</v>
      </c>
      <c r="L179" s="32">
        <f>SUM(L173:L178)</f>
        <v>0</v>
      </c>
      <c r="M179" s="37">
        <f t="shared" si="43"/>
        <v>0</v>
      </c>
      <c r="N179" s="32">
        <f t="shared" si="44"/>
        <v>95708007</v>
      </c>
      <c r="O179" s="37">
        <f t="shared" si="45"/>
        <v>0.27196032043861362</v>
      </c>
      <c r="P179" s="32">
        <f>SUM(P173:P178)</f>
        <v>30044269</v>
      </c>
      <c r="Q179" s="32">
        <f>SUM(Q173:Q178)</f>
        <v>329886518</v>
      </c>
      <c r="R179" s="32">
        <f>SUM(R173:R178)</f>
        <v>314736518</v>
      </c>
      <c r="S179" s="32">
        <f>SUM(S173:S178)</f>
        <v>131134036</v>
      </c>
      <c r="T179" s="37">
        <f t="shared" si="46"/>
        <v>0.4166470317244852</v>
      </c>
      <c r="U179" s="37">
        <f t="shared" si="47"/>
        <v>0.61900384396105634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9584807</v>
      </c>
      <c r="G180" s="36">
        <f t="shared" si="40"/>
        <v>0</v>
      </c>
      <c r="H180" s="31">
        <v>7861163</v>
      </c>
      <c r="I180" s="36">
        <f t="shared" si="41"/>
        <v>0</v>
      </c>
      <c r="J180" s="31">
        <v>8070002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25515972</v>
      </c>
      <c r="O180" s="36">
        <f t="shared" si="45"/>
        <v>0</v>
      </c>
      <c r="P180" s="31">
        <v>6420000</v>
      </c>
      <c r="Q180" s="31">
        <v>0</v>
      </c>
      <c r="R180" s="31">
        <v>0</v>
      </c>
      <c r="S180" s="31">
        <v>23299471</v>
      </c>
      <c r="T180" s="36">
        <f t="shared" si="46"/>
        <v>0</v>
      </c>
      <c r="U180" s="36">
        <f t="shared" si="47"/>
        <v>0.25700965732087222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1121075582</v>
      </c>
      <c r="E184" s="31">
        <v>980757747</v>
      </c>
      <c r="F184" s="31">
        <v>103105875</v>
      </c>
      <c r="G184" s="36">
        <f t="shared" si="40"/>
        <v>9.1970493921613217E-2</v>
      </c>
      <c r="H184" s="31">
        <v>60981639</v>
      </c>
      <c r="I184" s="36">
        <f t="shared" si="41"/>
        <v>5.4395653584041762E-2</v>
      </c>
      <c r="J184" s="31">
        <v>191989097</v>
      </c>
      <c r="K184" s="36">
        <f t="shared" si="42"/>
        <v>0.19575588119213705</v>
      </c>
      <c r="L184" s="31">
        <v>0</v>
      </c>
      <c r="M184" s="36">
        <f t="shared" si="43"/>
        <v>0</v>
      </c>
      <c r="N184" s="31">
        <f t="shared" si="44"/>
        <v>356076611</v>
      </c>
      <c r="O184" s="36">
        <f t="shared" si="45"/>
        <v>0.36306275641379154</v>
      </c>
      <c r="P184" s="31">
        <v>535517290</v>
      </c>
      <c r="Q184" s="31">
        <v>1325505700</v>
      </c>
      <c r="R184" s="31">
        <v>846024690</v>
      </c>
      <c r="S184" s="31">
        <v>859673832</v>
      </c>
      <c r="T184" s="36">
        <f t="shared" si="46"/>
        <v>1.0161332667489882</v>
      </c>
      <c r="U184" s="36">
        <f t="shared" si="47"/>
        <v>-0.64148851851263289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1121075582</v>
      </c>
      <c r="E185" s="32">
        <f>SUM(E180:E184)</f>
        <v>980757747</v>
      </c>
      <c r="F185" s="32">
        <f>SUM(F180:F184)</f>
        <v>112690682</v>
      </c>
      <c r="G185" s="37">
        <f t="shared" si="40"/>
        <v>0.10052014673173035</v>
      </c>
      <c r="H185" s="32">
        <f>SUM(H180:H184)</f>
        <v>68842802</v>
      </c>
      <c r="I185" s="37">
        <f t="shared" si="41"/>
        <v>6.1407815053097822E-2</v>
      </c>
      <c r="J185" s="32">
        <f>SUM(J180:J184)</f>
        <v>200059099</v>
      </c>
      <c r="K185" s="37">
        <f t="shared" si="42"/>
        <v>0.20398421487054541</v>
      </c>
      <c r="L185" s="32">
        <f>SUM(L180:L184)</f>
        <v>0</v>
      </c>
      <c r="M185" s="37">
        <f t="shared" si="43"/>
        <v>0</v>
      </c>
      <c r="N185" s="32">
        <f t="shared" si="44"/>
        <v>381592583</v>
      </c>
      <c r="O185" s="37">
        <f t="shared" si="45"/>
        <v>0.38907934621698176</v>
      </c>
      <c r="P185" s="32">
        <f>SUM(P180:P184)</f>
        <v>541937290</v>
      </c>
      <c r="Q185" s="32">
        <f>SUM(Q180:Q184)</f>
        <v>1325505700</v>
      </c>
      <c r="R185" s="32">
        <f>SUM(R180:R184)</f>
        <v>846024690</v>
      </c>
      <c r="S185" s="32">
        <f>SUM(S180:S184)</f>
        <v>882973303</v>
      </c>
      <c r="T185" s="37">
        <f t="shared" si="46"/>
        <v>1.0436732088752634</v>
      </c>
      <c r="U185" s="37">
        <f t="shared" si="47"/>
        <v>-0.63084455952458995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1159559</v>
      </c>
      <c r="G186" s="36">
        <f t="shared" si="40"/>
        <v>0</v>
      </c>
      <c r="H186" s="31">
        <v>629207</v>
      </c>
      <c r="I186" s="36">
        <f t="shared" si="41"/>
        <v>0</v>
      </c>
      <c r="J186" s="31">
        <v>1275743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3064509</v>
      </c>
      <c r="O186" s="36">
        <f t="shared" si="45"/>
        <v>0</v>
      </c>
      <c r="P186" s="31">
        <v>1332773</v>
      </c>
      <c r="Q186" s="31">
        <v>0</v>
      </c>
      <c r="R186" s="31">
        <v>0</v>
      </c>
      <c r="S186" s="31">
        <v>3501354</v>
      </c>
      <c r="T186" s="36">
        <f t="shared" si="46"/>
        <v>0</v>
      </c>
      <c r="U186" s="36">
        <f t="shared" si="47"/>
        <v>-4.2790482700354793E-2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68588</v>
      </c>
      <c r="E187" s="31">
        <v>68588</v>
      </c>
      <c r="F187" s="31">
        <v>317437</v>
      </c>
      <c r="G187" s="36">
        <f t="shared" si="40"/>
        <v>4.6281711086487434</v>
      </c>
      <c r="H187" s="31">
        <v>190378</v>
      </c>
      <c r="I187" s="36">
        <f t="shared" si="41"/>
        <v>2.7756750451974108</v>
      </c>
      <c r="J187" s="31">
        <v>192703</v>
      </c>
      <c r="K187" s="36">
        <f t="shared" si="42"/>
        <v>2.8095731031667346</v>
      </c>
      <c r="L187" s="31">
        <v>0</v>
      </c>
      <c r="M187" s="36">
        <f t="shared" si="43"/>
        <v>0</v>
      </c>
      <c r="N187" s="31">
        <f t="shared" si="44"/>
        <v>700518</v>
      </c>
      <c r="O187" s="36">
        <f t="shared" si="45"/>
        <v>10.213419257012889</v>
      </c>
      <c r="P187" s="31">
        <v>-6288558</v>
      </c>
      <c r="Q187" s="31">
        <v>459174</v>
      </c>
      <c r="R187" s="31">
        <v>459174</v>
      </c>
      <c r="S187" s="31">
        <v>1031515</v>
      </c>
      <c r="T187" s="36">
        <f t="shared" si="46"/>
        <v>2.2464577698214621</v>
      </c>
      <c r="U187" s="36">
        <f t="shared" si="47"/>
        <v>-1.0306434320872926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373505118</v>
      </c>
      <c r="E188" s="31">
        <v>373505118</v>
      </c>
      <c r="F188" s="31">
        <v>70605113</v>
      </c>
      <c r="G188" s="36">
        <f t="shared" si="40"/>
        <v>0.1890338568265616</v>
      </c>
      <c r="H188" s="31">
        <v>62621124</v>
      </c>
      <c r="I188" s="36">
        <f t="shared" si="41"/>
        <v>0.16765800783484847</v>
      </c>
      <c r="J188" s="31">
        <v>49966467</v>
      </c>
      <c r="K188" s="36">
        <f t="shared" si="42"/>
        <v>0.13377719498879798</v>
      </c>
      <c r="L188" s="31">
        <v>0</v>
      </c>
      <c r="M188" s="36">
        <f t="shared" si="43"/>
        <v>0</v>
      </c>
      <c r="N188" s="31">
        <f t="shared" si="44"/>
        <v>183192704</v>
      </c>
      <c r="O188" s="36">
        <f t="shared" si="45"/>
        <v>0.49046905965020804</v>
      </c>
      <c r="P188" s="31">
        <v>55310338</v>
      </c>
      <c r="Q188" s="31">
        <v>300018818</v>
      </c>
      <c r="R188" s="31">
        <v>300018818</v>
      </c>
      <c r="S188" s="31">
        <v>173255208</v>
      </c>
      <c r="T188" s="36">
        <f t="shared" si="46"/>
        <v>0.5774811365332424</v>
      </c>
      <c r="U188" s="36">
        <f t="shared" si="47"/>
        <v>-9.6616133497502754E-2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269751000</v>
      </c>
      <c r="E190" s="31">
        <v>265114000</v>
      </c>
      <c r="F190" s="31">
        <v>103859854</v>
      </c>
      <c r="G190" s="36">
        <f t="shared" si="40"/>
        <v>0.38502120103354576</v>
      </c>
      <c r="H190" s="31">
        <v>82312851</v>
      </c>
      <c r="I190" s="36">
        <f t="shared" si="41"/>
        <v>0.30514382152429465</v>
      </c>
      <c r="J190" s="31">
        <v>63483341</v>
      </c>
      <c r="K190" s="36">
        <f t="shared" si="42"/>
        <v>0.23945676576868818</v>
      </c>
      <c r="L190" s="31">
        <v>0</v>
      </c>
      <c r="M190" s="36">
        <f t="shared" si="43"/>
        <v>0</v>
      </c>
      <c r="N190" s="31">
        <f t="shared" si="44"/>
        <v>249656046</v>
      </c>
      <c r="O190" s="36">
        <f t="shared" si="45"/>
        <v>0.94169318104664412</v>
      </c>
      <c r="P190" s="31">
        <v>65902437900</v>
      </c>
      <c r="Q190" s="31">
        <v>254482000</v>
      </c>
      <c r="R190" s="31">
        <v>263205000</v>
      </c>
      <c r="S190" s="31">
        <v>66070871329</v>
      </c>
      <c r="T190" s="36">
        <f t="shared" si="46"/>
        <v>251.02437768659411</v>
      </c>
      <c r="U190" s="36">
        <f t="shared" si="47"/>
        <v>-0.99903670724448268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643324706</v>
      </c>
      <c r="E191" s="32">
        <f>SUM(E186:E190)</f>
        <v>638687706</v>
      </c>
      <c r="F191" s="32">
        <f>SUM(F186:F190)</f>
        <v>175941963</v>
      </c>
      <c r="G191" s="37">
        <f t="shared" si="40"/>
        <v>0.27348858416141725</v>
      </c>
      <c r="H191" s="32">
        <f>SUM(H186:H190)</f>
        <v>145753560</v>
      </c>
      <c r="I191" s="37">
        <f t="shared" si="41"/>
        <v>0.22656297611551701</v>
      </c>
      <c r="J191" s="32">
        <f>SUM(J186:J190)</f>
        <v>114918254</v>
      </c>
      <c r="K191" s="37">
        <f t="shared" si="42"/>
        <v>0.17992870838193337</v>
      </c>
      <c r="L191" s="32">
        <f>SUM(L186:L190)</f>
        <v>0</v>
      </c>
      <c r="M191" s="37">
        <f t="shared" si="43"/>
        <v>0</v>
      </c>
      <c r="N191" s="32">
        <f t="shared" si="44"/>
        <v>436613777</v>
      </c>
      <c r="O191" s="37">
        <f t="shared" si="45"/>
        <v>0.68361074261855292</v>
      </c>
      <c r="P191" s="32">
        <f>SUM(P186:P190)</f>
        <v>65952792453</v>
      </c>
      <c r="Q191" s="32">
        <f>SUM(Q186:Q190)</f>
        <v>554959992</v>
      </c>
      <c r="R191" s="32">
        <f>SUM(R186:R190)</f>
        <v>563682992</v>
      </c>
      <c r="S191" s="32">
        <f>SUM(S186:S190)</f>
        <v>66248659406</v>
      </c>
      <c r="T191" s="37">
        <f t="shared" si="46"/>
        <v>117.52822126306057</v>
      </c>
      <c r="U191" s="37">
        <f t="shared" si="47"/>
        <v>-0.99825756803122634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84282031</v>
      </c>
      <c r="E192" s="31">
        <v>84282031</v>
      </c>
      <c r="F192" s="31">
        <v>3525781</v>
      </c>
      <c r="G192" s="36">
        <f t="shared" si="40"/>
        <v>4.1833128107698306E-2</v>
      </c>
      <c r="H192" s="31">
        <v>10301783</v>
      </c>
      <c r="I192" s="36">
        <f t="shared" si="41"/>
        <v>0.12222988551379356</v>
      </c>
      <c r="J192" s="31">
        <v>6336060</v>
      </c>
      <c r="K192" s="36">
        <f t="shared" si="42"/>
        <v>7.5176878449927251E-2</v>
      </c>
      <c r="L192" s="31">
        <v>0</v>
      </c>
      <c r="M192" s="36">
        <f t="shared" si="43"/>
        <v>0</v>
      </c>
      <c r="N192" s="31">
        <f t="shared" si="44"/>
        <v>20163624</v>
      </c>
      <c r="O192" s="36">
        <f t="shared" si="45"/>
        <v>0.2392398920714191</v>
      </c>
      <c r="P192" s="31">
        <v>-3849447</v>
      </c>
      <c r="Q192" s="31">
        <v>61314765</v>
      </c>
      <c r="R192" s="31">
        <v>61330218</v>
      </c>
      <c r="S192" s="31">
        <v>21203876</v>
      </c>
      <c r="T192" s="36">
        <f t="shared" si="46"/>
        <v>0.345732930543309</v>
      </c>
      <c r="U192" s="36">
        <f t="shared" si="47"/>
        <v>-2.6459662907425407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84436739</v>
      </c>
      <c r="E193" s="31">
        <v>69850399</v>
      </c>
      <c r="F193" s="31">
        <v>19568920</v>
      </c>
      <c r="G193" s="36">
        <f t="shared" si="40"/>
        <v>0.23175835817155374</v>
      </c>
      <c r="H193" s="31">
        <v>21125692</v>
      </c>
      <c r="I193" s="36">
        <f t="shared" si="41"/>
        <v>0.25019549843107985</v>
      </c>
      <c r="J193" s="31">
        <v>22944522</v>
      </c>
      <c r="K193" s="36">
        <f t="shared" si="42"/>
        <v>0.32848090101818889</v>
      </c>
      <c r="L193" s="31">
        <v>0</v>
      </c>
      <c r="M193" s="36">
        <f t="shared" si="43"/>
        <v>0</v>
      </c>
      <c r="N193" s="31">
        <f t="shared" si="44"/>
        <v>63639134</v>
      </c>
      <c r="O193" s="36">
        <f t="shared" si="45"/>
        <v>0.9110776017184955</v>
      </c>
      <c r="P193" s="31">
        <v>19491102</v>
      </c>
      <c r="Q193" s="31">
        <v>76801901</v>
      </c>
      <c r="R193" s="31">
        <v>71801901</v>
      </c>
      <c r="S193" s="31">
        <v>45442141</v>
      </c>
      <c r="T193" s="36">
        <f t="shared" si="46"/>
        <v>0.63288214332932491</v>
      </c>
      <c r="U193" s="36">
        <f t="shared" si="47"/>
        <v>0.17717930982045038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46431586</v>
      </c>
      <c r="E194" s="31">
        <v>46431586</v>
      </c>
      <c r="F194" s="31">
        <v>12933663</v>
      </c>
      <c r="G194" s="36">
        <f t="shared" si="40"/>
        <v>0.27855311683731848</v>
      </c>
      <c r="H194" s="31">
        <v>10334952</v>
      </c>
      <c r="I194" s="36">
        <f t="shared" si="41"/>
        <v>0.22258451391257666</v>
      </c>
      <c r="J194" s="31">
        <v>11381879</v>
      </c>
      <c r="K194" s="36">
        <f t="shared" si="42"/>
        <v>0.24513224682869975</v>
      </c>
      <c r="L194" s="31">
        <v>0</v>
      </c>
      <c r="M194" s="36">
        <f t="shared" si="43"/>
        <v>0</v>
      </c>
      <c r="N194" s="31">
        <f t="shared" si="44"/>
        <v>34650494</v>
      </c>
      <c r="O194" s="36">
        <f t="shared" si="45"/>
        <v>0.74626987757859486</v>
      </c>
      <c r="P194" s="31">
        <v>10818580</v>
      </c>
      <c r="Q194" s="31">
        <v>47748956</v>
      </c>
      <c r="R194" s="31">
        <v>47748956</v>
      </c>
      <c r="S194" s="31">
        <v>32535856</v>
      </c>
      <c r="T194" s="36">
        <f t="shared" si="46"/>
        <v>0.68139408116064359</v>
      </c>
      <c r="U194" s="36">
        <f t="shared" si="47"/>
        <v>5.2067739019353798E-2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222838611</v>
      </c>
      <c r="E195" s="31">
        <v>232838611</v>
      </c>
      <c r="F195" s="31">
        <v>-1820302</v>
      </c>
      <c r="G195" s="36">
        <f t="shared" si="40"/>
        <v>-8.1687010694928442E-3</v>
      </c>
      <c r="H195" s="31">
        <v>24981762</v>
      </c>
      <c r="I195" s="36">
        <f t="shared" si="41"/>
        <v>0.11210697234152119</v>
      </c>
      <c r="J195" s="31">
        <v>38686307</v>
      </c>
      <c r="K195" s="36">
        <f t="shared" si="42"/>
        <v>0.16615073777432901</v>
      </c>
      <c r="L195" s="31">
        <v>0</v>
      </c>
      <c r="M195" s="36">
        <f t="shared" si="43"/>
        <v>0</v>
      </c>
      <c r="N195" s="31">
        <f t="shared" si="44"/>
        <v>61847767</v>
      </c>
      <c r="O195" s="36">
        <f t="shared" si="45"/>
        <v>0.26562504704170392</v>
      </c>
      <c r="P195" s="31">
        <v>33301099</v>
      </c>
      <c r="Q195" s="31">
        <v>159663166</v>
      </c>
      <c r="R195" s="31">
        <v>159729466</v>
      </c>
      <c r="S195" s="31">
        <v>102797507</v>
      </c>
      <c r="T195" s="36">
        <f t="shared" si="46"/>
        <v>0.64357259542832257</v>
      </c>
      <c r="U195" s="36">
        <f t="shared" si="47"/>
        <v>0.16171262095584282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120131191</v>
      </c>
      <c r="E196" s="31">
        <v>120211191</v>
      </c>
      <c r="F196" s="31">
        <v>24330738</v>
      </c>
      <c r="G196" s="36">
        <f t="shared" si="40"/>
        <v>0.20253472722167551</v>
      </c>
      <c r="H196" s="31">
        <v>27869819</v>
      </c>
      <c r="I196" s="36">
        <f t="shared" si="41"/>
        <v>0.23199486135120395</v>
      </c>
      <c r="J196" s="31">
        <v>16992332</v>
      </c>
      <c r="K196" s="36">
        <f t="shared" si="42"/>
        <v>0.14135399423835673</v>
      </c>
      <c r="L196" s="31">
        <v>0</v>
      </c>
      <c r="M196" s="36">
        <f t="shared" si="43"/>
        <v>0</v>
      </c>
      <c r="N196" s="31">
        <f t="shared" si="44"/>
        <v>69192889</v>
      </c>
      <c r="O196" s="36">
        <f t="shared" si="45"/>
        <v>0.57559440534949857</v>
      </c>
      <c r="P196" s="31">
        <v>27266193</v>
      </c>
      <c r="Q196" s="31">
        <v>82879214</v>
      </c>
      <c r="R196" s="31">
        <v>82879214</v>
      </c>
      <c r="S196" s="31">
        <v>64923840</v>
      </c>
      <c r="T196" s="36">
        <f t="shared" si="46"/>
        <v>0.78335491936494472</v>
      </c>
      <c r="U196" s="36">
        <f t="shared" si="47"/>
        <v>-0.37679851382259344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558120158</v>
      </c>
      <c r="E198" s="32">
        <f>SUM(E192:E197)</f>
        <v>553613818</v>
      </c>
      <c r="F198" s="32">
        <f>SUM(F192:F197)</f>
        <v>58538800</v>
      </c>
      <c r="G198" s="37">
        <f t="shared" si="40"/>
        <v>0.10488565797331406</v>
      </c>
      <c r="H198" s="32">
        <f>SUM(H192:H197)</f>
        <v>94614008</v>
      </c>
      <c r="I198" s="37">
        <f t="shared" si="41"/>
        <v>0.1695226496370339</v>
      </c>
      <c r="J198" s="32">
        <f>SUM(J192:J197)</f>
        <v>96341100</v>
      </c>
      <c r="K198" s="37">
        <f t="shared" si="42"/>
        <v>0.17402220982858488</v>
      </c>
      <c r="L198" s="32">
        <f>SUM(L192:L197)</f>
        <v>0</v>
      </c>
      <c r="M198" s="37">
        <f t="shared" si="43"/>
        <v>0</v>
      </c>
      <c r="N198" s="32">
        <f t="shared" si="44"/>
        <v>249493908</v>
      </c>
      <c r="O198" s="37">
        <f t="shared" si="45"/>
        <v>0.45066416315497387</v>
      </c>
      <c r="P198" s="32">
        <f>SUM(P192:P197)</f>
        <v>87027527</v>
      </c>
      <c r="Q198" s="32">
        <f>SUM(Q192:Q197)</f>
        <v>428408002</v>
      </c>
      <c r="R198" s="32">
        <f>SUM(R192:R197)</f>
        <v>423489755</v>
      </c>
      <c r="S198" s="32">
        <f>SUM(S192:S197)</f>
        <v>266903220</v>
      </c>
      <c r="T198" s="37">
        <f t="shared" si="46"/>
        <v>0.6302471709144416</v>
      </c>
      <c r="U198" s="37">
        <f t="shared" si="47"/>
        <v>0.10701870225497734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20000000</v>
      </c>
      <c r="E201" s="31">
        <v>30000000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6571385</v>
      </c>
      <c r="K201" s="36">
        <f t="shared" si="42"/>
        <v>0.21904616666666665</v>
      </c>
      <c r="L201" s="31">
        <v>0</v>
      </c>
      <c r="M201" s="36">
        <f t="shared" si="43"/>
        <v>0</v>
      </c>
      <c r="N201" s="31">
        <f t="shared" si="44"/>
        <v>6571385</v>
      </c>
      <c r="O201" s="36">
        <f t="shared" si="45"/>
        <v>0.21904616666666665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1826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1826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-71548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20000000</v>
      </c>
      <c r="E204" s="32">
        <f>SUM(E199:E203)</f>
        <v>30000000</v>
      </c>
      <c r="F204" s="32">
        <f>SUM(F199:F203)</f>
        <v>0</v>
      </c>
      <c r="G204" s="37">
        <f t="shared" si="40"/>
        <v>0</v>
      </c>
      <c r="H204" s="32">
        <f>SUM(H199:H203)</f>
        <v>1826</v>
      </c>
      <c r="I204" s="37">
        <f t="shared" si="41"/>
        <v>9.1299999999999997E-5</v>
      </c>
      <c r="J204" s="32">
        <f>SUM(J199:J203)</f>
        <v>6571385</v>
      </c>
      <c r="K204" s="37">
        <f t="shared" si="42"/>
        <v>0.21904616666666665</v>
      </c>
      <c r="L204" s="32">
        <f>SUM(L199:L203)</f>
        <v>0</v>
      </c>
      <c r="M204" s="37">
        <f t="shared" si="43"/>
        <v>0</v>
      </c>
      <c r="N204" s="32">
        <f t="shared" si="44"/>
        <v>6573211</v>
      </c>
      <c r="O204" s="37">
        <f t="shared" si="45"/>
        <v>0.21910703333333334</v>
      </c>
      <c r="P204" s="32">
        <f>SUM(P199:P203)</f>
        <v>0</v>
      </c>
      <c r="Q204" s="32">
        <f>SUM(Q199:Q203)</f>
        <v>0</v>
      </c>
      <c r="R204" s="32">
        <f>SUM(R199:R203)</f>
        <v>0</v>
      </c>
      <c r="S204" s="32">
        <f>SUM(S199:S203)</f>
        <v>-71548</v>
      </c>
      <c r="T204" s="37">
        <f t="shared" si="46"/>
        <v>0</v>
      </c>
      <c r="U204" s="37">
        <f t="shared" si="47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2693889457</v>
      </c>
      <c r="E205" s="32">
        <f>SUM(E173:E178,E180:E184,E186:E190,E192:E197,E199:E203)</f>
        <v>2554978282</v>
      </c>
      <c r="F205" s="32">
        <f>SUM(F173:F178,F180:F184,F186:F190,F192:F197,F199:F203)</f>
        <v>358968048</v>
      </c>
      <c r="G205" s="37">
        <f t="shared" si="40"/>
        <v>0.13325270161595945</v>
      </c>
      <c r="H205" s="32">
        <f>SUM(H173:H178,H180:H184,H186:H190,H192:H197,H199:H203)</f>
        <v>344481813</v>
      </c>
      <c r="I205" s="37">
        <f t="shared" si="41"/>
        <v>0.12787525935961225</v>
      </c>
      <c r="J205" s="32">
        <f>SUM(J173:J178,J180:J184,J186:J190,J192:J197,J199:J203)</f>
        <v>466531625</v>
      </c>
      <c r="K205" s="37">
        <f t="shared" si="42"/>
        <v>0.18259710005628924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1169981486</v>
      </c>
      <c r="O205" s="37">
        <f t="shared" si="45"/>
        <v>0.45792228225288689</v>
      </c>
      <c r="P205" s="32">
        <f>SUM(P173:P178,P180:P184,P186:P190,P192:P197,P199:P203)</f>
        <v>66611801539</v>
      </c>
      <c r="Q205" s="32">
        <f>SUM(Q173:Q178,Q180:Q184,Q186:Q190,Q192:Q197,Q199:Q203)</f>
        <v>2638760212</v>
      </c>
      <c r="R205" s="32">
        <f>SUM(R173:R178,R180:R184,R186:R190,R192:R197,R199:R203)</f>
        <v>2147933955</v>
      </c>
      <c r="S205" s="32">
        <f>SUM(S173:S178,S180:S184,S186:S190,S192:S197,S199:S203)</f>
        <v>67529598417</v>
      </c>
      <c r="T205" s="37">
        <f t="shared" si="46"/>
        <v>31.439327200821683</v>
      </c>
      <c r="U205" s="37">
        <f t="shared" si="47"/>
        <v>-0.99299626171006872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55151246</v>
      </c>
      <c r="E208" s="31">
        <v>16323045</v>
      </c>
      <c r="F208" s="31">
        <v>1462450</v>
      </c>
      <c r="G208" s="36">
        <f t="shared" ref="G208:G231" si="48">IF(($D208     =0),0,($F208     /$D208     ))</f>
        <v>2.6517079958628679E-2</v>
      </c>
      <c r="H208" s="31">
        <v>3554781</v>
      </c>
      <c r="I208" s="36">
        <f t="shared" ref="I208:I231" si="49">IF(($D208     =0),0,($H208     /$D208     ))</f>
        <v>6.445513488489453E-2</v>
      </c>
      <c r="J208" s="31">
        <v>3979008</v>
      </c>
      <c r="K208" s="36">
        <f t="shared" ref="K208:K231" si="50">IF(($E208     =0),0,($J208     /$E208     ))</f>
        <v>0.24376628257779109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8996239</v>
      </c>
      <c r="O208" s="36">
        <f t="shared" ref="O208:O231" si="53">IF(($E208     =0),0,($N208     /$E208     ))</f>
        <v>0.55113730311960785</v>
      </c>
      <c r="P208" s="31">
        <v>-311629792</v>
      </c>
      <c r="Q208" s="31">
        <v>52375353</v>
      </c>
      <c r="R208" s="31">
        <v>52375354</v>
      </c>
      <c r="S208" s="31">
        <v>9911456</v>
      </c>
      <c r="T208" s="36">
        <f t="shared" ref="T208:T231" si="54">IF(($R208     =0),0,($S208     /$R208     ))</f>
        <v>0.18923893096741648</v>
      </c>
      <c r="U208" s="36">
        <f t="shared" ref="U208:U231" si="55">IF(($P208     =0),0,(($J208     /$P208     )-1))</f>
        <v>-1.012768381272096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91011763</v>
      </c>
      <c r="E209" s="31">
        <v>96036074</v>
      </c>
      <c r="F209" s="31">
        <v>25722628</v>
      </c>
      <c r="G209" s="36">
        <f t="shared" si="48"/>
        <v>0.28262970798620835</v>
      </c>
      <c r="H209" s="31">
        <v>20870591</v>
      </c>
      <c r="I209" s="36">
        <f t="shared" si="49"/>
        <v>0.22931751140783857</v>
      </c>
      <c r="J209" s="31">
        <v>25503920</v>
      </c>
      <c r="K209" s="36">
        <f t="shared" si="50"/>
        <v>0.26556604136066619</v>
      </c>
      <c r="L209" s="31">
        <v>0</v>
      </c>
      <c r="M209" s="36">
        <f t="shared" si="51"/>
        <v>0</v>
      </c>
      <c r="N209" s="31">
        <f t="shared" si="52"/>
        <v>72097139</v>
      </c>
      <c r="O209" s="36">
        <f t="shared" si="53"/>
        <v>0.75072976223497012</v>
      </c>
      <c r="P209" s="31">
        <v>19679302</v>
      </c>
      <c r="Q209" s="31">
        <v>77635209</v>
      </c>
      <c r="R209" s="31">
        <v>86314180</v>
      </c>
      <c r="S209" s="31">
        <v>61784893</v>
      </c>
      <c r="T209" s="36">
        <f t="shared" si="54"/>
        <v>0.71581393694523887</v>
      </c>
      <c r="U209" s="36">
        <f t="shared" si="55"/>
        <v>0.2959768593418608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43164181</v>
      </c>
      <c r="E210" s="31">
        <v>42227413</v>
      </c>
      <c r="F210" s="31">
        <v>6078280</v>
      </c>
      <c r="G210" s="36">
        <f t="shared" si="48"/>
        <v>0.14081768399590391</v>
      </c>
      <c r="H210" s="31">
        <v>9851879</v>
      </c>
      <c r="I210" s="36">
        <f t="shared" si="49"/>
        <v>0.22824200000458714</v>
      </c>
      <c r="J210" s="31">
        <v>6888791</v>
      </c>
      <c r="K210" s="36">
        <f t="shared" si="50"/>
        <v>0.16313552052075744</v>
      </c>
      <c r="L210" s="31">
        <v>0</v>
      </c>
      <c r="M210" s="36">
        <f t="shared" si="51"/>
        <v>0</v>
      </c>
      <c r="N210" s="31">
        <f t="shared" si="52"/>
        <v>22818950</v>
      </c>
      <c r="O210" s="36">
        <f t="shared" si="53"/>
        <v>0.54038238146390827</v>
      </c>
      <c r="P210" s="31">
        <v>12567449</v>
      </c>
      <c r="Q210" s="31">
        <v>32633150</v>
      </c>
      <c r="R210" s="31">
        <v>40252750</v>
      </c>
      <c r="S210" s="31">
        <v>27615589</v>
      </c>
      <c r="T210" s="36">
        <f t="shared" si="54"/>
        <v>0.68605471675848229</v>
      </c>
      <c r="U210" s="36">
        <f t="shared" si="55"/>
        <v>-0.45185446943130625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78112248</v>
      </c>
      <c r="E211" s="31">
        <v>78112248</v>
      </c>
      <c r="F211" s="31">
        <v>8720827</v>
      </c>
      <c r="G211" s="36">
        <f t="shared" si="48"/>
        <v>0.1116448088909181</v>
      </c>
      <c r="H211" s="31">
        <v>7172710</v>
      </c>
      <c r="I211" s="36">
        <f t="shared" si="49"/>
        <v>9.182567630110966E-2</v>
      </c>
      <c r="J211" s="31">
        <v>5865382</v>
      </c>
      <c r="K211" s="36">
        <f t="shared" si="50"/>
        <v>7.5089146070920917E-2</v>
      </c>
      <c r="L211" s="31">
        <v>0</v>
      </c>
      <c r="M211" s="36">
        <f t="shared" si="51"/>
        <v>0</v>
      </c>
      <c r="N211" s="31">
        <f t="shared" si="52"/>
        <v>21758919</v>
      </c>
      <c r="O211" s="36">
        <f t="shared" si="53"/>
        <v>0.27855963126294869</v>
      </c>
      <c r="P211" s="31">
        <v>8566491</v>
      </c>
      <c r="Q211" s="31">
        <v>26343940</v>
      </c>
      <c r="R211" s="31">
        <v>59687880</v>
      </c>
      <c r="S211" s="31">
        <v>22723486</v>
      </c>
      <c r="T211" s="36">
        <f t="shared" si="54"/>
        <v>0.38070519509153283</v>
      </c>
      <c r="U211" s="36">
        <f t="shared" si="55"/>
        <v>-0.31531101824539354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116593149</v>
      </c>
      <c r="E212" s="31">
        <v>120022667</v>
      </c>
      <c r="F212" s="31">
        <v>-18283331</v>
      </c>
      <c r="G212" s="36">
        <f t="shared" si="48"/>
        <v>-0.15681308170173874</v>
      </c>
      <c r="H212" s="31">
        <v>16823832</v>
      </c>
      <c r="I212" s="36">
        <f t="shared" si="49"/>
        <v>0.14429520211346208</v>
      </c>
      <c r="J212" s="31">
        <v>36045901</v>
      </c>
      <c r="K212" s="36">
        <f t="shared" si="50"/>
        <v>0.30032577929633908</v>
      </c>
      <c r="L212" s="31">
        <v>0</v>
      </c>
      <c r="M212" s="36">
        <f t="shared" si="51"/>
        <v>0</v>
      </c>
      <c r="N212" s="31">
        <f t="shared" si="52"/>
        <v>34586402</v>
      </c>
      <c r="O212" s="36">
        <f t="shared" si="53"/>
        <v>0.28816558458911767</v>
      </c>
      <c r="P212" s="31">
        <v>19895326</v>
      </c>
      <c r="Q212" s="31">
        <v>114320918</v>
      </c>
      <c r="R212" s="31">
        <v>114320918</v>
      </c>
      <c r="S212" s="31">
        <v>55746543</v>
      </c>
      <c r="T212" s="36">
        <f t="shared" si="54"/>
        <v>0.48763204473218102</v>
      </c>
      <c r="U212" s="36">
        <f t="shared" si="55"/>
        <v>0.81177734911204769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27610272</v>
      </c>
      <c r="E213" s="31">
        <v>27610272</v>
      </c>
      <c r="F213" s="31">
        <v>6880920</v>
      </c>
      <c r="G213" s="36">
        <f t="shared" si="48"/>
        <v>0.24921594397911037</v>
      </c>
      <c r="H213" s="31">
        <v>6956769</v>
      </c>
      <c r="I213" s="36">
        <f t="shared" si="49"/>
        <v>0.25196307374298954</v>
      </c>
      <c r="J213" s="31">
        <v>7049308</v>
      </c>
      <c r="K213" s="36">
        <f t="shared" si="50"/>
        <v>0.25531468867818469</v>
      </c>
      <c r="L213" s="31">
        <v>0</v>
      </c>
      <c r="M213" s="36">
        <f t="shared" si="51"/>
        <v>0</v>
      </c>
      <c r="N213" s="31">
        <f t="shared" si="52"/>
        <v>20886997</v>
      </c>
      <c r="O213" s="36">
        <f t="shared" si="53"/>
        <v>0.75649370640028468</v>
      </c>
      <c r="P213" s="31">
        <v>6539628</v>
      </c>
      <c r="Q213" s="31">
        <v>26220000</v>
      </c>
      <c r="R213" s="31">
        <v>26220000</v>
      </c>
      <c r="S213" s="31">
        <v>19999717</v>
      </c>
      <c r="T213" s="36">
        <f t="shared" si="54"/>
        <v>0.76276571319603359</v>
      </c>
      <c r="U213" s="36">
        <f t="shared" si="55"/>
        <v>7.7937154835106881E-2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773326242</v>
      </c>
      <c r="E214" s="31">
        <v>773326242</v>
      </c>
      <c r="F214" s="31">
        <v>122072542</v>
      </c>
      <c r="G214" s="36">
        <f t="shared" si="48"/>
        <v>0.15785387249279456</v>
      </c>
      <c r="H214" s="31">
        <v>125151348</v>
      </c>
      <c r="I214" s="36">
        <f t="shared" si="49"/>
        <v>0.16183512365535371</v>
      </c>
      <c r="J214" s="31">
        <v>113037380</v>
      </c>
      <c r="K214" s="36">
        <f t="shared" si="50"/>
        <v>0.14617036621912541</v>
      </c>
      <c r="L214" s="31">
        <v>0</v>
      </c>
      <c r="M214" s="36">
        <f t="shared" si="51"/>
        <v>0</v>
      </c>
      <c r="N214" s="31">
        <f t="shared" si="52"/>
        <v>360261270</v>
      </c>
      <c r="O214" s="36">
        <f t="shared" si="53"/>
        <v>0.46585936236727371</v>
      </c>
      <c r="P214" s="31">
        <v>151197529</v>
      </c>
      <c r="Q214" s="31">
        <v>723517307</v>
      </c>
      <c r="R214" s="31">
        <v>723517307</v>
      </c>
      <c r="S214" s="31">
        <v>439949691</v>
      </c>
      <c r="T214" s="36">
        <f t="shared" si="54"/>
        <v>0.60807072165863196</v>
      </c>
      <c r="U214" s="36">
        <f t="shared" si="55"/>
        <v>-0.25238606247328288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1000800</v>
      </c>
      <c r="E215" s="31">
        <v>3000800</v>
      </c>
      <c r="F215" s="31">
        <v>936779</v>
      </c>
      <c r="G215" s="36">
        <f t="shared" si="48"/>
        <v>0.93603017585931259</v>
      </c>
      <c r="H215" s="31">
        <v>208518</v>
      </c>
      <c r="I215" s="36">
        <f t="shared" si="49"/>
        <v>0.20835131894484413</v>
      </c>
      <c r="J215" s="31">
        <v>-342258</v>
      </c>
      <c r="K215" s="36">
        <f t="shared" si="50"/>
        <v>-0.11405558517728606</v>
      </c>
      <c r="L215" s="31">
        <v>0</v>
      </c>
      <c r="M215" s="36">
        <f t="shared" si="51"/>
        <v>0</v>
      </c>
      <c r="N215" s="31">
        <f t="shared" si="52"/>
        <v>803039</v>
      </c>
      <c r="O215" s="36">
        <f t="shared" si="53"/>
        <v>0.26760830445214612</v>
      </c>
      <c r="P215" s="31">
        <v>458585</v>
      </c>
      <c r="Q215" s="31">
        <v>142550</v>
      </c>
      <c r="R215" s="31">
        <v>370550</v>
      </c>
      <c r="S215" s="31">
        <v>488195</v>
      </c>
      <c r="T215" s="36">
        <f t="shared" si="54"/>
        <v>1.3174875185535015</v>
      </c>
      <c r="U215" s="36">
        <f t="shared" si="55"/>
        <v>-1.7463349215521657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1185969901</v>
      </c>
      <c r="E216" s="32">
        <f>SUM(E208:E215)</f>
        <v>1156658761</v>
      </c>
      <c r="F216" s="32">
        <f>SUM(F208:F215)</f>
        <v>153591095</v>
      </c>
      <c r="G216" s="37">
        <f t="shared" si="48"/>
        <v>0.12950673948006039</v>
      </c>
      <c r="H216" s="32">
        <f>SUM(H208:H215)</f>
        <v>190590428</v>
      </c>
      <c r="I216" s="37">
        <f t="shared" si="49"/>
        <v>0.16070427068958135</v>
      </c>
      <c r="J216" s="32">
        <f>SUM(J208:J215)</f>
        <v>198027432</v>
      </c>
      <c r="K216" s="37">
        <f t="shared" si="50"/>
        <v>0.17120644279631234</v>
      </c>
      <c r="L216" s="32">
        <f>SUM(L208:L215)</f>
        <v>0</v>
      </c>
      <c r="M216" s="37">
        <f t="shared" si="51"/>
        <v>0</v>
      </c>
      <c r="N216" s="32">
        <f t="shared" si="52"/>
        <v>542208955</v>
      </c>
      <c r="O216" s="37">
        <f t="shared" si="53"/>
        <v>0.46877175298549439</v>
      </c>
      <c r="P216" s="32">
        <f>SUM(P208:P215)</f>
        <v>-92725482</v>
      </c>
      <c r="Q216" s="32">
        <f>SUM(Q208:Q215)</f>
        <v>1053188427</v>
      </c>
      <c r="R216" s="32">
        <f>SUM(R208:R215)</f>
        <v>1103058939</v>
      </c>
      <c r="S216" s="32">
        <f>SUM(S208:S215)</f>
        <v>638219570</v>
      </c>
      <c r="T216" s="37">
        <f t="shared" si="54"/>
        <v>0.57859063322454074</v>
      </c>
      <c r="U216" s="37">
        <f t="shared" si="55"/>
        <v>-3.1356311957483274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85750010</v>
      </c>
      <c r="E217" s="31">
        <v>85750010</v>
      </c>
      <c r="F217" s="31">
        <v>14056262</v>
      </c>
      <c r="G217" s="36">
        <f t="shared" si="48"/>
        <v>0.16392140362432611</v>
      </c>
      <c r="H217" s="31">
        <v>9092403</v>
      </c>
      <c r="I217" s="36">
        <f t="shared" si="49"/>
        <v>0.10603384186194265</v>
      </c>
      <c r="J217" s="31">
        <v>14683432</v>
      </c>
      <c r="K217" s="36">
        <f t="shared" si="50"/>
        <v>0.17123533863144738</v>
      </c>
      <c r="L217" s="31">
        <v>0</v>
      </c>
      <c r="M217" s="36">
        <f t="shared" si="51"/>
        <v>0</v>
      </c>
      <c r="N217" s="31">
        <f t="shared" si="52"/>
        <v>37832097</v>
      </c>
      <c r="O217" s="36">
        <f t="shared" si="53"/>
        <v>0.44119058411771611</v>
      </c>
      <c r="P217" s="31">
        <v>12420757</v>
      </c>
      <c r="Q217" s="31">
        <v>72540499</v>
      </c>
      <c r="R217" s="31">
        <v>72540499</v>
      </c>
      <c r="S217" s="31">
        <v>34647176</v>
      </c>
      <c r="T217" s="36">
        <f t="shared" si="54"/>
        <v>0.47762527798437121</v>
      </c>
      <c r="U217" s="36">
        <f t="shared" si="55"/>
        <v>0.18216884848483872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628502909</v>
      </c>
      <c r="E218" s="31">
        <v>585239365</v>
      </c>
      <c r="F218" s="31">
        <v>106850548</v>
      </c>
      <c r="G218" s="36">
        <f t="shared" si="48"/>
        <v>0.17000804048784443</v>
      </c>
      <c r="H218" s="31">
        <v>104618478</v>
      </c>
      <c r="I218" s="36">
        <f t="shared" si="49"/>
        <v>0.16645663290000778</v>
      </c>
      <c r="J218" s="31">
        <v>103553875</v>
      </c>
      <c r="K218" s="36">
        <f t="shared" si="50"/>
        <v>0.17694277110016343</v>
      </c>
      <c r="L218" s="31">
        <v>0</v>
      </c>
      <c r="M218" s="36">
        <f t="shared" si="51"/>
        <v>0</v>
      </c>
      <c r="N218" s="31">
        <f t="shared" si="52"/>
        <v>315022901</v>
      </c>
      <c r="O218" s="36">
        <f t="shared" si="53"/>
        <v>0.53828043675770165</v>
      </c>
      <c r="P218" s="31">
        <v>88759232</v>
      </c>
      <c r="Q218" s="31">
        <v>635414708</v>
      </c>
      <c r="R218" s="31">
        <v>598410970</v>
      </c>
      <c r="S218" s="31">
        <v>312192057</v>
      </c>
      <c r="T218" s="36">
        <f t="shared" si="54"/>
        <v>0.52170176124946377</v>
      </c>
      <c r="U218" s="36">
        <f t="shared" si="55"/>
        <v>0.1666828640428073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186025276</v>
      </c>
      <c r="E219" s="31">
        <v>176107952</v>
      </c>
      <c r="F219" s="31">
        <v>37515821</v>
      </c>
      <c r="G219" s="36">
        <f t="shared" si="48"/>
        <v>0.20167055685486526</v>
      </c>
      <c r="H219" s="31">
        <v>43968262</v>
      </c>
      <c r="I219" s="36">
        <f t="shared" si="49"/>
        <v>0.23635638632246941</v>
      </c>
      <c r="J219" s="31">
        <v>40229309</v>
      </c>
      <c r="K219" s="36">
        <f t="shared" si="50"/>
        <v>0.22843550528598505</v>
      </c>
      <c r="L219" s="31">
        <v>0</v>
      </c>
      <c r="M219" s="36">
        <f t="shared" si="51"/>
        <v>0</v>
      </c>
      <c r="N219" s="31">
        <f t="shared" si="52"/>
        <v>121713392</v>
      </c>
      <c r="O219" s="36">
        <f t="shared" si="53"/>
        <v>0.69112944996373593</v>
      </c>
      <c r="P219" s="31">
        <v>35272478</v>
      </c>
      <c r="Q219" s="31">
        <v>171071065</v>
      </c>
      <c r="R219" s="31">
        <v>172000930</v>
      </c>
      <c r="S219" s="31">
        <v>119700864</v>
      </c>
      <c r="T219" s="36">
        <f t="shared" si="54"/>
        <v>0.69593149292855572</v>
      </c>
      <c r="U219" s="36">
        <f t="shared" si="55"/>
        <v>0.1405297070424143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20134134</v>
      </c>
      <c r="E220" s="31">
        <v>20134134</v>
      </c>
      <c r="F220" s="31">
        <v>5373165</v>
      </c>
      <c r="G220" s="36">
        <f t="shared" si="48"/>
        <v>0.26686844341057825</v>
      </c>
      <c r="H220" s="31">
        <v>4126618</v>
      </c>
      <c r="I220" s="36">
        <f t="shared" si="49"/>
        <v>0.20495631945232906</v>
      </c>
      <c r="J220" s="31">
        <v>5655022</v>
      </c>
      <c r="K220" s="36">
        <f t="shared" si="50"/>
        <v>0.28086740656439457</v>
      </c>
      <c r="L220" s="31">
        <v>0</v>
      </c>
      <c r="M220" s="36">
        <f t="shared" si="51"/>
        <v>0</v>
      </c>
      <c r="N220" s="31">
        <f t="shared" si="52"/>
        <v>15154805</v>
      </c>
      <c r="O220" s="36">
        <f t="shared" si="53"/>
        <v>0.75269216942730188</v>
      </c>
      <c r="P220" s="31">
        <v>4943463</v>
      </c>
      <c r="Q220" s="31">
        <v>20218764</v>
      </c>
      <c r="R220" s="31">
        <v>19120734</v>
      </c>
      <c r="S220" s="31">
        <v>14493170</v>
      </c>
      <c r="T220" s="36">
        <f t="shared" si="54"/>
        <v>0.75798188500504216</v>
      </c>
      <c r="U220" s="36">
        <f t="shared" si="55"/>
        <v>0.14393938014707497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155501570</v>
      </c>
      <c r="E221" s="31">
        <v>275416893</v>
      </c>
      <c r="F221" s="31">
        <v>69988159</v>
      </c>
      <c r="G221" s="36">
        <f t="shared" si="48"/>
        <v>0.45008007957733159</v>
      </c>
      <c r="H221" s="31">
        <v>67719930</v>
      </c>
      <c r="I221" s="36">
        <f t="shared" si="49"/>
        <v>0.43549354517771105</v>
      </c>
      <c r="J221" s="31">
        <v>47652431</v>
      </c>
      <c r="K221" s="36">
        <f t="shared" si="50"/>
        <v>0.17301927445677778</v>
      </c>
      <c r="L221" s="31">
        <v>0</v>
      </c>
      <c r="M221" s="36">
        <f t="shared" si="51"/>
        <v>0</v>
      </c>
      <c r="N221" s="31">
        <f t="shared" si="52"/>
        <v>185360520</v>
      </c>
      <c r="O221" s="36">
        <f t="shared" si="53"/>
        <v>0.67301797642456163</v>
      </c>
      <c r="P221" s="31">
        <v>37667392</v>
      </c>
      <c r="Q221" s="31">
        <v>127712916</v>
      </c>
      <c r="R221" s="31">
        <v>146725138</v>
      </c>
      <c r="S221" s="31">
        <v>109761730</v>
      </c>
      <c r="T221" s="36">
        <f t="shared" si="54"/>
        <v>0.74807719724209765</v>
      </c>
      <c r="U221" s="36">
        <f t="shared" si="55"/>
        <v>0.26508442633883433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85380010</v>
      </c>
      <c r="E222" s="31">
        <v>92229010</v>
      </c>
      <c r="F222" s="31">
        <v>9986031</v>
      </c>
      <c r="G222" s="36">
        <f t="shared" si="48"/>
        <v>0.11695982467090364</v>
      </c>
      <c r="H222" s="31">
        <v>19912395</v>
      </c>
      <c r="I222" s="36">
        <f t="shared" si="49"/>
        <v>0.23322080894579422</v>
      </c>
      <c r="J222" s="31">
        <v>24297561</v>
      </c>
      <c r="K222" s="36">
        <f t="shared" si="50"/>
        <v>0.26344813849785442</v>
      </c>
      <c r="L222" s="31">
        <v>0</v>
      </c>
      <c r="M222" s="36">
        <f t="shared" si="51"/>
        <v>0</v>
      </c>
      <c r="N222" s="31">
        <f t="shared" si="52"/>
        <v>54195987</v>
      </c>
      <c r="O222" s="36">
        <f t="shared" si="53"/>
        <v>0.58762407836753316</v>
      </c>
      <c r="P222" s="31">
        <v>31752135</v>
      </c>
      <c r="Q222" s="31">
        <v>81999996</v>
      </c>
      <c r="R222" s="31">
        <v>81610304</v>
      </c>
      <c r="S222" s="31">
        <v>76121163</v>
      </c>
      <c r="T222" s="36">
        <f t="shared" si="54"/>
        <v>0.93273960846904824</v>
      </c>
      <c r="U222" s="36">
        <f t="shared" si="55"/>
        <v>-0.23477394512211536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1161293909</v>
      </c>
      <c r="E224" s="32">
        <f>SUM(E217:E223)</f>
        <v>1234877364</v>
      </c>
      <c r="F224" s="32">
        <f>SUM(F217:F223)</f>
        <v>243769986</v>
      </c>
      <c r="G224" s="37">
        <f t="shared" si="48"/>
        <v>0.20991239522638364</v>
      </c>
      <c r="H224" s="32">
        <f>SUM(H217:H223)</f>
        <v>249438086</v>
      </c>
      <c r="I224" s="37">
        <f t="shared" si="49"/>
        <v>0.21479324404172001</v>
      </c>
      <c r="J224" s="32">
        <f>SUM(J217:J223)</f>
        <v>236071630</v>
      </c>
      <c r="K224" s="37">
        <f t="shared" si="50"/>
        <v>0.19117010067730095</v>
      </c>
      <c r="L224" s="32">
        <f>SUM(L217:L223)</f>
        <v>0</v>
      </c>
      <c r="M224" s="37">
        <f t="shared" si="51"/>
        <v>0</v>
      </c>
      <c r="N224" s="32">
        <f t="shared" si="52"/>
        <v>729279702</v>
      </c>
      <c r="O224" s="37">
        <f t="shared" si="53"/>
        <v>0.59056852385545877</v>
      </c>
      <c r="P224" s="32">
        <f>SUM(P217:P223)</f>
        <v>210815457</v>
      </c>
      <c r="Q224" s="32">
        <f>SUM(Q217:Q223)</f>
        <v>1108957948</v>
      </c>
      <c r="R224" s="32">
        <f>SUM(R217:R223)</f>
        <v>1090408575</v>
      </c>
      <c r="S224" s="32">
        <f>SUM(S217:S223)</f>
        <v>666916160</v>
      </c>
      <c r="T224" s="37">
        <f t="shared" si="54"/>
        <v>0.61162042860860666</v>
      </c>
      <c r="U224" s="37">
        <f t="shared" si="55"/>
        <v>0.11980228280889293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72153865</v>
      </c>
      <c r="E225" s="31">
        <v>72153865</v>
      </c>
      <c r="F225" s="31">
        <v>17047469</v>
      </c>
      <c r="G225" s="36">
        <f t="shared" si="48"/>
        <v>0.2362655001225506</v>
      </c>
      <c r="H225" s="31">
        <v>22493116</v>
      </c>
      <c r="I225" s="36">
        <f t="shared" si="49"/>
        <v>0.31173820002573666</v>
      </c>
      <c r="J225" s="31">
        <v>20594760</v>
      </c>
      <c r="K225" s="36">
        <f t="shared" si="50"/>
        <v>0.28542836894461576</v>
      </c>
      <c r="L225" s="31">
        <v>0</v>
      </c>
      <c r="M225" s="36">
        <f t="shared" si="51"/>
        <v>0</v>
      </c>
      <c r="N225" s="31">
        <f t="shared" si="52"/>
        <v>60135345</v>
      </c>
      <c r="O225" s="36">
        <f t="shared" si="53"/>
        <v>0.83343206909290302</v>
      </c>
      <c r="P225" s="31">
        <v>14477017</v>
      </c>
      <c r="Q225" s="31">
        <v>62882460</v>
      </c>
      <c r="R225" s="31">
        <v>62882460</v>
      </c>
      <c r="S225" s="31">
        <v>43359564</v>
      </c>
      <c r="T225" s="36">
        <f t="shared" si="54"/>
        <v>0.68953352015808544</v>
      </c>
      <c r="U225" s="36">
        <f t="shared" si="55"/>
        <v>0.42258311916052871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229674685</v>
      </c>
      <c r="E226" s="31">
        <v>235104466</v>
      </c>
      <c r="F226" s="31">
        <v>91370480</v>
      </c>
      <c r="G226" s="36">
        <f t="shared" si="48"/>
        <v>0.39782564630490297</v>
      </c>
      <c r="H226" s="31">
        <v>71640804</v>
      </c>
      <c r="I226" s="36">
        <f t="shared" si="49"/>
        <v>0.31192294440286267</v>
      </c>
      <c r="J226" s="31">
        <v>56676509</v>
      </c>
      <c r="K226" s="36">
        <f t="shared" si="50"/>
        <v>0.24106946994362924</v>
      </c>
      <c r="L226" s="31">
        <v>0</v>
      </c>
      <c r="M226" s="36">
        <f t="shared" si="51"/>
        <v>0</v>
      </c>
      <c r="N226" s="31">
        <f t="shared" si="52"/>
        <v>219687793</v>
      </c>
      <c r="O226" s="36">
        <f t="shared" si="53"/>
        <v>0.93442628605787525</v>
      </c>
      <c r="P226" s="31">
        <v>56921361</v>
      </c>
      <c r="Q226" s="31">
        <v>205813062</v>
      </c>
      <c r="R226" s="31">
        <v>208615127</v>
      </c>
      <c r="S226" s="31">
        <v>198738390</v>
      </c>
      <c r="T226" s="36">
        <f t="shared" si="54"/>
        <v>0.9526557007536659</v>
      </c>
      <c r="U226" s="36">
        <f t="shared" si="55"/>
        <v>-4.3015837235514942E-3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40133755</v>
      </c>
      <c r="E227" s="31">
        <v>74400783</v>
      </c>
      <c r="F227" s="31">
        <v>18798966</v>
      </c>
      <c r="G227" s="36">
        <f t="shared" si="48"/>
        <v>0.46840785269158092</v>
      </c>
      <c r="H227" s="31">
        <v>18842724</v>
      </c>
      <c r="I227" s="36">
        <f t="shared" si="49"/>
        <v>0.46949815685076068</v>
      </c>
      <c r="J227" s="31">
        <v>18847772</v>
      </c>
      <c r="K227" s="36">
        <f t="shared" si="50"/>
        <v>0.25332760274848182</v>
      </c>
      <c r="L227" s="31">
        <v>0</v>
      </c>
      <c r="M227" s="36">
        <f t="shared" si="51"/>
        <v>0</v>
      </c>
      <c r="N227" s="31">
        <f t="shared" si="52"/>
        <v>56489462</v>
      </c>
      <c r="O227" s="36">
        <f t="shared" si="53"/>
        <v>0.75925897177721902</v>
      </c>
      <c r="P227" s="31">
        <v>11898666</v>
      </c>
      <c r="Q227" s="31">
        <v>6931997</v>
      </c>
      <c r="R227" s="31">
        <v>87172822</v>
      </c>
      <c r="S227" s="31">
        <v>11900668</v>
      </c>
      <c r="T227" s="36">
        <f t="shared" si="54"/>
        <v>0.13651809964348752</v>
      </c>
      <c r="U227" s="36">
        <f t="shared" si="55"/>
        <v>0.58402395697131082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449732690</v>
      </c>
      <c r="E228" s="31">
        <v>444694062</v>
      </c>
      <c r="F228" s="31">
        <v>147045196</v>
      </c>
      <c r="G228" s="36">
        <f t="shared" si="48"/>
        <v>0.32696132451479121</v>
      </c>
      <c r="H228" s="31">
        <v>30906880</v>
      </c>
      <c r="I228" s="36">
        <f t="shared" si="49"/>
        <v>6.8722778413105798E-2</v>
      </c>
      <c r="J228" s="31">
        <v>229209625</v>
      </c>
      <c r="K228" s="36">
        <f t="shared" si="50"/>
        <v>0.51543216918421542</v>
      </c>
      <c r="L228" s="31">
        <v>0</v>
      </c>
      <c r="M228" s="36">
        <f t="shared" si="51"/>
        <v>0</v>
      </c>
      <c r="N228" s="31">
        <f t="shared" si="52"/>
        <v>407161701</v>
      </c>
      <c r="O228" s="36">
        <f t="shared" si="53"/>
        <v>0.91559959035387339</v>
      </c>
      <c r="P228" s="31">
        <v>34065000</v>
      </c>
      <c r="Q228" s="31">
        <v>438253619</v>
      </c>
      <c r="R228" s="31">
        <v>443353619</v>
      </c>
      <c r="S228" s="31">
        <v>401095041</v>
      </c>
      <c r="T228" s="36">
        <f t="shared" si="54"/>
        <v>0.90468426062402341</v>
      </c>
      <c r="U228" s="36">
        <f t="shared" si="55"/>
        <v>5.728596066343755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791694995</v>
      </c>
      <c r="E230" s="32">
        <f>SUM(E225:E229)</f>
        <v>826353176</v>
      </c>
      <c r="F230" s="32">
        <f>SUM(F225:F229)</f>
        <v>274262111</v>
      </c>
      <c r="G230" s="37">
        <f t="shared" si="48"/>
        <v>0.34642395459377634</v>
      </c>
      <c r="H230" s="32">
        <f>SUM(H225:H229)</f>
        <v>143883524</v>
      </c>
      <c r="I230" s="37">
        <f t="shared" si="49"/>
        <v>0.18174110599246621</v>
      </c>
      <c r="J230" s="32">
        <f>SUM(J225:J229)</f>
        <v>325328666</v>
      </c>
      <c r="K230" s="37">
        <f t="shared" si="50"/>
        <v>0.39369203803967712</v>
      </c>
      <c r="L230" s="32">
        <f>SUM(L225:L229)</f>
        <v>0</v>
      </c>
      <c r="M230" s="37">
        <f t="shared" si="51"/>
        <v>0</v>
      </c>
      <c r="N230" s="32">
        <f t="shared" si="52"/>
        <v>743474301</v>
      </c>
      <c r="O230" s="37">
        <f t="shared" si="53"/>
        <v>0.89970526234172787</v>
      </c>
      <c r="P230" s="32">
        <f>SUM(P225:P229)</f>
        <v>117362044</v>
      </c>
      <c r="Q230" s="32">
        <f>SUM(Q225:Q229)</f>
        <v>713881138</v>
      </c>
      <c r="R230" s="32">
        <f>SUM(R225:R229)</f>
        <v>802024028</v>
      </c>
      <c r="S230" s="32">
        <f>SUM(S225:S229)</f>
        <v>655093663</v>
      </c>
      <c r="T230" s="37">
        <f t="shared" si="54"/>
        <v>0.81680054478367825</v>
      </c>
      <c r="U230" s="37">
        <f t="shared" si="55"/>
        <v>1.7720092025663767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3138958805</v>
      </c>
      <c r="E231" s="32">
        <f>SUM(E208:E215,E217:E223,E225:E229)</f>
        <v>3217889301</v>
      </c>
      <c r="F231" s="32">
        <f>SUM(F208:F215,F217:F223,F225:F229)</f>
        <v>671623192</v>
      </c>
      <c r="G231" s="37">
        <f t="shared" si="48"/>
        <v>0.21396368468747712</v>
      </c>
      <c r="H231" s="32">
        <f>SUM(H208:H215,H217:H223,H225:H229)</f>
        <v>583912038</v>
      </c>
      <c r="I231" s="37">
        <f t="shared" si="49"/>
        <v>0.18602093059325767</v>
      </c>
      <c r="J231" s="32">
        <f>SUM(J208:J215,J217:J223,J225:J229)</f>
        <v>759427728</v>
      </c>
      <c r="K231" s="37">
        <f t="shared" si="50"/>
        <v>0.23600181888295479</v>
      </c>
      <c r="L231" s="32">
        <f>SUM(L208:L215,L217:L223,L225:L229)</f>
        <v>0</v>
      </c>
      <c r="M231" s="37">
        <f t="shared" si="51"/>
        <v>0</v>
      </c>
      <c r="N231" s="32">
        <f t="shared" si="52"/>
        <v>2014962958</v>
      </c>
      <c r="O231" s="37">
        <f t="shared" si="53"/>
        <v>0.62617534959136867</v>
      </c>
      <c r="P231" s="32">
        <f>SUM(P208:P215,P217:P223,P225:P229)</f>
        <v>235452019</v>
      </c>
      <c r="Q231" s="32">
        <f>SUM(Q208:Q215,Q217:Q223,Q225:Q229)</f>
        <v>2876027513</v>
      </c>
      <c r="R231" s="32">
        <f>SUM(R208:R215,R217:R223,R225:R229)</f>
        <v>2995491542</v>
      </c>
      <c r="S231" s="32">
        <f>SUM(S208:S215,S217:S223,S225:S229)</f>
        <v>1960229393</v>
      </c>
      <c r="T231" s="37">
        <f t="shared" si="54"/>
        <v>0.65439323246802206</v>
      </c>
      <c r="U231" s="37">
        <f t="shared" si="55"/>
        <v>2.2254033379089435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61618576</v>
      </c>
      <c r="E234" s="31">
        <v>48472186</v>
      </c>
      <c r="F234" s="31">
        <v>11944570</v>
      </c>
      <c r="G234" s="36">
        <f t="shared" ref="G234:G260" si="56">IF(($D234     =0),0,($F234     /$D234     ))</f>
        <v>0.19384690097349863</v>
      </c>
      <c r="H234" s="31">
        <v>12500718</v>
      </c>
      <c r="I234" s="36">
        <f t="shared" ref="I234:I260" si="57">IF(($D234     =0),0,($H234     /$D234     ))</f>
        <v>0.20287255583446134</v>
      </c>
      <c r="J234" s="31">
        <v>8857508</v>
      </c>
      <c r="K234" s="36">
        <f t="shared" ref="K234:K260" si="58">IF(($E234     =0),0,($J234     /$E234     ))</f>
        <v>0.18273382595123727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33302796</v>
      </c>
      <c r="O234" s="36">
        <f t="shared" ref="O234:O260" si="61">IF(($E234     =0),0,($N234     /$E234     ))</f>
        <v>0.68704959994995896</v>
      </c>
      <c r="P234" s="31">
        <v>16251129</v>
      </c>
      <c r="Q234" s="31">
        <v>56666747</v>
      </c>
      <c r="R234" s="31">
        <v>56666747</v>
      </c>
      <c r="S234" s="31">
        <v>44708745</v>
      </c>
      <c r="T234" s="36">
        <f t="shared" ref="T234:T260" si="62">IF(($R234     =0),0,($S234     /$R234     ))</f>
        <v>0.78897673445062944</v>
      </c>
      <c r="U234" s="36">
        <f t="shared" ref="U234:U260" si="63">IF(($P234     =0),0,(($J234     /$P234     )-1))</f>
        <v>-0.45496045228611504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193706142</v>
      </c>
      <c r="E235" s="31">
        <v>193706142</v>
      </c>
      <c r="F235" s="31">
        <v>-6764285</v>
      </c>
      <c r="G235" s="36">
        <f t="shared" si="56"/>
        <v>-3.4920343413788087E-2</v>
      </c>
      <c r="H235" s="31">
        <v>46269131</v>
      </c>
      <c r="I235" s="36">
        <f t="shared" si="57"/>
        <v>0.23886248790190659</v>
      </c>
      <c r="J235" s="31">
        <v>53848481</v>
      </c>
      <c r="K235" s="36">
        <f t="shared" si="58"/>
        <v>0.27799057089268753</v>
      </c>
      <c r="L235" s="31">
        <v>0</v>
      </c>
      <c r="M235" s="36">
        <f t="shared" si="59"/>
        <v>0</v>
      </c>
      <c r="N235" s="31">
        <f t="shared" si="60"/>
        <v>93353327</v>
      </c>
      <c r="O235" s="36">
        <f t="shared" si="61"/>
        <v>0.48193271538080606</v>
      </c>
      <c r="P235" s="31">
        <v>42982399</v>
      </c>
      <c r="Q235" s="31">
        <v>239022609</v>
      </c>
      <c r="R235" s="31">
        <v>229022609</v>
      </c>
      <c r="S235" s="31">
        <v>140044079</v>
      </c>
      <c r="T235" s="36">
        <f t="shared" si="62"/>
        <v>0.61148582496499282</v>
      </c>
      <c r="U235" s="36">
        <f t="shared" si="63"/>
        <v>0.25280306015492537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1138619122</v>
      </c>
      <c r="E236" s="31">
        <v>1138619122</v>
      </c>
      <c r="F236" s="31">
        <v>93741416</v>
      </c>
      <c r="G236" s="36">
        <f t="shared" si="56"/>
        <v>8.2329037154533227E-2</v>
      </c>
      <c r="H236" s="31">
        <v>594377768</v>
      </c>
      <c r="I236" s="36">
        <f t="shared" si="57"/>
        <v>0.52201632355863425</v>
      </c>
      <c r="J236" s="31">
        <v>135279291</v>
      </c>
      <c r="K236" s="36">
        <f t="shared" si="58"/>
        <v>0.11880995882308747</v>
      </c>
      <c r="L236" s="31">
        <v>0</v>
      </c>
      <c r="M236" s="36">
        <f t="shared" si="59"/>
        <v>0</v>
      </c>
      <c r="N236" s="31">
        <f t="shared" si="60"/>
        <v>823398475</v>
      </c>
      <c r="O236" s="36">
        <f t="shared" si="61"/>
        <v>0.72315531953625489</v>
      </c>
      <c r="P236" s="31">
        <v>136676928</v>
      </c>
      <c r="Q236" s="31">
        <v>1038092874</v>
      </c>
      <c r="R236" s="31">
        <v>1038092874</v>
      </c>
      <c r="S236" s="31">
        <v>766188731</v>
      </c>
      <c r="T236" s="36">
        <f t="shared" si="62"/>
        <v>0.73807339419228113</v>
      </c>
      <c r="U236" s="36">
        <f t="shared" si="63"/>
        <v>-1.0225844408794482E-2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1225141</v>
      </c>
      <c r="E237" s="31">
        <v>3620691</v>
      </c>
      <c r="F237" s="31">
        <v>1428393</v>
      </c>
      <c r="G237" s="36">
        <f t="shared" si="56"/>
        <v>1.1659009044673225</v>
      </c>
      <c r="H237" s="31">
        <v>1498602</v>
      </c>
      <c r="I237" s="36">
        <f t="shared" si="57"/>
        <v>1.2232077777170138</v>
      </c>
      <c r="J237" s="31">
        <v>1651721</v>
      </c>
      <c r="K237" s="36">
        <f t="shared" si="58"/>
        <v>0.45618944008201751</v>
      </c>
      <c r="L237" s="31">
        <v>0</v>
      </c>
      <c r="M237" s="36">
        <f t="shared" si="59"/>
        <v>0</v>
      </c>
      <c r="N237" s="31">
        <f t="shared" si="60"/>
        <v>4578716</v>
      </c>
      <c r="O237" s="36">
        <f t="shared" si="61"/>
        <v>1.2645972826733902</v>
      </c>
      <c r="P237" s="31">
        <v>1569921</v>
      </c>
      <c r="Q237" s="31">
        <v>5999666</v>
      </c>
      <c r="R237" s="31">
        <v>24789767</v>
      </c>
      <c r="S237" s="31">
        <v>4742843</v>
      </c>
      <c r="T237" s="36">
        <f t="shared" si="62"/>
        <v>0.19132261307659729</v>
      </c>
      <c r="U237" s="36">
        <f t="shared" si="63"/>
        <v>5.2104532648458157E-2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363759248</v>
      </c>
      <c r="E238" s="31">
        <v>363799248</v>
      </c>
      <c r="F238" s="31">
        <v>44791417</v>
      </c>
      <c r="G238" s="36">
        <f t="shared" si="56"/>
        <v>0.12313478556564424</v>
      </c>
      <c r="H238" s="31">
        <v>48026267</v>
      </c>
      <c r="I238" s="36">
        <f t="shared" si="57"/>
        <v>0.13202761789303016</v>
      </c>
      <c r="J238" s="31">
        <v>51312571</v>
      </c>
      <c r="K238" s="36">
        <f t="shared" si="58"/>
        <v>0.14104639105796063</v>
      </c>
      <c r="L238" s="31">
        <v>0</v>
      </c>
      <c r="M238" s="36">
        <f t="shared" si="59"/>
        <v>0</v>
      </c>
      <c r="N238" s="31">
        <f t="shared" si="60"/>
        <v>144130255</v>
      </c>
      <c r="O238" s="36">
        <f t="shared" si="61"/>
        <v>0.39618073921912011</v>
      </c>
      <c r="P238" s="31">
        <v>60174238</v>
      </c>
      <c r="Q238" s="31">
        <v>357660331</v>
      </c>
      <c r="R238" s="31">
        <v>357660331</v>
      </c>
      <c r="S238" s="31">
        <v>263206648</v>
      </c>
      <c r="T238" s="36">
        <f t="shared" si="62"/>
        <v>0.73591233130072786</v>
      </c>
      <c r="U238" s="36">
        <f t="shared" si="63"/>
        <v>-0.14726679214450544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1758928229</v>
      </c>
      <c r="E240" s="32">
        <f>SUM(E234:E239)</f>
        <v>1748217389</v>
      </c>
      <c r="F240" s="32">
        <f>SUM(F234:F239)</f>
        <v>145141511</v>
      </c>
      <c r="G240" s="37">
        <f t="shared" si="56"/>
        <v>8.2517017242094648E-2</v>
      </c>
      <c r="H240" s="32">
        <f>SUM(H234:H239)</f>
        <v>702672486</v>
      </c>
      <c r="I240" s="37">
        <f t="shared" si="57"/>
        <v>0.39948900382336178</v>
      </c>
      <c r="J240" s="32">
        <f>SUM(J234:J239)</f>
        <v>250949572</v>
      </c>
      <c r="K240" s="37">
        <f t="shared" si="58"/>
        <v>0.14354597636369809</v>
      </c>
      <c r="L240" s="32">
        <f>SUM(L234:L239)</f>
        <v>0</v>
      </c>
      <c r="M240" s="37">
        <f t="shared" si="59"/>
        <v>0</v>
      </c>
      <c r="N240" s="32">
        <f t="shared" si="60"/>
        <v>1098763569</v>
      </c>
      <c r="O240" s="37">
        <f t="shared" si="61"/>
        <v>0.62850511378822582</v>
      </c>
      <c r="P240" s="32">
        <f>SUM(P234:P239)</f>
        <v>257654615</v>
      </c>
      <c r="Q240" s="32">
        <f>SUM(Q234:Q239)</f>
        <v>1697442227</v>
      </c>
      <c r="R240" s="32">
        <f>SUM(R234:R239)</f>
        <v>1706232328</v>
      </c>
      <c r="S240" s="32">
        <f>SUM(S234:S239)</f>
        <v>1218891046</v>
      </c>
      <c r="T240" s="37">
        <f t="shared" si="62"/>
        <v>0.71437577755237558</v>
      </c>
      <c r="U240" s="37">
        <f t="shared" si="63"/>
        <v>-2.6023376293880851E-2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15453591</v>
      </c>
      <c r="E242" s="31">
        <v>4695919</v>
      </c>
      <c r="F242" s="31">
        <v>1222004</v>
      </c>
      <c r="G242" s="36">
        <f t="shared" si="56"/>
        <v>7.9075730682920231E-2</v>
      </c>
      <c r="H242" s="31">
        <v>1147572</v>
      </c>
      <c r="I242" s="36">
        <f t="shared" si="57"/>
        <v>7.4259244987136E-2</v>
      </c>
      <c r="J242" s="31">
        <v>1654151</v>
      </c>
      <c r="K242" s="36">
        <f t="shared" si="58"/>
        <v>0.35225288170430535</v>
      </c>
      <c r="L242" s="31">
        <v>0</v>
      </c>
      <c r="M242" s="36">
        <f t="shared" si="59"/>
        <v>0</v>
      </c>
      <c r="N242" s="31">
        <f t="shared" si="60"/>
        <v>4023727</v>
      </c>
      <c r="O242" s="36">
        <f t="shared" si="61"/>
        <v>0.85685613401764382</v>
      </c>
      <c r="P242" s="31">
        <v>172472</v>
      </c>
      <c r="Q242" s="31">
        <v>8221385</v>
      </c>
      <c r="R242" s="31">
        <v>8460058</v>
      </c>
      <c r="S242" s="31">
        <v>2749098</v>
      </c>
      <c r="T242" s="36">
        <f t="shared" si="62"/>
        <v>0.32495025447816078</v>
      </c>
      <c r="U242" s="36">
        <f t="shared" si="63"/>
        <v>8.5908379331137805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198519214</v>
      </c>
      <c r="E243" s="31">
        <v>198519214</v>
      </c>
      <c r="F243" s="31">
        <v>43850397</v>
      </c>
      <c r="G243" s="36">
        <f t="shared" si="56"/>
        <v>0.2208874199955275</v>
      </c>
      <c r="H243" s="31">
        <v>47847011</v>
      </c>
      <c r="I243" s="36">
        <f t="shared" si="57"/>
        <v>0.2410195468535353</v>
      </c>
      <c r="J243" s="31">
        <v>32239075</v>
      </c>
      <c r="K243" s="36">
        <f t="shared" si="58"/>
        <v>0.16239775662218772</v>
      </c>
      <c r="L243" s="31">
        <v>0</v>
      </c>
      <c r="M243" s="36">
        <f t="shared" si="59"/>
        <v>0</v>
      </c>
      <c r="N243" s="31">
        <f t="shared" si="60"/>
        <v>123936483</v>
      </c>
      <c r="O243" s="36">
        <f t="shared" si="61"/>
        <v>0.62430472347125054</v>
      </c>
      <c r="P243" s="31">
        <v>40238802</v>
      </c>
      <c r="Q243" s="31">
        <v>187641312</v>
      </c>
      <c r="R243" s="31">
        <v>187641312</v>
      </c>
      <c r="S243" s="31">
        <v>121995414</v>
      </c>
      <c r="T243" s="36">
        <f t="shared" si="62"/>
        <v>0.65015221168353377</v>
      </c>
      <c r="U243" s="36">
        <f t="shared" si="63"/>
        <v>-0.19880629149943385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73102000</v>
      </c>
      <c r="E244" s="31">
        <v>73102000</v>
      </c>
      <c r="F244" s="31">
        <v>0</v>
      </c>
      <c r="G244" s="36">
        <f t="shared" si="56"/>
        <v>0</v>
      </c>
      <c r="H244" s="31">
        <v>1468612</v>
      </c>
      <c r="I244" s="36">
        <f t="shared" si="57"/>
        <v>2.0089901781073023E-2</v>
      </c>
      <c r="J244" s="31">
        <v>1810541</v>
      </c>
      <c r="K244" s="36">
        <f t="shared" si="58"/>
        <v>2.4767325107384202E-2</v>
      </c>
      <c r="L244" s="31">
        <v>0</v>
      </c>
      <c r="M244" s="36">
        <f t="shared" si="59"/>
        <v>0</v>
      </c>
      <c r="N244" s="31">
        <f t="shared" si="60"/>
        <v>3279153</v>
      </c>
      <c r="O244" s="36">
        <f t="shared" si="61"/>
        <v>4.4857226888457225E-2</v>
      </c>
      <c r="P244" s="31">
        <v>0</v>
      </c>
      <c r="Q244" s="31">
        <v>69422315</v>
      </c>
      <c r="R244" s="31">
        <v>69422315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24373404</v>
      </c>
      <c r="E245" s="31">
        <v>9393408</v>
      </c>
      <c r="F245" s="31">
        <v>2484277</v>
      </c>
      <c r="G245" s="36">
        <f t="shared" si="56"/>
        <v>0.10192573019345184</v>
      </c>
      <c r="H245" s="31">
        <v>3388985</v>
      </c>
      <c r="I245" s="36">
        <f t="shared" si="57"/>
        <v>0.13904438624986482</v>
      </c>
      <c r="J245" s="31">
        <v>2858362</v>
      </c>
      <c r="K245" s="36">
        <f t="shared" si="58"/>
        <v>0.30429445841168618</v>
      </c>
      <c r="L245" s="31">
        <v>0</v>
      </c>
      <c r="M245" s="36">
        <f t="shared" si="59"/>
        <v>0</v>
      </c>
      <c r="N245" s="31">
        <f t="shared" si="60"/>
        <v>8731624</v>
      </c>
      <c r="O245" s="36">
        <f t="shared" si="61"/>
        <v>0.92954804049818762</v>
      </c>
      <c r="P245" s="31">
        <v>2192424</v>
      </c>
      <c r="Q245" s="31">
        <v>20452622</v>
      </c>
      <c r="R245" s="31">
        <v>20452627</v>
      </c>
      <c r="S245" s="31">
        <v>8522970</v>
      </c>
      <c r="T245" s="36">
        <f t="shared" si="62"/>
        <v>0.41671761774172089</v>
      </c>
      <c r="U245" s="36">
        <f t="shared" si="63"/>
        <v>0.30374507850671217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311448209</v>
      </c>
      <c r="E247" s="32">
        <f>SUM(E241:E246)</f>
        <v>285710541</v>
      </c>
      <c r="F247" s="32">
        <f>SUM(F241:F246)</f>
        <v>47556678</v>
      </c>
      <c r="G247" s="37">
        <f t="shared" si="56"/>
        <v>0.15269530093846198</v>
      </c>
      <c r="H247" s="32">
        <f>SUM(H241:H246)</f>
        <v>53852180</v>
      </c>
      <c r="I247" s="37">
        <f t="shared" si="57"/>
        <v>0.1729089410175417</v>
      </c>
      <c r="J247" s="32">
        <f>SUM(J241:J246)</f>
        <v>38562129</v>
      </c>
      <c r="K247" s="37">
        <f t="shared" si="58"/>
        <v>0.13496922047408813</v>
      </c>
      <c r="L247" s="32">
        <f>SUM(L241:L246)</f>
        <v>0</v>
      </c>
      <c r="M247" s="37">
        <f t="shared" si="59"/>
        <v>0</v>
      </c>
      <c r="N247" s="32">
        <f t="shared" si="60"/>
        <v>139970987</v>
      </c>
      <c r="O247" s="37">
        <f t="shared" si="61"/>
        <v>0.48990487543824995</v>
      </c>
      <c r="P247" s="32">
        <f>SUM(P241:P246)</f>
        <v>42603698</v>
      </c>
      <c r="Q247" s="32">
        <f>SUM(Q241:Q246)</f>
        <v>285737634</v>
      </c>
      <c r="R247" s="32">
        <f>SUM(R241:R246)</f>
        <v>285976312</v>
      </c>
      <c r="S247" s="32">
        <f>SUM(S241:S246)</f>
        <v>133267482</v>
      </c>
      <c r="T247" s="37">
        <f t="shared" si="62"/>
        <v>0.46600881404471012</v>
      </c>
      <c r="U247" s="37">
        <f t="shared" si="63"/>
        <v>-9.4864276805266989E-2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37335639</v>
      </c>
      <c r="E248" s="31">
        <v>37335639</v>
      </c>
      <c r="F248" s="31">
        <v>769847</v>
      </c>
      <c r="G248" s="36">
        <f t="shared" si="56"/>
        <v>2.0619628339560492E-2</v>
      </c>
      <c r="H248" s="31">
        <v>16677244</v>
      </c>
      <c r="I248" s="36">
        <f t="shared" si="57"/>
        <v>0.44668430611298765</v>
      </c>
      <c r="J248" s="31">
        <v>10725743</v>
      </c>
      <c r="K248" s="36">
        <f t="shared" si="58"/>
        <v>0.28727894546012728</v>
      </c>
      <c r="L248" s="31">
        <v>0</v>
      </c>
      <c r="M248" s="36">
        <f t="shared" si="59"/>
        <v>0</v>
      </c>
      <c r="N248" s="31">
        <f t="shared" si="60"/>
        <v>28172834</v>
      </c>
      <c r="O248" s="36">
        <f t="shared" si="61"/>
        <v>0.75458287991267536</v>
      </c>
      <c r="P248" s="31">
        <v>10169687</v>
      </c>
      <c r="Q248" s="31">
        <v>40839720</v>
      </c>
      <c r="R248" s="31">
        <v>40839720</v>
      </c>
      <c r="S248" s="31">
        <v>28446896</v>
      </c>
      <c r="T248" s="36">
        <f t="shared" si="62"/>
        <v>0.69654973148689558</v>
      </c>
      <c r="U248" s="36">
        <f t="shared" si="63"/>
        <v>5.4677789001765786E-2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7533816</v>
      </c>
      <c r="E249" s="31">
        <v>8063296</v>
      </c>
      <c r="F249" s="31">
        <v>1903472</v>
      </c>
      <c r="G249" s="36">
        <f t="shared" si="56"/>
        <v>0.25265708639552653</v>
      </c>
      <c r="H249" s="31">
        <v>845772</v>
      </c>
      <c r="I249" s="36">
        <f t="shared" si="57"/>
        <v>0.11226342666186698</v>
      </c>
      <c r="J249" s="31">
        <v>1690834</v>
      </c>
      <c r="K249" s="36">
        <f t="shared" si="58"/>
        <v>0.20969514203620951</v>
      </c>
      <c r="L249" s="31">
        <v>0</v>
      </c>
      <c r="M249" s="36">
        <f t="shared" si="59"/>
        <v>0</v>
      </c>
      <c r="N249" s="31">
        <f t="shared" si="60"/>
        <v>4440078</v>
      </c>
      <c r="O249" s="36">
        <f t="shared" si="61"/>
        <v>0.55065298359380577</v>
      </c>
      <c r="P249" s="31">
        <v>943237</v>
      </c>
      <c r="Q249" s="31">
        <v>10766354</v>
      </c>
      <c r="R249" s="31">
        <v>11022680</v>
      </c>
      <c r="S249" s="31">
        <v>4265178</v>
      </c>
      <c r="T249" s="36">
        <f t="shared" si="62"/>
        <v>0.38694564298337608</v>
      </c>
      <c r="U249" s="36">
        <f t="shared" si="63"/>
        <v>0.792586592765127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1689802</v>
      </c>
      <c r="E250" s="31">
        <v>1689802</v>
      </c>
      <c r="F250" s="31">
        <v>195403</v>
      </c>
      <c r="G250" s="36">
        <f t="shared" si="56"/>
        <v>0.11563662488267856</v>
      </c>
      <c r="H250" s="31">
        <v>431070</v>
      </c>
      <c r="I250" s="36">
        <f t="shared" si="57"/>
        <v>0.25510089347746068</v>
      </c>
      <c r="J250" s="31">
        <v>435927</v>
      </c>
      <c r="K250" s="36">
        <f t="shared" si="58"/>
        <v>0.25797519472695618</v>
      </c>
      <c r="L250" s="31">
        <v>0</v>
      </c>
      <c r="M250" s="36">
        <f t="shared" si="59"/>
        <v>0</v>
      </c>
      <c r="N250" s="31">
        <f t="shared" si="60"/>
        <v>1062400</v>
      </c>
      <c r="O250" s="36">
        <f t="shared" si="61"/>
        <v>0.62871271308709542</v>
      </c>
      <c r="P250" s="31">
        <v>413831</v>
      </c>
      <c r="Q250" s="31">
        <v>1604751</v>
      </c>
      <c r="R250" s="31">
        <v>1604751</v>
      </c>
      <c r="S250" s="31">
        <v>1343647</v>
      </c>
      <c r="T250" s="36">
        <f t="shared" si="62"/>
        <v>0.83729313768927394</v>
      </c>
      <c r="U250" s="36">
        <f t="shared" si="63"/>
        <v>5.3393776686618377E-2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17904669</v>
      </c>
      <c r="E251" s="31">
        <v>40826187</v>
      </c>
      <c r="F251" s="31">
        <v>6071273</v>
      </c>
      <c r="G251" s="36">
        <f t="shared" si="56"/>
        <v>0.33908881532520929</v>
      </c>
      <c r="H251" s="31">
        <v>5506923</v>
      </c>
      <c r="I251" s="36">
        <f t="shared" si="57"/>
        <v>0.30756910390245135</v>
      </c>
      <c r="J251" s="31">
        <v>7425635</v>
      </c>
      <c r="K251" s="36">
        <f t="shared" si="58"/>
        <v>0.18188411766202903</v>
      </c>
      <c r="L251" s="31">
        <v>0</v>
      </c>
      <c r="M251" s="36">
        <f t="shared" si="59"/>
        <v>0</v>
      </c>
      <c r="N251" s="31">
        <f t="shared" si="60"/>
        <v>19003831</v>
      </c>
      <c r="O251" s="36">
        <f t="shared" si="61"/>
        <v>0.46548140780328079</v>
      </c>
      <c r="P251" s="31">
        <v>9034204</v>
      </c>
      <c r="Q251" s="31">
        <v>52763693</v>
      </c>
      <c r="R251" s="31">
        <v>30309646</v>
      </c>
      <c r="S251" s="31">
        <v>20272553</v>
      </c>
      <c r="T251" s="36">
        <f t="shared" si="62"/>
        <v>0.66884822739269212</v>
      </c>
      <c r="U251" s="36">
        <f t="shared" si="63"/>
        <v>-0.17805320756538157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187969465</v>
      </c>
      <c r="E253" s="31">
        <v>187969465</v>
      </c>
      <c r="F253" s="31">
        <v>78320382</v>
      </c>
      <c r="G253" s="36">
        <f t="shared" si="56"/>
        <v>0.41666545148702744</v>
      </c>
      <c r="H253" s="31">
        <v>38613689</v>
      </c>
      <c r="I253" s="36">
        <f t="shared" si="57"/>
        <v>0.20542532799143734</v>
      </c>
      <c r="J253" s="31">
        <v>71035395</v>
      </c>
      <c r="K253" s="36">
        <f t="shared" si="58"/>
        <v>0.37790922584154824</v>
      </c>
      <c r="L253" s="31">
        <v>0</v>
      </c>
      <c r="M253" s="36">
        <f t="shared" si="59"/>
        <v>0</v>
      </c>
      <c r="N253" s="31">
        <f t="shared" si="60"/>
        <v>187969466</v>
      </c>
      <c r="O253" s="36">
        <f t="shared" si="61"/>
        <v>1.0000000053200131</v>
      </c>
      <c r="P253" s="31">
        <v>0</v>
      </c>
      <c r="Q253" s="31">
        <v>178397834</v>
      </c>
      <c r="R253" s="31">
        <v>175782834</v>
      </c>
      <c r="S253" s="31">
        <v>85654650</v>
      </c>
      <c r="T253" s="36">
        <f t="shared" si="62"/>
        <v>0.48727539573062068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252433391</v>
      </c>
      <c r="E254" s="32">
        <f>SUM(E248:E253)</f>
        <v>275884389</v>
      </c>
      <c r="F254" s="32">
        <f>SUM(F248:F253)</f>
        <v>87260377</v>
      </c>
      <c r="G254" s="37">
        <f t="shared" si="56"/>
        <v>0.34567684035112456</v>
      </c>
      <c r="H254" s="32">
        <f>SUM(H248:H253)</f>
        <v>62074698</v>
      </c>
      <c r="I254" s="37">
        <f t="shared" si="57"/>
        <v>0.24590525743878314</v>
      </c>
      <c r="J254" s="32">
        <f>SUM(J248:J253)</f>
        <v>91313534</v>
      </c>
      <c r="K254" s="37">
        <f t="shared" si="58"/>
        <v>0.33098478073001802</v>
      </c>
      <c r="L254" s="32">
        <f>SUM(L248:L253)</f>
        <v>0</v>
      </c>
      <c r="M254" s="37">
        <f t="shared" si="59"/>
        <v>0</v>
      </c>
      <c r="N254" s="32">
        <f t="shared" si="60"/>
        <v>240648609</v>
      </c>
      <c r="O254" s="37">
        <f t="shared" si="61"/>
        <v>0.87228063129008726</v>
      </c>
      <c r="P254" s="32">
        <f>SUM(P248:P253)</f>
        <v>20560959</v>
      </c>
      <c r="Q254" s="32">
        <f>SUM(Q248:Q253)</f>
        <v>284372352</v>
      </c>
      <c r="R254" s="32">
        <f>SUM(R248:R253)</f>
        <v>259559631</v>
      </c>
      <c r="S254" s="32">
        <f>SUM(S248:S253)</f>
        <v>139982924</v>
      </c>
      <c r="T254" s="37">
        <f t="shared" si="62"/>
        <v>0.53930930422689649</v>
      </c>
      <c r="U254" s="37">
        <f t="shared" si="63"/>
        <v>3.4411125959640305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1029742393</v>
      </c>
      <c r="E255" s="31">
        <v>889295661</v>
      </c>
      <c r="F255" s="31">
        <v>236604481</v>
      </c>
      <c r="G255" s="36">
        <f t="shared" si="56"/>
        <v>0.22977055485759729</v>
      </c>
      <c r="H255" s="31">
        <v>253187856</v>
      </c>
      <c r="I255" s="36">
        <f t="shared" si="57"/>
        <v>0.24587494670620985</v>
      </c>
      <c r="J255" s="31">
        <v>236407913</v>
      </c>
      <c r="K255" s="36">
        <f t="shared" si="58"/>
        <v>0.26583725004815917</v>
      </c>
      <c r="L255" s="31">
        <v>0</v>
      </c>
      <c r="M255" s="36">
        <f t="shared" si="59"/>
        <v>0</v>
      </c>
      <c r="N255" s="31">
        <f t="shared" si="60"/>
        <v>726200250</v>
      </c>
      <c r="O255" s="36">
        <f t="shared" si="61"/>
        <v>0.81660158915359871</v>
      </c>
      <c r="P255" s="31">
        <v>244528522</v>
      </c>
      <c r="Q255" s="31">
        <v>993372672</v>
      </c>
      <c r="R255" s="31">
        <v>973675536</v>
      </c>
      <c r="S255" s="31">
        <v>739991756</v>
      </c>
      <c r="T255" s="36">
        <f t="shared" si="62"/>
        <v>0.75999830399353896</v>
      </c>
      <c r="U255" s="36">
        <f t="shared" si="63"/>
        <v>-3.3209250739265506E-2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74400119</v>
      </c>
      <c r="E256" s="31">
        <v>51336082</v>
      </c>
      <c r="F256" s="31">
        <v>32177394</v>
      </c>
      <c r="G256" s="36">
        <f t="shared" si="56"/>
        <v>0.43249116308537089</v>
      </c>
      <c r="H256" s="31">
        <v>32011167</v>
      </c>
      <c r="I256" s="36">
        <f t="shared" si="57"/>
        <v>0.43025693278797039</v>
      </c>
      <c r="J256" s="31">
        <v>33473371</v>
      </c>
      <c r="K256" s="36">
        <f t="shared" si="58"/>
        <v>0.65204374186561409</v>
      </c>
      <c r="L256" s="31">
        <v>0</v>
      </c>
      <c r="M256" s="36">
        <f t="shared" si="59"/>
        <v>0</v>
      </c>
      <c r="N256" s="31">
        <f t="shared" si="60"/>
        <v>97661932</v>
      </c>
      <c r="O256" s="36">
        <f t="shared" si="61"/>
        <v>1.9024033037815391</v>
      </c>
      <c r="P256" s="31">
        <v>36258871</v>
      </c>
      <c r="Q256" s="31">
        <v>85291667</v>
      </c>
      <c r="R256" s="31">
        <v>68256991</v>
      </c>
      <c r="S256" s="31">
        <v>83663971</v>
      </c>
      <c r="T256" s="36">
        <f t="shared" si="62"/>
        <v>1.2257201756813452</v>
      </c>
      <c r="U256" s="36">
        <f t="shared" si="63"/>
        <v>-7.6822579500613775E-2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142940475</v>
      </c>
      <c r="E257" s="31">
        <v>140840475</v>
      </c>
      <c r="F257" s="31">
        <v>39256389</v>
      </c>
      <c r="G257" s="36">
        <f t="shared" si="56"/>
        <v>0.27463452181756076</v>
      </c>
      <c r="H257" s="31">
        <v>49639205</v>
      </c>
      <c r="I257" s="36">
        <f t="shared" si="57"/>
        <v>0.34727186264072513</v>
      </c>
      <c r="J257" s="31">
        <v>18063501</v>
      </c>
      <c r="K257" s="36">
        <f t="shared" si="58"/>
        <v>0.12825504174137442</v>
      </c>
      <c r="L257" s="31">
        <v>0</v>
      </c>
      <c r="M257" s="36">
        <f t="shared" si="59"/>
        <v>0</v>
      </c>
      <c r="N257" s="31">
        <f t="shared" si="60"/>
        <v>106959095</v>
      </c>
      <c r="O257" s="36">
        <f t="shared" si="61"/>
        <v>0.75943435294435069</v>
      </c>
      <c r="P257" s="31">
        <v>20106358</v>
      </c>
      <c r="Q257" s="31">
        <v>135811805</v>
      </c>
      <c r="R257" s="31">
        <v>134949505</v>
      </c>
      <c r="S257" s="31">
        <v>78141325</v>
      </c>
      <c r="T257" s="36">
        <f t="shared" si="62"/>
        <v>0.57904121248907137</v>
      </c>
      <c r="U257" s="36">
        <f t="shared" si="63"/>
        <v>-0.10160253786389362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1247082987</v>
      </c>
      <c r="E259" s="32">
        <f>SUM(E255:E258)</f>
        <v>1081472218</v>
      </c>
      <c r="F259" s="32">
        <f>SUM(F255:F258)</f>
        <v>308038264</v>
      </c>
      <c r="G259" s="37">
        <f t="shared" si="56"/>
        <v>0.24700702937261704</v>
      </c>
      <c r="H259" s="32">
        <f>SUM(H255:H258)</f>
        <v>334838228</v>
      </c>
      <c r="I259" s="37">
        <f t="shared" si="57"/>
        <v>0.26849715014194159</v>
      </c>
      <c r="J259" s="32">
        <f>SUM(J255:J258)</f>
        <v>287944785</v>
      </c>
      <c r="K259" s="37">
        <f t="shared" si="58"/>
        <v>0.26625259549663255</v>
      </c>
      <c r="L259" s="32">
        <f>SUM(L255:L258)</f>
        <v>0</v>
      </c>
      <c r="M259" s="37">
        <f t="shared" si="59"/>
        <v>0</v>
      </c>
      <c r="N259" s="32">
        <f t="shared" si="60"/>
        <v>930821277</v>
      </c>
      <c r="O259" s="37">
        <f t="shared" si="61"/>
        <v>0.86069827916744501</v>
      </c>
      <c r="P259" s="32">
        <f>SUM(P255:P258)</f>
        <v>300893751</v>
      </c>
      <c r="Q259" s="32">
        <f>SUM(Q255:Q258)</f>
        <v>1214476144</v>
      </c>
      <c r="R259" s="32">
        <f>SUM(R255:R258)</f>
        <v>1176882032</v>
      </c>
      <c r="S259" s="32">
        <f>SUM(S255:S258)</f>
        <v>901797052</v>
      </c>
      <c r="T259" s="37">
        <f t="shared" si="62"/>
        <v>0.76625951240625279</v>
      </c>
      <c r="U259" s="37">
        <f t="shared" si="63"/>
        <v>-4.3035011385131772E-2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3569892816</v>
      </c>
      <c r="E260" s="32">
        <f>SUM(E234:E239,E241:E246,E248:E253,E255:E258)</f>
        <v>3391284537</v>
      </c>
      <c r="F260" s="32">
        <f>SUM(F234:F239,F241:F246,F248:F253,F255:F258)</f>
        <v>587996830</v>
      </c>
      <c r="G260" s="37">
        <f t="shared" si="56"/>
        <v>0.16470993957147423</v>
      </c>
      <c r="H260" s="32">
        <f>SUM(H234:H239,H241:H246,H248:H253,H255:H258)</f>
        <v>1153437592</v>
      </c>
      <c r="I260" s="37">
        <f t="shared" si="57"/>
        <v>0.3231014631112667</v>
      </c>
      <c r="J260" s="32">
        <f>SUM(J234:J239,J241:J246,J248:J253,J255:J258)</f>
        <v>668770020</v>
      </c>
      <c r="K260" s="37">
        <f t="shared" si="58"/>
        <v>0.19720256814298681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2410204442</v>
      </c>
      <c r="O260" s="37">
        <f t="shared" si="61"/>
        <v>0.7107054615158056</v>
      </c>
      <c r="P260" s="32">
        <f>SUM(P234:P239,P241:P246,P248:P253,P255:P258)</f>
        <v>621713023</v>
      </c>
      <c r="Q260" s="32">
        <f>SUM(Q234:Q239,Q241:Q246,Q248:Q253,Q255:Q258)</f>
        <v>3482028357</v>
      </c>
      <c r="R260" s="32">
        <f>SUM(R234:R239,R241:R246,R248:R253,R255:R258)</f>
        <v>3428650303</v>
      </c>
      <c r="S260" s="32">
        <f>SUM(S234:S239,S241:S246,S248:S253,S255:S258)</f>
        <v>2393938504</v>
      </c>
      <c r="T260" s="37">
        <f t="shared" si="62"/>
        <v>0.69821600117846727</v>
      </c>
      <c r="U260" s="37">
        <f t="shared" si="63"/>
        <v>7.5689257356926776E-2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33873762</v>
      </c>
      <c r="E263" s="31">
        <v>33873762</v>
      </c>
      <c r="F263" s="31">
        <v>7943768</v>
      </c>
      <c r="G263" s="36">
        <f t="shared" ref="G263:G299" si="64">IF(($D263     =0),0,($F263     /$D263     ))</f>
        <v>0.23451094685024945</v>
      </c>
      <c r="H263" s="31">
        <v>3595364</v>
      </c>
      <c r="I263" s="36">
        <f t="shared" ref="I263:I299" si="65">IF(($D263     =0),0,($H263     /$D263     ))</f>
        <v>0.10614008565095309</v>
      </c>
      <c r="J263" s="31">
        <v>4290201</v>
      </c>
      <c r="K263" s="36">
        <f t="shared" ref="K263:K299" si="66">IF(($E263     =0),0,($J263     /$E263     ))</f>
        <v>0.12665262866285712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15829333</v>
      </c>
      <c r="O263" s="36">
        <f t="shared" ref="O263:O299" si="69">IF(($E263     =0),0,($N263     /$E263     ))</f>
        <v>0.46730366116405964</v>
      </c>
      <c r="P263" s="31">
        <v>5430584</v>
      </c>
      <c r="Q263" s="31">
        <v>32001700</v>
      </c>
      <c r="R263" s="31">
        <v>30889092</v>
      </c>
      <c r="S263" s="31">
        <v>16378361</v>
      </c>
      <c r="T263" s="36">
        <f t="shared" ref="T263:T299" si="70">IF(($R263     =0),0,($S263     /$R263     ))</f>
        <v>0.53023122207671236</v>
      </c>
      <c r="U263" s="36">
        <f t="shared" ref="U263:U299" si="71">IF(($P263     =0),0,(($J263     /$P263     )-1))</f>
        <v>-0.20999270060089303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96196511</v>
      </c>
      <c r="E264" s="31">
        <v>98196511</v>
      </c>
      <c r="F264" s="31">
        <v>33648592</v>
      </c>
      <c r="G264" s="36">
        <f t="shared" si="64"/>
        <v>0.34979014987352297</v>
      </c>
      <c r="H264" s="31">
        <v>29455823</v>
      </c>
      <c r="I264" s="36">
        <f t="shared" si="65"/>
        <v>0.30620469176891457</v>
      </c>
      <c r="J264" s="31">
        <v>25874641</v>
      </c>
      <c r="K264" s="36">
        <f t="shared" si="66"/>
        <v>0.26349857786698755</v>
      </c>
      <c r="L264" s="31">
        <v>0</v>
      </c>
      <c r="M264" s="36">
        <f t="shared" si="67"/>
        <v>0</v>
      </c>
      <c r="N264" s="31">
        <f t="shared" si="68"/>
        <v>88979056</v>
      </c>
      <c r="O264" s="36">
        <f t="shared" si="69"/>
        <v>0.90613256106421136</v>
      </c>
      <c r="P264" s="31">
        <v>20884076</v>
      </c>
      <c r="Q264" s="31">
        <v>95866685</v>
      </c>
      <c r="R264" s="31">
        <v>89236685</v>
      </c>
      <c r="S264" s="31">
        <v>69037757</v>
      </c>
      <c r="T264" s="36">
        <f t="shared" si="70"/>
        <v>0.77364771001970767</v>
      </c>
      <c r="U264" s="36">
        <f t="shared" si="71"/>
        <v>0.23896508516824011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72612970</v>
      </c>
      <c r="E265" s="31">
        <v>72612970</v>
      </c>
      <c r="F265" s="31">
        <v>13907849</v>
      </c>
      <c r="G265" s="36">
        <f t="shared" si="64"/>
        <v>0.19153395047744226</v>
      </c>
      <c r="H265" s="31">
        <v>16833968</v>
      </c>
      <c r="I265" s="36">
        <f t="shared" si="65"/>
        <v>0.23183142075031499</v>
      </c>
      <c r="J265" s="31">
        <v>13720999</v>
      </c>
      <c r="K265" s="36">
        <f t="shared" si="66"/>
        <v>0.18896071872559406</v>
      </c>
      <c r="L265" s="31">
        <v>0</v>
      </c>
      <c r="M265" s="36">
        <f t="shared" si="67"/>
        <v>0</v>
      </c>
      <c r="N265" s="31">
        <f t="shared" si="68"/>
        <v>44462816</v>
      </c>
      <c r="O265" s="36">
        <f t="shared" si="69"/>
        <v>0.61232608995335136</v>
      </c>
      <c r="P265" s="31">
        <v>15384021</v>
      </c>
      <c r="Q265" s="31">
        <v>66974454</v>
      </c>
      <c r="R265" s="31">
        <v>66974454</v>
      </c>
      <c r="S265" s="31">
        <v>36577758</v>
      </c>
      <c r="T265" s="36">
        <f t="shared" si="70"/>
        <v>0.54614492265961589</v>
      </c>
      <c r="U265" s="36">
        <f t="shared" si="71"/>
        <v>-0.10810060646693087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202683243</v>
      </c>
      <c r="E267" s="32">
        <f>SUM(E263:E266)</f>
        <v>204683243</v>
      </c>
      <c r="F267" s="32">
        <f>SUM(F263:F266)</f>
        <v>55500209</v>
      </c>
      <c r="G267" s="37">
        <f t="shared" si="64"/>
        <v>0.27382731881786598</v>
      </c>
      <c r="H267" s="32">
        <f>SUM(H263:H266)</f>
        <v>49885155</v>
      </c>
      <c r="I267" s="37">
        <f t="shared" si="65"/>
        <v>0.24612372617306108</v>
      </c>
      <c r="J267" s="32">
        <f>SUM(J263:J266)</f>
        <v>43885841</v>
      </c>
      <c r="K267" s="37">
        <f t="shared" si="66"/>
        <v>0.2144085678767558</v>
      </c>
      <c r="L267" s="32">
        <f>SUM(L263:L266)</f>
        <v>0</v>
      </c>
      <c r="M267" s="37">
        <f t="shared" si="67"/>
        <v>0</v>
      </c>
      <c r="N267" s="32">
        <f t="shared" si="68"/>
        <v>149271205</v>
      </c>
      <c r="O267" s="37">
        <f t="shared" si="69"/>
        <v>0.72927906951327715</v>
      </c>
      <c r="P267" s="32">
        <f>SUM(P263:P266)</f>
        <v>41698681</v>
      </c>
      <c r="Q267" s="32">
        <f>SUM(Q263:Q266)</f>
        <v>194842839</v>
      </c>
      <c r="R267" s="32">
        <f>SUM(R263:R266)</f>
        <v>187100231</v>
      </c>
      <c r="S267" s="32">
        <f>SUM(S263:S266)</f>
        <v>121993876</v>
      </c>
      <c r="T267" s="37">
        <f t="shared" si="70"/>
        <v>0.65202418697174136</v>
      </c>
      <c r="U267" s="37">
        <f t="shared" si="71"/>
        <v>5.2451539174584338E-2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12016069</v>
      </c>
      <c r="E268" s="31">
        <v>11598785</v>
      </c>
      <c r="F268" s="31">
        <v>0</v>
      </c>
      <c r="G268" s="36">
        <f t="shared" si="64"/>
        <v>0</v>
      </c>
      <c r="H268" s="31">
        <v>1633543</v>
      </c>
      <c r="I268" s="36">
        <f t="shared" si="65"/>
        <v>0.13594653958794678</v>
      </c>
      <c r="J268" s="31">
        <v>1639504</v>
      </c>
      <c r="K268" s="36">
        <f t="shared" si="66"/>
        <v>0.14135135706024382</v>
      </c>
      <c r="L268" s="31">
        <v>0</v>
      </c>
      <c r="M268" s="36">
        <f t="shared" si="67"/>
        <v>0</v>
      </c>
      <c r="N268" s="31">
        <f t="shared" si="68"/>
        <v>3273047</v>
      </c>
      <c r="O268" s="36">
        <f t="shared" si="69"/>
        <v>0.28218878098007677</v>
      </c>
      <c r="P268" s="31">
        <v>521</v>
      </c>
      <c r="Q268" s="31">
        <v>8121343</v>
      </c>
      <c r="R268" s="31">
        <v>8696740</v>
      </c>
      <c r="S268" s="31">
        <v>551036</v>
      </c>
      <c r="T268" s="36">
        <f t="shared" si="70"/>
        <v>6.3361213512189624E-2</v>
      </c>
      <c r="U268" s="36">
        <f t="shared" si="71"/>
        <v>3145.8406909788869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57162542</v>
      </c>
      <c r="E269" s="31">
        <v>71028492</v>
      </c>
      <c r="F269" s="31">
        <v>10023376</v>
      </c>
      <c r="G269" s="36">
        <f t="shared" si="64"/>
        <v>0.1753486750116886</v>
      </c>
      <c r="H269" s="31">
        <v>11032907</v>
      </c>
      <c r="I269" s="36">
        <f t="shared" si="65"/>
        <v>0.19300938366246903</v>
      </c>
      <c r="J269" s="31">
        <v>16864979</v>
      </c>
      <c r="K269" s="36">
        <f t="shared" si="66"/>
        <v>0.23743963197191348</v>
      </c>
      <c r="L269" s="31">
        <v>0</v>
      </c>
      <c r="M269" s="36">
        <f t="shared" si="67"/>
        <v>0</v>
      </c>
      <c r="N269" s="31">
        <f t="shared" si="68"/>
        <v>37921262</v>
      </c>
      <c r="O269" s="36">
        <f t="shared" si="69"/>
        <v>0.53388803467768964</v>
      </c>
      <c r="P269" s="31">
        <v>11670757</v>
      </c>
      <c r="Q269" s="31">
        <v>49718036</v>
      </c>
      <c r="R269" s="31">
        <v>49706036</v>
      </c>
      <c r="S269" s="31">
        <v>35778558</v>
      </c>
      <c r="T269" s="36">
        <f t="shared" si="70"/>
        <v>0.71980308387496439</v>
      </c>
      <c r="U269" s="36">
        <f t="shared" si="71"/>
        <v>0.44506298948731438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4978491</v>
      </c>
      <c r="E270" s="31">
        <v>4978491</v>
      </c>
      <c r="F270" s="31">
        <v>1409173</v>
      </c>
      <c r="G270" s="36">
        <f t="shared" si="64"/>
        <v>0.28305223410065422</v>
      </c>
      <c r="H270" s="31">
        <v>1022572</v>
      </c>
      <c r="I270" s="36">
        <f t="shared" si="65"/>
        <v>0.20539798103481557</v>
      </c>
      <c r="J270" s="31">
        <v>2112144</v>
      </c>
      <c r="K270" s="36">
        <f t="shared" si="66"/>
        <v>0.42425385523444753</v>
      </c>
      <c r="L270" s="31">
        <v>0</v>
      </c>
      <c r="M270" s="36">
        <f t="shared" si="67"/>
        <v>0</v>
      </c>
      <c r="N270" s="31">
        <f t="shared" si="68"/>
        <v>4543889</v>
      </c>
      <c r="O270" s="36">
        <f t="shared" si="69"/>
        <v>0.9127040703699173</v>
      </c>
      <c r="P270" s="31">
        <v>1833873</v>
      </c>
      <c r="Q270" s="31">
        <v>4616495</v>
      </c>
      <c r="R270" s="31">
        <v>4616495</v>
      </c>
      <c r="S270" s="31">
        <v>3899291</v>
      </c>
      <c r="T270" s="36">
        <f t="shared" si="70"/>
        <v>0.84464317626251084</v>
      </c>
      <c r="U270" s="36">
        <f t="shared" si="71"/>
        <v>0.15173951522270079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15114839</v>
      </c>
      <c r="E271" s="31">
        <v>15114839</v>
      </c>
      <c r="F271" s="31">
        <v>2791131</v>
      </c>
      <c r="G271" s="36">
        <f t="shared" si="64"/>
        <v>0.18466164277370073</v>
      </c>
      <c r="H271" s="31">
        <v>2556602</v>
      </c>
      <c r="I271" s="36">
        <f t="shared" si="65"/>
        <v>0.16914516919432618</v>
      </c>
      <c r="J271" s="31">
        <v>2661227</v>
      </c>
      <c r="K271" s="36">
        <f t="shared" si="66"/>
        <v>0.17606717478102149</v>
      </c>
      <c r="L271" s="31">
        <v>0</v>
      </c>
      <c r="M271" s="36">
        <f t="shared" si="67"/>
        <v>0</v>
      </c>
      <c r="N271" s="31">
        <f t="shared" si="68"/>
        <v>8008960</v>
      </c>
      <c r="O271" s="36">
        <f t="shared" si="69"/>
        <v>0.5298739867490484</v>
      </c>
      <c r="P271" s="31">
        <v>3356825</v>
      </c>
      <c r="Q271" s="31">
        <v>14336686</v>
      </c>
      <c r="R271" s="31">
        <v>14336686</v>
      </c>
      <c r="S271" s="31">
        <v>8804105</v>
      </c>
      <c r="T271" s="36">
        <f t="shared" si="70"/>
        <v>0.6140962423254579</v>
      </c>
      <c r="U271" s="36">
        <f t="shared" si="71"/>
        <v>-0.20721902392886138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11860946</v>
      </c>
      <c r="E272" s="31">
        <v>11443847</v>
      </c>
      <c r="F272" s="31">
        <v>892554</v>
      </c>
      <c r="G272" s="36">
        <f t="shared" si="64"/>
        <v>7.5251501861655898E-2</v>
      </c>
      <c r="H272" s="31">
        <v>1210766</v>
      </c>
      <c r="I272" s="36">
        <f t="shared" si="65"/>
        <v>0.1020800533110934</v>
      </c>
      <c r="J272" s="31">
        <v>7287420</v>
      </c>
      <c r="K272" s="36">
        <f t="shared" si="66"/>
        <v>0.6367980977026344</v>
      </c>
      <c r="L272" s="31">
        <v>0</v>
      </c>
      <c r="M272" s="36">
        <f t="shared" si="67"/>
        <v>0</v>
      </c>
      <c r="N272" s="31">
        <f t="shared" si="68"/>
        <v>9390740</v>
      </c>
      <c r="O272" s="36">
        <f t="shared" si="69"/>
        <v>0.82059293522536614</v>
      </c>
      <c r="P272" s="31">
        <v>1458514</v>
      </c>
      <c r="Q272" s="31">
        <v>10718645</v>
      </c>
      <c r="R272" s="31">
        <v>11089591</v>
      </c>
      <c r="S272" s="31">
        <v>4230315</v>
      </c>
      <c r="T272" s="36">
        <f t="shared" si="70"/>
        <v>0.38146717944782632</v>
      </c>
      <c r="U272" s="36">
        <f t="shared" si="71"/>
        <v>3.9964690088679298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18479312</v>
      </c>
      <c r="E273" s="31">
        <v>18479312</v>
      </c>
      <c r="F273" s="31">
        <v>2418766</v>
      </c>
      <c r="G273" s="36">
        <f t="shared" si="64"/>
        <v>0.1308904790394794</v>
      </c>
      <c r="H273" s="31">
        <v>5258255</v>
      </c>
      <c r="I273" s="36">
        <f t="shared" si="65"/>
        <v>0.28454820179452567</v>
      </c>
      <c r="J273" s="31">
        <v>2903335</v>
      </c>
      <c r="K273" s="36">
        <f t="shared" si="66"/>
        <v>0.1571127215125758</v>
      </c>
      <c r="L273" s="31">
        <v>0</v>
      </c>
      <c r="M273" s="36">
        <f t="shared" si="67"/>
        <v>0</v>
      </c>
      <c r="N273" s="31">
        <f t="shared" si="68"/>
        <v>10580356</v>
      </c>
      <c r="O273" s="36">
        <f t="shared" si="69"/>
        <v>0.57255140234658086</v>
      </c>
      <c r="P273" s="31">
        <v>3478890</v>
      </c>
      <c r="Q273" s="31">
        <v>12169678</v>
      </c>
      <c r="R273" s="31">
        <v>8769678</v>
      </c>
      <c r="S273" s="31">
        <v>8978546</v>
      </c>
      <c r="T273" s="36">
        <f t="shared" si="70"/>
        <v>1.0238170660313868</v>
      </c>
      <c r="U273" s="36">
        <f t="shared" si="71"/>
        <v>-0.16544213815326148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119612199</v>
      </c>
      <c r="E275" s="32">
        <f>SUM(E268:E274)</f>
        <v>132643766</v>
      </c>
      <c r="F275" s="32">
        <f>SUM(F268:F274)</f>
        <v>17535000</v>
      </c>
      <c r="G275" s="37">
        <f t="shared" si="64"/>
        <v>0.14659875954625665</v>
      </c>
      <c r="H275" s="32">
        <f>SUM(H268:H274)</f>
        <v>22714645</v>
      </c>
      <c r="I275" s="37">
        <f t="shared" si="65"/>
        <v>0.18990241120807419</v>
      </c>
      <c r="J275" s="32">
        <f>SUM(J268:J274)</f>
        <v>33468609</v>
      </c>
      <c r="K275" s="37">
        <f t="shared" si="66"/>
        <v>0.25231950214682536</v>
      </c>
      <c r="L275" s="32">
        <f>SUM(L268:L274)</f>
        <v>0</v>
      </c>
      <c r="M275" s="37">
        <f t="shared" si="67"/>
        <v>0</v>
      </c>
      <c r="N275" s="32">
        <f t="shared" si="68"/>
        <v>73718254</v>
      </c>
      <c r="O275" s="37">
        <f t="shared" si="69"/>
        <v>0.55576116558693001</v>
      </c>
      <c r="P275" s="32">
        <f>SUM(P268:P274)</f>
        <v>21799380</v>
      </c>
      <c r="Q275" s="32">
        <f>SUM(Q268:Q274)</f>
        <v>99680883</v>
      </c>
      <c r="R275" s="32">
        <f>SUM(R268:R274)</f>
        <v>97215226</v>
      </c>
      <c r="S275" s="32">
        <f>SUM(S268:S274)</f>
        <v>62241851</v>
      </c>
      <c r="T275" s="37">
        <f t="shared" si="70"/>
        <v>0.64024796897555947</v>
      </c>
      <c r="U275" s="37">
        <f t="shared" si="71"/>
        <v>0.53530095810064315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12434903</v>
      </c>
      <c r="E276" s="31">
        <v>17040121</v>
      </c>
      <c r="F276" s="31">
        <v>871905</v>
      </c>
      <c r="G276" s="36">
        <f t="shared" si="64"/>
        <v>7.0117555400311532E-2</v>
      </c>
      <c r="H276" s="31">
        <v>2064038</v>
      </c>
      <c r="I276" s="36">
        <f t="shared" si="65"/>
        <v>0.16598746286963398</v>
      </c>
      <c r="J276" s="31">
        <v>2949503</v>
      </c>
      <c r="K276" s="36">
        <f t="shared" si="66"/>
        <v>0.17309166994764885</v>
      </c>
      <c r="L276" s="31">
        <v>0</v>
      </c>
      <c r="M276" s="36">
        <f t="shared" si="67"/>
        <v>0</v>
      </c>
      <c r="N276" s="31">
        <f t="shared" si="68"/>
        <v>5885446</v>
      </c>
      <c r="O276" s="36">
        <f t="shared" si="69"/>
        <v>0.34538757089811745</v>
      </c>
      <c r="P276" s="31">
        <v>1615269</v>
      </c>
      <c r="Q276" s="31">
        <v>12202886</v>
      </c>
      <c r="R276" s="31">
        <v>10203283</v>
      </c>
      <c r="S276" s="31">
        <v>5327210</v>
      </c>
      <c r="T276" s="36">
        <f t="shared" si="70"/>
        <v>0.52210744326115432</v>
      </c>
      <c r="U276" s="36">
        <f t="shared" si="71"/>
        <v>0.82601349991858952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27375400</v>
      </c>
      <c r="E277" s="31">
        <v>21322850</v>
      </c>
      <c r="F277" s="31">
        <v>4566691</v>
      </c>
      <c r="G277" s="36">
        <f t="shared" si="64"/>
        <v>0.16681732504365232</v>
      </c>
      <c r="H277" s="31">
        <v>4554272</v>
      </c>
      <c r="I277" s="36">
        <f t="shared" si="65"/>
        <v>0.16636366957195145</v>
      </c>
      <c r="J277" s="31">
        <v>5130891</v>
      </c>
      <c r="K277" s="36">
        <f t="shared" si="66"/>
        <v>0.24062876210262699</v>
      </c>
      <c r="L277" s="31">
        <v>0</v>
      </c>
      <c r="M277" s="36">
        <f t="shared" si="67"/>
        <v>0</v>
      </c>
      <c r="N277" s="31">
        <f t="shared" si="68"/>
        <v>14251854</v>
      </c>
      <c r="O277" s="36">
        <f t="shared" si="69"/>
        <v>0.66838410437629114</v>
      </c>
      <c r="P277" s="31">
        <v>4313289</v>
      </c>
      <c r="Q277" s="31">
        <v>21537300</v>
      </c>
      <c r="R277" s="31">
        <v>20156400</v>
      </c>
      <c r="S277" s="31">
        <v>12426942</v>
      </c>
      <c r="T277" s="36">
        <f t="shared" si="70"/>
        <v>0.61652586771447282</v>
      </c>
      <c r="U277" s="36">
        <f t="shared" si="71"/>
        <v>0.18955418939004542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38903485</v>
      </c>
      <c r="E278" s="31">
        <v>38903485</v>
      </c>
      <c r="F278" s="31">
        <v>-201628369</v>
      </c>
      <c r="G278" s="36">
        <f t="shared" si="64"/>
        <v>-5.1827842415660195</v>
      </c>
      <c r="H278" s="31">
        <v>7822310</v>
      </c>
      <c r="I278" s="36">
        <f t="shared" si="65"/>
        <v>0.20106964710230973</v>
      </c>
      <c r="J278" s="31">
        <v>4320915</v>
      </c>
      <c r="K278" s="36">
        <f t="shared" si="66"/>
        <v>0.11106755603000605</v>
      </c>
      <c r="L278" s="31">
        <v>0</v>
      </c>
      <c r="M278" s="36">
        <f t="shared" si="67"/>
        <v>0</v>
      </c>
      <c r="N278" s="31">
        <f t="shared" si="68"/>
        <v>-189485144</v>
      </c>
      <c r="O278" s="36">
        <f t="shared" si="69"/>
        <v>-4.8706470384337033</v>
      </c>
      <c r="P278" s="31">
        <v>6939092</v>
      </c>
      <c r="Q278" s="31">
        <v>39771695</v>
      </c>
      <c r="R278" s="31">
        <v>40259377</v>
      </c>
      <c r="S278" s="31">
        <v>46231504</v>
      </c>
      <c r="T278" s="36">
        <f t="shared" si="70"/>
        <v>1.1483412671785755</v>
      </c>
      <c r="U278" s="36">
        <f t="shared" si="71"/>
        <v>-0.37730829912616815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4942984</v>
      </c>
      <c r="E279" s="31">
        <v>4942984</v>
      </c>
      <c r="F279" s="31">
        <v>637971</v>
      </c>
      <c r="G279" s="36">
        <f t="shared" si="64"/>
        <v>0.12906596501222742</v>
      </c>
      <c r="H279" s="31">
        <v>127772</v>
      </c>
      <c r="I279" s="36">
        <f t="shared" si="65"/>
        <v>2.5849163177546194E-2</v>
      </c>
      <c r="J279" s="31">
        <v>511198</v>
      </c>
      <c r="K279" s="36">
        <f t="shared" si="66"/>
        <v>0.10341890647430782</v>
      </c>
      <c r="L279" s="31">
        <v>0</v>
      </c>
      <c r="M279" s="36">
        <f t="shared" si="67"/>
        <v>0</v>
      </c>
      <c r="N279" s="31">
        <f t="shared" si="68"/>
        <v>1276941</v>
      </c>
      <c r="O279" s="36">
        <f t="shared" si="69"/>
        <v>0.25833403466408145</v>
      </c>
      <c r="P279" s="31">
        <v>649975</v>
      </c>
      <c r="Q279" s="31">
        <v>3262285</v>
      </c>
      <c r="R279" s="31">
        <v>3262285</v>
      </c>
      <c r="S279" s="31">
        <v>3257540</v>
      </c>
      <c r="T279" s="36">
        <f t="shared" si="70"/>
        <v>0.99854549801749393</v>
      </c>
      <c r="U279" s="36">
        <f t="shared" si="71"/>
        <v>-0.21351128889572679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5288237</v>
      </c>
      <c r="E280" s="31">
        <v>6226677</v>
      </c>
      <c r="F280" s="31">
        <v>1220900</v>
      </c>
      <c r="G280" s="36">
        <f t="shared" si="64"/>
        <v>0.23087089326745378</v>
      </c>
      <c r="H280" s="31">
        <v>1852748</v>
      </c>
      <c r="I280" s="36">
        <f t="shared" si="65"/>
        <v>0.35035267897410799</v>
      </c>
      <c r="J280" s="31">
        <v>-471846</v>
      </c>
      <c r="K280" s="36">
        <f t="shared" si="66"/>
        <v>-7.5778139768611738E-2</v>
      </c>
      <c r="L280" s="31">
        <v>0</v>
      </c>
      <c r="M280" s="36">
        <f t="shared" si="67"/>
        <v>0</v>
      </c>
      <c r="N280" s="31">
        <f t="shared" si="68"/>
        <v>2601802</v>
      </c>
      <c r="O280" s="36">
        <f t="shared" si="69"/>
        <v>0.41784759350774098</v>
      </c>
      <c r="P280" s="31">
        <v>1206412</v>
      </c>
      <c r="Q280" s="31">
        <v>7772766</v>
      </c>
      <c r="R280" s="31">
        <v>5022068</v>
      </c>
      <c r="S280" s="31">
        <v>3131922</v>
      </c>
      <c r="T280" s="36">
        <f t="shared" si="70"/>
        <v>0.62363193807809847</v>
      </c>
      <c r="U280" s="36">
        <f t="shared" si="71"/>
        <v>-1.3911151414276384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415820</v>
      </c>
      <c r="E281" s="31">
        <v>2552388</v>
      </c>
      <c r="F281" s="31">
        <v>205138</v>
      </c>
      <c r="G281" s="36">
        <f t="shared" si="64"/>
        <v>0.49333365398489731</v>
      </c>
      <c r="H281" s="31">
        <v>621396</v>
      </c>
      <c r="I281" s="36">
        <f t="shared" si="65"/>
        <v>1.4943869943725649</v>
      </c>
      <c r="J281" s="31">
        <v>638427</v>
      </c>
      <c r="K281" s="36">
        <f t="shared" si="66"/>
        <v>0.25012929068777945</v>
      </c>
      <c r="L281" s="31">
        <v>0</v>
      </c>
      <c r="M281" s="36">
        <f t="shared" si="67"/>
        <v>0</v>
      </c>
      <c r="N281" s="31">
        <f t="shared" si="68"/>
        <v>1464961</v>
      </c>
      <c r="O281" s="36">
        <f t="shared" si="69"/>
        <v>0.57395701593958282</v>
      </c>
      <c r="P281" s="31">
        <v>604081</v>
      </c>
      <c r="Q281" s="31">
        <v>398295</v>
      </c>
      <c r="R281" s="31">
        <v>1217296</v>
      </c>
      <c r="S281" s="31">
        <v>1743659</v>
      </c>
      <c r="T281" s="36">
        <f t="shared" si="70"/>
        <v>1.4324034581564384</v>
      </c>
      <c r="U281" s="36">
        <f t="shared" si="71"/>
        <v>5.6856613599831851E-2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21349591</v>
      </c>
      <c r="E282" s="31">
        <v>21349591</v>
      </c>
      <c r="F282" s="31">
        <v>3378434</v>
      </c>
      <c r="G282" s="36">
        <f t="shared" si="64"/>
        <v>0.15824349984034822</v>
      </c>
      <c r="H282" s="31">
        <v>3360249</v>
      </c>
      <c r="I282" s="36">
        <f t="shared" si="65"/>
        <v>0.15739172708273427</v>
      </c>
      <c r="J282" s="31">
        <v>2600024</v>
      </c>
      <c r="K282" s="36">
        <f t="shared" si="66"/>
        <v>0.12178331659843039</v>
      </c>
      <c r="L282" s="31">
        <v>0</v>
      </c>
      <c r="M282" s="36">
        <f t="shared" si="67"/>
        <v>0</v>
      </c>
      <c r="N282" s="31">
        <f t="shared" si="68"/>
        <v>9338707</v>
      </c>
      <c r="O282" s="36">
        <f t="shared" si="69"/>
        <v>0.43741854352151288</v>
      </c>
      <c r="P282" s="31">
        <v>3419617</v>
      </c>
      <c r="Q282" s="31">
        <v>20546959</v>
      </c>
      <c r="R282" s="31">
        <v>20272563</v>
      </c>
      <c r="S282" s="31">
        <v>10370650</v>
      </c>
      <c r="T282" s="36">
        <f t="shared" si="70"/>
        <v>0.51156087170625641</v>
      </c>
      <c r="U282" s="36">
        <f t="shared" si="71"/>
        <v>-0.2396739166988584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45373210</v>
      </c>
      <c r="E283" s="31">
        <v>44573210</v>
      </c>
      <c r="F283" s="31">
        <v>6118257</v>
      </c>
      <c r="G283" s="36">
        <f t="shared" si="64"/>
        <v>0.13484293925865065</v>
      </c>
      <c r="H283" s="31">
        <v>6344385</v>
      </c>
      <c r="I283" s="36">
        <f t="shared" si="65"/>
        <v>0.13982667305222618</v>
      </c>
      <c r="J283" s="31">
        <v>7518500</v>
      </c>
      <c r="K283" s="36">
        <f t="shared" si="66"/>
        <v>0.16867755317599967</v>
      </c>
      <c r="L283" s="31">
        <v>0</v>
      </c>
      <c r="M283" s="36">
        <f t="shared" si="67"/>
        <v>0</v>
      </c>
      <c r="N283" s="31">
        <f t="shared" si="68"/>
        <v>19981142</v>
      </c>
      <c r="O283" s="36">
        <f t="shared" si="69"/>
        <v>0.44827693585451889</v>
      </c>
      <c r="P283" s="31">
        <v>7224505</v>
      </c>
      <c r="Q283" s="31">
        <v>28179125</v>
      </c>
      <c r="R283" s="31">
        <v>28891171</v>
      </c>
      <c r="S283" s="31">
        <v>18073835</v>
      </c>
      <c r="T283" s="36">
        <f t="shared" si="70"/>
        <v>0.62558333132291521</v>
      </c>
      <c r="U283" s="36">
        <f t="shared" si="71"/>
        <v>4.0694137522224727E-2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156083630</v>
      </c>
      <c r="E285" s="32">
        <f>SUM(E276:E284)</f>
        <v>156911306</v>
      </c>
      <c r="F285" s="32">
        <f>SUM(F276:F284)</f>
        <v>-184629073</v>
      </c>
      <c r="G285" s="37">
        <f t="shared" si="64"/>
        <v>-1.1828855658982302</v>
      </c>
      <c r="H285" s="32">
        <f>SUM(H276:H284)</f>
        <v>26747170</v>
      </c>
      <c r="I285" s="37">
        <f t="shared" si="65"/>
        <v>0.17136435127758112</v>
      </c>
      <c r="J285" s="32">
        <f>SUM(J276:J284)</f>
        <v>23197612</v>
      </c>
      <c r="K285" s="37">
        <f t="shared" si="66"/>
        <v>0.14783900912786999</v>
      </c>
      <c r="L285" s="32">
        <f>SUM(L276:L284)</f>
        <v>0</v>
      </c>
      <c r="M285" s="37">
        <f t="shared" si="67"/>
        <v>0</v>
      </c>
      <c r="N285" s="32">
        <f t="shared" si="68"/>
        <v>-134684291</v>
      </c>
      <c r="O285" s="37">
        <f t="shared" si="69"/>
        <v>-0.85834663182269355</v>
      </c>
      <c r="P285" s="32">
        <f>SUM(P276:P284)</f>
        <v>25972240</v>
      </c>
      <c r="Q285" s="32">
        <f>SUM(Q276:Q284)</f>
        <v>133671311</v>
      </c>
      <c r="R285" s="32">
        <f>SUM(R276:R284)</f>
        <v>129284443</v>
      </c>
      <c r="S285" s="32">
        <f>SUM(S276:S284)</f>
        <v>100563262</v>
      </c>
      <c r="T285" s="37">
        <f t="shared" si="70"/>
        <v>0.77784503430161356</v>
      </c>
      <c r="U285" s="37">
        <f t="shared" si="71"/>
        <v>-0.10683052366680734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30880638</v>
      </c>
      <c r="E286" s="31">
        <v>30880638</v>
      </c>
      <c r="F286" s="31">
        <v>1742376</v>
      </c>
      <c r="G286" s="36">
        <f t="shared" si="64"/>
        <v>5.6422927531484292E-2</v>
      </c>
      <c r="H286" s="31">
        <v>4840679</v>
      </c>
      <c r="I286" s="36">
        <f t="shared" si="65"/>
        <v>0.15675450099185126</v>
      </c>
      <c r="J286" s="31">
        <v>5702462</v>
      </c>
      <c r="K286" s="36">
        <f t="shared" si="66"/>
        <v>0.18466140498781144</v>
      </c>
      <c r="L286" s="31">
        <v>0</v>
      </c>
      <c r="M286" s="36">
        <f t="shared" si="67"/>
        <v>0</v>
      </c>
      <c r="N286" s="31">
        <f t="shared" si="68"/>
        <v>12285517</v>
      </c>
      <c r="O286" s="36">
        <f t="shared" si="69"/>
        <v>0.39783883351114702</v>
      </c>
      <c r="P286" s="31">
        <v>3456438</v>
      </c>
      <c r="Q286" s="31">
        <v>13485279</v>
      </c>
      <c r="R286" s="31">
        <v>15397500</v>
      </c>
      <c r="S286" s="31">
        <v>-236609045</v>
      </c>
      <c r="T286" s="36">
        <f t="shared" si="70"/>
        <v>-15.366718298425068</v>
      </c>
      <c r="U286" s="36">
        <f t="shared" si="71"/>
        <v>0.64980884945715789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9115430</v>
      </c>
      <c r="E287" s="31">
        <v>10548137</v>
      </c>
      <c r="F287" s="31">
        <v>747587</v>
      </c>
      <c r="G287" s="36">
        <f t="shared" si="64"/>
        <v>8.2013355376542849E-2</v>
      </c>
      <c r="H287" s="31">
        <v>2136126</v>
      </c>
      <c r="I287" s="36">
        <f t="shared" si="65"/>
        <v>0.23434176994393024</v>
      </c>
      <c r="J287" s="31">
        <v>1857266</v>
      </c>
      <c r="K287" s="36">
        <f t="shared" si="66"/>
        <v>0.17607526333797144</v>
      </c>
      <c r="L287" s="31">
        <v>0</v>
      </c>
      <c r="M287" s="36">
        <f t="shared" si="67"/>
        <v>0</v>
      </c>
      <c r="N287" s="31">
        <f t="shared" si="68"/>
        <v>4740979</v>
      </c>
      <c r="O287" s="36">
        <f t="shared" si="69"/>
        <v>0.44946126505562073</v>
      </c>
      <c r="P287" s="31">
        <v>751230</v>
      </c>
      <c r="Q287" s="31">
        <v>8046858</v>
      </c>
      <c r="R287" s="31">
        <v>8046858</v>
      </c>
      <c r="S287" s="31">
        <v>2110184</v>
      </c>
      <c r="T287" s="36">
        <f t="shared" si="70"/>
        <v>0.26223701225994045</v>
      </c>
      <c r="U287" s="36">
        <f t="shared" si="71"/>
        <v>1.4723000945116675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17795956</v>
      </c>
      <c r="E288" s="31">
        <v>17795956</v>
      </c>
      <c r="F288" s="31">
        <v>491791</v>
      </c>
      <c r="G288" s="36">
        <f t="shared" si="64"/>
        <v>2.7634986285648269E-2</v>
      </c>
      <c r="H288" s="31">
        <v>2636943</v>
      </c>
      <c r="I288" s="36">
        <f t="shared" si="65"/>
        <v>0.14817652954412788</v>
      </c>
      <c r="J288" s="31">
        <v>1649641</v>
      </c>
      <c r="K288" s="36">
        <f t="shared" si="66"/>
        <v>9.2697520717628212E-2</v>
      </c>
      <c r="L288" s="31">
        <v>0</v>
      </c>
      <c r="M288" s="36">
        <f t="shared" si="67"/>
        <v>0</v>
      </c>
      <c r="N288" s="31">
        <f t="shared" si="68"/>
        <v>4778375</v>
      </c>
      <c r="O288" s="36">
        <f t="shared" si="69"/>
        <v>0.26850903654740438</v>
      </c>
      <c r="P288" s="31">
        <v>707943</v>
      </c>
      <c r="Q288" s="31">
        <v>23571643</v>
      </c>
      <c r="R288" s="31">
        <v>18142182</v>
      </c>
      <c r="S288" s="31">
        <v>5173862</v>
      </c>
      <c r="T288" s="36">
        <f t="shared" si="70"/>
        <v>0.28518410850469916</v>
      </c>
      <c r="U288" s="36">
        <f t="shared" si="71"/>
        <v>1.3301890123922404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14518062</v>
      </c>
      <c r="E289" s="31">
        <v>11518062</v>
      </c>
      <c r="F289" s="31">
        <v>-57052</v>
      </c>
      <c r="G289" s="36">
        <f t="shared" si="64"/>
        <v>-3.9297256066271108E-3</v>
      </c>
      <c r="H289" s="31">
        <v>2366659</v>
      </c>
      <c r="I289" s="36">
        <f t="shared" si="65"/>
        <v>0.16301480183787614</v>
      </c>
      <c r="J289" s="31">
        <v>2434496</v>
      </c>
      <c r="K289" s="36">
        <f t="shared" si="66"/>
        <v>0.21136333525553169</v>
      </c>
      <c r="L289" s="31">
        <v>0</v>
      </c>
      <c r="M289" s="36">
        <f t="shared" si="67"/>
        <v>0</v>
      </c>
      <c r="N289" s="31">
        <f t="shared" si="68"/>
        <v>4744103</v>
      </c>
      <c r="O289" s="36">
        <f t="shared" si="69"/>
        <v>0.41188378739409459</v>
      </c>
      <c r="P289" s="31">
        <v>1810474</v>
      </c>
      <c r="Q289" s="31">
        <v>18419608</v>
      </c>
      <c r="R289" s="31">
        <v>12320231</v>
      </c>
      <c r="S289" s="31">
        <v>7251471</v>
      </c>
      <c r="T289" s="36">
        <f t="shared" si="70"/>
        <v>0.58858238940487395</v>
      </c>
      <c r="U289" s="36">
        <f t="shared" si="71"/>
        <v>0.34467327340795828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84927434</v>
      </c>
      <c r="E290" s="31">
        <v>75520434</v>
      </c>
      <c r="F290" s="31">
        <v>15467714</v>
      </c>
      <c r="G290" s="36">
        <f t="shared" si="64"/>
        <v>0.18212859227561262</v>
      </c>
      <c r="H290" s="31">
        <v>18757273</v>
      </c>
      <c r="I290" s="36">
        <f t="shared" si="65"/>
        <v>0.22086235408925695</v>
      </c>
      <c r="J290" s="31">
        <v>23176801</v>
      </c>
      <c r="K290" s="36">
        <f t="shared" si="66"/>
        <v>0.3068944360144964</v>
      </c>
      <c r="L290" s="31">
        <v>0</v>
      </c>
      <c r="M290" s="36">
        <f t="shared" si="67"/>
        <v>0</v>
      </c>
      <c r="N290" s="31">
        <f t="shared" si="68"/>
        <v>57401788</v>
      </c>
      <c r="O290" s="36">
        <f t="shared" si="69"/>
        <v>0.76008286710852324</v>
      </c>
      <c r="P290" s="31">
        <v>19636867</v>
      </c>
      <c r="Q290" s="31">
        <v>82233666</v>
      </c>
      <c r="R290" s="31">
        <v>77084417</v>
      </c>
      <c r="S290" s="31">
        <v>52508594</v>
      </c>
      <c r="T290" s="36">
        <f t="shared" si="70"/>
        <v>0.6811829944825295</v>
      </c>
      <c r="U290" s="36">
        <f t="shared" si="71"/>
        <v>0.18026979558399003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157237520</v>
      </c>
      <c r="E292" s="32">
        <f>SUM(E286:E291)</f>
        <v>146263227</v>
      </c>
      <c r="F292" s="32">
        <f>SUM(F286:F291)</f>
        <v>18392416</v>
      </c>
      <c r="G292" s="37">
        <f t="shared" si="64"/>
        <v>0.11697218322954979</v>
      </c>
      <c r="H292" s="32">
        <f>SUM(H286:H291)</f>
        <v>30737680</v>
      </c>
      <c r="I292" s="37">
        <f t="shared" si="65"/>
        <v>0.19548565762166689</v>
      </c>
      <c r="J292" s="32">
        <f>SUM(J286:J291)</f>
        <v>34820666</v>
      </c>
      <c r="K292" s="37">
        <f t="shared" si="66"/>
        <v>0.23806849277296474</v>
      </c>
      <c r="L292" s="32">
        <f>SUM(L286:L291)</f>
        <v>0</v>
      </c>
      <c r="M292" s="37">
        <f t="shared" si="67"/>
        <v>0</v>
      </c>
      <c r="N292" s="32">
        <f t="shared" si="68"/>
        <v>83950762</v>
      </c>
      <c r="O292" s="37">
        <f t="shared" si="69"/>
        <v>0.57397039380240122</v>
      </c>
      <c r="P292" s="32">
        <f>SUM(P286:P291)</f>
        <v>26362952</v>
      </c>
      <c r="Q292" s="32">
        <f>SUM(Q286:Q291)</f>
        <v>145757054</v>
      </c>
      <c r="R292" s="32">
        <f>SUM(R286:R291)</f>
        <v>130991188</v>
      </c>
      <c r="S292" s="32">
        <f>SUM(S286:S291)</f>
        <v>-169564934</v>
      </c>
      <c r="T292" s="37">
        <f t="shared" si="70"/>
        <v>-1.2944758848969291</v>
      </c>
      <c r="U292" s="37">
        <f t="shared" si="71"/>
        <v>0.32081816937647956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364713993</v>
      </c>
      <c r="E293" s="31">
        <v>373693993</v>
      </c>
      <c r="F293" s="31">
        <v>91594070</v>
      </c>
      <c r="G293" s="36">
        <f t="shared" si="64"/>
        <v>0.25113944558743595</v>
      </c>
      <c r="H293" s="31">
        <v>89543435</v>
      </c>
      <c r="I293" s="36">
        <f t="shared" si="65"/>
        <v>0.24551686175638454</v>
      </c>
      <c r="J293" s="31">
        <v>97731391</v>
      </c>
      <c r="K293" s="36">
        <f t="shared" si="66"/>
        <v>0.26152786191561822</v>
      </c>
      <c r="L293" s="31">
        <v>0</v>
      </c>
      <c r="M293" s="36">
        <f t="shared" si="67"/>
        <v>0</v>
      </c>
      <c r="N293" s="31">
        <f t="shared" si="68"/>
        <v>278868896</v>
      </c>
      <c r="O293" s="36">
        <f t="shared" si="69"/>
        <v>0.74624934096813267</v>
      </c>
      <c r="P293" s="31">
        <v>89859479</v>
      </c>
      <c r="Q293" s="31">
        <v>345167008</v>
      </c>
      <c r="R293" s="31">
        <v>340167008</v>
      </c>
      <c r="S293" s="31">
        <v>258814029</v>
      </c>
      <c r="T293" s="36">
        <f t="shared" si="70"/>
        <v>0.76084400577730338</v>
      </c>
      <c r="U293" s="36">
        <f t="shared" si="71"/>
        <v>8.760246651329906E-2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47346657</v>
      </c>
      <c r="E294" s="31">
        <v>27096859</v>
      </c>
      <c r="F294" s="31">
        <v>7936953</v>
      </c>
      <c r="G294" s="36">
        <f t="shared" si="64"/>
        <v>0.1676349187652256</v>
      </c>
      <c r="H294" s="31">
        <v>5573959</v>
      </c>
      <c r="I294" s="36">
        <f t="shared" si="65"/>
        <v>0.11772655881491274</v>
      </c>
      <c r="J294" s="31">
        <v>-149346305</v>
      </c>
      <c r="K294" s="36">
        <f t="shared" si="66"/>
        <v>-5.511572577471064</v>
      </c>
      <c r="L294" s="31">
        <v>0</v>
      </c>
      <c r="M294" s="36">
        <f t="shared" si="67"/>
        <v>0</v>
      </c>
      <c r="N294" s="31">
        <f t="shared" si="68"/>
        <v>-135835393</v>
      </c>
      <c r="O294" s="36">
        <f t="shared" si="69"/>
        <v>-5.0129571475424513</v>
      </c>
      <c r="P294" s="31">
        <v>8525611</v>
      </c>
      <c r="Q294" s="31">
        <v>54669239</v>
      </c>
      <c r="R294" s="31">
        <v>45295340</v>
      </c>
      <c r="S294" s="31">
        <v>22979406</v>
      </c>
      <c r="T294" s="36">
        <f t="shared" si="70"/>
        <v>0.50732384390977081</v>
      </c>
      <c r="U294" s="36">
        <f t="shared" si="71"/>
        <v>-18.517372655168057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14693434</v>
      </c>
      <c r="E295" s="31">
        <v>13522866</v>
      </c>
      <c r="F295" s="31">
        <v>2440780</v>
      </c>
      <c r="G295" s="36">
        <f t="shared" si="64"/>
        <v>0.16611365321408189</v>
      </c>
      <c r="H295" s="31">
        <v>2644050</v>
      </c>
      <c r="I295" s="36">
        <f t="shared" si="65"/>
        <v>0.17994772358864511</v>
      </c>
      <c r="J295" s="31">
        <v>2335506</v>
      </c>
      <c r="K295" s="36">
        <f t="shared" si="66"/>
        <v>0.17270791561492957</v>
      </c>
      <c r="L295" s="31">
        <v>0</v>
      </c>
      <c r="M295" s="36">
        <f t="shared" si="67"/>
        <v>0</v>
      </c>
      <c r="N295" s="31">
        <f t="shared" si="68"/>
        <v>7420336</v>
      </c>
      <c r="O295" s="36">
        <f t="shared" si="69"/>
        <v>0.54872510013779618</v>
      </c>
      <c r="P295" s="31">
        <v>3993549</v>
      </c>
      <c r="Q295" s="31">
        <v>9424846</v>
      </c>
      <c r="R295" s="31">
        <v>9713730</v>
      </c>
      <c r="S295" s="31">
        <v>7988083</v>
      </c>
      <c r="T295" s="36">
        <f t="shared" si="70"/>
        <v>0.82234970500518334</v>
      </c>
      <c r="U295" s="36">
        <f t="shared" si="71"/>
        <v>-0.41518033208056293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73461474</v>
      </c>
      <c r="E296" s="31">
        <v>73461474</v>
      </c>
      <c r="F296" s="31">
        <v>19351561</v>
      </c>
      <c r="G296" s="36">
        <f t="shared" si="64"/>
        <v>0.2634246217275738</v>
      </c>
      <c r="H296" s="31">
        <v>16323333</v>
      </c>
      <c r="I296" s="36">
        <f t="shared" si="65"/>
        <v>0.22220263372335819</v>
      </c>
      <c r="J296" s="31">
        <v>21043387</v>
      </c>
      <c r="K296" s="36">
        <f t="shared" si="66"/>
        <v>0.28645473408279282</v>
      </c>
      <c r="L296" s="31">
        <v>0</v>
      </c>
      <c r="M296" s="36">
        <f t="shared" si="67"/>
        <v>0</v>
      </c>
      <c r="N296" s="31">
        <f t="shared" si="68"/>
        <v>56718281</v>
      </c>
      <c r="O296" s="36">
        <f t="shared" si="69"/>
        <v>0.77208198953372487</v>
      </c>
      <c r="P296" s="31">
        <v>16133003</v>
      </c>
      <c r="Q296" s="31">
        <v>61149172</v>
      </c>
      <c r="R296" s="31">
        <v>72604511</v>
      </c>
      <c r="S296" s="31">
        <v>43626667</v>
      </c>
      <c r="T296" s="36">
        <f t="shared" si="70"/>
        <v>0.60088094250782842</v>
      </c>
      <c r="U296" s="36">
        <f t="shared" si="71"/>
        <v>0.30436887664373469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500215558</v>
      </c>
      <c r="E298" s="32">
        <f>SUM(E293:E297)</f>
        <v>487775192</v>
      </c>
      <c r="F298" s="32">
        <f>SUM(F293:F297)</f>
        <v>121323364</v>
      </c>
      <c r="G298" s="37">
        <f t="shared" si="64"/>
        <v>0.24254216419234206</v>
      </c>
      <c r="H298" s="32">
        <f>SUM(H293:H297)</f>
        <v>114084777</v>
      </c>
      <c r="I298" s="37">
        <f t="shared" si="65"/>
        <v>0.22807122884410563</v>
      </c>
      <c r="J298" s="32">
        <f>SUM(J293:J297)</f>
        <v>-28236021</v>
      </c>
      <c r="K298" s="37">
        <f t="shared" si="66"/>
        <v>-5.7887365866692131E-2</v>
      </c>
      <c r="L298" s="32">
        <f>SUM(L293:L297)</f>
        <v>0</v>
      </c>
      <c r="M298" s="37">
        <f t="shared" si="67"/>
        <v>0</v>
      </c>
      <c r="N298" s="32">
        <f t="shared" si="68"/>
        <v>207172120</v>
      </c>
      <c r="O298" s="37">
        <f t="shared" si="69"/>
        <v>0.42472869345926062</v>
      </c>
      <c r="P298" s="32">
        <f>SUM(P293:P297)</f>
        <v>118511642</v>
      </c>
      <c r="Q298" s="32">
        <f>SUM(Q293:Q297)</f>
        <v>470410265</v>
      </c>
      <c r="R298" s="32">
        <f>SUM(R293:R297)</f>
        <v>467780589</v>
      </c>
      <c r="S298" s="32">
        <f>SUM(S293:S297)</f>
        <v>333408185</v>
      </c>
      <c r="T298" s="37">
        <f t="shared" si="70"/>
        <v>0.71274480566358001</v>
      </c>
      <c r="U298" s="37">
        <f t="shared" si="71"/>
        <v>-1.2382552509060671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1135832150</v>
      </c>
      <c r="E299" s="32">
        <f>SUM(E263:E266,E268:E274,E276:E284,E286:E291,E293:E297)</f>
        <v>1128276734</v>
      </c>
      <c r="F299" s="32">
        <f>SUM(F263:F266,F268:F274,F276:F284,F286:F291,F293:F297)</f>
        <v>28121916</v>
      </c>
      <c r="G299" s="37">
        <f t="shared" si="64"/>
        <v>2.4758865999698988E-2</v>
      </c>
      <c r="H299" s="32">
        <f>SUM(H263:H266,H268:H274,H276:H284,H286:H291,H293:H297)</f>
        <v>244169427</v>
      </c>
      <c r="I299" s="37">
        <f t="shared" si="65"/>
        <v>0.21496963877981443</v>
      </c>
      <c r="J299" s="32">
        <f>SUM(J263:J266,J268:J274,J276:J284,J286:J291,J293:J297)</f>
        <v>107136707</v>
      </c>
      <c r="K299" s="37">
        <f t="shared" si="66"/>
        <v>9.4956054460305833E-2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379428050</v>
      </c>
      <c r="O299" s="37">
        <f t="shared" si="69"/>
        <v>0.33628988223025791</v>
      </c>
      <c r="P299" s="32">
        <f>SUM(P263:P266,P268:P274,P276:P284,P286:P291,P293:P297)</f>
        <v>234344895</v>
      </c>
      <c r="Q299" s="32">
        <f>SUM(Q263:Q266,Q268:Q274,Q276:Q284,Q286:Q291,Q293:Q297)</f>
        <v>1044362352</v>
      </c>
      <c r="R299" s="32">
        <f>SUM(R263:R266,R268:R274,R276:R284,R286:R291,R293:R297)</f>
        <v>1012371677</v>
      </c>
      <c r="S299" s="32">
        <f>SUM(S263:S266,S268:S274,S276:S284,S286:S291,S293:S297)</f>
        <v>448642240</v>
      </c>
      <c r="T299" s="37">
        <f t="shared" si="70"/>
        <v>0.44315961241574719</v>
      </c>
      <c r="U299" s="37">
        <f t="shared" si="71"/>
        <v>-0.54282466020862108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9627460255</v>
      </c>
      <c r="E302" s="31">
        <v>10237864435</v>
      </c>
      <c r="F302" s="31">
        <v>1273708014</v>
      </c>
      <c r="G302" s="36">
        <f t="shared" ref="G302:G339" si="72">IF(($D302     =0),0,($F302     /$D302     ))</f>
        <v>0.13229948296473129</v>
      </c>
      <c r="H302" s="31">
        <v>2957489451</v>
      </c>
      <c r="I302" s="36">
        <f t="shared" ref="I302:I339" si="73">IF(($D302     =0),0,($H302     /$D302     ))</f>
        <v>0.30719310936277661</v>
      </c>
      <c r="J302" s="31">
        <v>1393213123</v>
      </c>
      <c r="K302" s="36">
        <f t="shared" ref="K302:K339" si="74">IF(($E302     =0),0,($J302     /$E302     ))</f>
        <v>0.1360843496068426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5624410588</v>
      </c>
      <c r="O302" s="36">
        <f t="shared" ref="O302:O339" si="77">IF(($E302     =0),0,($N302     /$E302     ))</f>
        <v>0.5493734190083559</v>
      </c>
      <c r="P302" s="31">
        <v>2764493560</v>
      </c>
      <c r="Q302" s="31">
        <v>8422005382</v>
      </c>
      <c r="R302" s="31">
        <v>8567100373</v>
      </c>
      <c r="S302" s="31">
        <v>6255715048</v>
      </c>
      <c r="T302" s="36">
        <f t="shared" ref="T302:T339" si="78">IF(($R302     =0),0,($S302     /$R302     ))</f>
        <v>0.73020214257270266</v>
      </c>
      <c r="U302" s="36">
        <f t="shared" ref="U302:U339" si="79">IF(($P302     =0),0,(($J302     /$P302     )-1))</f>
        <v>-0.49603314575997781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9627460255</v>
      </c>
      <c r="E303" s="32">
        <f>E302</f>
        <v>10237864435</v>
      </c>
      <c r="F303" s="32">
        <f>F302</f>
        <v>1273708014</v>
      </c>
      <c r="G303" s="37">
        <f t="shared" si="72"/>
        <v>0.13229948296473129</v>
      </c>
      <c r="H303" s="32">
        <f>H302</f>
        <v>2957489451</v>
      </c>
      <c r="I303" s="37">
        <f t="shared" si="73"/>
        <v>0.30719310936277661</v>
      </c>
      <c r="J303" s="32">
        <f>J302</f>
        <v>1393213123</v>
      </c>
      <c r="K303" s="37">
        <f t="shared" si="74"/>
        <v>0.1360843496068426</v>
      </c>
      <c r="L303" s="32">
        <f>L302</f>
        <v>0</v>
      </c>
      <c r="M303" s="37">
        <f t="shared" si="75"/>
        <v>0</v>
      </c>
      <c r="N303" s="32">
        <f t="shared" si="76"/>
        <v>5624410588</v>
      </c>
      <c r="O303" s="37">
        <f t="shared" si="77"/>
        <v>0.5493734190083559</v>
      </c>
      <c r="P303" s="32">
        <f>P302</f>
        <v>2764493560</v>
      </c>
      <c r="Q303" s="32">
        <f>Q302</f>
        <v>8422005382</v>
      </c>
      <c r="R303" s="32">
        <f>R302</f>
        <v>8567100373</v>
      </c>
      <c r="S303" s="32">
        <f>S302</f>
        <v>6255715048</v>
      </c>
      <c r="T303" s="37">
        <f t="shared" si="78"/>
        <v>0.73020214257270266</v>
      </c>
      <c r="U303" s="37">
        <f t="shared" si="79"/>
        <v>-0.49603314575997781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40688382</v>
      </c>
      <c r="E304" s="31">
        <v>44381307</v>
      </c>
      <c r="F304" s="31">
        <v>8197123</v>
      </c>
      <c r="G304" s="36">
        <f t="shared" si="72"/>
        <v>0.20146102147782627</v>
      </c>
      <c r="H304" s="31">
        <v>10602598</v>
      </c>
      <c r="I304" s="36">
        <f t="shared" si="73"/>
        <v>0.26058047724778044</v>
      </c>
      <c r="J304" s="31">
        <v>13559462</v>
      </c>
      <c r="K304" s="36">
        <f t="shared" si="74"/>
        <v>0.3055219171440805</v>
      </c>
      <c r="L304" s="31">
        <v>0</v>
      </c>
      <c r="M304" s="36">
        <f t="shared" si="75"/>
        <v>0</v>
      </c>
      <c r="N304" s="31">
        <f t="shared" si="76"/>
        <v>32359183</v>
      </c>
      <c r="O304" s="36">
        <f t="shared" si="77"/>
        <v>0.72911739620466787</v>
      </c>
      <c r="P304" s="31">
        <v>8683615</v>
      </c>
      <c r="Q304" s="31">
        <v>34275270</v>
      </c>
      <c r="R304" s="31">
        <v>37489256</v>
      </c>
      <c r="S304" s="31">
        <v>23929119</v>
      </c>
      <c r="T304" s="36">
        <f t="shared" si="78"/>
        <v>0.6382927151181661</v>
      </c>
      <c r="U304" s="36">
        <f t="shared" si="79"/>
        <v>0.5614996749625587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40123478</v>
      </c>
      <c r="E305" s="31">
        <v>36164092</v>
      </c>
      <c r="F305" s="31">
        <v>7856147</v>
      </c>
      <c r="G305" s="36">
        <f t="shared" si="72"/>
        <v>0.19579925249750282</v>
      </c>
      <c r="H305" s="31">
        <v>7183015</v>
      </c>
      <c r="I305" s="36">
        <f t="shared" si="73"/>
        <v>0.17902274075044042</v>
      </c>
      <c r="J305" s="31">
        <v>15992560</v>
      </c>
      <c r="K305" s="36">
        <f t="shared" si="74"/>
        <v>0.44222208039952998</v>
      </c>
      <c r="L305" s="31">
        <v>0</v>
      </c>
      <c r="M305" s="36">
        <f t="shared" si="75"/>
        <v>0</v>
      </c>
      <c r="N305" s="31">
        <f t="shared" si="76"/>
        <v>31031722</v>
      </c>
      <c r="O305" s="36">
        <f t="shared" si="77"/>
        <v>0.85808104901403304</v>
      </c>
      <c r="P305" s="31">
        <v>7691514</v>
      </c>
      <c r="Q305" s="31">
        <v>49524425</v>
      </c>
      <c r="R305" s="31">
        <v>47527360</v>
      </c>
      <c r="S305" s="31">
        <v>39783876</v>
      </c>
      <c r="T305" s="36">
        <f t="shared" si="78"/>
        <v>0.83707313008759587</v>
      </c>
      <c r="U305" s="36">
        <f t="shared" si="79"/>
        <v>1.0792473367402047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42969660</v>
      </c>
      <c r="E306" s="31">
        <v>44206008</v>
      </c>
      <c r="F306" s="31">
        <v>9796028</v>
      </c>
      <c r="G306" s="36">
        <f t="shared" si="72"/>
        <v>0.22797545989426027</v>
      </c>
      <c r="H306" s="31">
        <v>11044830</v>
      </c>
      <c r="I306" s="36">
        <f t="shared" si="73"/>
        <v>0.25703787276883272</v>
      </c>
      <c r="J306" s="31">
        <v>15989586</v>
      </c>
      <c r="K306" s="36">
        <f t="shared" si="74"/>
        <v>0.36170617351379025</v>
      </c>
      <c r="L306" s="31">
        <v>0</v>
      </c>
      <c r="M306" s="36">
        <f t="shared" si="75"/>
        <v>0</v>
      </c>
      <c r="N306" s="31">
        <f t="shared" si="76"/>
        <v>36830444</v>
      </c>
      <c r="O306" s="36">
        <f t="shared" si="77"/>
        <v>0.83315471507854766</v>
      </c>
      <c r="P306" s="31">
        <v>11947161</v>
      </c>
      <c r="Q306" s="31">
        <v>38004036</v>
      </c>
      <c r="R306" s="31">
        <v>39923036</v>
      </c>
      <c r="S306" s="31">
        <v>30679549</v>
      </c>
      <c r="T306" s="36">
        <f t="shared" si="78"/>
        <v>0.76846733299541647</v>
      </c>
      <c r="U306" s="36">
        <f t="shared" si="79"/>
        <v>0.33835862762709912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212331056</v>
      </c>
      <c r="E307" s="31">
        <v>213417311</v>
      </c>
      <c r="F307" s="31">
        <v>37902639</v>
      </c>
      <c r="G307" s="36">
        <f t="shared" si="72"/>
        <v>0.17850727874682637</v>
      </c>
      <c r="H307" s="31">
        <v>54665217</v>
      </c>
      <c r="I307" s="36">
        <f t="shared" si="73"/>
        <v>0.25745276282146873</v>
      </c>
      <c r="J307" s="31">
        <v>66566932</v>
      </c>
      <c r="K307" s="36">
        <f t="shared" si="74"/>
        <v>0.31190971195396611</v>
      </c>
      <c r="L307" s="31">
        <v>0</v>
      </c>
      <c r="M307" s="36">
        <f t="shared" si="75"/>
        <v>0</v>
      </c>
      <c r="N307" s="31">
        <f t="shared" si="76"/>
        <v>159134788</v>
      </c>
      <c r="O307" s="36">
        <f t="shared" si="77"/>
        <v>0.7456507968090742</v>
      </c>
      <c r="P307" s="31">
        <v>76331652</v>
      </c>
      <c r="Q307" s="31">
        <v>187964566</v>
      </c>
      <c r="R307" s="31">
        <v>201187633</v>
      </c>
      <c r="S307" s="31">
        <v>171196843</v>
      </c>
      <c r="T307" s="36">
        <f t="shared" si="78"/>
        <v>0.85093124486434013</v>
      </c>
      <c r="U307" s="36">
        <f t="shared" si="79"/>
        <v>-0.12792491376971638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113186530</v>
      </c>
      <c r="E308" s="31">
        <v>120588538</v>
      </c>
      <c r="F308" s="31">
        <v>25567174</v>
      </c>
      <c r="G308" s="36">
        <f t="shared" si="72"/>
        <v>0.22588530631692658</v>
      </c>
      <c r="H308" s="31">
        <v>31025307</v>
      </c>
      <c r="I308" s="36">
        <f t="shared" si="73"/>
        <v>0.27410776706380169</v>
      </c>
      <c r="J308" s="31">
        <v>33252306</v>
      </c>
      <c r="K308" s="36">
        <f t="shared" si="74"/>
        <v>0.27575013804379983</v>
      </c>
      <c r="L308" s="31">
        <v>0</v>
      </c>
      <c r="M308" s="36">
        <f t="shared" si="75"/>
        <v>0</v>
      </c>
      <c r="N308" s="31">
        <f t="shared" si="76"/>
        <v>89844787</v>
      </c>
      <c r="O308" s="36">
        <f t="shared" si="77"/>
        <v>0.7450524609561151</v>
      </c>
      <c r="P308" s="31">
        <v>28531967</v>
      </c>
      <c r="Q308" s="31">
        <v>98350254</v>
      </c>
      <c r="R308" s="31">
        <v>98985254</v>
      </c>
      <c r="S308" s="31">
        <v>81250568</v>
      </c>
      <c r="T308" s="36">
        <f t="shared" si="78"/>
        <v>0.8208350710500778</v>
      </c>
      <c r="U308" s="36">
        <f t="shared" si="79"/>
        <v>0.16544036378564431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144609635</v>
      </c>
      <c r="E309" s="31">
        <v>149609635</v>
      </c>
      <c r="F309" s="31">
        <v>31996873</v>
      </c>
      <c r="G309" s="36">
        <f t="shared" si="72"/>
        <v>0.22126376987259527</v>
      </c>
      <c r="H309" s="31">
        <v>40862313</v>
      </c>
      <c r="I309" s="36">
        <f t="shared" si="73"/>
        <v>0.28256978174379599</v>
      </c>
      <c r="J309" s="31">
        <v>41777498</v>
      </c>
      <c r="K309" s="36">
        <f t="shared" si="74"/>
        <v>0.27924336557602053</v>
      </c>
      <c r="L309" s="31">
        <v>0</v>
      </c>
      <c r="M309" s="36">
        <f t="shared" si="75"/>
        <v>0</v>
      </c>
      <c r="N309" s="31">
        <f t="shared" si="76"/>
        <v>114636684</v>
      </c>
      <c r="O309" s="36">
        <f t="shared" si="77"/>
        <v>0.7662386449910128</v>
      </c>
      <c r="P309" s="31">
        <v>39082415</v>
      </c>
      <c r="Q309" s="31">
        <v>124930695</v>
      </c>
      <c r="R309" s="31">
        <v>124930695</v>
      </c>
      <c r="S309" s="31">
        <v>99715780</v>
      </c>
      <c r="T309" s="36">
        <f t="shared" si="78"/>
        <v>0.79816877669655162</v>
      </c>
      <c r="U309" s="36">
        <f t="shared" si="79"/>
        <v>6.895896786316813E-2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593908741</v>
      </c>
      <c r="E310" s="32">
        <f>SUM(E304:E309)</f>
        <v>608366891</v>
      </c>
      <c r="F310" s="32">
        <f>SUM(F304:F309)</f>
        <v>121315984</v>
      </c>
      <c r="G310" s="37">
        <f t="shared" si="72"/>
        <v>0.20426704580190713</v>
      </c>
      <c r="H310" s="32">
        <f>SUM(H304:H309)</f>
        <v>155383280</v>
      </c>
      <c r="I310" s="37">
        <f t="shared" si="73"/>
        <v>0.2616282086341612</v>
      </c>
      <c r="J310" s="32">
        <f>SUM(J304:J309)</f>
        <v>187138344</v>
      </c>
      <c r="K310" s="37">
        <f t="shared" si="74"/>
        <v>0.30760770641609425</v>
      </c>
      <c r="L310" s="32">
        <f>SUM(L304:L309)</f>
        <v>0</v>
      </c>
      <c r="M310" s="37">
        <f t="shared" si="75"/>
        <v>0</v>
      </c>
      <c r="N310" s="32">
        <f t="shared" si="76"/>
        <v>463837608</v>
      </c>
      <c r="O310" s="37">
        <f t="shared" si="77"/>
        <v>0.76243072208872065</v>
      </c>
      <c r="P310" s="32">
        <f>SUM(P304:P309)</f>
        <v>172268324</v>
      </c>
      <c r="Q310" s="32">
        <f>SUM(Q304:Q309)</f>
        <v>533049246</v>
      </c>
      <c r="R310" s="32">
        <f>SUM(R304:R309)</f>
        <v>550043234</v>
      </c>
      <c r="S310" s="32">
        <f>SUM(S304:S309)</f>
        <v>446555735</v>
      </c>
      <c r="T310" s="37">
        <f t="shared" si="78"/>
        <v>0.81185570041936017</v>
      </c>
      <c r="U310" s="37">
        <f t="shared" si="79"/>
        <v>8.6318945089405963E-2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63462956</v>
      </c>
      <c r="E311" s="31">
        <v>64162955</v>
      </c>
      <c r="F311" s="31">
        <v>14820984</v>
      </c>
      <c r="G311" s="36">
        <f t="shared" si="72"/>
        <v>0.23353756166038028</v>
      </c>
      <c r="H311" s="31">
        <v>14134986</v>
      </c>
      <c r="I311" s="36">
        <f t="shared" si="73"/>
        <v>0.22272813765561125</v>
      </c>
      <c r="J311" s="31">
        <v>17470679</v>
      </c>
      <c r="K311" s="36">
        <f t="shared" si="74"/>
        <v>0.27228607223591866</v>
      </c>
      <c r="L311" s="31">
        <v>0</v>
      </c>
      <c r="M311" s="36">
        <f t="shared" si="75"/>
        <v>0</v>
      </c>
      <c r="N311" s="31">
        <f t="shared" si="76"/>
        <v>46426649</v>
      </c>
      <c r="O311" s="36">
        <f t="shared" si="77"/>
        <v>0.72357404673771653</v>
      </c>
      <c r="P311" s="31">
        <v>15891443</v>
      </c>
      <c r="Q311" s="31">
        <v>52921470</v>
      </c>
      <c r="R311" s="31">
        <v>64040785</v>
      </c>
      <c r="S311" s="31">
        <v>42974636</v>
      </c>
      <c r="T311" s="36">
        <f t="shared" si="78"/>
        <v>0.6710510497333847</v>
      </c>
      <c r="U311" s="36">
        <f t="shared" si="79"/>
        <v>9.9376500925686839E-2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238664860</v>
      </c>
      <c r="E312" s="31">
        <v>243176238</v>
      </c>
      <c r="F312" s="31">
        <v>54354196</v>
      </c>
      <c r="G312" s="36">
        <f t="shared" si="72"/>
        <v>0.22774276866732707</v>
      </c>
      <c r="H312" s="31">
        <v>56276339</v>
      </c>
      <c r="I312" s="36">
        <f t="shared" si="73"/>
        <v>0.23579650142044373</v>
      </c>
      <c r="J312" s="31">
        <v>93492391</v>
      </c>
      <c r="K312" s="36">
        <f t="shared" si="74"/>
        <v>0.38446351407081147</v>
      </c>
      <c r="L312" s="31">
        <v>0</v>
      </c>
      <c r="M312" s="36">
        <f t="shared" si="75"/>
        <v>0</v>
      </c>
      <c r="N312" s="31">
        <f t="shared" si="76"/>
        <v>204122926</v>
      </c>
      <c r="O312" s="36">
        <f t="shared" si="77"/>
        <v>0.83940325616847478</v>
      </c>
      <c r="P312" s="31">
        <v>65750819</v>
      </c>
      <c r="Q312" s="31">
        <v>213258189</v>
      </c>
      <c r="R312" s="31">
        <v>211208189</v>
      </c>
      <c r="S312" s="31">
        <v>159869726</v>
      </c>
      <c r="T312" s="36">
        <f t="shared" si="78"/>
        <v>0.75692958098324492</v>
      </c>
      <c r="U312" s="36">
        <f t="shared" si="79"/>
        <v>0.42191979388119871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196564430</v>
      </c>
      <c r="E313" s="31">
        <v>202739954</v>
      </c>
      <c r="F313" s="31">
        <v>38752820</v>
      </c>
      <c r="G313" s="36">
        <f t="shared" si="72"/>
        <v>0.19715072559160374</v>
      </c>
      <c r="H313" s="31">
        <v>47197613</v>
      </c>
      <c r="I313" s="36">
        <f t="shared" si="73"/>
        <v>0.24011268468053962</v>
      </c>
      <c r="J313" s="31">
        <v>70106994</v>
      </c>
      <c r="K313" s="36">
        <f t="shared" si="74"/>
        <v>0.34579762211053872</v>
      </c>
      <c r="L313" s="31">
        <v>0</v>
      </c>
      <c r="M313" s="36">
        <f t="shared" si="75"/>
        <v>0</v>
      </c>
      <c r="N313" s="31">
        <f t="shared" si="76"/>
        <v>156057427</v>
      </c>
      <c r="O313" s="36">
        <f t="shared" si="77"/>
        <v>0.76974184871325368</v>
      </c>
      <c r="P313" s="31">
        <v>56648560</v>
      </c>
      <c r="Q313" s="31">
        <v>181106860</v>
      </c>
      <c r="R313" s="31">
        <v>186865877</v>
      </c>
      <c r="S313" s="31">
        <v>149350295</v>
      </c>
      <c r="T313" s="36">
        <f t="shared" si="78"/>
        <v>0.79923792078957256</v>
      </c>
      <c r="U313" s="36">
        <f t="shared" si="79"/>
        <v>0.23757768952997216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134703330</v>
      </c>
      <c r="E314" s="31">
        <v>135082444</v>
      </c>
      <c r="F314" s="31">
        <v>17533933</v>
      </c>
      <c r="G314" s="36">
        <f t="shared" si="72"/>
        <v>0.13016703447494579</v>
      </c>
      <c r="H314" s="31">
        <v>26979105</v>
      </c>
      <c r="I314" s="36">
        <f t="shared" si="73"/>
        <v>0.20028536042872883</v>
      </c>
      <c r="J314" s="31">
        <v>51974366</v>
      </c>
      <c r="K314" s="36">
        <f t="shared" si="74"/>
        <v>0.38476033199399323</v>
      </c>
      <c r="L314" s="31">
        <v>0</v>
      </c>
      <c r="M314" s="36">
        <f t="shared" si="75"/>
        <v>0</v>
      </c>
      <c r="N314" s="31">
        <f t="shared" si="76"/>
        <v>96487404</v>
      </c>
      <c r="O314" s="36">
        <f t="shared" si="77"/>
        <v>0.71428529972407073</v>
      </c>
      <c r="P314" s="31">
        <v>64535567</v>
      </c>
      <c r="Q314" s="31">
        <v>121071200</v>
      </c>
      <c r="R314" s="31">
        <v>126961800</v>
      </c>
      <c r="S314" s="31">
        <v>96366733</v>
      </c>
      <c r="T314" s="36">
        <f t="shared" si="78"/>
        <v>0.75902147732625092</v>
      </c>
      <c r="U314" s="36">
        <f t="shared" si="79"/>
        <v>-0.19463997271458078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70786757</v>
      </c>
      <c r="E315" s="31">
        <v>69825128</v>
      </c>
      <c r="F315" s="31">
        <v>15864869</v>
      </c>
      <c r="G315" s="36">
        <f t="shared" si="72"/>
        <v>0.22412199219693027</v>
      </c>
      <c r="H315" s="31">
        <v>15806831</v>
      </c>
      <c r="I315" s="36">
        <f t="shared" si="73"/>
        <v>0.22330209307370869</v>
      </c>
      <c r="J315" s="31">
        <v>20567473</v>
      </c>
      <c r="K315" s="36">
        <f t="shared" si="74"/>
        <v>0.29455689648001793</v>
      </c>
      <c r="L315" s="31">
        <v>0</v>
      </c>
      <c r="M315" s="36">
        <f t="shared" si="75"/>
        <v>0</v>
      </c>
      <c r="N315" s="31">
        <f t="shared" si="76"/>
        <v>52239173</v>
      </c>
      <c r="O315" s="36">
        <f t="shared" si="77"/>
        <v>0.74814288919026395</v>
      </c>
      <c r="P315" s="31">
        <v>18567124</v>
      </c>
      <c r="Q315" s="31">
        <v>69044891</v>
      </c>
      <c r="R315" s="31">
        <v>72205051</v>
      </c>
      <c r="S315" s="31">
        <v>49906071</v>
      </c>
      <c r="T315" s="36">
        <f t="shared" si="78"/>
        <v>0.69117146666096807</v>
      </c>
      <c r="U315" s="36">
        <f t="shared" si="79"/>
        <v>0.10773607156391041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704182333</v>
      </c>
      <c r="E317" s="32">
        <f>SUM(E311:E316)</f>
        <v>714986719</v>
      </c>
      <c r="F317" s="32">
        <f>SUM(F311:F316)</f>
        <v>141326802</v>
      </c>
      <c r="G317" s="37">
        <f t="shared" si="72"/>
        <v>0.20069631880412428</v>
      </c>
      <c r="H317" s="32">
        <f>SUM(H311:H316)</f>
        <v>160394874</v>
      </c>
      <c r="I317" s="37">
        <f t="shared" si="73"/>
        <v>0.22777463518102775</v>
      </c>
      <c r="J317" s="32">
        <f>SUM(J311:J316)</f>
        <v>253611903</v>
      </c>
      <c r="K317" s="37">
        <f t="shared" si="74"/>
        <v>0.35470855088708297</v>
      </c>
      <c r="L317" s="32">
        <f>SUM(L311:L316)</f>
        <v>0</v>
      </c>
      <c r="M317" s="37">
        <f t="shared" si="75"/>
        <v>0</v>
      </c>
      <c r="N317" s="32">
        <f t="shared" si="76"/>
        <v>555333579</v>
      </c>
      <c r="O317" s="37">
        <f t="shared" si="77"/>
        <v>0.77670474743461637</v>
      </c>
      <c r="P317" s="32">
        <f>SUM(P311:P316)</f>
        <v>221393513</v>
      </c>
      <c r="Q317" s="32">
        <f>SUM(Q311:Q316)</f>
        <v>637402610</v>
      </c>
      <c r="R317" s="32">
        <f>SUM(R311:R316)</f>
        <v>661281702</v>
      </c>
      <c r="S317" s="32">
        <f>SUM(S311:S316)</f>
        <v>498467461</v>
      </c>
      <c r="T317" s="37">
        <f t="shared" si="78"/>
        <v>0.75378988938060776</v>
      </c>
      <c r="U317" s="37">
        <f t="shared" si="79"/>
        <v>0.14552544726095928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100808302</v>
      </c>
      <c r="E318" s="31">
        <v>108432926</v>
      </c>
      <c r="F318" s="31">
        <v>37401990</v>
      </c>
      <c r="G318" s="36">
        <f t="shared" si="72"/>
        <v>0.37102093039916495</v>
      </c>
      <c r="H318" s="31">
        <v>21888298</v>
      </c>
      <c r="I318" s="36">
        <f t="shared" si="73"/>
        <v>0.21712793059444649</v>
      </c>
      <c r="J318" s="31">
        <v>26478911</v>
      </c>
      <c r="K318" s="36">
        <f t="shared" si="74"/>
        <v>0.24419622320253537</v>
      </c>
      <c r="L318" s="31">
        <v>0</v>
      </c>
      <c r="M318" s="36">
        <f t="shared" si="75"/>
        <v>0</v>
      </c>
      <c r="N318" s="31">
        <f t="shared" si="76"/>
        <v>85769199</v>
      </c>
      <c r="O318" s="36">
        <f t="shared" si="77"/>
        <v>0.79098851395008929</v>
      </c>
      <c r="P318" s="31">
        <v>21004183</v>
      </c>
      <c r="Q318" s="31">
        <v>96299339</v>
      </c>
      <c r="R318" s="31">
        <v>88678153</v>
      </c>
      <c r="S318" s="31">
        <v>69928561</v>
      </c>
      <c r="T318" s="36">
        <f t="shared" si="78"/>
        <v>0.78856582635409644</v>
      </c>
      <c r="U318" s="36">
        <f t="shared" si="79"/>
        <v>0.2606494144523499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164563559</v>
      </c>
      <c r="E319" s="31">
        <v>181527860</v>
      </c>
      <c r="F319" s="31">
        <v>46162571</v>
      </c>
      <c r="G319" s="36">
        <f t="shared" si="72"/>
        <v>0.28051514734194588</v>
      </c>
      <c r="H319" s="31">
        <v>48872725</v>
      </c>
      <c r="I319" s="36">
        <f t="shared" si="73"/>
        <v>0.29698388450628976</v>
      </c>
      <c r="J319" s="31">
        <v>57712598</v>
      </c>
      <c r="K319" s="36">
        <f t="shared" si="74"/>
        <v>0.31792694520830028</v>
      </c>
      <c r="L319" s="31">
        <v>0</v>
      </c>
      <c r="M319" s="36">
        <f t="shared" si="75"/>
        <v>0</v>
      </c>
      <c r="N319" s="31">
        <f t="shared" si="76"/>
        <v>152747894</v>
      </c>
      <c r="O319" s="36">
        <f t="shared" si="77"/>
        <v>0.84145703034233976</v>
      </c>
      <c r="P319" s="31">
        <v>50389383</v>
      </c>
      <c r="Q319" s="31">
        <v>154432770</v>
      </c>
      <c r="R319" s="31">
        <v>160668001</v>
      </c>
      <c r="S319" s="31">
        <v>136463633</v>
      </c>
      <c r="T319" s="36">
        <f t="shared" si="78"/>
        <v>0.84935165777036092</v>
      </c>
      <c r="U319" s="36">
        <f t="shared" si="79"/>
        <v>0.14533249990379926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42139590</v>
      </c>
      <c r="E320" s="31">
        <v>45578890</v>
      </c>
      <c r="F320" s="31">
        <v>11319244</v>
      </c>
      <c r="G320" s="36">
        <f t="shared" si="72"/>
        <v>0.26861305484937087</v>
      </c>
      <c r="H320" s="31">
        <v>11723938</v>
      </c>
      <c r="I320" s="36">
        <f t="shared" si="73"/>
        <v>0.27821670785121544</v>
      </c>
      <c r="J320" s="31">
        <v>14517308</v>
      </c>
      <c r="K320" s="36">
        <f t="shared" si="74"/>
        <v>0.31850946786988449</v>
      </c>
      <c r="L320" s="31">
        <v>0</v>
      </c>
      <c r="M320" s="36">
        <f t="shared" si="75"/>
        <v>0</v>
      </c>
      <c r="N320" s="31">
        <f t="shared" si="76"/>
        <v>37560490</v>
      </c>
      <c r="O320" s="36">
        <f t="shared" si="77"/>
        <v>0.82407645293687493</v>
      </c>
      <c r="P320" s="31">
        <v>10133951</v>
      </c>
      <c r="Q320" s="31">
        <v>32443800</v>
      </c>
      <c r="R320" s="31">
        <v>32443800</v>
      </c>
      <c r="S320" s="31">
        <v>27396116</v>
      </c>
      <c r="T320" s="36">
        <f t="shared" si="78"/>
        <v>0.84441760829495927</v>
      </c>
      <c r="U320" s="36">
        <f t="shared" si="79"/>
        <v>0.43254175987233401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40809527</v>
      </c>
      <c r="E321" s="31">
        <v>41580496</v>
      </c>
      <c r="F321" s="31">
        <v>9121693</v>
      </c>
      <c r="G321" s="36">
        <f t="shared" si="72"/>
        <v>0.22351871414731173</v>
      </c>
      <c r="H321" s="31">
        <v>8927953</v>
      </c>
      <c r="I321" s="36">
        <f t="shared" si="73"/>
        <v>0.21877129328159084</v>
      </c>
      <c r="J321" s="31">
        <v>9764254</v>
      </c>
      <c r="K321" s="36">
        <f t="shared" si="74"/>
        <v>0.23482774231456979</v>
      </c>
      <c r="L321" s="31">
        <v>0</v>
      </c>
      <c r="M321" s="36">
        <f t="shared" si="75"/>
        <v>0</v>
      </c>
      <c r="N321" s="31">
        <f t="shared" si="76"/>
        <v>27813900</v>
      </c>
      <c r="O321" s="36">
        <f t="shared" si="77"/>
        <v>0.66891698454005932</v>
      </c>
      <c r="P321" s="31">
        <v>10384215</v>
      </c>
      <c r="Q321" s="31">
        <v>35300701</v>
      </c>
      <c r="R321" s="31">
        <v>37886806</v>
      </c>
      <c r="S321" s="31">
        <v>26900811</v>
      </c>
      <c r="T321" s="36">
        <f t="shared" si="78"/>
        <v>0.71003111215022985</v>
      </c>
      <c r="U321" s="36">
        <f t="shared" si="79"/>
        <v>-5.9702250001564927E-2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348320978</v>
      </c>
      <c r="E323" s="32">
        <f>SUM(E318:E322)</f>
        <v>377120172</v>
      </c>
      <c r="F323" s="32">
        <f>SUM(F318:F322)</f>
        <v>104005498</v>
      </c>
      <c r="G323" s="37">
        <f t="shared" si="72"/>
        <v>0.29859096801226825</v>
      </c>
      <c r="H323" s="32">
        <f>SUM(H318:H322)</f>
        <v>91412914</v>
      </c>
      <c r="I323" s="37">
        <f t="shared" si="73"/>
        <v>0.26243872684578878</v>
      </c>
      <c r="J323" s="32">
        <f>SUM(J318:J322)</f>
        <v>108473071</v>
      </c>
      <c r="K323" s="37">
        <f t="shared" si="74"/>
        <v>0.28763529255072573</v>
      </c>
      <c r="L323" s="32">
        <f>SUM(L318:L322)</f>
        <v>0</v>
      </c>
      <c r="M323" s="37">
        <f t="shared" si="75"/>
        <v>0</v>
      </c>
      <c r="N323" s="32">
        <f t="shared" si="76"/>
        <v>303891483</v>
      </c>
      <c r="O323" s="37">
        <f t="shared" si="77"/>
        <v>0.80582134174461506</v>
      </c>
      <c r="P323" s="32">
        <f>SUM(P318:P322)</f>
        <v>91911732</v>
      </c>
      <c r="Q323" s="32">
        <f>SUM(Q318:Q322)</f>
        <v>318476610</v>
      </c>
      <c r="R323" s="32">
        <f>SUM(R318:R322)</f>
        <v>319676760</v>
      </c>
      <c r="S323" s="32">
        <f>SUM(S318:S322)</f>
        <v>260689121</v>
      </c>
      <c r="T323" s="37">
        <f t="shared" si="78"/>
        <v>0.81547723706909447</v>
      </c>
      <c r="U323" s="37">
        <f t="shared" si="79"/>
        <v>0.18018743243789603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32354850</v>
      </c>
      <c r="E324" s="31">
        <v>32354850</v>
      </c>
      <c r="F324" s="31">
        <v>5731485</v>
      </c>
      <c r="G324" s="36">
        <f t="shared" si="72"/>
        <v>0.17714453938126742</v>
      </c>
      <c r="H324" s="31">
        <v>6720750</v>
      </c>
      <c r="I324" s="36">
        <f t="shared" si="73"/>
        <v>0.20772001724625519</v>
      </c>
      <c r="J324" s="31">
        <v>9905032</v>
      </c>
      <c r="K324" s="36">
        <f t="shared" si="74"/>
        <v>0.30613747243458089</v>
      </c>
      <c r="L324" s="31">
        <v>0</v>
      </c>
      <c r="M324" s="36">
        <f t="shared" si="75"/>
        <v>0</v>
      </c>
      <c r="N324" s="31">
        <f t="shared" si="76"/>
        <v>22357267</v>
      </c>
      <c r="O324" s="36">
        <f t="shared" si="77"/>
        <v>0.69100202906210351</v>
      </c>
      <c r="P324" s="31">
        <v>6125959</v>
      </c>
      <c r="Q324" s="31">
        <v>30332240</v>
      </c>
      <c r="R324" s="31">
        <v>30332240</v>
      </c>
      <c r="S324" s="31">
        <v>17407490</v>
      </c>
      <c r="T324" s="36">
        <f t="shared" si="78"/>
        <v>0.57389398211276188</v>
      </c>
      <c r="U324" s="36">
        <f t="shared" si="79"/>
        <v>0.6168949220848523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68059897</v>
      </c>
      <c r="E325" s="31">
        <v>68488558</v>
      </c>
      <c r="F325" s="31">
        <v>14457341</v>
      </c>
      <c r="G325" s="36">
        <f t="shared" si="72"/>
        <v>0.21242084747792081</v>
      </c>
      <c r="H325" s="31">
        <v>12102111</v>
      </c>
      <c r="I325" s="36">
        <f t="shared" si="73"/>
        <v>0.17781559381437206</v>
      </c>
      <c r="J325" s="31">
        <v>28993187</v>
      </c>
      <c r="K325" s="36">
        <f t="shared" si="74"/>
        <v>0.42332891575845416</v>
      </c>
      <c r="L325" s="31">
        <v>0</v>
      </c>
      <c r="M325" s="36">
        <f t="shared" si="75"/>
        <v>0</v>
      </c>
      <c r="N325" s="31">
        <f t="shared" si="76"/>
        <v>55552639</v>
      </c>
      <c r="O325" s="36">
        <f t="shared" si="77"/>
        <v>0.811122917787231</v>
      </c>
      <c r="P325" s="31">
        <v>13767444</v>
      </c>
      <c r="Q325" s="31">
        <v>48482339</v>
      </c>
      <c r="R325" s="31">
        <v>51917029</v>
      </c>
      <c r="S325" s="31">
        <v>39801964</v>
      </c>
      <c r="T325" s="36">
        <f t="shared" si="78"/>
        <v>0.76664564145224878</v>
      </c>
      <c r="U325" s="36">
        <f t="shared" si="79"/>
        <v>1.1059237284713124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195578453</v>
      </c>
      <c r="E326" s="31">
        <v>191762704</v>
      </c>
      <c r="F326" s="31">
        <v>19879611</v>
      </c>
      <c r="G326" s="36">
        <f t="shared" si="72"/>
        <v>0.10164520014891415</v>
      </c>
      <c r="H326" s="31">
        <v>52904819</v>
      </c>
      <c r="I326" s="36">
        <f t="shared" si="73"/>
        <v>0.27050433311280975</v>
      </c>
      <c r="J326" s="31">
        <v>48108732</v>
      </c>
      <c r="K326" s="36">
        <f t="shared" si="74"/>
        <v>0.25087637479287944</v>
      </c>
      <c r="L326" s="31">
        <v>0</v>
      </c>
      <c r="M326" s="36">
        <f t="shared" si="75"/>
        <v>0</v>
      </c>
      <c r="N326" s="31">
        <f t="shared" si="76"/>
        <v>120893162</v>
      </c>
      <c r="O326" s="36">
        <f t="shared" si="77"/>
        <v>0.63043104565317354</v>
      </c>
      <c r="P326" s="31">
        <v>45305949</v>
      </c>
      <c r="Q326" s="31">
        <v>178570672</v>
      </c>
      <c r="R326" s="31">
        <v>187664309</v>
      </c>
      <c r="S326" s="31">
        <v>114763283</v>
      </c>
      <c r="T326" s="36">
        <f t="shared" si="78"/>
        <v>0.61153494562463662</v>
      </c>
      <c r="U326" s="36">
        <f t="shared" si="79"/>
        <v>6.1863465215131086E-2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534501648</v>
      </c>
      <c r="E327" s="31">
        <v>556076810</v>
      </c>
      <c r="F327" s="31">
        <v>71826136</v>
      </c>
      <c r="G327" s="36">
        <f t="shared" si="72"/>
        <v>0.13437963431686181</v>
      </c>
      <c r="H327" s="31">
        <v>62502920</v>
      </c>
      <c r="I327" s="36">
        <f t="shared" si="73"/>
        <v>0.11693681438377904</v>
      </c>
      <c r="J327" s="31">
        <v>92370197</v>
      </c>
      <c r="K327" s="36">
        <f t="shared" si="74"/>
        <v>0.16611050009440242</v>
      </c>
      <c r="L327" s="31">
        <v>0</v>
      </c>
      <c r="M327" s="36">
        <f t="shared" si="75"/>
        <v>0</v>
      </c>
      <c r="N327" s="31">
        <f t="shared" si="76"/>
        <v>226699253</v>
      </c>
      <c r="O327" s="36">
        <f t="shared" si="77"/>
        <v>0.40767614999086188</v>
      </c>
      <c r="P327" s="31">
        <v>81536845</v>
      </c>
      <c r="Q327" s="31">
        <v>446859800</v>
      </c>
      <c r="R327" s="31">
        <v>491313510</v>
      </c>
      <c r="S327" s="31">
        <v>207107729</v>
      </c>
      <c r="T327" s="36">
        <f t="shared" si="78"/>
        <v>0.42153884390437379</v>
      </c>
      <c r="U327" s="36">
        <f t="shared" si="79"/>
        <v>0.13286449825229307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151179900</v>
      </c>
      <c r="E328" s="31">
        <v>173805100</v>
      </c>
      <c r="F328" s="31">
        <v>17257197</v>
      </c>
      <c r="G328" s="36">
        <f t="shared" si="72"/>
        <v>0.11415007550606926</v>
      </c>
      <c r="H328" s="31">
        <v>18982797</v>
      </c>
      <c r="I328" s="36">
        <f t="shared" si="73"/>
        <v>0.12556429128475413</v>
      </c>
      <c r="J328" s="31">
        <v>33638955</v>
      </c>
      <c r="K328" s="36">
        <f t="shared" si="74"/>
        <v>0.19354411924621315</v>
      </c>
      <c r="L328" s="31">
        <v>0</v>
      </c>
      <c r="M328" s="36">
        <f t="shared" si="75"/>
        <v>0</v>
      </c>
      <c r="N328" s="31">
        <f t="shared" si="76"/>
        <v>69878949</v>
      </c>
      <c r="O328" s="36">
        <f t="shared" si="77"/>
        <v>0.40205350130692369</v>
      </c>
      <c r="P328" s="31">
        <v>20295757</v>
      </c>
      <c r="Q328" s="31">
        <v>77811600</v>
      </c>
      <c r="R328" s="31">
        <v>111905400</v>
      </c>
      <c r="S328" s="31">
        <v>57203395</v>
      </c>
      <c r="T328" s="36">
        <f t="shared" si="78"/>
        <v>0.51117635967522568</v>
      </c>
      <c r="U328" s="36">
        <f t="shared" si="79"/>
        <v>0.65743780830643561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110145177</v>
      </c>
      <c r="E329" s="31">
        <v>104864327</v>
      </c>
      <c r="F329" s="31">
        <v>33237643</v>
      </c>
      <c r="G329" s="36">
        <f t="shared" si="72"/>
        <v>0.30176212799585406</v>
      </c>
      <c r="H329" s="31">
        <v>22808106</v>
      </c>
      <c r="I329" s="36">
        <f t="shared" si="73"/>
        <v>0.20707312495398686</v>
      </c>
      <c r="J329" s="31">
        <v>24599130</v>
      </c>
      <c r="K329" s="36">
        <f t="shared" si="74"/>
        <v>0.2345805356668145</v>
      </c>
      <c r="L329" s="31">
        <v>0</v>
      </c>
      <c r="M329" s="36">
        <f t="shared" si="75"/>
        <v>0</v>
      </c>
      <c r="N329" s="31">
        <f t="shared" si="76"/>
        <v>80644879</v>
      </c>
      <c r="O329" s="36">
        <f t="shared" si="77"/>
        <v>0.76904016177016998</v>
      </c>
      <c r="P329" s="31">
        <v>24055187</v>
      </c>
      <c r="Q329" s="31">
        <v>110935985</v>
      </c>
      <c r="R329" s="31">
        <v>105686761</v>
      </c>
      <c r="S329" s="31">
        <v>69406365</v>
      </c>
      <c r="T329" s="36">
        <f t="shared" si="78"/>
        <v>0.65671768481957737</v>
      </c>
      <c r="U329" s="36">
        <f t="shared" si="79"/>
        <v>2.2612295635032975E-2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120228687</v>
      </c>
      <c r="E330" s="31">
        <v>130167447</v>
      </c>
      <c r="F330" s="31">
        <v>43036418</v>
      </c>
      <c r="G330" s="36">
        <f t="shared" si="72"/>
        <v>0.35795465353455952</v>
      </c>
      <c r="H330" s="31">
        <v>33775688</v>
      </c>
      <c r="I330" s="36">
        <f t="shared" si="73"/>
        <v>0.2809286938316144</v>
      </c>
      <c r="J330" s="31">
        <v>35085623</v>
      </c>
      <c r="K330" s="36">
        <f t="shared" si="74"/>
        <v>0.26954222279553502</v>
      </c>
      <c r="L330" s="31">
        <v>0</v>
      </c>
      <c r="M330" s="36">
        <f t="shared" si="75"/>
        <v>0</v>
      </c>
      <c r="N330" s="31">
        <f t="shared" si="76"/>
        <v>111897729</v>
      </c>
      <c r="O330" s="36">
        <f t="shared" si="77"/>
        <v>0.85964449314274405</v>
      </c>
      <c r="P330" s="31">
        <v>29736954</v>
      </c>
      <c r="Q330" s="31">
        <v>109507765</v>
      </c>
      <c r="R330" s="31">
        <v>116313521</v>
      </c>
      <c r="S330" s="31">
        <v>98261633</v>
      </c>
      <c r="T330" s="36">
        <f t="shared" si="78"/>
        <v>0.84479974602436803</v>
      </c>
      <c r="U330" s="36">
        <f t="shared" si="79"/>
        <v>0.17986606832697127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1212048612</v>
      </c>
      <c r="E332" s="32">
        <f>SUM(E324:E331)</f>
        <v>1257519796</v>
      </c>
      <c r="F332" s="32">
        <f>SUM(F324:F331)</f>
        <v>205425831</v>
      </c>
      <c r="G332" s="37">
        <f t="shared" si="72"/>
        <v>0.16948646198358916</v>
      </c>
      <c r="H332" s="32">
        <f>SUM(H324:H331)</f>
        <v>209797191</v>
      </c>
      <c r="I332" s="37">
        <f t="shared" si="73"/>
        <v>0.17309305000053909</v>
      </c>
      <c r="J332" s="32">
        <f>SUM(J324:J331)</f>
        <v>272700856</v>
      </c>
      <c r="K332" s="37">
        <f t="shared" si="74"/>
        <v>0.2168561138102354</v>
      </c>
      <c r="L332" s="32">
        <f>SUM(L324:L331)</f>
        <v>0</v>
      </c>
      <c r="M332" s="37">
        <f t="shared" si="75"/>
        <v>0</v>
      </c>
      <c r="N332" s="32">
        <f t="shared" si="76"/>
        <v>687923878</v>
      </c>
      <c r="O332" s="37">
        <f t="shared" si="77"/>
        <v>0.54704815000781104</v>
      </c>
      <c r="P332" s="32">
        <f>SUM(P324:P331)</f>
        <v>220824095</v>
      </c>
      <c r="Q332" s="32">
        <f>SUM(Q324:Q331)</f>
        <v>1002500401</v>
      </c>
      <c r="R332" s="32">
        <f>SUM(R324:R331)</f>
        <v>1095132770</v>
      </c>
      <c r="S332" s="32">
        <f>SUM(S324:S331)</f>
        <v>603951859</v>
      </c>
      <c r="T332" s="37">
        <f t="shared" si="78"/>
        <v>0.55148734066281302</v>
      </c>
      <c r="U332" s="37">
        <f t="shared" si="79"/>
        <v>0.23492346249624618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5666856</v>
      </c>
      <c r="E333" s="31">
        <v>4681176</v>
      </c>
      <c r="F333" s="31">
        <v>975725</v>
      </c>
      <c r="G333" s="36">
        <f t="shared" si="72"/>
        <v>0.17218101183442813</v>
      </c>
      <c r="H333" s="31">
        <v>1067825</v>
      </c>
      <c r="I333" s="36">
        <f t="shared" si="73"/>
        <v>0.18843340998959565</v>
      </c>
      <c r="J333" s="31">
        <v>1192550</v>
      </c>
      <c r="K333" s="36">
        <f t="shared" si="74"/>
        <v>0.25475436087000358</v>
      </c>
      <c r="L333" s="31">
        <v>0</v>
      </c>
      <c r="M333" s="36">
        <f t="shared" si="75"/>
        <v>0</v>
      </c>
      <c r="N333" s="31">
        <f t="shared" si="76"/>
        <v>3236100</v>
      </c>
      <c r="O333" s="36">
        <f t="shared" si="77"/>
        <v>0.69130064752959508</v>
      </c>
      <c r="P333" s="31">
        <v>915088</v>
      </c>
      <c r="Q333" s="31">
        <v>4996812</v>
      </c>
      <c r="R333" s="31">
        <v>4491492</v>
      </c>
      <c r="S333" s="31">
        <v>2681005</v>
      </c>
      <c r="T333" s="36">
        <f t="shared" si="78"/>
        <v>0.59690744189236</v>
      </c>
      <c r="U333" s="36">
        <f t="shared" si="79"/>
        <v>0.30320799748220928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7676814</v>
      </c>
      <c r="E334" s="31">
        <v>6037656</v>
      </c>
      <c r="F334" s="31">
        <v>1526446</v>
      </c>
      <c r="G334" s="36">
        <f t="shared" si="72"/>
        <v>0.19883847648256164</v>
      </c>
      <c r="H334" s="31">
        <v>1679208</v>
      </c>
      <c r="I334" s="36">
        <f t="shared" si="73"/>
        <v>0.21873761693327468</v>
      </c>
      <c r="J334" s="31">
        <v>1977698</v>
      </c>
      <c r="K334" s="36">
        <f t="shared" si="74"/>
        <v>0.32756056323844884</v>
      </c>
      <c r="L334" s="31">
        <v>0</v>
      </c>
      <c r="M334" s="36">
        <f t="shared" si="75"/>
        <v>0</v>
      </c>
      <c r="N334" s="31">
        <f t="shared" si="76"/>
        <v>5183352</v>
      </c>
      <c r="O334" s="36">
        <f t="shared" si="77"/>
        <v>0.8585040287157798</v>
      </c>
      <c r="P334" s="31">
        <v>1435483</v>
      </c>
      <c r="Q334" s="31">
        <v>6680262</v>
      </c>
      <c r="R334" s="31">
        <v>17775777</v>
      </c>
      <c r="S334" s="31">
        <v>10662510</v>
      </c>
      <c r="T334" s="36">
        <f t="shared" si="78"/>
        <v>0.59983369503341544</v>
      </c>
      <c r="U334" s="36">
        <f t="shared" si="79"/>
        <v>0.37772303816903441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42426756</v>
      </c>
      <c r="E335" s="31">
        <v>40550932</v>
      </c>
      <c r="F335" s="31">
        <v>11143714</v>
      </c>
      <c r="G335" s="36">
        <f t="shared" si="72"/>
        <v>0.26265769647813753</v>
      </c>
      <c r="H335" s="31">
        <v>9819193</v>
      </c>
      <c r="I335" s="36">
        <f t="shared" si="73"/>
        <v>0.23143869401657766</v>
      </c>
      <c r="J335" s="31">
        <v>11942249</v>
      </c>
      <c r="K335" s="36">
        <f t="shared" si="74"/>
        <v>0.29449998831099616</v>
      </c>
      <c r="L335" s="31">
        <v>0</v>
      </c>
      <c r="M335" s="36">
        <f t="shared" si="75"/>
        <v>0</v>
      </c>
      <c r="N335" s="31">
        <f t="shared" si="76"/>
        <v>32905156</v>
      </c>
      <c r="O335" s="36">
        <f t="shared" si="77"/>
        <v>0.81145252099261245</v>
      </c>
      <c r="P335" s="31">
        <v>24566058</v>
      </c>
      <c r="Q335" s="31">
        <v>53070743</v>
      </c>
      <c r="R335" s="31">
        <v>48252825</v>
      </c>
      <c r="S335" s="31">
        <v>84072144</v>
      </c>
      <c r="T335" s="36">
        <f t="shared" si="78"/>
        <v>1.7423258430983057</v>
      </c>
      <c r="U335" s="36">
        <f t="shared" si="79"/>
        <v>-0.51387198548501356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55770426</v>
      </c>
      <c r="E337" s="32">
        <f>SUM(E333:E336)</f>
        <v>51269764</v>
      </c>
      <c r="F337" s="32">
        <f>SUM(F333:F336)</f>
        <v>13645885</v>
      </c>
      <c r="G337" s="37">
        <f t="shared" si="72"/>
        <v>0.24467959057727118</v>
      </c>
      <c r="H337" s="32">
        <f>SUM(H333:H336)</f>
        <v>12566226</v>
      </c>
      <c r="I337" s="37">
        <f t="shared" si="73"/>
        <v>0.22532060271513796</v>
      </c>
      <c r="J337" s="32">
        <f>SUM(J333:J336)</f>
        <v>15112497</v>
      </c>
      <c r="K337" s="37">
        <f t="shared" si="74"/>
        <v>0.29476431762003041</v>
      </c>
      <c r="L337" s="32">
        <f>SUM(L333:L336)</f>
        <v>0</v>
      </c>
      <c r="M337" s="37">
        <f t="shared" si="75"/>
        <v>0</v>
      </c>
      <c r="N337" s="32">
        <f t="shared" si="76"/>
        <v>41324608</v>
      </c>
      <c r="O337" s="37">
        <f t="shared" si="77"/>
        <v>0.80602298071822609</v>
      </c>
      <c r="P337" s="32">
        <f>SUM(P333:P336)</f>
        <v>26916629</v>
      </c>
      <c r="Q337" s="32">
        <f>SUM(Q333:Q336)</f>
        <v>64747817</v>
      </c>
      <c r="R337" s="32">
        <f>SUM(R333:R336)</f>
        <v>70520094</v>
      </c>
      <c r="S337" s="32">
        <f>SUM(S333:S336)</f>
        <v>97415659</v>
      </c>
      <c r="T337" s="37">
        <f t="shared" si="78"/>
        <v>1.3813886720003521</v>
      </c>
      <c r="U337" s="37">
        <f t="shared" si="79"/>
        <v>-0.43854421740553029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12541691345</v>
      </c>
      <c r="E338" s="32">
        <f>SUM(E302,E304:E309,E311:E316,E318:E322,E324:E331,E333:E336)</f>
        <v>13247127777</v>
      </c>
      <c r="F338" s="32">
        <f>SUM(F302,F304:F309,F311:F316,F318:F322,F324:F331,F333:F336)</f>
        <v>1859428014</v>
      </c>
      <c r="G338" s="37">
        <f t="shared" si="72"/>
        <v>0.14825974925154722</v>
      </c>
      <c r="H338" s="32">
        <f>SUM(H302,H304:H309,H311:H316,H318:H322,H324:H331,H333:H336)</f>
        <v>3587043936</v>
      </c>
      <c r="I338" s="37">
        <f t="shared" si="73"/>
        <v>0.28600958493768447</v>
      </c>
      <c r="J338" s="32">
        <f>SUM(J302,J304:J309,J311:J316,J318:J322,J324:J331,J333:J336)</f>
        <v>2230249794</v>
      </c>
      <c r="K338" s="37">
        <f t="shared" si="74"/>
        <v>0.16835723422795215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7676721744</v>
      </c>
      <c r="O338" s="37">
        <f t="shared" si="77"/>
        <v>0.57950084525707679</v>
      </c>
      <c r="P338" s="32">
        <f>SUM(P302,P304:P309,P311:P316,P318:P322,P324:P331,P333:P336)</f>
        <v>3497807853</v>
      </c>
      <c r="Q338" s="32">
        <f>SUM(Q302,Q304:Q309,Q311:Q316,Q318:Q322,Q324:Q331,Q333:Q336)</f>
        <v>10978182066</v>
      </c>
      <c r="R338" s="32">
        <f>SUM(R302,R304:R309,R311:R316,R318:R322,R324:R331,R333:R336)</f>
        <v>11263754933</v>
      </c>
      <c r="S338" s="32">
        <f>SUM(S302,S304:S309,S311:S316,S318:S322,S324:S331,S333:S336)</f>
        <v>8162794883</v>
      </c>
      <c r="T338" s="37">
        <f t="shared" si="78"/>
        <v>0.72469571040515468</v>
      </c>
      <c r="U338" s="37">
        <f t="shared" si="79"/>
        <v>-0.3623864180854991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83644287310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84227475303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18838358028</v>
      </c>
      <c r="G339" s="39">
        <f t="shared" si="72"/>
        <v>0.22521990005344694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19985252735</v>
      </c>
      <c r="I339" s="39">
        <f t="shared" si="73"/>
        <v>0.23893147252162295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20467746087</v>
      </c>
      <c r="K339" s="39">
        <f t="shared" si="74"/>
        <v>0.24300557523978145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59291356850</v>
      </c>
      <c r="O339" s="39">
        <f t="shared" si="77"/>
        <v>0.70394318049668725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83966792064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61125238031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73161716662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118788688958</v>
      </c>
      <c r="T339" s="39">
        <f t="shared" si="78"/>
        <v>1.6236454580035644</v>
      </c>
      <c r="U339" s="39">
        <f t="shared" si="79"/>
        <v>-0.7562399898355131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sheetProtection algorithmName="SHA-512" hashValue="Z6YylTC0/qBFx3N+R5vUEykOFNQykKK1uxTkhR5lRd7jTLYU8+5qzIDtMpYk3ilTZ0wtdqIBk89ID7pHp+yMMA==" saltValue="V06jH/x1uq9ItJ/HRMSefg==" spinCount="100000" sheet="1" objects="1" scenarios="1"/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628112438</v>
      </c>
      <c r="E8" s="31">
        <v>708316364</v>
      </c>
      <c r="F8" s="31">
        <v>197019526</v>
      </c>
      <c r="G8" s="36">
        <f>IF(($D8       =0),0,($F8       /$D8       ))</f>
        <v>0.31366920009948918</v>
      </c>
      <c r="H8" s="31">
        <v>178485524</v>
      </c>
      <c r="I8" s="36">
        <f>IF(($D8       =0),0,($H8       /$D8       ))</f>
        <v>0.28416174111807668</v>
      </c>
      <c r="J8" s="31">
        <v>164326320</v>
      </c>
      <c r="K8" s="36">
        <f>IF(($E8       =0),0,($J8       /$E8       ))</f>
        <v>0.23199565667524236</v>
      </c>
      <c r="L8" s="31">
        <v>0</v>
      </c>
      <c r="M8" s="36">
        <f>IF(($E8       =0),0,($L8       /$E8       ))</f>
        <v>0</v>
      </c>
      <c r="N8" s="31">
        <f>$F8       +$H8       +$J8</f>
        <v>539831370</v>
      </c>
      <c r="O8" s="36">
        <f>IF(($E8       =0),0,($N8       /$E8       ))</f>
        <v>0.76213313349343992</v>
      </c>
      <c r="P8" s="31">
        <v>159609757</v>
      </c>
      <c r="Q8" s="31">
        <v>598008013</v>
      </c>
      <c r="R8" s="31">
        <v>598008013</v>
      </c>
      <c r="S8" s="31">
        <v>491072798</v>
      </c>
      <c r="T8" s="36">
        <f>IF(($R8       =0),0,($S8       /$R8       ))</f>
        <v>0.82118096634935889</v>
      </c>
      <c r="U8" s="36">
        <f>IF(($P8       =0),0,(($J8       /$P8       )-1))</f>
        <v>2.9550593200890596E-2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1058186300</v>
      </c>
      <c r="E9" s="31">
        <v>1197503310</v>
      </c>
      <c r="F9" s="31">
        <v>253095622</v>
      </c>
      <c r="G9" s="36">
        <f>IF(($D9       =0),0,($F9       /$D9       ))</f>
        <v>0.23917869849571857</v>
      </c>
      <c r="H9" s="31">
        <v>192376267</v>
      </c>
      <c r="I9" s="36">
        <f>IF(($D9       =0),0,($H9       /$D9       ))</f>
        <v>0.1817981077623099</v>
      </c>
      <c r="J9" s="31">
        <v>262334285</v>
      </c>
      <c r="K9" s="36">
        <f>IF(($E9       =0),0,($J9       /$E9       ))</f>
        <v>0.21906769092771861</v>
      </c>
      <c r="L9" s="31">
        <v>0</v>
      </c>
      <c r="M9" s="36">
        <f>IF(($E9       =0),0,($L9       /$E9       ))</f>
        <v>0</v>
      </c>
      <c r="N9" s="31">
        <f>$F9       +$H9       +$J9</f>
        <v>707806174</v>
      </c>
      <c r="O9" s="36">
        <f>IF(($E9       =0),0,($N9       /$E9       ))</f>
        <v>0.5910682401370565</v>
      </c>
      <c r="P9" s="31">
        <v>310067575</v>
      </c>
      <c r="Q9" s="31">
        <v>1319146050</v>
      </c>
      <c r="R9" s="31">
        <v>1023746120</v>
      </c>
      <c r="S9" s="31">
        <v>839622947</v>
      </c>
      <c r="T9" s="36">
        <f>IF(($R9       =0),0,($S9       /$R9       ))</f>
        <v>0.82014762312359235</v>
      </c>
      <c r="U9" s="36">
        <f>IF(($P9       =0),0,(($J9       /$P9       )-1))</f>
        <v>-0.15394479735586675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1686298738</v>
      </c>
      <c r="E10" s="32">
        <f>SUM(E8:E9)</f>
        <v>1905819674</v>
      </c>
      <c r="F10" s="32">
        <f>SUM(F8:F9)</f>
        <v>450115148</v>
      </c>
      <c r="G10" s="37">
        <f t="shared" ref="G10:G54" si="0">IF(($D10      =0),0,($F10      /$D10      ))</f>
        <v>0.2669249154119927</v>
      </c>
      <c r="H10" s="32">
        <f>SUM(H8:H9)</f>
        <v>370861791</v>
      </c>
      <c r="I10" s="37">
        <f t="shared" ref="I10:I54" si="1">IF(($D10      =0),0,($H10      /$D10      ))</f>
        <v>0.219926506877336</v>
      </c>
      <c r="J10" s="32">
        <f>SUM(J8:J9)</f>
        <v>426660605</v>
      </c>
      <c r="K10" s="37">
        <f t="shared" ref="K10:K54" si="2">IF(($E10      =0),0,($J10      /$E10      ))</f>
        <v>0.22387249476993279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1247637544</v>
      </c>
      <c r="O10" s="37">
        <f t="shared" ref="O10:O54" si="5">IF(($E10      =0),0,($N10      /$E10      ))</f>
        <v>0.65464616669709119</v>
      </c>
      <c r="P10" s="32">
        <f>SUM(P8:P9)</f>
        <v>469677332</v>
      </c>
      <c r="Q10" s="32">
        <f>SUM(Q8:Q9)</f>
        <v>1917154063</v>
      </c>
      <c r="R10" s="32">
        <f>SUM(R8:R9)</f>
        <v>1621754133</v>
      </c>
      <c r="S10" s="32">
        <f>SUM(S8:S9)</f>
        <v>1330695745</v>
      </c>
      <c r="T10" s="37">
        <f t="shared" ref="T10:T54" si="6">IF(($R10      =0),0,($S10      /$R10      ))</f>
        <v>0.82052865963005994</v>
      </c>
      <c r="U10" s="37">
        <f t="shared" ref="U10:U54" si="7">IF(($P10      =0),0,(($J10      /$P10      )-1))</f>
        <v>-9.1587828641472524E-2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70302509</v>
      </c>
      <c r="E11" s="31">
        <v>83768808</v>
      </c>
      <c r="F11" s="31">
        <v>29227818</v>
      </c>
      <c r="G11" s="36">
        <f t="shared" si="0"/>
        <v>0.41574359742978734</v>
      </c>
      <c r="H11" s="31">
        <v>11614663</v>
      </c>
      <c r="I11" s="36">
        <f t="shared" si="1"/>
        <v>0.16520979357934437</v>
      </c>
      <c r="J11" s="31">
        <v>11593548</v>
      </c>
      <c r="K11" s="36">
        <f t="shared" si="2"/>
        <v>0.13839934310632665</v>
      </c>
      <c r="L11" s="31">
        <v>0</v>
      </c>
      <c r="M11" s="36">
        <f t="shared" si="3"/>
        <v>0</v>
      </c>
      <c r="N11" s="31">
        <f t="shared" si="4"/>
        <v>52436029</v>
      </c>
      <c r="O11" s="36">
        <f t="shared" si="5"/>
        <v>0.62596126472278324</v>
      </c>
      <c r="P11" s="31">
        <v>7623182</v>
      </c>
      <c r="Q11" s="31">
        <v>58901075</v>
      </c>
      <c r="R11" s="31">
        <v>58901075</v>
      </c>
      <c r="S11" s="31">
        <v>34869366</v>
      </c>
      <c r="T11" s="36">
        <f t="shared" si="6"/>
        <v>0.59199880477563438</v>
      </c>
      <c r="U11" s="36">
        <f t="shared" si="7"/>
        <v>0.52082791674132922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16210614</v>
      </c>
      <c r="E12" s="31">
        <v>19282764</v>
      </c>
      <c r="F12" s="31">
        <v>2070142</v>
      </c>
      <c r="G12" s="36">
        <f t="shared" si="0"/>
        <v>0.12770287417860915</v>
      </c>
      <c r="H12" s="31">
        <v>1820147</v>
      </c>
      <c r="I12" s="36">
        <f t="shared" si="1"/>
        <v>0.11228118811539156</v>
      </c>
      <c r="J12" s="31">
        <v>1742180</v>
      </c>
      <c r="K12" s="36">
        <f t="shared" si="2"/>
        <v>9.0349080660843017E-2</v>
      </c>
      <c r="L12" s="31">
        <v>0</v>
      </c>
      <c r="M12" s="36">
        <f t="shared" si="3"/>
        <v>0</v>
      </c>
      <c r="N12" s="31">
        <f t="shared" si="4"/>
        <v>5632469</v>
      </c>
      <c r="O12" s="36">
        <f t="shared" si="5"/>
        <v>0.29209863274787784</v>
      </c>
      <c r="P12" s="31">
        <v>1514471</v>
      </c>
      <c r="Q12" s="31">
        <v>14183530</v>
      </c>
      <c r="R12" s="31">
        <v>14310990</v>
      </c>
      <c r="S12" s="31">
        <v>4590449</v>
      </c>
      <c r="T12" s="36">
        <f t="shared" si="6"/>
        <v>0.32076390242743513</v>
      </c>
      <c r="U12" s="36">
        <f t="shared" si="7"/>
        <v>0.15035547065609056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46081920</v>
      </c>
      <c r="E13" s="31">
        <v>65899888</v>
      </c>
      <c r="F13" s="31">
        <v>20988883</v>
      </c>
      <c r="G13" s="36">
        <f t="shared" si="0"/>
        <v>0.45546893445411996</v>
      </c>
      <c r="H13" s="31">
        <v>13075687</v>
      </c>
      <c r="I13" s="36">
        <f t="shared" si="1"/>
        <v>0.28374874571198422</v>
      </c>
      <c r="J13" s="31">
        <v>25190182</v>
      </c>
      <c r="K13" s="36">
        <f t="shared" si="2"/>
        <v>0.38224923842055697</v>
      </c>
      <c r="L13" s="31">
        <v>0</v>
      </c>
      <c r="M13" s="36">
        <f t="shared" si="3"/>
        <v>0</v>
      </c>
      <c r="N13" s="31">
        <f t="shared" si="4"/>
        <v>59254752</v>
      </c>
      <c r="O13" s="36">
        <f t="shared" si="5"/>
        <v>0.89916316701479071</v>
      </c>
      <c r="P13" s="31">
        <v>12458224</v>
      </c>
      <c r="Q13" s="31">
        <v>75408288</v>
      </c>
      <c r="R13" s="31">
        <v>72402840</v>
      </c>
      <c r="S13" s="31">
        <v>48061356</v>
      </c>
      <c r="T13" s="36">
        <f t="shared" si="6"/>
        <v>0.66380484522430339</v>
      </c>
      <c r="U13" s="36">
        <f t="shared" si="7"/>
        <v>1.0219721526920691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37909842</v>
      </c>
      <c r="E14" s="31">
        <v>38781727</v>
      </c>
      <c r="F14" s="31">
        <v>12554493</v>
      </c>
      <c r="G14" s="36">
        <f t="shared" si="0"/>
        <v>0.33116711486162353</v>
      </c>
      <c r="H14" s="31">
        <v>11552891</v>
      </c>
      <c r="I14" s="36">
        <f t="shared" si="1"/>
        <v>0.30474648245698305</v>
      </c>
      <c r="J14" s="31">
        <v>10042937</v>
      </c>
      <c r="K14" s="36">
        <f t="shared" si="2"/>
        <v>0.25896054087534576</v>
      </c>
      <c r="L14" s="31">
        <v>0</v>
      </c>
      <c r="M14" s="36">
        <f t="shared" si="3"/>
        <v>0</v>
      </c>
      <c r="N14" s="31">
        <f t="shared" si="4"/>
        <v>34150321</v>
      </c>
      <c r="O14" s="36">
        <f t="shared" si="5"/>
        <v>0.88057762358030112</v>
      </c>
      <c r="P14" s="31">
        <v>34448692</v>
      </c>
      <c r="Q14" s="31">
        <v>20126480</v>
      </c>
      <c r="R14" s="31">
        <v>19464768</v>
      </c>
      <c r="S14" s="31">
        <v>46222008</v>
      </c>
      <c r="T14" s="36">
        <f t="shared" si="6"/>
        <v>2.3746498288600204</v>
      </c>
      <c r="U14" s="36">
        <f t="shared" si="7"/>
        <v>-0.70846681203454698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13701166</v>
      </c>
      <c r="E15" s="31">
        <v>12548883</v>
      </c>
      <c r="F15" s="31">
        <v>1150436</v>
      </c>
      <c r="G15" s="36">
        <f t="shared" si="0"/>
        <v>8.3966284329377514E-2</v>
      </c>
      <c r="H15" s="31">
        <v>1052879</v>
      </c>
      <c r="I15" s="36">
        <f t="shared" si="1"/>
        <v>7.6845941433013806E-2</v>
      </c>
      <c r="J15" s="31">
        <v>6149140</v>
      </c>
      <c r="K15" s="36">
        <f t="shared" si="2"/>
        <v>0.49001492802188051</v>
      </c>
      <c r="L15" s="31">
        <v>0</v>
      </c>
      <c r="M15" s="36">
        <f t="shared" si="3"/>
        <v>0</v>
      </c>
      <c r="N15" s="31">
        <f t="shared" si="4"/>
        <v>8352455</v>
      </c>
      <c r="O15" s="36">
        <f t="shared" si="5"/>
        <v>0.6655935034217787</v>
      </c>
      <c r="P15" s="31">
        <v>3875582</v>
      </c>
      <c r="Q15" s="31">
        <v>11497147</v>
      </c>
      <c r="R15" s="31">
        <v>12539785</v>
      </c>
      <c r="S15" s="31">
        <v>11575009</v>
      </c>
      <c r="T15" s="36">
        <f t="shared" si="6"/>
        <v>0.92306279573373862</v>
      </c>
      <c r="U15" s="36">
        <f t="shared" si="7"/>
        <v>0.58663653613831412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78212760</v>
      </c>
      <c r="E16" s="31">
        <v>82940775</v>
      </c>
      <c r="F16" s="31">
        <v>17355106</v>
      </c>
      <c r="G16" s="36">
        <f t="shared" si="0"/>
        <v>0.22189609470372865</v>
      </c>
      <c r="H16" s="31">
        <v>14514586</v>
      </c>
      <c r="I16" s="36">
        <f t="shared" si="1"/>
        <v>0.18557823557179162</v>
      </c>
      <c r="J16" s="31">
        <v>27576536</v>
      </c>
      <c r="K16" s="36">
        <f t="shared" si="2"/>
        <v>0.33248466752330202</v>
      </c>
      <c r="L16" s="31">
        <v>0</v>
      </c>
      <c r="M16" s="36">
        <f t="shared" si="3"/>
        <v>0</v>
      </c>
      <c r="N16" s="31">
        <f t="shared" si="4"/>
        <v>59446228</v>
      </c>
      <c r="O16" s="36">
        <f t="shared" si="5"/>
        <v>0.71673104091443562</v>
      </c>
      <c r="P16" s="31">
        <v>17624644</v>
      </c>
      <c r="Q16" s="31">
        <v>75300835</v>
      </c>
      <c r="R16" s="31">
        <v>73058482</v>
      </c>
      <c r="S16" s="31">
        <v>49127206</v>
      </c>
      <c r="T16" s="36">
        <f t="shared" si="6"/>
        <v>0.67243671994170373</v>
      </c>
      <c r="U16" s="36">
        <f t="shared" si="7"/>
        <v>0.56465775989574607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18030680</v>
      </c>
      <c r="E17" s="31">
        <v>25748861</v>
      </c>
      <c r="F17" s="31">
        <v>3289431</v>
      </c>
      <c r="G17" s="36">
        <f t="shared" si="0"/>
        <v>0.18243521597632481</v>
      </c>
      <c r="H17" s="31">
        <v>6000321</v>
      </c>
      <c r="I17" s="36">
        <f t="shared" si="1"/>
        <v>0.33278395490353108</v>
      </c>
      <c r="J17" s="31">
        <v>4209622</v>
      </c>
      <c r="K17" s="36">
        <f t="shared" si="2"/>
        <v>0.16348769757233145</v>
      </c>
      <c r="L17" s="31">
        <v>0</v>
      </c>
      <c r="M17" s="36">
        <f t="shared" si="3"/>
        <v>0</v>
      </c>
      <c r="N17" s="31">
        <f t="shared" si="4"/>
        <v>13499374</v>
      </c>
      <c r="O17" s="36">
        <f t="shared" si="5"/>
        <v>0.52427072405260955</v>
      </c>
      <c r="P17" s="31">
        <v>1913868</v>
      </c>
      <c r="Q17" s="31">
        <v>13955221</v>
      </c>
      <c r="R17" s="31">
        <v>14336763</v>
      </c>
      <c r="S17" s="31">
        <v>5779190</v>
      </c>
      <c r="T17" s="36">
        <f t="shared" si="6"/>
        <v>0.40310284825103126</v>
      </c>
      <c r="U17" s="36">
        <f t="shared" si="7"/>
        <v>1.1995362271588217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280449491</v>
      </c>
      <c r="E19" s="32">
        <f>SUM(E11:E18)</f>
        <v>328971706</v>
      </c>
      <c r="F19" s="32">
        <f>SUM(F11:F18)</f>
        <v>86636309</v>
      </c>
      <c r="G19" s="37">
        <f t="shared" si="0"/>
        <v>0.30891947313250784</v>
      </c>
      <c r="H19" s="32">
        <f>SUM(H11:H18)</f>
        <v>59631174</v>
      </c>
      <c r="I19" s="37">
        <f t="shared" si="1"/>
        <v>0.21262714290324741</v>
      </c>
      <c r="J19" s="32">
        <f>SUM(J11:J18)</f>
        <v>86504145</v>
      </c>
      <c r="K19" s="37">
        <f t="shared" si="2"/>
        <v>0.26295314588543978</v>
      </c>
      <c r="L19" s="32">
        <f>SUM(L11:L18)</f>
        <v>0</v>
      </c>
      <c r="M19" s="37">
        <f t="shared" si="3"/>
        <v>0</v>
      </c>
      <c r="N19" s="32">
        <f t="shared" si="4"/>
        <v>232771628</v>
      </c>
      <c r="O19" s="37">
        <f t="shared" si="5"/>
        <v>0.70757339842472655</v>
      </c>
      <c r="P19" s="32">
        <f>SUM(P11:P18)</f>
        <v>79458663</v>
      </c>
      <c r="Q19" s="32">
        <f>SUM(Q11:Q18)</f>
        <v>269372576</v>
      </c>
      <c r="R19" s="32">
        <f>SUM(R11:R18)</f>
        <v>265014703</v>
      </c>
      <c r="S19" s="32">
        <f>SUM(S11:S18)</f>
        <v>200224584</v>
      </c>
      <c r="T19" s="37">
        <f t="shared" si="6"/>
        <v>0.75552254925267293</v>
      </c>
      <c r="U19" s="37">
        <f t="shared" si="7"/>
        <v>8.8668519378434452E-2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63987</v>
      </c>
      <c r="E24" s="31">
        <v>63987</v>
      </c>
      <c r="F24" s="31">
        <v>5100</v>
      </c>
      <c r="G24" s="36">
        <f t="shared" si="0"/>
        <v>7.9703689811993064E-2</v>
      </c>
      <c r="H24" s="31">
        <v>4390</v>
      </c>
      <c r="I24" s="36">
        <f t="shared" si="1"/>
        <v>6.8607685936205795E-2</v>
      </c>
      <c r="J24" s="31">
        <v>3472</v>
      </c>
      <c r="K24" s="36">
        <f t="shared" si="2"/>
        <v>5.426102177004704E-2</v>
      </c>
      <c r="L24" s="31">
        <v>0</v>
      </c>
      <c r="M24" s="36">
        <f t="shared" si="3"/>
        <v>0</v>
      </c>
      <c r="N24" s="31">
        <f t="shared" si="4"/>
        <v>12962</v>
      </c>
      <c r="O24" s="36">
        <f t="shared" si="5"/>
        <v>0.20257239751824591</v>
      </c>
      <c r="P24" s="31">
        <v>4581</v>
      </c>
      <c r="Q24" s="31">
        <v>63987</v>
      </c>
      <c r="R24" s="31">
        <v>63987</v>
      </c>
      <c r="S24" s="31">
        <v>22241</v>
      </c>
      <c r="T24" s="36">
        <f t="shared" si="6"/>
        <v>0.34758622845265447</v>
      </c>
      <c r="U24" s="36">
        <f t="shared" si="7"/>
        <v>-0.24208688059375683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139505212</v>
      </c>
      <c r="E26" s="31">
        <v>371935872</v>
      </c>
      <c r="F26" s="31">
        <v>47457500</v>
      </c>
      <c r="G26" s="36">
        <f t="shared" si="0"/>
        <v>0.34018442264365006</v>
      </c>
      <c r="H26" s="31">
        <v>87697175</v>
      </c>
      <c r="I26" s="36">
        <f t="shared" si="1"/>
        <v>0.62863009734718733</v>
      </c>
      <c r="J26" s="31">
        <v>44407091</v>
      </c>
      <c r="K26" s="36">
        <f t="shared" si="2"/>
        <v>0.11939448260586169</v>
      </c>
      <c r="L26" s="31">
        <v>0</v>
      </c>
      <c r="M26" s="36">
        <f t="shared" si="3"/>
        <v>0</v>
      </c>
      <c r="N26" s="31">
        <f t="shared" si="4"/>
        <v>179561766</v>
      </c>
      <c r="O26" s="36">
        <f t="shared" si="5"/>
        <v>0.4827761437326486</v>
      </c>
      <c r="P26" s="31">
        <v>36612509</v>
      </c>
      <c r="Q26" s="31">
        <v>178265843</v>
      </c>
      <c r="R26" s="31">
        <v>148222796</v>
      </c>
      <c r="S26" s="31">
        <v>107036121</v>
      </c>
      <c r="T26" s="36">
        <f t="shared" si="6"/>
        <v>0.72212995496320287</v>
      </c>
      <c r="U26" s="36">
        <f t="shared" si="7"/>
        <v>0.21289395927495702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139569199</v>
      </c>
      <c r="E27" s="32">
        <f>SUM(E20:E26)</f>
        <v>371999859</v>
      </c>
      <c r="F27" s="32">
        <f>SUM(F20:F26)</f>
        <v>47462600</v>
      </c>
      <c r="G27" s="37">
        <f t="shared" si="0"/>
        <v>0.34006500245086313</v>
      </c>
      <c r="H27" s="32">
        <f>SUM(H20:H26)</f>
        <v>87701565</v>
      </c>
      <c r="I27" s="37">
        <f t="shared" si="1"/>
        <v>0.62837334905103237</v>
      </c>
      <c r="J27" s="32">
        <f>SUM(J20:J26)</f>
        <v>44410563</v>
      </c>
      <c r="K27" s="37">
        <f t="shared" si="2"/>
        <v>0.1193832791210816</v>
      </c>
      <c r="L27" s="32">
        <f>SUM(L20:L26)</f>
        <v>0</v>
      </c>
      <c r="M27" s="37">
        <f t="shared" si="3"/>
        <v>0</v>
      </c>
      <c r="N27" s="32">
        <f t="shared" si="4"/>
        <v>179574728</v>
      </c>
      <c r="O27" s="37">
        <f t="shared" si="5"/>
        <v>0.48272794641032379</v>
      </c>
      <c r="P27" s="32">
        <f>SUM(P20:P26)</f>
        <v>36617090</v>
      </c>
      <c r="Q27" s="32">
        <f>SUM(Q20:Q26)</f>
        <v>178329830</v>
      </c>
      <c r="R27" s="32">
        <f>SUM(R20:R26)</f>
        <v>148286783</v>
      </c>
      <c r="S27" s="32">
        <f>SUM(S20:S26)</f>
        <v>107058362</v>
      </c>
      <c r="T27" s="37">
        <f t="shared" si="6"/>
        <v>0.72196833618003564</v>
      </c>
      <c r="U27" s="37">
        <f t="shared" si="7"/>
        <v>0.21283703866145554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2212</v>
      </c>
      <c r="F31" s="31">
        <v>1177</v>
      </c>
      <c r="G31" s="36">
        <f t="shared" si="0"/>
        <v>0</v>
      </c>
      <c r="H31" s="31">
        <v>1035</v>
      </c>
      <c r="I31" s="36">
        <f t="shared" si="1"/>
        <v>0</v>
      </c>
      <c r="J31" s="31">
        <v>2333</v>
      </c>
      <c r="K31" s="36">
        <f t="shared" si="2"/>
        <v>1.0547016274864376</v>
      </c>
      <c r="L31" s="31">
        <v>0</v>
      </c>
      <c r="M31" s="36">
        <f t="shared" si="3"/>
        <v>0</v>
      </c>
      <c r="N31" s="31">
        <f t="shared" si="4"/>
        <v>4545</v>
      </c>
      <c r="O31" s="36">
        <f t="shared" si="5"/>
        <v>2.0547016274864376</v>
      </c>
      <c r="P31" s="31">
        <v>1374</v>
      </c>
      <c r="Q31" s="31">
        <v>15000</v>
      </c>
      <c r="R31" s="31">
        <v>15000</v>
      </c>
      <c r="S31" s="31">
        <v>10571</v>
      </c>
      <c r="T31" s="36">
        <f t="shared" si="6"/>
        <v>0.70473333333333332</v>
      </c>
      <c r="U31" s="36">
        <f t="shared" si="7"/>
        <v>0.69796215429403197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88167412</v>
      </c>
      <c r="E34" s="31">
        <v>88167412</v>
      </c>
      <c r="F34" s="31">
        <v>17686083</v>
      </c>
      <c r="G34" s="36">
        <f t="shared" si="0"/>
        <v>0.20059659911532846</v>
      </c>
      <c r="H34" s="31">
        <v>18132377</v>
      </c>
      <c r="I34" s="36">
        <f t="shared" si="1"/>
        <v>0.20565849205146228</v>
      </c>
      <c r="J34" s="31">
        <v>17924662</v>
      </c>
      <c r="K34" s="36">
        <f t="shared" si="2"/>
        <v>0.20330257623984699</v>
      </c>
      <c r="L34" s="31">
        <v>0</v>
      </c>
      <c r="M34" s="36">
        <f t="shared" si="3"/>
        <v>0</v>
      </c>
      <c r="N34" s="31">
        <f t="shared" si="4"/>
        <v>53743122</v>
      </c>
      <c r="O34" s="36">
        <f t="shared" si="5"/>
        <v>0.60955766740663775</v>
      </c>
      <c r="P34" s="31">
        <v>14899908</v>
      </c>
      <c r="Q34" s="31">
        <v>76729737</v>
      </c>
      <c r="R34" s="31">
        <v>83729737</v>
      </c>
      <c r="S34" s="31">
        <v>51506561</v>
      </c>
      <c r="T34" s="36">
        <f t="shared" si="6"/>
        <v>0.61515254729630886</v>
      </c>
      <c r="U34" s="36">
        <f t="shared" si="7"/>
        <v>0.20300487761400943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88167412</v>
      </c>
      <c r="E35" s="32">
        <f>SUM(E28:E34)</f>
        <v>88169624</v>
      </c>
      <c r="F35" s="32">
        <f>SUM(F28:F34)</f>
        <v>17687260</v>
      </c>
      <c r="G35" s="37">
        <f t="shared" si="0"/>
        <v>0.20060994871892124</v>
      </c>
      <c r="H35" s="32">
        <f>SUM(H28:H34)</f>
        <v>18133412</v>
      </c>
      <c r="I35" s="37">
        <f t="shared" si="1"/>
        <v>0.20567023108265897</v>
      </c>
      <c r="J35" s="32">
        <f>SUM(J28:J34)</f>
        <v>17926995</v>
      </c>
      <c r="K35" s="37">
        <f t="shared" si="2"/>
        <v>0.20332393614381297</v>
      </c>
      <c r="L35" s="32">
        <f>SUM(L28:L34)</f>
        <v>0</v>
      </c>
      <c r="M35" s="37">
        <f t="shared" si="3"/>
        <v>0</v>
      </c>
      <c r="N35" s="32">
        <f t="shared" si="4"/>
        <v>53747667</v>
      </c>
      <c r="O35" s="37">
        <f t="shared" si="5"/>
        <v>0.60959392318606231</v>
      </c>
      <c r="P35" s="32">
        <f>SUM(P28:P34)</f>
        <v>14901282</v>
      </c>
      <c r="Q35" s="32">
        <f>SUM(Q28:Q34)</f>
        <v>76744737</v>
      </c>
      <c r="R35" s="32">
        <f>SUM(R28:R34)</f>
        <v>83744737</v>
      </c>
      <c r="S35" s="32">
        <f>SUM(S28:S34)</f>
        <v>51517132</v>
      </c>
      <c r="T35" s="37">
        <f t="shared" si="6"/>
        <v>0.61516859262451318</v>
      </c>
      <c r="U35" s="37">
        <f t="shared" si="7"/>
        <v>0.20305051605626945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67678001</v>
      </c>
      <c r="E39" s="31">
        <v>43621023</v>
      </c>
      <c r="F39" s="31">
        <v>4908674</v>
      </c>
      <c r="G39" s="36">
        <f t="shared" si="0"/>
        <v>7.2529831370167094E-2</v>
      </c>
      <c r="H39" s="31">
        <v>12586450</v>
      </c>
      <c r="I39" s="36">
        <f t="shared" si="1"/>
        <v>0.18597549889217324</v>
      </c>
      <c r="J39" s="31">
        <v>13430820</v>
      </c>
      <c r="K39" s="36">
        <f t="shared" si="2"/>
        <v>0.30789786842000472</v>
      </c>
      <c r="L39" s="31">
        <v>0</v>
      </c>
      <c r="M39" s="36">
        <f t="shared" si="3"/>
        <v>0</v>
      </c>
      <c r="N39" s="31">
        <f t="shared" si="4"/>
        <v>30925944</v>
      </c>
      <c r="O39" s="36">
        <f t="shared" si="5"/>
        <v>0.70896879241002675</v>
      </c>
      <c r="P39" s="31">
        <v>2563039</v>
      </c>
      <c r="Q39" s="31">
        <v>61016980</v>
      </c>
      <c r="R39" s="31">
        <v>64016982</v>
      </c>
      <c r="S39" s="31">
        <v>8555758</v>
      </c>
      <c r="T39" s="36">
        <f t="shared" si="6"/>
        <v>0.13364825602056654</v>
      </c>
      <c r="U39" s="36">
        <f t="shared" si="7"/>
        <v>4.2401933798120126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67678001</v>
      </c>
      <c r="E40" s="32">
        <f>SUM(E36:E39)</f>
        <v>43621023</v>
      </c>
      <c r="F40" s="32">
        <f>SUM(F36:F39)</f>
        <v>4908674</v>
      </c>
      <c r="G40" s="37">
        <f t="shared" si="0"/>
        <v>7.2529831370167094E-2</v>
      </c>
      <c r="H40" s="32">
        <f>SUM(H36:H39)</f>
        <v>12586450</v>
      </c>
      <c r="I40" s="37">
        <f t="shared" si="1"/>
        <v>0.18597549889217324</v>
      </c>
      <c r="J40" s="32">
        <f>SUM(J36:J39)</f>
        <v>13430820</v>
      </c>
      <c r="K40" s="37">
        <f t="shared" si="2"/>
        <v>0.30789786842000472</v>
      </c>
      <c r="L40" s="32">
        <f>SUM(L36:L39)</f>
        <v>0</v>
      </c>
      <c r="M40" s="37">
        <f t="shared" si="3"/>
        <v>0</v>
      </c>
      <c r="N40" s="32">
        <f t="shared" si="4"/>
        <v>30925944</v>
      </c>
      <c r="O40" s="37">
        <f t="shared" si="5"/>
        <v>0.70896879241002675</v>
      </c>
      <c r="P40" s="32">
        <f>SUM(P36:P39)</f>
        <v>2563039</v>
      </c>
      <c r="Q40" s="32">
        <f>SUM(Q36:Q39)</f>
        <v>61016980</v>
      </c>
      <c r="R40" s="32">
        <f>SUM(R36:R39)</f>
        <v>64016982</v>
      </c>
      <c r="S40" s="32">
        <f>SUM(S36:S39)</f>
        <v>8555758</v>
      </c>
      <c r="T40" s="37">
        <f t="shared" si="6"/>
        <v>0.13364825602056654</v>
      </c>
      <c r="U40" s="37">
        <f t="shared" si="7"/>
        <v>4.2401933798120126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0</v>
      </c>
      <c r="E47" s="32">
        <f>SUM(E41:E46)</f>
        <v>0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0</v>
      </c>
      <c r="R47" s="32">
        <f>SUM(R41:R46)</f>
        <v>0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1164840</v>
      </c>
      <c r="E52" s="31">
        <v>7579503</v>
      </c>
      <c r="F52" s="31">
        <v>1011633</v>
      </c>
      <c r="G52" s="36">
        <f t="shared" si="0"/>
        <v>0.86847378180694346</v>
      </c>
      <c r="H52" s="31">
        <v>1163603</v>
      </c>
      <c r="I52" s="36">
        <f t="shared" si="1"/>
        <v>0.99893805157789906</v>
      </c>
      <c r="J52" s="31">
        <v>1089342</v>
      </c>
      <c r="K52" s="36">
        <f t="shared" si="2"/>
        <v>0.14372208837439604</v>
      </c>
      <c r="L52" s="31">
        <v>0</v>
      </c>
      <c r="M52" s="36">
        <f t="shared" si="3"/>
        <v>0</v>
      </c>
      <c r="N52" s="31">
        <f t="shared" si="4"/>
        <v>3264578</v>
      </c>
      <c r="O52" s="36">
        <f t="shared" si="5"/>
        <v>0.4307113540294133</v>
      </c>
      <c r="P52" s="31">
        <v>1022855</v>
      </c>
      <c r="Q52" s="31">
        <v>3599239</v>
      </c>
      <c r="R52" s="31">
        <v>6180561</v>
      </c>
      <c r="S52" s="31">
        <v>3183340</v>
      </c>
      <c r="T52" s="36">
        <f t="shared" si="6"/>
        <v>0.51505680471400572</v>
      </c>
      <c r="U52" s="36">
        <f t="shared" si="7"/>
        <v>6.5001393159343168E-2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1164840</v>
      </c>
      <c r="E53" s="32">
        <f>SUM(E48:E52)</f>
        <v>7579503</v>
      </c>
      <c r="F53" s="32">
        <f>SUM(F48:F52)</f>
        <v>1011633</v>
      </c>
      <c r="G53" s="37">
        <f t="shared" si="0"/>
        <v>0.86847378180694346</v>
      </c>
      <c r="H53" s="32">
        <f>SUM(H48:H52)</f>
        <v>1163603</v>
      </c>
      <c r="I53" s="37">
        <f t="shared" si="1"/>
        <v>0.99893805157789906</v>
      </c>
      <c r="J53" s="32">
        <f>SUM(J48:J52)</f>
        <v>1089342</v>
      </c>
      <c r="K53" s="37">
        <f t="shared" si="2"/>
        <v>0.14372208837439604</v>
      </c>
      <c r="L53" s="32">
        <f>SUM(L48:L52)</f>
        <v>0</v>
      </c>
      <c r="M53" s="37">
        <f t="shared" si="3"/>
        <v>0</v>
      </c>
      <c r="N53" s="32">
        <f t="shared" si="4"/>
        <v>3264578</v>
      </c>
      <c r="O53" s="37">
        <f t="shared" si="5"/>
        <v>0.4307113540294133</v>
      </c>
      <c r="P53" s="32">
        <f>SUM(P48:P52)</f>
        <v>1022855</v>
      </c>
      <c r="Q53" s="32">
        <f>SUM(Q48:Q52)</f>
        <v>3599239</v>
      </c>
      <c r="R53" s="32">
        <f>SUM(R48:R52)</f>
        <v>6180561</v>
      </c>
      <c r="S53" s="32">
        <f>SUM(S48:S52)</f>
        <v>3183340</v>
      </c>
      <c r="T53" s="37">
        <f t="shared" si="6"/>
        <v>0.51505680471400572</v>
      </c>
      <c r="U53" s="37">
        <f t="shared" si="7"/>
        <v>6.5001393159343168E-2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2263327681</v>
      </c>
      <c r="E54" s="32">
        <f>SUM(E8:E9,E11:E18,E20:E26,E28:E34,E36:E39,E41:E46,E48:E52)</f>
        <v>2746161389</v>
      </c>
      <c r="F54" s="32">
        <f>SUM(F8:F9,F11:F18,F20:F26,F28:F34,F36:F39,F41:F46,F48:F52)</f>
        <v>607821624</v>
      </c>
      <c r="G54" s="37">
        <f t="shared" si="0"/>
        <v>0.26855219820907583</v>
      </c>
      <c r="H54" s="32">
        <f>SUM(H8:H9,H11:H18,H20:H26,H28:H34,H36:H39,H41:H46,H48:H52)</f>
        <v>550077995</v>
      </c>
      <c r="I54" s="37">
        <f t="shared" si="1"/>
        <v>0.24303948545221721</v>
      </c>
      <c r="J54" s="32">
        <f>SUM(J8:J9,J11:J18,J20:J26,J28:J34,J36:J39,J41:J46,J48:J52)</f>
        <v>590022470</v>
      </c>
      <c r="K54" s="37">
        <f t="shared" si="2"/>
        <v>0.21485353059124232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1747922089</v>
      </c>
      <c r="O54" s="37">
        <f t="shared" si="5"/>
        <v>0.63649649143035125</v>
      </c>
      <c r="P54" s="32">
        <f>SUM(P8:P9,P11:P18,P20:P26,P28:P34,P36:P39,P41:P46,P48:P52)</f>
        <v>604240261</v>
      </c>
      <c r="Q54" s="32">
        <f>SUM(Q8:Q9,Q11:Q18,Q20:Q26,Q28:Q34,Q36:Q39,Q41:Q46,Q48:Q52)</f>
        <v>2506217425</v>
      </c>
      <c r="R54" s="32">
        <f>SUM(R8:R9,R11:R18,R20:R26,R28:R34,R36:R39,R41:R46,R48:R52)</f>
        <v>2188997899</v>
      </c>
      <c r="S54" s="32">
        <f>SUM(S8:S9,S11:S18,S20:S26,S28:S34,S36:S39,S41:S46,S48:S52)</f>
        <v>1701234921</v>
      </c>
      <c r="T54" s="37">
        <f t="shared" si="6"/>
        <v>0.77717521875063256</v>
      </c>
      <c r="U54" s="37">
        <f t="shared" si="7"/>
        <v>-2.3530029224583582E-2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695724656</v>
      </c>
      <c r="E57" s="31">
        <v>695724656</v>
      </c>
      <c r="F57" s="31">
        <v>208907788</v>
      </c>
      <c r="G57" s="36">
        <f t="shared" ref="G57:G85" si="8">IF(($D57      =0),0,($F57      /$D57      ))</f>
        <v>0.30027365883666485</v>
      </c>
      <c r="H57" s="31">
        <v>151636736</v>
      </c>
      <c r="I57" s="36">
        <f t="shared" ref="I57:I85" si="9">IF(($D57      =0),0,($H57      /$D57      ))</f>
        <v>0.21795509860441112</v>
      </c>
      <c r="J57" s="31">
        <v>238852874</v>
      </c>
      <c r="K57" s="36">
        <f t="shared" ref="K57:K85" si="10">IF(($E57      =0),0,($J57      /$E57      ))</f>
        <v>0.3433152353306852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599397398</v>
      </c>
      <c r="O57" s="36">
        <f t="shared" ref="O57:O85" si="13">IF(($E57      =0),0,($N57      /$E57      ))</f>
        <v>0.86154399277176108</v>
      </c>
      <c r="P57" s="31">
        <v>224204540</v>
      </c>
      <c r="Q57" s="31">
        <v>666490254</v>
      </c>
      <c r="R57" s="31">
        <v>666490254</v>
      </c>
      <c r="S57" s="31">
        <v>551122987</v>
      </c>
      <c r="T57" s="36">
        <f t="shared" ref="T57:T85" si="14">IF(($R57      =0),0,($S57      /$R57      ))</f>
        <v>0.82690329482297276</v>
      </c>
      <c r="U57" s="36">
        <f t="shared" ref="U57:U85" si="15">IF(($P57      =0),0,(($J57      /$P57      )-1))</f>
        <v>6.5334689475957886E-2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695724656</v>
      </c>
      <c r="E58" s="32">
        <f>E57</f>
        <v>695724656</v>
      </c>
      <c r="F58" s="32">
        <f>F57</f>
        <v>208907788</v>
      </c>
      <c r="G58" s="37">
        <f t="shared" si="8"/>
        <v>0.30027365883666485</v>
      </c>
      <c r="H58" s="32">
        <f>H57</f>
        <v>151636736</v>
      </c>
      <c r="I58" s="37">
        <f t="shared" si="9"/>
        <v>0.21795509860441112</v>
      </c>
      <c r="J58" s="32">
        <f>J57</f>
        <v>238852874</v>
      </c>
      <c r="K58" s="37">
        <f t="shared" si="10"/>
        <v>0.3433152353306852</v>
      </c>
      <c r="L58" s="32">
        <f>L57</f>
        <v>0</v>
      </c>
      <c r="M58" s="37">
        <f t="shared" si="11"/>
        <v>0</v>
      </c>
      <c r="N58" s="32">
        <f t="shared" si="12"/>
        <v>599397398</v>
      </c>
      <c r="O58" s="37">
        <f t="shared" si="13"/>
        <v>0.86154399277176108</v>
      </c>
      <c r="P58" s="32">
        <f>P57</f>
        <v>224204540</v>
      </c>
      <c r="Q58" s="32">
        <f>Q57</f>
        <v>666490254</v>
      </c>
      <c r="R58" s="32">
        <f>R57</f>
        <v>666490254</v>
      </c>
      <c r="S58" s="32">
        <f>S57</f>
        <v>551122987</v>
      </c>
      <c r="T58" s="37">
        <f t="shared" si="14"/>
        <v>0.82690329482297276</v>
      </c>
      <c r="U58" s="37">
        <f t="shared" si="15"/>
        <v>6.5334689475957886E-2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12360851</v>
      </c>
      <c r="E59" s="31">
        <v>12776133</v>
      </c>
      <c r="F59" s="31">
        <v>833228</v>
      </c>
      <c r="G59" s="36">
        <f t="shared" si="8"/>
        <v>6.7408627448061628E-2</v>
      </c>
      <c r="H59" s="31">
        <v>7215809</v>
      </c>
      <c r="I59" s="36">
        <f t="shared" si="9"/>
        <v>0.5837631243997683</v>
      </c>
      <c r="J59" s="31">
        <v>8647560</v>
      </c>
      <c r="K59" s="36">
        <f t="shared" si="10"/>
        <v>0.67685269087289557</v>
      </c>
      <c r="L59" s="31">
        <v>0</v>
      </c>
      <c r="M59" s="36">
        <f t="shared" si="11"/>
        <v>0</v>
      </c>
      <c r="N59" s="31">
        <f t="shared" si="12"/>
        <v>16696597</v>
      </c>
      <c r="O59" s="36">
        <f t="shared" si="13"/>
        <v>1.3068584210887597</v>
      </c>
      <c r="P59" s="31">
        <v>10364118</v>
      </c>
      <c r="Q59" s="31">
        <v>83522637</v>
      </c>
      <c r="R59" s="31">
        <v>87507323</v>
      </c>
      <c r="S59" s="31">
        <v>23973198</v>
      </c>
      <c r="T59" s="36">
        <f t="shared" si="14"/>
        <v>0.27395647790528344</v>
      </c>
      <c r="U59" s="36">
        <f t="shared" si="15"/>
        <v>-0.16562509226544897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25525000</v>
      </c>
      <c r="E60" s="31">
        <v>25525000</v>
      </c>
      <c r="F60" s="31">
        <v>0</v>
      </c>
      <c r="G60" s="36">
        <f t="shared" si="8"/>
        <v>0</v>
      </c>
      <c r="H60" s="31">
        <v>590</v>
      </c>
      <c r="I60" s="36">
        <f t="shared" si="9"/>
        <v>2.3114593535749266E-5</v>
      </c>
      <c r="J60" s="31">
        <v>2026</v>
      </c>
      <c r="K60" s="36">
        <f t="shared" si="10"/>
        <v>7.9373163565132224E-5</v>
      </c>
      <c r="L60" s="31">
        <v>0</v>
      </c>
      <c r="M60" s="36">
        <f t="shared" si="11"/>
        <v>0</v>
      </c>
      <c r="N60" s="31">
        <f t="shared" si="12"/>
        <v>2616</v>
      </c>
      <c r="O60" s="36">
        <f t="shared" si="13"/>
        <v>1.0248775710088148E-4</v>
      </c>
      <c r="P60" s="31">
        <v>8531452</v>
      </c>
      <c r="Q60" s="31">
        <v>24149000</v>
      </c>
      <c r="R60" s="31">
        <v>24149000</v>
      </c>
      <c r="S60" s="31">
        <v>20605948</v>
      </c>
      <c r="T60" s="36">
        <f t="shared" si="14"/>
        <v>0.85328369704749674</v>
      </c>
      <c r="U60" s="36">
        <f t="shared" si="15"/>
        <v>-0.99976252576935321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18213054</v>
      </c>
      <c r="E61" s="31">
        <v>12596788</v>
      </c>
      <c r="F61" s="31">
        <v>1029360</v>
      </c>
      <c r="G61" s="36">
        <f t="shared" si="8"/>
        <v>5.6517704279578813E-2</v>
      </c>
      <c r="H61" s="31">
        <v>3086855</v>
      </c>
      <c r="I61" s="36">
        <f t="shared" si="9"/>
        <v>0.16948585338845423</v>
      </c>
      <c r="J61" s="31">
        <v>2041371</v>
      </c>
      <c r="K61" s="36">
        <f t="shared" si="10"/>
        <v>0.16205488256212616</v>
      </c>
      <c r="L61" s="31">
        <v>0</v>
      </c>
      <c r="M61" s="36">
        <f t="shared" si="11"/>
        <v>0</v>
      </c>
      <c r="N61" s="31">
        <f t="shared" si="12"/>
        <v>6157586</v>
      </c>
      <c r="O61" s="36">
        <f t="shared" si="13"/>
        <v>0.48882191237956851</v>
      </c>
      <c r="P61" s="31">
        <v>3281449</v>
      </c>
      <c r="Q61" s="31">
        <v>9902385</v>
      </c>
      <c r="R61" s="31">
        <v>11898803</v>
      </c>
      <c r="S61" s="31">
        <v>9843464</v>
      </c>
      <c r="T61" s="36">
        <f t="shared" si="14"/>
        <v>0.82726506187218996</v>
      </c>
      <c r="U61" s="36">
        <f t="shared" si="15"/>
        <v>-0.37790561425760383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56098905</v>
      </c>
      <c r="E63" s="32">
        <f>SUM(E59:E62)</f>
        <v>50897921</v>
      </c>
      <c r="F63" s="32">
        <f>SUM(F59:F62)</f>
        <v>1862588</v>
      </c>
      <c r="G63" s="37">
        <f t="shared" si="8"/>
        <v>3.3201860178910803E-2</v>
      </c>
      <c r="H63" s="32">
        <f>SUM(H59:H62)</f>
        <v>10303254</v>
      </c>
      <c r="I63" s="37">
        <f t="shared" si="9"/>
        <v>0.18366230142994769</v>
      </c>
      <c r="J63" s="32">
        <f>SUM(J59:J62)</f>
        <v>10690957</v>
      </c>
      <c r="K63" s="37">
        <f t="shared" si="10"/>
        <v>0.21004702726463031</v>
      </c>
      <c r="L63" s="32">
        <f>SUM(L59:L62)</f>
        <v>0</v>
      </c>
      <c r="M63" s="37">
        <f t="shared" si="11"/>
        <v>0</v>
      </c>
      <c r="N63" s="32">
        <f t="shared" si="12"/>
        <v>22856799</v>
      </c>
      <c r="O63" s="37">
        <f t="shared" si="13"/>
        <v>0.44907136776765399</v>
      </c>
      <c r="P63" s="32">
        <f>SUM(P59:P62)</f>
        <v>22177019</v>
      </c>
      <c r="Q63" s="32">
        <f>SUM(Q59:Q62)</f>
        <v>117574022</v>
      </c>
      <c r="R63" s="32">
        <f>SUM(R59:R62)</f>
        <v>123555126</v>
      </c>
      <c r="S63" s="32">
        <f>SUM(S59:S62)</f>
        <v>54422610</v>
      </c>
      <c r="T63" s="37">
        <f t="shared" si="14"/>
        <v>0.44047229574271163</v>
      </c>
      <c r="U63" s="37">
        <f t="shared" si="15"/>
        <v>-0.51792632724894183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25704324</v>
      </c>
      <c r="E64" s="31">
        <v>25704324</v>
      </c>
      <c r="F64" s="31">
        <v>7057878</v>
      </c>
      <c r="G64" s="36">
        <f t="shared" si="8"/>
        <v>0.27457940539498332</v>
      </c>
      <c r="H64" s="31">
        <v>2258245</v>
      </c>
      <c r="I64" s="36">
        <f t="shared" si="9"/>
        <v>8.7854673789514948E-2</v>
      </c>
      <c r="J64" s="31">
        <v>6759002</v>
      </c>
      <c r="K64" s="36">
        <f t="shared" si="10"/>
        <v>0.26295194536141081</v>
      </c>
      <c r="L64" s="31">
        <v>0</v>
      </c>
      <c r="M64" s="36">
        <f t="shared" si="11"/>
        <v>0</v>
      </c>
      <c r="N64" s="31">
        <f t="shared" si="12"/>
        <v>16075125</v>
      </c>
      <c r="O64" s="36">
        <f t="shared" si="13"/>
        <v>0.62538602454590908</v>
      </c>
      <c r="P64" s="31">
        <v>6946014</v>
      </c>
      <c r="Q64" s="31">
        <v>21102968</v>
      </c>
      <c r="R64" s="31">
        <v>21102968</v>
      </c>
      <c r="S64" s="31">
        <v>21137804</v>
      </c>
      <c r="T64" s="36">
        <f t="shared" si="14"/>
        <v>1.0016507630585423</v>
      </c>
      <c r="U64" s="36">
        <f t="shared" si="15"/>
        <v>-2.6923642825943062E-2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35055985</v>
      </c>
      <c r="E65" s="31">
        <v>35055985</v>
      </c>
      <c r="F65" s="31">
        <v>6971558</v>
      </c>
      <c r="G65" s="36">
        <f t="shared" si="8"/>
        <v>0.19886926583292411</v>
      </c>
      <c r="H65" s="31">
        <v>13409580</v>
      </c>
      <c r="I65" s="36">
        <f t="shared" si="9"/>
        <v>0.38251899069445633</v>
      </c>
      <c r="J65" s="31">
        <v>9497152</v>
      </c>
      <c r="K65" s="36">
        <f t="shared" si="10"/>
        <v>0.27091385393963396</v>
      </c>
      <c r="L65" s="31">
        <v>0</v>
      </c>
      <c r="M65" s="36">
        <f t="shared" si="11"/>
        <v>0</v>
      </c>
      <c r="N65" s="31">
        <f t="shared" si="12"/>
        <v>29878290</v>
      </c>
      <c r="O65" s="36">
        <f t="shared" si="13"/>
        <v>0.85230211046701443</v>
      </c>
      <c r="P65" s="31">
        <v>8951368</v>
      </c>
      <c r="Q65" s="31">
        <v>24119160</v>
      </c>
      <c r="R65" s="31">
        <v>24119160</v>
      </c>
      <c r="S65" s="31">
        <v>22662897</v>
      </c>
      <c r="T65" s="36">
        <f t="shared" si="14"/>
        <v>0.93962215102018476</v>
      </c>
      <c r="U65" s="36">
        <f t="shared" si="15"/>
        <v>6.0972132974535187E-2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7010652</v>
      </c>
      <c r="E66" s="31">
        <v>7010652</v>
      </c>
      <c r="F66" s="31">
        <v>1811922</v>
      </c>
      <c r="G66" s="36">
        <f t="shared" si="8"/>
        <v>0.25845270882080584</v>
      </c>
      <c r="H66" s="31">
        <v>1809657</v>
      </c>
      <c r="I66" s="36">
        <f t="shared" si="9"/>
        <v>0.25812962902737147</v>
      </c>
      <c r="J66" s="31">
        <v>1828249</v>
      </c>
      <c r="K66" s="36">
        <f t="shared" si="10"/>
        <v>0.26078159349515567</v>
      </c>
      <c r="L66" s="31">
        <v>0</v>
      </c>
      <c r="M66" s="36">
        <f t="shared" si="11"/>
        <v>0</v>
      </c>
      <c r="N66" s="31">
        <f t="shared" si="12"/>
        <v>5449828</v>
      </c>
      <c r="O66" s="36">
        <f t="shared" si="13"/>
        <v>0.77736393134333293</v>
      </c>
      <c r="P66" s="31">
        <v>1677910</v>
      </c>
      <c r="Q66" s="31">
        <v>6407786</v>
      </c>
      <c r="R66" s="31">
        <v>6407786</v>
      </c>
      <c r="S66" s="31">
        <v>4995776</v>
      </c>
      <c r="T66" s="36">
        <f t="shared" si="14"/>
        <v>0.77964151736652876</v>
      </c>
      <c r="U66" s="36">
        <f t="shared" si="15"/>
        <v>8.9598965379549478E-2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244791847</v>
      </c>
      <c r="E67" s="31">
        <v>244791847</v>
      </c>
      <c r="F67" s="31">
        <v>82376190</v>
      </c>
      <c r="G67" s="36">
        <f t="shared" si="8"/>
        <v>0.33651525167012608</v>
      </c>
      <c r="H67" s="31">
        <v>82415024</v>
      </c>
      <c r="I67" s="36">
        <f t="shared" si="9"/>
        <v>0.33667389257453495</v>
      </c>
      <c r="J67" s="31">
        <v>83202219</v>
      </c>
      <c r="K67" s="36">
        <f t="shared" si="10"/>
        <v>0.33988966552468552</v>
      </c>
      <c r="L67" s="31">
        <v>0</v>
      </c>
      <c r="M67" s="36">
        <f t="shared" si="11"/>
        <v>0</v>
      </c>
      <c r="N67" s="31">
        <f t="shared" si="12"/>
        <v>247993433</v>
      </c>
      <c r="O67" s="36">
        <f t="shared" si="13"/>
        <v>1.0130788097693466</v>
      </c>
      <c r="P67" s="31">
        <v>67288698</v>
      </c>
      <c r="Q67" s="31">
        <v>222239040</v>
      </c>
      <c r="R67" s="31">
        <v>222239040</v>
      </c>
      <c r="S67" s="31">
        <v>195600147</v>
      </c>
      <c r="T67" s="36">
        <f t="shared" si="14"/>
        <v>0.88013405295487235</v>
      </c>
      <c r="U67" s="36">
        <f t="shared" si="15"/>
        <v>0.23649619435347069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35858233</v>
      </c>
      <c r="E68" s="31">
        <v>36338087</v>
      </c>
      <c r="F68" s="31">
        <v>6607332</v>
      </c>
      <c r="G68" s="36">
        <f t="shared" si="8"/>
        <v>0.18426262108342037</v>
      </c>
      <c r="H68" s="31">
        <v>6562681</v>
      </c>
      <c r="I68" s="36">
        <f t="shared" si="9"/>
        <v>0.18301741192880308</v>
      </c>
      <c r="J68" s="31">
        <v>-2539828</v>
      </c>
      <c r="K68" s="36">
        <f t="shared" si="10"/>
        <v>-6.9894378314411545E-2</v>
      </c>
      <c r="L68" s="31">
        <v>0</v>
      </c>
      <c r="M68" s="36">
        <f t="shared" si="11"/>
        <v>0</v>
      </c>
      <c r="N68" s="31">
        <f t="shared" si="12"/>
        <v>10630185</v>
      </c>
      <c r="O68" s="36">
        <f t="shared" si="13"/>
        <v>0.29253562522429977</v>
      </c>
      <c r="P68" s="31">
        <v>9703234</v>
      </c>
      <c r="Q68" s="31">
        <v>20261246</v>
      </c>
      <c r="R68" s="31">
        <v>20261246</v>
      </c>
      <c r="S68" s="31">
        <v>22934805</v>
      </c>
      <c r="T68" s="36">
        <f t="shared" si="14"/>
        <v>1.1319543230460754</v>
      </c>
      <c r="U68" s="36">
        <f t="shared" si="15"/>
        <v>-1.2617506699312826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348421041</v>
      </c>
      <c r="E70" s="32">
        <f>SUM(E64:E69)</f>
        <v>348900895</v>
      </c>
      <c r="F70" s="32">
        <f>SUM(F64:F69)</f>
        <v>104824880</v>
      </c>
      <c r="G70" s="37">
        <f t="shared" si="8"/>
        <v>0.30085691638812362</v>
      </c>
      <c r="H70" s="32">
        <f>SUM(H64:H69)</f>
        <v>106455187</v>
      </c>
      <c r="I70" s="37">
        <f t="shared" si="9"/>
        <v>0.30553604539629398</v>
      </c>
      <c r="J70" s="32">
        <f>SUM(J64:J69)</f>
        <v>98746794</v>
      </c>
      <c r="K70" s="37">
        <f t="shared" si="10"/>
        <v>0.28302247261360564</v>
      </c>
      <c r="L70" s="32">
        <f>SUM(L64:L69)</f>
        <v>0</v>
      </c>
      <c r="M70" s="37">
        <f t="shared" si="11"/>
        <v>0</v>
      </c>
      <c r="N70" s="32">
        <f t="shared" si="12"/>
        <v>310026861</v>
      </c>
      <c r="O70" s="37">
        <f t="shared" si="13"/>
        <v>0.88858144373633663</v>
      </c>
      <c r="P70" s="32">
        <f>SUM(P64:P69)</f>
        <v>94567224</v>
      </c>
      <c r="Q70" s="32">
        <f>SUM(Q64:Q69)</f>
        <v>294130200</v>
      </c>
      <c r="R70" s="32">
        <f>SUM(R64:R69)</f>
        <v>294130200</v>
      </c>
      <c r="S70" s="32">
        <f>SUM(S64:S69)</f>
        <v>267331429</v>
      </c>
      <c r="T70" s="37">
        <f t="shared" si="14"/>
        <v>0.90888806725728943</v>
      </c>
      <c r="U70" s="37">
        <f t="shared" si="15"/>
        <v>4.4196813898227605E-2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98759040</v>
      </c>
      <c r="E71" s="31">
        <v>99593554</v>
      </c>
      <c r="F71" s="31">
        <v>34399084</v>
      </c>
      <c r="G71" s="36">
        <f t="shared" si="8"/>
        <v>0.34831326833472664</v>
      </c>
      <c r="H71" s="31">
        <v>23603923</v>
      </c>
      <c r="I71" s="36">
        <f t="shared" si="9"/>
        <v>0.23900518879081853</v>
      </c>
      <c r="J71" s="31">
        <v>24811235</v>
      </c>
      <c r="K71" s="36">
        <f t="shared" si="10"/>
        <v>0.24912490822448208</v>
      </c>
      <c r="L71" s="31">
        <v>0</v>
      </c>
      <c r="M71" s="36">
        <f t="shared" si="11"/>
        <v>0</v>
      </c>
      <c r="N71" s="31">
        <f t="shared" si="12"/>
        <v>82814242</v>
      </c>
      <c r="O71" s="36">
        <f t="shared" si="13"/>
        <v>0.83152210834849816</v>
      </c>
      <c r="P71" s="31">
        <v>10029564</v>
      </c>
      <c r="Q71" s="31">
        <v>85087188</v>
      </c>
      <c r="R71" s="31">
        <v>85089188</v>
      </c>
      <c r="S71" s="31">
        <v>62896239</v>
      </c>
      <c r="T71" s="36">
        <f t="shared" si="14"/>
        <v>0.73918015294728168</v>
      </c>
      <c r="U71" s="36">
        <f t="shared" si="15"/>
        <v>1.4738099283278916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133083769</v>
      </c>
      <c r="E72" s="31">
        <v>144607319</v>
      </c>
      <c r="F72" s="31">
        <v>42592026</v>
      </c>
      <c r="G72" s="36">
        <f t="shared" si="8"/>
        <v>0.32003922281461689</v>
      </c>
      <c r="H72" s="31">
        <v>37581454</v>
      </c>
      <c r="I72" s="36">
        <f t="shared" si="9"/>
        <v>0.28238946253468372</v>
      </c>
      <c r="J72" s="31">
        <v>20895051</v>
      </c>
      <c r="K72" s="36">
        <f t="shared" si="10"/>
        <v>0.14449511369476395</v>
      </c>
      <c r="L72" s="31">
        <v>0</v>
      </c>
      <c r="M72" s="36">
        <f t="shared" si="11"/>
        <v>0</v>
      </c>
      <c r="N72" s="31">
        <f t="shared" si="12"/>
        <v>101068531</v>
      </c>
      <c r="O72" s="36">
        <f t="shared" si="13"/>
        <v>0.69891712050895571</v>
      </c>
      <c r="P72" s="31">
        <v>18664956</v>
      </c>
      <c r="Q72" s="31">
        <v>69236533</v>
      </c>
      <c r="R72" s="31">
        <v>73889704</v>
      </c>
      <c r="S72" s="31">
        <v>55351681</v>
      </c>
      <c r="T72" s="36">
        <f t="shared" si="14"/>
        <v>0.7491122308461271</v>
      </c>
      <c r="U72" s="36">
        <f t="shared" si="15"/>
        <v>0.11948032451831114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37151490</v>
      </c>
      <c r="E73" s="31">
        <v>37151490</v>
      </c>
      <c r="F73" s="31">
        <v>7515770</v>
      </c>
      <c r="G73" s="36">
        <f t="shared" si="8"/>
        <v>0.20230063451021749</v>
      </c>
      <c r="H73" s="31">
        <v>7129291</v>
      </c>
      <c r="I73" s="36">
        <f t="shared" si="9"/>
        <v>0.19189784851159403</v>
      </c>
      <c r="J73" s="31">
        <v>7109192</v>
      </c>
      <c r="K73" s="36">
        <f t="shared" si="10"/>
        <v>0.19135684732967642</v>
      </c>
      <c r="L73" s="31">
        <v>0</v>
      </c>
      <c r="M73" s="36">
        <f t="shared" si="11"/>
        <v>0</v>
      </c>
      <c r="N73" s="31">
        <f t="shared" si="12"/>
        <v>21754253</v>
      </c>
      <c r="O73" s="36">
        <f t="shared" si="13"/>
        <v>0.58555533035148788</v>
      </c>
      <c r="P73" s="31">
        <v>11914355</v>
      </c>
      <c r="Q73" s="31">
        <v>35083179</v>
      </c>
      <c r="R73" s="31">
        <v>35300658</v>
      </c>
      <c r="S73" s="31">
        <v>32286622</v>
      </c>
      <c r="T73" s="36">
        <f t="shared" si="14"/>
        <v>0.91461813544665371</v>
      </c>
      <c r="U73" s="36">
        <f t="shared" si="15"/>
        <v>-0.40330869778515077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55938364</v>
      </c>
      <c r="E74" s="31">
        <v>55938364</v>
      </c>
      <c r="F74" s="31">
        <v>11701426</v>
      </c>
      <c r="G74" s="36">
        <f t="shared" si="8"/>
        <v>0.2091842728900688</v>
      </c>
      <c r="H74" s="31">
        <v>10754345</v>
      </c>
      <c r="I74" s="36">
        <f t="shared" si="9"/>
        <v>0.19225347741667953</v>
      </c>
      <c r="J74" s="31">
        <v>12461434</v>
      </c>
      <c r="K74" s="36">
        <f t="shared" si="10"/>
        <v>0.22277079823070978</v>
      </c>
      <c r="L74" s="31">
        <v>0</v>
      </c>
      <c r="M74" s="36">
        <f t="shared" si="11"/>
        <v>0</v>
      </c>
      <c r="N74" s="31">
        <f t="shared" si="12"/>
        <v>34917205</v>
      </c>
      <c r="O74" s="36">
        <f t="shared" si="13"/>
        <v>0.62420854853745811</v>
      </c>
      <c r="P74" s="31">
        <v>13085762</v>
      </c>
      <c r="Q74" s="31">
        <v>49206462</v>
      </c>
      <c r="R74" s="31">
        <v>47467323</v>
      </c>
      <c r="S74" s="31">
        <v>34886753</v>
      </c>
      <c r="T74" s="36">
        <f t="shared" si="14"/>
        <v>0.73496356640967508</v>
      </c>
      <c r="U74" s="36">
        <f t="shared" si="15"/>
        <v>-4.7710481055669551E-2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22241985</v>
      </c>
      <c r="E75" s="31">
        <v>31030941</v>
      </c>
      <c r="F75" s="31">
        <v>6387356</v>
      </c>
      <c r="G75" s="36">
        <f t="shared" si="8"/>
        <v>0.28717562753504239</v>
      </c>
      <c r="H75" s="31">
        <v>6555053</v>
      </c>
      <c r="I75" s="36">
        <f t="shared" si="9"/>
        <v>0.29471528732709784</v>
      </c>
      <c r="J75" s="31">
        <v>6587642</v>
      </c>
      <c r="K75" s="36">
        <f t="shared" si="10"/>
        <v>0.21229269199409712</v>
      </c>
      <c r="L75" s="31">
        <v>0</v>
      </c>
      <c r="M75" s="36">
        <f t="shared" si="11"/>
        <v>0</v>
      </c>
      <c r="N75" s="31">
        <f t="shared" si="12"/>
        <v>19530051</v>
      </c>
      <c r="O75" s="36">
        <f t="shared" si="13"/>
        <v>0.62937346953158779</v>
      </c>
      <c r="P75" s="31">
        <v>2367955</v>
      </c>
      <c r="Q75" s="31">
        <v>17266376</v>
      </c>
      <c r="R75" s="31">
        <v>20410595</v>
      </c>
      <c r="S75" s="31">
        <v>9345444</v>
      </c>
      <c r="T75" s="36">
        <f t="shared" si="14"/>
        <v>0.45787219823821895</v>
      </c>
      <c r="U75" s="36">
        <f t="shared" si="15"/>
        <v>1.7819962794901087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39625480</v>
      </c>
      <c r="E76" s="31">
        <v>37508480</v>
      </c>
      <c r="F76" s="31">
        <v>3744</v>
      </c>
      <c r="G76" s="36">
        <f t="shared" si="8"/>
        <v>9.4484659870366233E-5</v>
      </c>
      <c r="H76" s="31">
        <v>5023186</v>
      </c>
      <c r="I76" s="36">
        <f t="shared" si="9"/>
        <v>0.12676656535138503</v>
      </c>
      <c r="J76" s="31">
        <v>7474940</v>
      </c>
      <c r="K76" s="36">
        <f t="shared" si="10"/>
        <v>0.19928666797481528</v>
      </c>
      <c r="L76" s="31">
        <v>0</v>
      </c>
      <c r="M76" s="36">
        <f t="shared" si="11"/>
        <v>0</v>
      </c>
      <c r="N76" s="31">
        <f t="shared" si="12"/>
        <v>12501870</v>
      </c>
      <c r="O76" s="36">
        <f t="shared" si="13"/>
        <v>0.33330782798983055</v>
      </c>
      <c r="P76" s="31">
        <v>12769014</v>
      </c>
      <c r="Q76" s="31">
        <v>63128350</v>
      </c>
      <c r="R76" s="31">
        <v>60561736</v>
      </c>
      <c r="S76" s="31">
        <v>21246354</v>
      </c>
      <c r="T76" s="36">
        <f t="shared" si="14"/>
        <v>0.35082141634777442</v>
      </c>
      <c r="U76" s="36">
        <f t="shared" si="15"/>
        <v>-0.41460319489038078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386800128</v>
      </c>
      <c r="E78" s="32">
        <f>SUM(E71:E77)</f>
        <v>405830148</v>
      </c>
      <c r="F78" s="32">
        <f>SUM(F71:F77)</f>
        <v>102599406</v>
      </c>
      <c r="G78" s="37">
        <f t="shared" si="8"/>
        <v>0.2652517374554747</v>
      </c>
      <c r="H78" s="32">
        <f>SUM(H71:H77)</f>
        <v>90647252</v>
      </c>
      <c r="I78" s="37">
        <f t="shared" si="9"/>
        <v>0.23435165978021599</v>
      </c>
      <c r="J78" s="32">
        <f>SUM(J71:J77)</f>
        <v>79339494</v>
      </c>
      <c r="K78" s="37">
        <f t="shared" si="10"/>
        <v>0.195499260937115</v>
      </c>
      <c r="L78" s="32">
        <f>SUM(L71:L77)</f>
        <v>0</v>
      </c>
      <c r="M78" s="37">
        <f t="shared" si="11"/>
        <v>0</v>
      </c>
      <c r="N78" s="32">
        <f t="shared" si="12"/>
        <v>272586152</v>
      </c>
      <c r="O78" s="37">
        <f t="shared" si="13"/>
        <v>0.67167546162686764</v>
      </c>
      <c r="P78" s="32">
        <f>SUM(P71:P77)</f>
        <v>68831606</v>
      </c>
      <c r="Q78" s="32">
        <f>SUM(Q71:Q77)</f>
        <v>319008088</v>
      </c>
      <c r="R78" s="32">
        <f>SUM(R71:R77)</f>
        <v>322719204</v>
      </c>
      <c r="S78" s="32">
        <f>SUM(S71:S77)</f>
        <v>216013093</v>
      </c>
      <c r="T78" s="37">
        <f t="shared" si="14"/>
        <v>0.66935307946532985</v>
      </c>
      <c r="U78" s="37">
        <f t="shared" si="15"/>
        <v>0.15266079945889977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97958074</v>
      </c>
      <c r="E79" s="31">
        <v>128089636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59017341</v>
      </c>
      <c r="K79" s="36">
        <f t="shared" si="10"/>
        <v>0.46075032175124614</v>
      </c>
      <c r="L79" s="31">
        <v>0</v>
      </c>
      <c r="M79" s="36">
        <f t="shared" si="11"/>
        <v>0</v>
      </c>
      <c r="N79" s="31">
        <f t="shared" si="12"/>
        <v>59017341</v>
      </c>
      <c r="O79" s="36">
        <f t="shared" si="13"/>
        <v>0.46075032175124614</v>
      </c>
      <c r="P79" s="31">
        <v>17816120</v>
      </c>
      <c r="Q79" s="31">
        <v>92339510</v>
      </c>
      <c r="R79" s="31">
        <v>107339510</v>
      </c>
      <c r="S79" s="31">
        <v>51018050</v>
      </c>
      <c r="T79" s="36">
        <f t="shared" si="14"/>
        <v>0.475296095538353</v>
      </c>
      <c r="U79" s="36">
        <f t="shared" si="15"/>
        <v>2.3125810221305199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80337582</v>
      </c>
      <c r="E80" s="31">
        <v>80339582</v>
      </c>
      <c r="F80" s="31">
        <v>17922764</v>
      </c>
      <c r="G80" s="36">
        <f t="shared" si="8"/>
        <v>0.22309314711513226</v>
      </c>
      <c r="H80" s="31">
        <v>18082547</v>
      </c>
      <c r="I80" s="36">
        <f t="shared" si="9"/>
        <v>0.22508204192652947</v>
      </c>
      <c r="J80" s="31">
        <v>18417837</v>
      </c>
      <c r="K80" s="36">
        <f t="shared" si="10"/>
        <v>0.22924984847444191</v>
      </c>
      <c r="L80" s="31">
        <v>0</v>
      </c>
      <c r="M80" s="36">
        <f t="shared" si="11"/>
        <v>0</v>
      </c>
      <c r="N80" s="31">
        <f t="shared" si="12"/>
        <v>54423148</v>
      </c>
      <c r="O80" s="36">
        <f t="shared" si="13"/>
        <v>0.67741388049542006</v>
      </c>
      <c r="P80" s="31">
        <v>16934910</v>
      </c>
      <c r="Q80" s="31">
        <v>76294002</v>
      </c>
      <c r="R80" s="31">
        <v>76294002</v>
      </c>
      <c r="S80" s="31">
        <v>55819483</v>
      </c>
      <c r="T80" s="36">
        <f t="shared" si="14"/>
        <v>0.73163658396108255</v>
      </c>
      <c r="U80" s="36">
        <f t="shared" si="15"/>
        <v>8.7566275817231976E-2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100213470</v>
      </c>
      <c r="E81" s="31">
        <v>104177930</v>
      </c>
      <c r="F81" s="31">
        <v>18356275</v>
      </c>
      <c r="G81" s="36">
        <f t="shared" si="8"/>
        <v>0.18317173330092251</v>
      </c>
      <c r="H81" s="31">
        <v>20647606</v>
      </c>
      <c r="I81" s="36">
        <f t="shared" si="9"/>
        <v>0.20603623445031891</v>
      </c>
      <c r="J81" s="31">
        <v>18690258</v>
      </c>
      <c r="K81" s="36">
        <f t="shared" si="10"/>
        <v>0.17940707787148391</v>
      </c>
      <c r="L81" s="31">
        <v>0</v>
      </c>
      <c r="M81" s="36">
        <f t="shared" si="11"/>
        <v>0</v>
      </c>
      <c r="N81" s="31">
        <f t="shared" si="12"/>
        <v>57694139</v>
      </c>
      <c r="O81" s="36">
        <f t="shared" si="13"/>
        <v>0.5538038526970156</v>
      </c>
      <c r="P81" s="31">
        <v>22611171</v>
      </c>
      <c r="Q81" s="31">
        <v>107782250</v>
      </c>
      <c r="R81" s="31">
        <v>98866680</v>
      </c>
      <c r="S81" s="31">
        <v>59750681</v>
      </c>
      <c r="T81" s="36">
        <f t="shared" si="14"/>
        <v>0.60435609853592742</v>
      </c>
      <c r="U81" s="36">
        <f t="shared" si="15"/>
        <v>-0.17340601245287124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15088798</v>
      </c>
      <c r="E82" s="31">
        <v>24442949</v>
      </c>
      <c r="F82" s="31">
        <v>11389862</v>
      </c>
      <c r="G82" s="36">
        <f t="shared" si="8"/>
        <v>0.75485548948299264</v>
      </c>
      <c r="H82" s="31">
        <v>11319698</v>
      </c>
      <c r="I82" s="36">
        <f t="shared" si="9"/>
        <v>0.75020541729036339</v>
      </c>
      <c r="J82" s="31">
        <v>10337854</v>
      </c>
      <c r="K82" s="36">
        <f t="shared" si="10"/>
        <v>0.42293808328937721</v>
      </c>
      <c r="L82" s="31">
        <v>0</v>
      </c>
      <c r="M82" s="36">
        <f t="shared" si="11"/>
        <v>0</v>
      </c>
      <c r="N82" s="31">
        <f t="shared" si="12"/>
        <v>33047414</v>
      </c>
      <c r="O82" s="36">
        <f t="shared" si="13"/>
        <v>1.352022376678035</v>
      </c>
      <c r="P82" s="31">
        <v>7995441</v>
      </c>
      <c r="Q82" s="31">
        <v>27811655</v>
      </c>
      <c r="R82" s="31">
        <v>18489192</v>
      </c>
      <c r="S82" s="31">
        <v>24039144</v>
      </c>
      <c r="T82" s="36">
        <f t="shared" si="14"/>
        <v>1.3001727712060105</v>
      </c>
      <c r="U82" s="36">
        <f t="shared" si="15"/>
        <v>0.29296858046979524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293597924</v>
      </c>
      <c r="E84" s="32">
        <f>SUM(E79:E83)</f>
        <v>337050097</v>
      </c>
      <c r="F84" s="32">
        <f>SUM(F79:F83)</f>
        <v>47668901</v>
      </c>
      <c r="G84" s="37">
        <f t="shared" si="8"/>
        <v>0.16236116506055404</v>
      </c>
      <c r="H84" s="32">
        <f>SUM(H79:H83)</f>
        <v>50049851</v>
      </c>
      <c r="I84" s="37">
        <f t="shared" si="9"/>
        <v>0.17047072512678937</v>
      </c>
      <c r="J84" s="32">
        <f>SUM(J79:J83)</f>
        <v>106463290</v>
      </c>
      <c r="K84" s="37">
        <f t="shared" si="10"/>
        <v>0.31586785153780866</v>
      </c>
      <c r="L84" s="32">
        <f>SUM(L79:L83)</f>
        <v>0</v>
      </c>
      <c r="M84" s="37">
        <f t="shared" si="11"/>
        <v>0</v>
      </c>
      <c r="N84" s="32">
        <f t="shared" si="12"/>
        <v>204182042</v>
      </c>
      <c r="O84" s="37">
        <f t="shared" si="13"/>
        <v>0.60579137587371767</v>
      </c>
      <c r="P84" s="32">
        <f>SUM(P79:P83)</f>
        <v>65357642</v>
      </c>
      <c r="Q84" s="32">
        <f>SUM(Q79:Q83)</f>
        <v>304227417</v>
      </c>
      <c r="R84" s="32">
        <f>SUM(R79:R83)</f>
        <v>300989384</v>
      </c>
      <c r="S84" s="32">
        <f>SUM(S79:S83)</f>
        <v>190627358</v>
      </c>
      <c r="T84" s="37">
        <f t="shared" si="14"/>
        <v>0.63333581891379931</v>
      </c>
      <c r="U84" s="37">
        <f t="shared" si="15"/>
        <v>0.62893407323354777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1780642654</v>
      </c>
      <c r="E85" s="32">
        <f>SUM(E57,E59:E62,E64:E69,E71:E77,E79:E83)</f>
        <v>1838403717</v>
      </c>
      <c r="F85" s="32">
        <f>SUM(F57,F59:F62,F64:F69,F71:F77,F79:F83)</f>
        <v>465863563</v>
      </c>
      <c r="G85" s="37">
        <f t="shared" si="8"/>
        <v>0.26162664471363384</v>
      </c>
      <c r="H85" s="32">
        <f>SUM(H57,H59:H62,H64:H69,H71:H77,H79:H83)</f>
        <v>409092280</v>
      </c>
      <c r="I85" s="37">
        <f t="shared" si="9"/>
        <v>0.22974417639666403</v>
      </c>
      <c r="J85" s="32">
        <f>SUM(J57,J59:J62,J64:J69,J71:J77,J79:J83)</f>
        <v>534093409</v>
      </c>
      <c r="K85" s="37">
        <f t="shared" si="10"/>
        <v>0.29052019644061677</v>
      </c>
      <c r="L85" s="32">
        <f>SUM(L57,L59:L62,L64:L69,L71:L77,L79:L83)</f>
        <v>0</v>
      </c>
      <c r="M85" s="37">
        <f t="shared" si="11"/>
        <v>0</v>
      </c>
      <c r="N85" s="32">
        <f t="shared" si="12"/>
        <v>1409049252</v>
      </c>
      <c r="O85" s="37">
        <f t="shared" si="13"/>
        <v>0.76645256913392112</v>
      </c>
      <c r="P85" s="32">
        <f>SUM(P57,P59:P62,P64:P69,P71:P77,P79:P83)</f>
        <v>475138031</v>
      </c>
      <c r="Q85" s="32">
        <f>SUM(Q57,Q59:Q62,Q64:Q69,Q71:Q77,Q79:Q83)</f>
        <v>1701429981</v>
      </c>
      <c r="R85" s="32">
        <f>SUM(R57,R59:R62,R64:R69,R71:R77,R79:R83)</f>
        <v>1707884168</v>
      </c>
      <c r="S85" s="32">
        <f>SUM(S57,S59:S62,S64:S69,S71:S77,S79:S83)</f>
        <v>1279517477</v>
      </c>
      <c r="T85" s="37">
        <f t="shared" si="14"/>
        <v>0.74918281987376556</v>
      </c>
      <c r="U85" s="37">
        <f t="shared" si="15"/>
        <v>0.12408052850646256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1401629724</v>
      </c>
      <c r="E88" s="31">
        <v>1475366759</v>
      </c>
      <c r="F88" s="31">
        <v>371017047</v>
      </c>
      <c r="G88" s="36">
        <f t="shared" ref="G88:G99" si="16">IF(($D88      =0),0,($F88      /$D88      ))</f>
        <v>0.26470403748372562</v>
      </c>
      <c r="H88" s="31">
        <v>371317565</v>
      </c>
      <c r="I88" s="36">
        <f t="shared" ref="I88:I99" si="17">IF(($D88      =0),0,($H88      /$D88      ))</f>
        <v>0.26491844361028977</v>
      </c>
      <c r="J88" s="31">
        <v>398352044</v>
      </c>
      <c r="K88" s="36">
        <f t="shared" ref="K88:K99" si="18">IF(($E88      =0),0,($J88      /$E88      ))</f>
        <v>0.27000204631830127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1140686656</v>
      </c>
      <c r="O88" s="36">
        <f t="shared" ref="O88:O99" si="21">IF(($E88      =0),0,($N88      /$E88      ))</f>
        <v>0.7731546403913524</v>
      </c>
      <c r="P88" s="31">
        <v>1201143245</v>
      </c>
      <c r="Q88" s="31">
        <v>3520359328</v>
      </c>
      <c r="R88" s="31">
        <v>4190399959</v>
      </c>
      <c r="S88" s="31">
        <v>3451533330</v>
      </c>
      <c r="T88" s="36">
        <f t="shared" ref="T88:T99" si="22">IF(($R88      =0),0,($S88      /$R88      ))</f>
        <v>0.82367634683341218</v>
      </c>
      <c r="U88" s="36">
        <f t="shared" ref="U88:U99" si="23">IF(($P88      =0),0,(($J88      /$P88      )-1))</f>
        <v>-0.66835592202826732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6893057000</v>
      </c>
      <c r="E89" s="31">
        <v>6893095843</v>
      </c>
      <c r="F89" s="31">
        <v>1736353847</v>
      </c>
      <c r="G89" s="36">
        <f t="shared" si="16"/>
        <v>0.25189895383136973</v>
      </c>
      <c r="H89" s="31">
        <v>1774203826</v>
      </c>
      <c r="I89" s="36">
        <f t="shared" si="17"/>
        <v>0.25738998328317902</v>
      </c>
      <c r="J89" s="31">
        <v>1704117060</v>
      </c>
      <c r="K89" s="36">
        <f t="shared" si="18"/>
        <v>0.24722085675488553</v>
      </c>
      <c r="L89" s="31">
        <v>0</v>
      </c>
      <c r="M89" s="36">
        <f t="shared" si="19"/>
        <v>0</v>
      </c>
      <c r="N89" s="31">
        <f t="shared" si="20"/>
        <v>5214674733</v>
      </c>
      <c r="O89" s="36">
        <f t="shared" si="21"/>
        <v>0.75650692399635622</v>
      </c>
      <c r="P89" s="31">
        <v>1475707139</v>
      </c>
      <c r="Q89" s="31">
        <v>0</v>
      </c>
      <c r="R89" s="31">
        <v>6525723001</v>
      </c>
      <c r="S89" s="31">
        <v>5048969773</v>
      </c>
      <c r="T89" s="36">
        <f t="shared" si="22"/>
        <v>0.77370274101832048</v>
      </c>
      <c r="U89" s="36">
        <f t="shared" si="23"/>
        <v>0.15477997968809709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1792452861</v>
      </c>
      <c r="E90" s="31">
        <v>1792452861</v>
      </c>
      <c r="F90" s="31">
        <v>564222437</v>
      </c>
      <c r="G90" s="36">
        <f t="shared" si="16"/>
        <v>0.31477672259968015</v>
      </c>
      <c r="H90" s="31">
        <v>1802422958</v>
      </c>
      <c r="I90" s="36">
        <f t="shared" si="17"/>
        <v>1.0055622645464928</v>
      </c>
      <c r="J90" s="31">
        <v>454670517</v>
      </c>
      <c r="K90" s="36">
        <f t="shared" si="18"/>
        <v>0.25365828407132657</v>
      </c>
      <c r="L90" s="31">
        <v>0</v>
      </c>
      <c r="M90" s="36">
        <f t="shared" si="19"/>
        <v>0</v>
      </c>
      <c r="N90" s="31">
        <f t="shared" si="20"/>
        <v>2821315912</v>
      </c>
      <c r="O90" s="36">
        <f t="shared" si="21"/>
        <v>1.5739972712174994</v>
      </c>
      <c r="P90" s="31">
        <v>281510426</v>
      </c>
      <c r="Q90" s="31">
        <v>1641574370</v>
      </c>
      <c r="R90" s="31">
        <v>1685851628</v>
      </c>
      <c r="S90" s="31">
        <v>904358391</v>
      </c>
      <c r="T90" s="36">
        <f t="shared" si="22"/>
        <v>0.53644008522439202</v>
      </c>
      <c r="U90" s="36">
        <f t="shared" si="23"/>
        <v>0.61511075614655919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10087139585</v>
      </c>
      <c r="E91" s="32">
        <f>SUM(E88:E90)</f>
        <v>10160915463</v>
      </c>
      <c r="F91" s="32">
        <f>SUM(F88:F90)</f>
        <v>2671593331</v>
      </c>
      <c r="G91" s="37">
        <f t="shared" si="16"/>
        <v>0.26485142874128276</v>
      </c>
      <c r="H91" s="32">
        <f>SUM(H88:H90)</f>
        <v>3947944349</v>
      </c>
      <c r="I91" s="37">
        <f t="shared" si="17"/>
        <v>0.39138393156279494</v>
      </c>
      <c r="J91" s="32">
        <f>SUM(J88:J90)</f>
        <v>2557139621</v>
      </c>
      <c r="K91" s="37">
        <f t="shared" si="18"/>
        <v>0.25166429445374078</v>
      </c>
      <c r="L91" s="32">
        <f>SUM(L88:L90)</f>
        <v>0</v>
      </c>
      <c r="M91" s="37">
        <f t="shared" si="19"/>
        <v>0</v>
      </c>
      <c r="N91" s="32">
        <f t="shared" si="20"/>
        <v>9176677301</v>
      </c>
      <c r="O91" s="37">
        <f t="shared" si="21"/>
        <v>0.90313489315170381</v>
      </c>
      <c r="P91" s="32">
        <f>SUM(P88:P90)</f>
        <v>2958360810</v>
      </c>
      <c r="Q91" s="32">
        <f>SUM(Q88:Q90)</f>
        <v>5161933698</v>
      </c>
      <c r="R91" s="32">
        <f>SUM(R88:R90)</f>
        <v>12401974588</v>
      </c>
      <c r="S91" s="32">
        <f>SUM(S88:S90)</f>
        <v>9404861494</v>
      </c>
      <c r="T91" s="37">
        <f t="shared" si="22"/>
        <v>0.75833581396788463</v>
      </c>
      <c r="U91" s="37">
        <f t="shared" si="23"/>
        <v>-0.13562280423799966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603768132</v>
      </c>
      <c r="E92" s="31">
        <v>603768132</v>
      </c>
      <c r="F92" s="31">
        <v>86299834</v>
      </c>
      <c r="G92" s="36">
        <f t="shared" si="16"/>
        <v>0.14293539096561658</v>
      </c>
      <c r="H92" s="31">
        <v>93739309</v>
      </c>
      <c r="I92" s="36">
        <f t="shared" si="17"/>
        <v>0.15525713271663699</v>
      </c>
      <c r="J92" s="31">
        <v>91288433</v>
      </c>
      <c r="K92" s="36">
        <f t="shared" si="18"/>
        <v>0.15119783268057613</v>
      </c>
      <c r="L92" s="31">
        <v>0</v>
      </c>
      <c r="M92" s="36">
        <f t="shared" si="19"/>
        <v>0</v>
      </c>
      <c r="N92" s="31">
        <f t="shared" si="20"/>
        <v>271327576</v>
      </c>
      <c r="O92" s="36">
        <f t="shared" si="21"/>
        <v>0.4493903563628297</v>
      </c>
      <c r="P92" s="31">
        <v>86228438</v>
      </c>
      <c r="Q92" s="31">
        <v>350992591</v>
      </c>
      <c r="R92" s="31">
        <v>349797185</v>
      </c>
      <c r="S92" s="31">
        <v>262822493</v>
      </c>
      <c r="T92" s="36">
        <f t="shared" si="22"/>
        <v>0.75135679836874614</v>
      </c>
      <c r="U92" s="36">
        <f t="shared" si="23"/>
        <v>5.8681278675139614E-2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77724639</v>
      </c>
      <c r="E93" s="31">
        <v>85819534</v>
      </c>
      <c r="F93" s="31">
        <v>24884258</v>
      </c>
      <c r="G93" s="36">
        <f t="shared" si="16"/>
        <v>0.32015919687964073</v>
      </c>
      <c r="H93" s="31">
        <v>23103207</v>
      </c>
      <c r="I93" s="36">
        <f t="shared" si="17"/>
        <v>0.29724431399417628</v>
      </c>
      <c r="J93" s="31">
        <v>21273362</v>
      </c>
      <c r="K93" s="36">
        <f t="shared" si="18"/>
        <v>0.24788484635677466</v>
      </c>
      <c r="L93" s="31">
        <v>0</v>
      </c>
      <c r="M93" s="36">
        <f t="shared" si="19"/>
        <v>0</v>
      </c>
      <c r="N93" s="31">
        <f t="shared" si="20"/>
        <v>69260827</v>
      </c>
      <c r="O93" s="36">
        <f t="shared" si="21"/>
        <v>0.80705200519965536</v>
      </c>
      <c r="P93" s="31">
        <v>20698844</v>
      </c>
      <c r="Q93" s="31">
        <v>73978319</v>
      </c>
      <c r="R93" s="31">
        <v>73998319</v>
      </c>
      <c r="S93" s="31">
        <v>64183338</v>
      </c>
      <c r="T93" s="36">
        <f t="shared" si="22"/>
        <v>0.86736210859060192</v>
      </c>
      <c r="U93" s="36">
        <f t="shared" si="23"/>
        <v>2.7756042801230896E-2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41947371</v>
      </c>
      <c r="E94" s="31">
        <v>40713481</v>
      </c>
      <c r="F94" s="31">
        <v>10098830</v>
      </c>
      <c r="G94" s="36">
        <f t="shared" si="16"/>
        <v>0.24075001029265936</v>
      </c>
      <c r="H94" s="31">
        <v>10036233</v>
      </c>
      <c r="I94" s="36">
        <f t="shared" si="17"/>
        <v>0.23925773560397862</v>
      </c>
      <c r="J94" s="31">
        <v>9917098</v>
      </c>
      <c r="K94" s="36">
        <f t="shared" si="18"/>
        <v>0.24358266000394316</v>
      </c>
      <c r="L94" s="31">
        <v>0</v>
      </c>
      <c r="M94" s="36">
        <f t="shared" si="19"/>
        <v>0</v>
      </c>
      <c r="N94" s="31">
        <f t="shared" si="20"/>
        <v>30052161</v>
      </c>
      <c r="O94" s="36">
        <f t="shared" si="21"/>
        <v>0.7381378418612744</v>
      </c>
      <c r="P94" s="31">
        <v>9095877</v>
      </c>
      <c r="Q94" s="31">
        <v>40472155</v>
      </c>
      <c r="R94" s="31">
        <v>40959431</v>
      </c>
      <c r="S94" s="31">
        <v>27785338</v>
      </c>
      <c r="T94" s="36">
        <f t="shared" si="22"/>
        <v>0.67836240205582932</v>
      </c>
      <c r="U94" s="36">
        <f t="shared" si="23"/>
        <v>9.0284971971366756E-2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723440142</v>
      </c>
      <c r="E96" s="32">
        <f>SUM(E92:E95)</f>
        <v>730301147</v>
      </c>
      <c r="F96" s="32">
        <f>SUM(F92:F95)</f>
        <v>121282922</v>
      </c>
      <c r="G96" s="37">
        <f t="shared" si="16"/>
        <v>0.16764748727476614</v>
      </c>
      <c r="H96" s="32">
        <f>SUM(H92:H95)</f>
        <v>126878749</v>
      </c>
      <c r="I96" s="37">
        <f t="shared" si="17"/>
        <v>0.17538251146699571</v>
      </c>
      <c r="J96" s="32">
        <f>SUM(J92:J95)</f>
        <v>122478893</v>
      </c>
      <c r="K96" s="37">
        <f t="shared" si="18"/>
        <v>0.1677101200006742</v>
      </c>
      <c r="L96" s="32">
        <f>SUM(L92:L95)</f>
        <v>0</v>
      </c>
      <c r="M96" s="37">
        <f t="shared" si="19"/>
        <v>0</v>
      </c>
      <c r="N96" s="32">
        <f t="shared" si="20"/>
        <v>370640564</v>
      </c>
      <c r="O96" s="37">
        <f t="shared" si="21"/>
        <v>0.50751743376352665</v>
      </c>
      <c r="P96" s="32">
        <f>SUM(P92:P95)</f>
        <v>116023159</v>
      </c>
      <c r="Q96" s="32">
        <f>SUM(Q92:Q95)</f>
        <v>465443065</v>
      </c>
      <c r="R96" s="32">
        <f>SUM(R92:R95)</f>
        <v>464754935</v>
      </c>
      <c r="S96" s="32">
        <f>SUM(S92:S95)</f>
        <v>354791169</v>
      </c>
      <c r="T96" s="37">
        <f t="shared" si="22"/>
        <v>0.76339408639092776</v>
      </c>
      <c r="U96" s="37">
        <f t="shared" si="23"/>
        <v>5.5641770622708142E-2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363010990</v>
      </c>
      <c r="E97" s="31">
        <v>400045633</v>
      </c>
      <c r="F97" s="31">
        <v>119691723</v>
      </c>
      <c r="G97" s="36">
        <f t="shared" si="16"/>
        <v>0.32971928205259021</v>
      </c>
      <c r="H97" s="31">
        <v>105901128</v>
      </c>
      <c r="I97" s="36">
        <f t="shared" si="17"/>
        <v>0.29172981236738865</v>
      </c>
      <c r="J97" s="31">
        <v>103047284</v>
      </c>
      <c r="K97" s="36">
        <f t="shared" si="18"/>
        <v>0.25758882362302904</v>
      </c>
      <c r="L97" s="31">
        <v>0</v>
      </c>
      <c r="M97" s="36">
        <f t="shared" si="19"/>
        <v>0</v>
      </c>
      <c r="N97" s="31">
        <f t="shared" si="20"/>
        <v>328640135</v>
      </c>
      <c r="O97" s="36">
        <f t="shared" si="21"/>
        <v>0.82150661797125535</v>
      </c>
      <c r="P97" s="31">
        <v>93916267</v>
      </c>
      <c r="Q97" s="31">
        <v>332263930</v>
      </c>
      <c r="R97" s="31">
        <v>330287184</v>
      </c>
      <c r="S97" s="31">
        <v>279612432</v>
      </c>
      <c r="T97" s="36">
        <f t="shared" si="22"/>
        <v>0.84657366541960644</v>
      </c>
      <c r="U97" s="36">
        <f t="shared" si="23"/>
        <v>9.7225084553243635E-2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100263273</v>
      </c>
      <c r="E98" s="31">
        <v>76033331</v>
      </c>
      <c r="F98" s="31">
        <v>18838427</v>
      </c>
      <c r="G98" s="36">
        <f t="shared" si="16"/>
        <v>0.18788960739392579</v>
      </c>
      <c r="H98" s="31">
        <v>12910330</v>
      </c>
      <c r="I98" s="36">
        <f t="shared" si="17"/>
        <v>0.12876429836875564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31748757</v>
      </c>
      <c r="O98" s="36">
        <f t="shared" si="21"/>
        <v>0.4175636734894595</v>
      </c>
      <c r="P98" s="31">
        <v>18785504</v>
      </c>
      <c r="Q98" s="31">
        <v>98077936</v>
      </c>
      <c r="R98" s="31">
        <v>98733750</v>
      </c>
      <c r="S98" s="31">
        <v>56967851</v>
      </c>
      <c r="T98" s="36">
        <f t="shared" si="22"/>
        <v>0.57698457720890783</v>
      </c>
      <c r="U98" s="36">
        <f t="shared" si="23"/>
        <v>-1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142144844</v>
      </c>
      <c r="E99" s="31">
        <v>187637043</v>
      </c>
      <c r="F99" s="31">
        <v>41484217</v>
      </c>
      <c r="G99" s="36">
        <f t="shared" si="16"/>
        <v>0.29184468344134945</v>
      </c>
      <c r="H99" s="31">
        <v>20933770</v>
      </c>
      <c r="I99" s="36">
        <f t="shared" si="17"/>
        <v>0.14727069523534742</v>
      </c>
      <c r="J99" s="31">
        <v>52129737</v>
      </c>
      <c r="K99" s="36">
        <f t="shared" si="18"/>
        <v>0.27782220486175535</v>
      </c>
      <c r="L99" s="31">
        <v>0</v>
      </c>
      <c r="M99" s="36">
        <f t="shared" si="19"/>
        <v>0</v>
      </c>
      <c r="N99" s="31">
        <f t="shared" si="20"/>
        <v>114547724</v>
      </c>
      <c r="O99" s="36">
        <f t="shared" si="21"/>
        <v>0.61047500093038665</v>
      </c>
      <c r="P99" s="31">
        <v>35624064</v>
      </c>
      <c r="Q99" s="31">
        <v>111007777</v>
      </c>
      <c r="R99" s="31">
        <v>169877615</v>
      </c>
      <c r="S99" s="31">
        <v>103495315</v>
      </c>
      <c r="T99" s="36">
        <f t="shared" si="22"/>
        <v>0.60923456571956225</v>
      </c>
      <c r="U99" s="36">
        <f t="shared" si="23"/>
        <v>0.46332931021008728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605419107</v>
      </c>
      <c r="E101" s="32">
        <f>SUM(E97:E100)</f>
        <v>663716007</v>
      </c>
      <c r="F101" s="32">
        <f>SUM(F97:F100)</f>
        <v>180014367</v>
      </c>
      <c r="G101" s="37">
        <f>IF(($D101     =0),0,($F101     /$D101     ))</f>
        <v>0.29733843038422636</v>
      </c>
      <c r="H101" s="32">
        <f>SUM(H97:H100)</f>
        <v>139745228</v>
      </c>
      <c r="I101" s="37">
        <f>IF(($D101     =0),0,($H101     /$D101     ))</f>
        <v>0.23082394721975633</v>
      </c>
      <c r="J101" s="32">
        <f>SUM(J97:J100)</f>
        <v>155177021</v>
      </c>
      <c r="K101" s="37">
        <f>IF(($E101     =0),0,($J101     /$E101     ))</f>
        <v>0.23380032930258982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474936616</v>
      </c>
      <c r="O101" s="37">
        <f>IF(($E101     =0),0,($N101     /$E101     ))</f>
        <v>0.71557203832813387</v>
      </c>
      <c r="P101" s="32">
        <f>SUM(P97:P100)</f>
        <v>148325835</v>
      </c>
      <c r="Q101" s="32">
        <f>SUM(Q97:Q100)</f>
        <v>541349643</v>
      </c>
      <c r="R101" s="32">
        <f>SUM(R97:R100)</f>
        <v>598898549</v>
      </c>
      <c r="S101" s="32">
        <f>SUM(S97:S100)</f>
        <v>440075598</v>
      </c>
      <c r="T101" s="37">
        <f>IF(($R101     =0),0,($S101     /$R101     ))</f>
        <v>0.73480825547967721</v>
      </c>
      <c r="U101" s="37">
        <f>IF(($P101     =0),0,(($J101     /$P101     )-1))</f>
        <v>4.6190105722310637E-2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11415998834</v>
      </c>
      <c r="E102" s="32">
        <f>SUM(E88:E90,E92:E95,E97:E100)</f>
        <v>11554932617</v>
      </c>
      <c r="F102" s="32">
        <f>SUM(F88:F90,F92:F95,F97:F100)</f>
        <v>2972890620</v>
      </c>
      <c r="G102" s="37">
        <f>IF(($D102     =0),0,($F102     /$D102     ))</f>
        <v>0.26041441167161911</v>
      </c>
      <c r="H102" s="32">
        <f>SUM(H88:H90,H92:H95,H97:H100)</f>
        <v>4214568326</v>
      </c>
      <c r="I102" s="37">
        <f>IF(($D102     =0),0,($H102     /$D102     ))</f>
        <v>0.36918086514233434</v>
      </c>
      <c r="J102" s="32">
        <f>SUM(J88:J90,J92:J95,J97:J100)</f>
        <v>2834795535</v>
      </c>
      <c r="K102" s="37">
        <f>IF(($E102     =0),0,($J102     /$E102     ))</f>
        <v>0.24533206977160169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10022254481</v>
      </c>
      <c r="O102" s="37">
        <f>IF(($E102     =0),0,($N102     /$E102     ))</f>
        <v>0.86735724155196947</v>
      </c>
      <c r="P102" s="32">
        <f>SUM(P88:P90,P92:P95,P97:P100)</f>
        <v>3222709804</v>
      </c>
      <c r="Q102" s="32">
        <f>SUM(Q88:Q90,Q92:Q95,Q97:Q100)</f>
        <v>6168726406</v>
      </c>
      <c r="R102" s="32">
        <f>SUM(R88:R90,R92:R95,R97:R100)</f>
        <v>13465628072</v>
      </c>
      <c r="S102" s="32">
        <f>SUM(S88:S90,S92:S95,S97:S100)</f>
        <v>10199728261</v>
      </c>
      <c r="T102" s="37">
        <f>IF(($R102     =0),0,($S102     /$R102     ))</f>
        <v>0.75746398210782251</v>
      </c>
      <c r="U102" s="37">
        <f>IF(($P102     =0),0,(($J102     /$P102     )-1))</f>
        <v>-0.12036897288068693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2459086960</v>
      </c>
      <c r="E105" s="31">
        <v>2455691548</v>
      </c>
      <c r="F105" s="31">
        <v>600496656</v>
      </c>
      <c r="G105" s="36">
        <f t="shared" ref="G105:G136" si="24">IF(($D105     =0),0,($F105     /$D105     ))</f>
        <v>0.24419496576078789</v>
      </c>
      <c r="H105" s="31">
        <v>469876453</v>
      </c>
      <c r="I105" s="36">
        <f t="shared" ref="I105:I136" si="25">IF(($D105     =0),0,($H105     /$D105     ))</f>
        <v>0.19107760751982517</v>
      </c>
      <c r="J105" s="31">
        <v>730486932</v>
      </c>
      <c r="K105" s="36">
        <f t="shared" ref="K105:K136" si="26">IF(($E105     =0),0,($J105     /$E105     ))</f>
        <v>0.29746689179874147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1800860041</v>
      </c>
      <c r="O105" s="36">
        <f t="shared" ref="O105:O136" si="29">IF(($E105     =0),0,($N105     /$E105     ))</f>
        <v>0.73334130357971161</v>
      </c>
      <c r="P105" s="31">
        <v>635197136</v>
      </c>
      <c r="Q105" s="31">
        <v>2119641770</v>
      </c>
      <c r="R105" s="31">
        <v>2281831240</v>
      </c>
      <c r="S105" s="31">
        <v>1560206863</v>
      </c>
      <c r="T105" s="36">
        <f t="shared" ref="T105:T136" si="30">IF(($R105     =0),0,($S105     /$R105     ))</f>
        <v>0.68375208282274191</v>
      </c>
      <c r="U105" s="36">
        <f t="shared" ref="U105:U136" si="31">IF(($P105     =0),0,(($J105     /$P105     )-1))</f>
        <v>0.15001609830936014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2459086960</v>
      </c>
      <c r="E106" s="32">
        <f>E105</f>
        <v>2455691548</v>
      </c>
      <c r="F106" s="32">
        <f>F105</f>
        <v>600496656</v>
      </c>
      <c r="G106" s="37">
        <f t="shared" si="24"/>
        <v>0.24419496576078789</v>
      </c>
      <c r="H106" s="32">
        <f>H105</f>
        <v>469876453</v>
      </c>
      <c r="I106" s="37">
        <f t="shared" si="25"/>
        <v>0.19107760751982517</v>
      </c>
      <c r="J106" s="32">
        <f>J105</f>
        <v>730486932</v>
      </c>
      <c r="K106" s="37">
        <f t="shared" si="26"/>
        <v>0.29746689179874147</v>
      </c>
      <c r="L106" s="32">
        <f>L105</f>
        <v>0</v>
      </c>
      <c r="M106" s="37">
        <f t="shared" si="27"/>
        <v>0</v>
      </c>
      <c r="N106" s="32">
        <f t="shared" si="28"/>
        <v>1800860041</v>
      </c>
      <c r="O106" s="37">
        <f t="shared" si="29"/>
        <v>0.73334130357971161</v>
      </c>
      <c r="P106" s="32">
        <f>P105</f>
        <v>635197136</v>
      </c>
      <c r="Q106" s="32">
        <f>Q105</f>
        <v>2119641770</v>
      </c>
      <c r="R106" s="32">
        <f>R105</f>
        <v>2281831240</v>
      </c>
      <c r="S106" s="32">
        <f>S105</f>
        <v>1560206863</v>
      </c>
      <c r="T106" s="37">
        <f t="shared" si="30"/>
        <v>0.68375208282274191</v>
      </c>
      <c r="U106" s="37">
        <f t="shared" si="31"/>
        <v>0.15001609830936014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5049</v>
      </c>
      <c r="Q107" s="31">
        <v>0</v>
      </c>
      <c r="R107" s="31">
        <v>0</v>
      </c>
      <c r="S107" s="31">
        <v>15610</v>
      </c>
      <c r="T107" s="36">
        <f t="shared" si="30"/>
        <v>0</v>
      </c>
      <c r="U107" s="36">
        <f t="shared" si="31"/>
        <v>-1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112682893</v>
      </c>
      <c r="E111" s="31">
        <v>123951182</v>
      </c>
      <c r="F111" s="31">
        <v>28423071</v>
      </c>
      <c r="G111" s="36">
        <f t="shared" si="24"/>
        <v>0.2522394504017571</v>
      </c>
      <c r="H111" s="31">
        <v>29940026</v>
      </c>
      <c r="I111" s="36">
        <f t="shared" si="25"/>
        <v>0.26570160920522334</v>
      </c>
      <c r="J111" s="31">
        <v>29366851</v>
      </c>
      <c r="K111" s="36">
        <f t="shared" si="26"/>
        <v>0.23692271849412458</v>
      </c>
      <c r="L111" s="31">
        <v>0</v>
      </c>
      <c r="M111" s="36">
        <f t="shared" si="27"/>
        <v>0</v>
      </c>
      <c r="N111" s="31">
        <f t="shared" si="28"/>
        <v>87729948</v>
      </c>
      <c r="O111" s="36">
        <f t="shared" si="29"/>
        <v>0.70777822836735838</v>
      </c>
      <c r="P111" s="31">
        <v>26956033</v>
      </c>
      <c r="Q111" s="31">
        <v>108623285</v>
      </c>
      <c r="R111" s="31">
        <v>108623285</v>
      </c>
      <c r="S111" s="31">
        <v>81457131</v>
      </c>
      <c r="T111" s="36">
        <f t="shared" si="30"/>
        <v>0.74990487536811279</v>
      </c>
      <c r="U111" s="36">
        <f t="shared" si="31"/>
        <v>8.9435192485481929E-2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112682893</v>
      </c>
      <c r="E112" s="32">
        <f>SUM(E107:E111)</f>
        <v>123951182</v>
      </c>
      <c r="F112" s="32">
        <f>SUM(F107:F111)</f>
        <v>28423071</v>
      </c>
      <c r="G112" s="37">
        <f t="shared" si="24"/>
        <v>0.2522394504017571</v>
      </c>
      <c r="H112" s="32">
        <f>SUM(H107:H111)</f>
        <v>29940026</v>
      </c>
      <c r="I112" s="37">
        <f t="shared" si="25"/>
        <v>0.26570160920522334</v>
      </c>
      <c r="J112" s="32">
        <f>SUM(J107:J111)</f>
        <v>29366851</v>
      </c>
      <c r="K112" s="37">
        <f t="shared" si="26"/>
        <v>0.23692271849412458</v>
      </c>
      <c r="L112" s="32">
        <f>SUM(L107:L111)</f>
        <v>0</v>
      </c>
      <c r="M112" s="37">
        <f t="shared" si="27"/>
        <v>0</v>
      </c>
      <c r="N112" s="32">
        <f t="shared" si="28"/>
        <v>87729948</v>
      </c>
      <c r="O112" s="37">
        <f t="shared" si="29"/>
        <v>0.70777822836735838</v>
      </c>
      <c r="P112" s="32">
        <f>SUM(P107:P111)</f>
        <v>26961082</v>
      </c>
      <c r="Q112" s="32">
        <f>SUM(Q107:Q111)</f>
        <v>108623285</v>
      </c>
      <c r="R112" s="32">
        <f>SUM(R107:R111)</f>
        <v>108623285</v>
      </c>
      <c r="S112" s="32">
        <f>SUM(S107:S111)</f>
        <v>81472741</v>
      </c>
      <c r="T112" s="37">
        <f t="shared" si="30"/>
        <v>0.75004858304552291</v>
      </c>
      <c r="U112" s="37">
        <f t="shared" si="31"/>
        <v>8.9231174030775184E-2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56350</v>
      </c>
      <c r="E114" s="31">
        <v>56350</v>
      </c>
      <c r="F114" s="31">
        <v>7199</v>
      </c>
      <c r="G114" s="36">
        <f t="shared" si="24"/>
        <v>0.12775510204081633</v>
      </c>
      <c r="H114" s="31">
        <v>13073</v>
      </c>
      <c r="I114" s="36">
        <f t="shared" si="25"/>
        <v>0.23199645075421474</v>
      </c>
      <c r="J114" s="31">
        <v>17027</v>
      </c>
      <c r="K114" s="36">
        <f t="shared" si="26"/>
        <v>0.30216503992901511</v>
      </c>
      <c r="L114" s="31">
        <v>0</v>
      </c>
      <c r="M114" s="36">
        <f t="shared" si="27"/>
        <v>0</v>
      </c>
      <c r="N114" s="31">
        <f t="shared" si="28"/>
        <v>37299</v>
      </c>
      <c r="O114" s="36">
        <f t="shared" si="29"/>
        <v>0.66191659272404613</v>
      </c>
      <c r="P114" s="31">
        <v>4908</v>
      </c>
      <c r="Q114" s="31">
        <v>25000</v>
      </c>
      <c r="R114" s="31">
        <v>25000</v>
      </c>
      <c r="S114" s="31">
        <v>4908</v>
      </c>
      <c r="T114" s="36">
        <f t="shared" si="30"/>
        <v>0.19631999999999999</v>
      </c>
      <c r="U114" s="36">
        <f t="shared" si="31"/>
        <v>2.4692339038304807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243167718</v>
      </c>
      <c r="E117" s="31">
        <v>226406866</v>
      </c>
      <c r="F117" s="31">
        <v>72047752</v>
      </c>
      <c r="G117" s="36">
        <f t="shared" si="24"/>
        <v>0.29628830912498016</v>
      </c>
      <c r="H117" s="31">
        <v>60270625</v>
      </c>
      <c r="I117" s="36">
        <f t="shared" si="25"/>
        <v>0.24785619364162476</v>
      </c>
      <c r="J117" s="31">
        <v>75958793</v>
      </c>
      <c r="K117" s="36">
        <f t="shared" si="26"/>
        <v>0.33549686165436343</v>
      </c>
      <c r="L117" s="31">
        <v>0</v>
      </c>
      <c r="M117" s="36">
        <f t="shared" si="27"/>
        <v>0</v>
      </c>
      <c r="N117" s="31">
        <f t="shared" si="28"/>
        <v>208277170</v>
      </c>
      <c r="O117" s="36">
        <f t="shared" si="29"/>
        <v>0.91992426590101728</v>
      </c>
      <c r="P117" s="31">
        <v>67742172</v>
      </c>
      <c r="Q117" s="31">
        <v>196239191</v>
      </c>
      <c r="R117" s="31">
        <v>214125194</v>
      </c>
      <c r="S117" s="31">
        <v>174477384</v>
      </c>
      <c r="T117" s="36">
        <f t="shared" si="30"/>
        <v>0.81483818293703447</v>
      </c>
      <c r="U117" s="36">
        <f t="shared" si="31"/>
        <v>0.12129255318238097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90008315</v>
      </c>
      <c r="E120" s="31">
        <v>70483430</v>
      </c>
      <c r="F120" s="31">
        <v>14670312</v>
      </c>
      <c r="G120" s="36">
        <f t="shared" si="24"/>
        <v>0.16298840834871756</v>
      </c>
      <c r="H120" s="31">
        <v>18777722</v>
      </c>
      <c r="I120" s="36">
        <f t="shared" si="25"/>
        <v>0.20862208119327641</v>
      </c>
      <c r="J120" s="31">
        <v>17189920</v>
      </c>
      <c r="K120" s="36">
        <f t="shared" si="26"/>
        <v>0.24388597433467696</v>
      </c>
      <c r="L120" s="31">
        <v>0</v>
      </c>
      <c r="M120" s="36">
        <f t="shared" si="27"/>
        <v>0</v>
      </c>
      <c r="N120" s="31">
        <f t="shared" si="28"/>
        <v>50637954</v>
      </c>
      <c r="O120" s="36">
        <f t="shared" si="29"/>
        <v>0.71843770940205376</v>
      </c>
      <c r="P120" s="31">
        <v>19296206</v>
      </c>
      <c r="Q120" s="31">
        <v>79155610</v>
      </c>
      <c r="R120" s="31">
        <v>95722386</v>
      </c>
      <c r="S120" s="31">
        <v>38955162</v>
      </c>
      <c r="T120" s="36">
        <f t="shared" si="30"/>
        <v>0.40695978890455153</v>
      </c>
      <c r="U120" s="36">
        <f t="shared" si="31"/>
        <v>-0.10915544744909955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333232383</v>
      </c>
      <c r="E121" s="32">
        <f>SUM(E113:E120)</f>
        <v>296946646</v>
      </c>
      <c r="F121" s="32">
        <f>SUM(F113:F120)</f>
        <v>86725263</v>
      </c>
      <c r="G121" s="37">
        <f t="shared" si="24"/>
        <v>0.26025460736809602</v>
      </c>
      <c r="H121" s="32">
        <f>SUM(H113:H120)</f>
        <v>79061420</v>
      </c>
      <c r="I121" s="37">
        <f t="shared" si="25"/>
        <v>0.23725611325115423</v>
      </c>
      <c r="J121" s="32">
        <f>SUM(J113:J120)</f>
        <v>93165740</v>
      </c>
      <c r="K121" s="37">
        <f t="shared" si="26"/>
        <v>0.31374572252282656</v>
      </c>
      <c r="L121" s="32">
        <f>SUM(L113:L120)</f>
        <v>0</v>
      </c>
      <c r="M121" s="37">
        <f t="shared" si="27"/>
        <v>0</v>
      </c>
      <c r="N121" s="32">
        <f t="shared" si="28"/>
        <v>258952423</v>
      </c>
      <c r="O121" s="37">
        <f t="shared" si="29"/>
        <v>0.87205033795869169</v>
      </c>
      <c r="P121" s="32">
        <f>SUM(P113:P120)</f>
        <v>87043286</v>
      </c>
      <c r="Q121" s="32">
        <f>SUM(Q113:Q120)</f>
        <v>275419801</v>
      </c>
      <c r="R121" s="32">
        <f>SUM(R113:R120)</f>
        <v>309872580</v>
      </c>
      <c r="S121" s="32">
        <f>SUM(S113:S120)</f>
        <v>213437454</v>
      </c>
      <c r="T121" s="37">
        <f t="shared" si="30"/>
        <v>0.68879103146202869</v>
      </c>
      <c r="U121" s="37">
        <f t="shared" si="31"/>
        <v>7.0338038478924059E-2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29121827</v>
      </c>
      <c r="E131" s="31">
        <v>29121827</v>
      </c>
      <c r="F131" s="31">
        <v>3474538</v>
      </c>
      <c r="G131" s="36">
        <f t="shared" si="24"/>
        <v>0.11931044024126645</v>
      </c>
      <c r="H131" s="31">
        <v>3470047</v>
      </c>
      <c r="I131" s="36">
        <f t="shared" si="25"/>
        <v>0.11915622601562738</v>
      </c>
      <c r="J131" s="31">
        <v>1629642</v>
      </c>
      <c r="K131" s="36">
        <f t="shared" si="26"/>
        <v>5.5959469850569474E-2</v>
      </c>
      <c r="L131" s="31">
        <v>0</v>
      </c>
      <c r="M131" s="36">
        <f t="shared" si="27"/>
        <v>0</v>
      </c>
      <c r="N131" s="31">
        <f t="shared" si="28"/>
        <v>8574227</v>
      </c>
      <c r="O131" s="36">
        <f t="shared" si="29"/>
        <v>0.29442613610746332</v>
      </c>
      <c r="P131" s="31">
        <v>3618318</v>
      </c>
      <c r="Q131" s="31">
        <v>11929539</v>
      </c>
      <c r="R131" s="31">
        <v>11929539</v>
      </c>
      <c r="S131" s="31">
        <v>10505239</v>
      </c>
      <c r="T131" s="36">
        <f t="shared" si="30"/>
        <v>0.8806072891835971</v>
      </c>
      <c r="U131" s="36">
        <f t="shared" si="31"/>
        <v>-0.54961338389826431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29121827</v>
      </c>
      <c r="E132" s="32">
        <f>SUM(E127:E131)</f>
        <v>29121827</v>
      </c>
      <c r="F132" s="32">
        <f>SUM(F127:F131)</f>
        <v>3474538</v>
      </c>
      <c r="G132" s="37">
        <f t="shared" si="24"/>
        <v>0.11931044024126645</v>
      </c>
      <c r="H132" s="32">
        <f>SUM(H127:H131)</f>
        <v>3470047</v>
      </c>
      <c r="I132" s="37">
        <f t="shared" si="25"/>
        <v>0.11915622601562738</v>
      </c>
      <c r="J132" s="32">
        <f>SUM(J127:J131)</f>
        <v>1629642</v>
      </c>
      <c r="K132" s="37">
        <f t="shared" si="26"/>
        <v>5.5959469850569474E-2</v>
      </c>
      <c r="L132" s="32">
        <f>SUM(L127:L131)</f>
        <v>0</v>
      </c>
      <c r="M132" s="37">
        <f t="shared" si="27"/>
        <v>0</v>
      </c>
      <c r="N132" s="32">
        <f t="shared" si="28"/>
        <v>8574227</v>
      </c>
      <c r="O132" s="37">
        <f t="shared" si="29"/>
        <v>0.29442613610746332</v>
      </c>
      <c r="P132" s="32">
        <f>SUM(P127:P131)</f>
        <v>3618318</v>
      </c>
      <c r="Q132" s="32">
        <f>SUM(Q127:Q131)</f>
        <v>11929539</v>
      </c>
      <c r="R132" s="32">
        <f>SUM(R127:R131)</f>
        <v>11929539</v>
      </c>
      <c r="S132" s="32">
        <f>SUM(S127:S131)</f>
        <v>10505239</v>
      </c>
      <c r="T132" s="37">
        <f t="shared" si="30"/>
        <v>0.8806072891835971</v>
      </c>
      <c r="U132" s="37">
        <f t="shared" si="31"/>
        <v>-0.54961338389826431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263057690</v>
      </c>
      <c r="E133" s="31">
        <v>283767690</v>
      </c>
      <c r="F133" s="31">
        <v>87876978</v>
      </c>
      <c r="G133" s="36">
        <f t="shared" si="24"/>
        <v>0.33405971899167819</v>
      </c>
      <c r="H133" s="31">
        <v>76958456</v>
      </c>
      <c r="I133" s="36">
        <f t="shared" si="25"/>
        <v>0.29255353074833129</v>
      </c>
      <c r="J133" s="31">
        <v>65829365</v>
      </c>
      <c r="K133" s="36">
        <f t="shared" si="26"/>
        <v>0.23198329943764914</v>
      </c>
      <c r="L133" s="31">
        <v>0</v>
      </c>
      <c r="M133" s="36">
        <f t="shared" si="27"/>
        <v>0</v>
      </c>
      <c r="N133" s="31">
        <f t="shared" si="28"/>
        <v>230664799</v>
      </c>
      <c r="O133" s="36">
        <f t="shared" si="29"/>
        <v>0.81286491425433249</v>
      </c>
      <c r="P133" s="31">
        <v>107236114</v>
      </c>
      <c r="Q133" s="31">
        <v>243101371</v>
      </c>
      <c r="R133" s="31">
        <v>247184766</v>
      </c>
      <c r="S133" s="31">
        <v>219143345</v>
      </c>
      <c r="T133" s="36">
        <f t="shared" si="30"/>
        <v>0.8865568398337299</v>
      </c>
      <c r="U133" s="36">
        <f t="shared" si="31"/>
        <v>-0.38612690683662787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10912618</v>
      </c>
      <c r="E136" s="31">
        <v>9394258</v>
      </c>
      <c r="F136" s="31">
        <v>2232039</v>
      </c>
      <c r="G136" s="36">
        <f t="shared" si="24"/>
        <v>0.20453744463519202</v>
      </c>
      <c r="H136" s="31">
        <v>1047115</v>
      </c>
      <c r="I136" s="36">
        <f t="shared" si="25"/>
        <v>9.5954517971764436E-2</v>
      </c>
      <c r="J136" s="31">
        <v>900694</v>
      </c>
      <c r="K136" s="36">
        <f t="shared" si="26"/>
        <v>9.587707725293472E-2</v>
      </c>
      <c r="L136" s="31">
        <v>0</v>
      </c>
      <c r="M136" s="36">
        <f t="shared" si="27"/>
        <v>0</v>
      </c>
      <c r="N136" s="31">
        <f t="shared" si="28"/>
        <v>4179848</v>
      </c>
      <c r="O136" s="36">
        <f t="shared" si="29"/>
        <v>0.44493647076756887</v>
      </c>
      <c r="P136" s="31">
        <v>474850</v>
      </c>
      <c r="Q136" s="31">
        <v>10598909</v>
      </c>
      <c r="R136" s="31">
        <v>12498909</v>
      </c>
      <c r="S136" s="31">
        <v>5115449</v>
      </c>
      <c r="T136" s="36">
        <f t="shared" si="30"/>
        <v>0.40927164122884646</v>
      </c>
      <c r="U136" s="36">
        <f t="shared" si="31"/>
        <v>0.89679688322628204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273970308</v>
      </c>
      <c r="E137" s="32">
        <f>SUM(E133:E136)</f>
        <v>293161948</v>
      </c>
      <c r="F137" s="32">
        <f>SUM(F133:F136)</f>
        <v>90109017</v>
      </c>
      <c r="G137" s="37">
        <f t="shared" ref="G137:G170" si="32">IF(($D137     =0),0,($F137     /$D137     ))</f>
        <v>0.32890066685620545</v>
      </c>
      <c r="H137" s="32">
        <f>SUM(H133:H136)</f>
        <v>78005571</v>
      </c>
      <c r="I137" s="37">
        <f t="shared" ref="I137:I170" si="33">IF(($D137     =0),0,($H137     /$D137     ))</f>
        <v>0.28472271893054923</v>
      </c>
      <c r="J137" s="32">
        <f>SUM(J133:J136)</f>
        <v>66730059</v>
      </c>
      <c r="K137" s="37">
        <f t="shared" ref="K137:K170" si="34">IF(($E137     =0),0,($J137     /$E137     ))</f>
        <v>0.2276218296925766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234844647</v>
      </c>
      <c r="O137" s="37">
        <f t="shared" ref="O137:O170" si="37">IF(($E137     =0),0,($N137     /$E137     ))</f>
        <v>0.80107479364954959</v>
      </c>
      <c r="P137" s="32">
        <f>SUM(P133:P136)</f>
        <v>107710964</v>
      </c>
      <c r="Q137" s="32">
        <f>SUM(Q133:Q136)</f>
        <v>253700280</v>
      </c>
      <c r="R137" s="32">
        <f>SUM(R133:R136)</f>
        <v>259683675</v>
      </c>
      <c r="S137" s="32">
        <f>SUM(S133:S136)</f>
        <v>224258794</v>
      </c>
      <c r="T137" s="37">
        <f t="shared" ref="T137:T170" si="38">IF(($R137     =0),0,($S137     /$R137     ))</f>
        <v>0.86358448986059677</v>
      </c>
      <c r="U137" s="37">
        <f t="shared" ref="U137:U170" si="39">IF(($P137     =0),0,(($J137     /$P137     )-1))</f>
        <v>-0.38047106328005753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36733750</v>
      </c>
      <c r="E140" s="31">
        <v>36733750</v>
      </c>
      <c r="F140" s="31">
        <v>9655919</v>
      </c>
      <c r="G140" s="36">
        <f t="shared" si="32"/>
        <v>0.26286232687923233</v>
      </c>
      <c r="H140" s="31">
        <v>9714624</v>
      </c>
      <c r="I140" s="36">
        <f t="shared" si="33"/>
        <v>0.264460448497635</v>
      </c>
      <c r="J140" s="31">
        <v>8278888</v>
      </c>
      <c r="K140" s="36">
        <f t="shared" si="34"/>
        <v>0.22537551978766121</v>
      </c>
      <c r="L140" s="31">
        <v>0</v>
      </c>
      <c r="M140" s="36">
        <f t="shared" si="35"/>
        <v>0</v>
      </c>
      <c r="N140" s="31">
        <f t="shared" si="36"/>
        <v>27649431</v>
      </c>
      <c r="O140" s="36">
        <f t="shared" si="37"/>
        <v>0.75269829516452857</v>
      </c>
      <c r="P140" s="31">
        <v>9137071</v>
      </c>
      <c r="Q140" s="31">
        <v>34884852</v>
      </c>
      <c r="R140" s="31">
        <v>34884852</v>
      </c>
      <c r="S140" s="31">
        <v>27249402</v>
      </c>
      <c r="T140" s="36">
        <f t="shared" si="38"/>
        <v>0.78112419682904199</v>
      </c>
      <c r="U140" s="36">
        <f t="shared" si="39"/>
        <v>-9.3923205806324628E-2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16436000</v>
      </c>
      <c r="E143" s="31">
        <v>15902234</v>
      </c>
      <c r="F143" s="31">
        <v>4001450</v>
      </c>
      <c r="G143" s="36">
        <f t="shared" si="32"/>
        <v>0.24345643708931614</v>
      </c>
      <c r="H143" s="31">
        <v>2685204</v>
      </c>
      <c r="I143" s="36">
        <f t="shared" si="33"/>
        <v>0.16337332684351424</v>
      </c>
      <c r="J143" s="31">
        <v>4396381</v>
      </c>
      <c r="K143" s="36">
        <f t="shared" si="34"/>
        <v>0.27646310574979593</v>
      </c>
      <c r="L143" s="31">
        <v>0</v>
      </c>
      <c r="M143" s="36">
        <f t="shared" si="35"/>
        <v>0</v>
      </c>
      <c r="N143" s="31">
        <f t="shared" si="36"/>
        <v>11083035</v>
      </c>
      <c r="O143" s="36">
        <f t="shared" si="37"/>
        <v>0.69694830298686339</v>
      </c>
      <c r="P143" s="31">
        <v>3806421</v>
      </c>
      <c r="Q143" s="31">
        <v>12500000</v>
      </c>
      <c r="R143" s="31">
        <v>15363696</v>
      </c>
      <c r="S143" s="31">
        <v>11520436</v>
      </c>
      <c r="T143" s="36">
        <f t="shared" si="38"/>
        <v>0.7498479532529152</v>
      </c>
      <c r="U143" s="36">
        <f t="shared" si="39"/>
        <v>0.15499073801873209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53169750</v>
      </c>
      <c r="E144" s="32">
        <f>SUM(E138:E143)</f>
        <v>52635984</v>
      </c>
      <c r="F144" s="32">
        <f>SUM(F138:F143)</f>
        <v>13657369</v>
      </c>
      <c r="G144" s="37">
        <f t="shared" si="32"/>
        <v>0.2568635173195285</v>
      </c>
      <c r="H144" s="32">
        <f>SUM(H138:H143)</f>
        <v>12399828</v>
      </c>
      <c r="I144" s="37">
        <f t="shared" si="33"/>
        <v>0.23321208017716841</v>
      </c>
      <c r="J144" s="32">
        <f>SUM(J138:J143)</f>
        <v>12675269</v>
      </c>
      <c r="K144" s="37">
        <f t="shared" si="34"/>
        <v>0.24080995616990841</v>
      </c>
      <c r="L144" s="32">
        <f>SUM(L138:L143)</f>
        <v>0</v>
      </c>
      <c r="M144" s="37">
        <f t="shared" si="35"/>
        <v>0</v>
      </c>
      <c r="N144" s="32">
        <f t="shared" si="36"/>
        <v>38732466</v>
      </c>
      <c r="O144" s="37">
        <f t="shared" si="37"/>
        <v>0.73585526585766881</v>
      </c>
      <c r="P144" s="32">
        <f>SUM(P138:P143)</f>
        <v>12943492</v>
      </c>
      <c r="Q144" s="32">
        <f>SUM(Q138:Q143)</f>
        <v>47384852</v>
      </c>
      <c r="R144" s="32">
        <f>SUM(R138:R143)</f>
        <v>50248548</v>
      </c>
      <c r="S144" s="32">
        <f>SUM(S138:S143)</f>
        <v>38769838</v>
      </c>
      <c r="T144" s="37">
        <f t="shared" si="38"/>
        <v>0.77156135934514969</v>
      </c>
      <c r="U144" s="37">
        <f t="shared" si="39"/>
        <v>-2.0722614886307333E-2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455149</v>
      </c>
      <c r="E149" s="31">
        <v>466142</v>
      </c>
      <c r="F149" s="31">
        <v>119740</v>
      </c>
      <c r="G149" s="36">
        <f t="shared" si="32"/>
        <v>0.26307868412322116</v>
      </c>
      <c r="H149" s="31">
        <v>94570</v>
      </c>
      <c r="I149" s="36">
        <f t="shared" si="33"/>
        <v>0.20777811222259085</v>
      </c>
      <c r="J149" s="31">
        <v>32980</v>
      </c>
      <c r="K149" s="36">
        <f t="shared" si="34"/>
        <v>7.0750972879508822E-2</v>
      </c>
      <c r="L149" s="31">
        <v>0</v>
      </c>
      <c r="M149" s="36">
        <f t="shared" si="35"/>
        <v>0</v>
      </c>
      <c r="N149" s="31">
        <f t="shared" si="36"/>
        <v>247290</v>
      </c>
      <c r="O149" s="36">
        <f t="shared" si="37"/>
        <v>0.53050358045402479</v>
      </c>
      <c r="P149" s="31">
        <v>107459</v>
      </c>
      <c r="Q149" s="31">
        <v>435186</v>
      </c>
      <c r="R149" s="31">
        <v>435186</v>
      </c>
      <c r="S149" s="31">
        <v>297799</v>
      </c>
      <c r="T149" s="36">
        <f t="shared" si="38"/>
        <v>0.68430280385858</v>
      </c>
      <c r="U149" s="36">
        <f t="shared" si="39"/>
        <v>-0.69309224913688006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455149</v>
      </c>
      <c r="E150" s="32">
        <f>SUM(E145:E149)</f>
        <v>466142</v>
      </c>
      <c r="F150" s="32">
        <f>SUM(F145:F149)</f>
        <v>119740</v>
      </c>
      <c r="G150" s="37">
        <f t="shared" si="32"/>
        <v>0.26307868412322116</v>
      </c>
      <c r="H150" s="32">
        <f>SUM(H145:H149)</f>
        <v>94570</v>
      </c>
      <c r="I150" s="37">
        <f t="shared" si="33"/>
        <v>0.20777811222259085</v>
      </c>
      <c r="J150" s="32">
        <f>SUM(J145:J149)</f>
        <v>32980</v>
      </c>
      <c r="K150" s="37">
        <f t="shared" si="34"/>
        <v>7.0750972879508822E-2</v>
      </c>
      <c r="L150" s="32">
        <f>SUM(L145:L149)</f>
        <v>0</v>
      </c>
      <c r="M150" s="37">
        <f t="shared" si="35"/>
        <v>0</v>
      </c>
      <c r="N150" s="32">
        <f t="shared" si="36"/>
        <v>247290</v>
      </c>
      <c r="O150" s="37">
        <f t="shared" si="37"/>
        <v>0.53050358045402479</v>
      </c>
      <c r="P150" s="32">
        <f>SUM(P145:P149)</f>
        <v>107459</v>
      </c>
      <c r="Q150" s="32">
        <f>SUM(Q145:Q149)</f>
        <v>435186</v>
      </c>
      <c r="R150" s="32">
        <f>SUM(R145:R149)</f>
        <v>435186</v>
      </c>
      <c r="S150" s="32">
        <f>SUM(S145:S149)</f>
        <v>297799</v>
      </c>
      <c r="T150" s="37">
        <f t="shared" si="38"/>
        <v>0.68430280385858</v>
      </c>
      <c r="U150" s="37">
        <f t="shared" si="39"/>
        <v>-0.69309224913688006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232580000</v>
      </c>
      <c r="E152" s="31">
        <v>234660300</v>
      </c>
      <c r="F152" s="31">
        <v>76824333</v>
      </c>
      <c r="G152" s="36">
        <f t="shared" si="32"/>
        <v>0.33031358242325221</v>
      </c>
      <c r="H152" s="31">
        <v>68549643</v>
      </c>
      <c r="I152" s="36">
        <f t="shared" si="33"/>
        <v>0.29473575973858457</v>
      </c>
      <c r="J152" s="31">
        <v>59884818</v>
      </c>
      <c r="K152" s="36">
        <f t="shared" si="34"/>
        <v>0.25519790948873755</v>
      </c>
      <c r="L152" s="31">
        <v>0</v>
      </c>
      <c r="M152" s="36">
        <f t="shared" si="35"/>
        <v>0</v>
      </c>
      <c r="N152" s="31">
        <f t="shared" si="36"/>
        <v>205258794</v>
      </c>
      <c r="O152" s="36">
        <f t="shared" si="37"/>
        <v>0.87470609216812556</v>
      </c>
      <c r="P152" s="31">
        <v>78709454</v>
      </c>
      <c r="Q152" s="31">
        <v>322789500</v>
      </c>
      <c r="R152" s="31">
        <v>312789498</v>
      </c>
      <c r="S152" s="31">
        <v>285446793</v>
      </c>
      <c r="T152" s="36">
        <f t="shared" si="38"/>
        <v>0.91258432532156175</v>
      </c>
      <c r="U152" s="36">
        <f t="shared" si="39"/>
        <v>-0.23916613625600813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25006523</v>
      </c>
      <c r="E156" s="31">
        <v>27014249</v>
      </c>
      <c r="F156" s="31">
        <v>8182843</v>
      </c>
      <c r="G156" s="36">
        <f t="shared" si="32"/>
        <v>0.32722833958163638</v>
      </c>
      <c r="H156" s="31">
        <v>11948883</v>
      </c>
      <c r="I156" s="36">
        <f t="shared" si="33"/>
        <v>0.47783064442825579</v>
      </c>
      <c r="J156" s="31">
        <v>5952191</v>
      </c>
      <c r="K156" s="36">
        <f t="shared" si="34"/>
        <v>0.22033523863646923</v>
      </c>
      <c r="L156" s="31">
        <v>0</v>
      </c>
      <c r="M156" s="36">
        <f t="shared" si="35"/>
        <v>0</v>
      </c>
      <c r="N156" s="31">
        <f t="shared" si="36"/>
        <v>26083917</v>
      </c>
      <c r="O156" s="36">
        <f t="shared" si="37"/>
        <v>0.96556143389364624</v>
      </c>
      <c r="P156" s="31">
        <v>12353210</v>
      </c>
      <c r="Q156" s="31">
        <v>43735790</v>
      </c>
      <c r="R156" s="31">
        <v>53425604</v>
      </c>
      <c r="S156" s="31">
        <v>27318032</v>
      </c>
      <c r="T156" s="36">
        <f t="shared" si="38"/>
        <v>0.51132846340866822</v>
      </c>
      <c r="U156" s="36">
        <f t="shared" si="39"/>
        <v>-0.51816645228244318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257586523</v>
      </c>
      <c r="E157" s="32">
        <f>SUM(E151:E156)</f>
        <v>261674549</v>
      </c>
      <c r="F157" s="32">
        <f>SUM(F151:F156)</f>
        <v>85007176</v>
      </c>
      <c r="G157" s="37">
        <f t="shared" si="32"/>
        <v>0.3300140667685475</v>
      </c>
      <c r="H157" s="32">
        <f>SUM(H151:H156)</f>
        <v>80498526</v>
      </c>
      <c r="I157" s="37">
        <f t="shared" si="33"/>
        <v>0.31251062773963528</v>
      </c>
      <c r="J157" s="32">
        <f>SUM(J151:J156)</f>
        <v>65837009</v>
      </c>
      <c r="K157" s="37">
        <f t="shared" si="34"/>
        <v>0.25159882476763151</v>
      </c>
      <c r="L157" s="32">
        <f>SUM(L151:L156)</f>
        <v>0</v>
      </c>
      <c r="M157" s="37">
        <f t="shared" si="35"/>
        <v>0</v>
      </c>
      <c r="N157" s="32">
        <f t="shared" si="36"/>
        <v>231342711</v>
      </c>
      <c r="O157" s="37">
        <f t="shared" si="37"/>
        <v>0.88408563952469066</v>
      </c>
      <c r="P157" s="32">
        <f>SUM(P151:P156)</f>
        <v>91062664</v>
      </c>
      <c r="Q157" s="32">
        <f>SUM(Q151:Q156)</f>
        <v>366525290</v>
      </c>
      <c r="R157" s="32">
        <f>SUM(R151:R156)</f>
        <v>366215102</v>
      </c>
      <c r="S157" s="32">
        <f>SUM(S151:S156)</f>
        <v>312764825</v>
      </c>
      <c r="T157" s="37">
        <f t="shared" si="38"/>
        <v>0.85404677003189233</v>
      </c>
      <c r="U157" s="37">
        <f t="shared" si="39"/>
        <v>-0.27701424373000993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250217462</v>
      </c>
      <c r="E162" s="31">
        <v>286118459</v>
      </c>
      <c r="F162" s="31">
        <v>81335475</v>
      </c>
      <c r="G162" s="36">
        <f t="shared" si="32"/>
        <v>0.32505914795027374</v>
      </c>
      <c r="H162" s="31">
        <v>40842284</v>
      </c>
      <c r="I162" s="36">
        <f t="shared" si="33"/>
        <v>0.16322715318725436</v>
      </c>
      <c r="J162" s="31">
        <v>130287561</v>
      </c>
      <c r="K162" s="36">
        <f t="shared" si="34"/>
        <v>0.45536230502345881</v>
      </c>
      <c r="L162" s="31">
        <v>0</v>
      </c>
      <c r="M162" s="36">
        <f t="shared" si="35"/>
        <v>0</v>
      </c>
      <c r="N162" s="31">
        <f t="shared" si="36"/>
        <v>252465320</v>
      </c>
      <c r="O162" s="36">
        <f t="shared" si="37"/>
        <v>0.88238039895216969</v>
      </c>
      <c r="P162" s="31">
        <v>63980476</v>
      </c>
      <c r="Q162" s="31">
        <v>230675922</v>
      </c>
      <c r="R162" s="31">
        <v>240774443</v>
      </c>
      <c r="S162" s="31">
        <v>208214836</v>
      </c>
      <c r="T162" s="36">
        <f t="shared" si="38"/>
        <v>0.8647713328943305</v>
      </c>
      <c r="U162" s="36">
        <f t="shared" si="39"/>
        <v>1.0363643590272757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250217462</v>
      </c>
      <c r="E163" s="32">
        <f>SUM(E158:E162)</f>
        <v>286118459</v>
      </c>
      <c r="F163" s="32">
        <f>SUM(F158:F162)</f>
        <v>81335475</v>
      </c>
      <c r="G163" s="37">
        <f t="shared" si="32"/>
        <v>0.32505914795027374</v>
      </c>
      <c r="H163" s="32">
        <f>SUM(H158:H162)</f>
        <v>40842284</v>
      </c>
      <c r="I163" s="37">
        <f t="shared" si="33"/>
        <v>0.16322715318725436</v>
      </c>
      <c r="J163" s="32">
        <f>SUM(J158:J162)</f>
        <v>130287561</v>
      </c>
      <c r="K163" s="37">
        <f t="shared" si="34"/>
        <v>0.45536230502345881</v>
      </c>
      <c r="L163" s="32">
        <f>SUM(L158:L162)</f>
        <v>0</v>
      </c>
      <c r="M163" s="37">
        <f t="shared" si="35"/>
        <v>0</v>
      </c>
      <c r="N163" s="32">
        <f t="shared" si="36"/>
        <v>252465320</v>
      </c>
      <c r="O163" s="37">
        <f t="shared" si="37"/>
        <v>0.88238039895216969</v>
      </c>
      <c r="P163" s="32">
        <f>SUM(P158:P162)</f>
        <v>63980476</v>
      </c>
      <c r="Q163" s="32">
        <f>SUM(Q158:Q162)</f>
        <v>230675922</v>
      </c>
      <c r="R163" s="32">
        <f>SUM(R158:R162)</f>
        <v>240774443</v>
      </c>
      <c r="S163" s="32">
        <f>SUM(S158:S162)</f>
        <v>208214836</v>
      </c>
      <c r="T163" s="37">
        <f t="shared" si="38"/>
        <v>0.8647713328943305</v>
      </c>
      <c r="U163" s="37">
        <f t="shared" si="39"/>
        <v>1.0363643590272757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14651479</v>
      </c>
      <c r="E168" s="31">
        <v>14511444</v>
      </c>
      <c r="F168" s="31">
        <v>3463333</v>
      </c>
      <c r="G168" s="36">
        <f t="shared" si="32"/>
        <v>0.23638111893004113</v>
      </c>
      <c r="H168" s="31">
        <v>3560626</v>
      </c>
      <c r="I168" s="36">
        <f t="shared" si="33"/>
        <v>0.24302160894473521</v>
      </c>
      <c r="J168" s="31">
        <v>3530148</v>
      </c>
      <c r="K168" s="36">
        <f t="shared" si="34"/>
        <v>0.24326648678105364</v>
      </c>
      <c r="L168" s="31">
        <v>0</v>
      </c>
      <c r="M168" s="36">
        <f t="shared" si="35"/>
        <v>0</v>
      </c>
      <c r="N168" s="31">
        <f t="shared" si="36"/>
        <v>10554107</v>
      </c>
      <c r="O168" s="36">
        <f t="shared" si="37"/>
        <v>0.72729543662229612</v>
      </c>
      <c r="P168" s="31">
        <v>3330712</v>
      </c>
      <c r="Q168" s="31">
        <v>13150688</v>
      </c>
      <c r="R168" s="31">
        <v>13914042</v>
      </c>
      <c r="S168" s="31">
        <v>9787247</v>
      </c>
      <c r="T168" s="36">
        <f t="shared" si="38"/>
        <v>0.70340789541960558</v>
      </c>
      <c r="U168" s="36">
        <f t="shared" si="39"/>
        <v>5.9877887971100385E-2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14651479</v>
      </c>
      <c r="E169" s="32">
        <f>SUM(E164:E168)</f>
        <v>14511444</v>
      </c>
      <c r="F169" s="32">
        <f>SUM(F164:F168)</f>
        <v>3463333</v>
      </c>
      <c r="G169" s="37">
        <f t="shared" si="32"/>
        <v>0.23638111893004113</v>
      </c>
      <c r="H169" s="32">
        <f>SUM(H164:H168)</f>
        <v>3560626</v>
      </c>
      <c r="I169" s="37">
        <f t="shared" si="33"/>
        <v>0.24302160894473521</v>
      </c>
      <c r="J169" s="32">
        <f>SUM(J164:J168)</f>
        <v>3530148</v>
      </c>
      <c r="K169" s="37">
        <f t="shared" si="34"/>
        <v>0.24326648678105364</v>
      </c>
      <c r="L169" s="32">
        <f>SUM(L164:L168)</f>
        <v>0</v>
      </c>
      <c r="M169" s="37">
        <f t="shared" si="35"/>
        <v>0</v>
      </c>
      <c r="N169" s="32">
        <f t="shared" si="36"/>
        <v>10554107</v>
      </c>
      <c r="O169" s="37">
        <f t="shared" si="37"/>
        <v>0.72729543662229612</v>
      </c>
      <c r="P169" s="32">
        <f>SUM(P164:P168)</f>
        <v>3330712</v>
      </c>
      <c r="Q169" s="32">
        <f>SUM(Q164:Q168)</f>
        <v>13150688</v>
      </c>
      <c r="R169" s="32">
        <f>SUM(R164:R168)</f>
        <v>13914042</v>
      </c>
      <c r="S169" s="32">
        <f>SUM(S164:S168)</f>
        <v>9787247</v>
      </c>
      <c r="T169" s="37">
        <f t="shared" si="38"/>
        <v>0.70340789541960558</v>
      </c>
      <c r="U169" s="37">
        <f t="shared" si="39"/>
        <v>5.9877887971100385E-2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3784174734</v>
      </c>
      <c r="E170" s="32">
        <f>SUM(E105,E107:E111,E113:E120,E122:E125,E127:E131,E133:E136,E138:E143,E145:E149,E151:E156,E158:E162,E164:E168)</f>
        <v>3814279729</v>
      </c>
      <c r="F170" s="32">
        <f>SUM(F105,F107:F111,F113:F120,F122:F125,F127:F131,F133:F136,F138:F143,F145:F149,F151:F156,F158:F162,F164:F168)</f>
        <v>992811638</v>
      </c>
      <c r="G170" s="37">
        <f t="shared" si="32"/>
        <v>0.26235882531527943</v>
      </c>
      <c r="H170" s="32">
        <f>SUM(H105,H107:H111,H113:H120,H122:H125,H127:H131,H133:H136,H138:H143,H145:H149,H151:H156,H158:H162,H164:H168)</f>
        <v>797749351</v>
      </c>
      <c r="I170" s="37">
        <f t="shared" si="33"/>
        <v>0.2108119754176235</v>
      </c>
      <c r="J170" s="32">
        <f>SUM(J105,J107:J111,J113:J120,J122:J125,J127:J131,J133:J136,J138:J143,J145:J149,J151:J156,J158:J162,J164:J168)</f>
        <v>1133742191</v>
      </c>
      <c r="K170" s="37">
        <f t="shared" si="34"/>
        <v>0.29723624682797878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2924303180</v>
      </c>
      <c r="O170" s="37">
        <f t="shared" si="37"/>
        <v>0.76667244873691331</v>
      </c>
      <c r="P170" s="32">
        <f>SUM(P105,P107:P111,P113:P120,P122:P125,P127:P131,P133:P136,P138:P143,P145:P149,P151:P156,P158:P162,P164:P168)</f>
        <v>1031955589</v>
      </c>
      <c r="Q170" s="32">
        <f>SUM(Q105,Q107:Q111,Q113:Q120,Q122:Q125,Q127:Q131,Q133:Q136,Q138:Q143,Q145:Q149,Q151:Q156,Q158:Q162,Q164:Q168)</f>
        <v>3427486613</v>
      </c>
      <c r="R170" s="32">
        <f>SUM(R105,R107:R111,R113:R120,R122:R125,R127:R131,R133:R136,R138:R143,R145:R149,R151:R156,R158:R162,R164:R168)</f>
        <v>3643527640</v>
      </c>
      <c r="S170" s="32">
        <f>SUM(S105,S107:S111,S113:S120,S122:S125,S127:S131,S133:S136,S138:S143,S145:S149,S151:S156,S158:S162,S164:S168)</f>
        <v>2659715636</v>
      </c>
      <c r="T170" s="37">
        <f t="shared" si="38"/>
        <v>0.72998365836467205</v>
      </c>
      <c r="U170" s="37">
        <f t="shared" si="39"/>
        <v>9.8634672930677736E-2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124465</v>
      </c>
      <c r="G177" s="36">
        <f t="shared" si="40"/>
        <v>0</v>
      </c>
      <c r="H177" s="31">
        <v>141375</v>
      </c>
      <c r="I177" s="36">
        <f t="shared" si="41"/>
        <v>0</v>
      </c>
      <c r="J177" s="31">
        <v>132544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398384</v>
      </c>
      <c r="O177" s="36">
        <f t="shared" si="45"/>
        <v>0</v>
      </c>
      <c r="P177" s="31">
        <v>120026</v>
      </c>
      <c r="Q177" s="31">
        <v>0</v>
      </c>
      <c r="R177" s="31">
        <v>0</v>
      </c>
      <c r="S177" s="31">
        <v>363141</v>
      </c>
      <c r="T177" s="36">
        <f t="shared" si="46"/>
        <v>0</v>
      </c>
      <c r="U177" s="36">
        <f t="shared" si="47"/>
        <v>0.10429406961824927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53730671</v>
      </c>
      <c r="E178" s="31">
        <v>53730671</v>
      </c>
      <c r="F178" s="31">
        <v>6576122</v>
      </c>
      <c r="G178" s="36">
        <f t="shared" si="40"/>
        <v>0.12239046856496544</v>
      </c>
      <c r="H178" s="31">
        <v>8611222</v>
      </c>
      <c r="I178" s="36">
        <f t="shared" si="41"/>
        <v>0.16026641468892133</v>
      </c>
      <c r="J178" s="31">
        <v>19081779</v>
      </c>
      <c r="K178" s="36">
        <f t="shared" si="42"/>
        <v>0.35513755262799529</v>
      </c>
      <c r="L178" s="31">
        <v>0</v>
      </c>
      <c r="M178" s="36">
        <f t="shared" si="43"/>
        <v>0</v>
      </c>
      <c r="N178" s="31">
        <f t="shared" si="44"/>
        <v>34269123</v>
      </c>
      <c r="O178" s="36">
        <f t="shared" si="45"/>
        <v>0.63779443588188212</v>
      </c>
      <c r="P178" s="31">
        <v>7532228</v>
      </c>
      <c r="Q178" s="31">
        <v>51469886</v>
      </c>
      <c r="R178" s="31">
        <v>46420145</v>
      </c>
      <c r="S178" s="31">
        <v>27444373</v>
      </c>
      <c r="T178" s="36">
        <f t="shared" si="46"/>
        <v>0.59121687362243269</v>
      </c>
      <c r="U178" s="36">
        <f t="shared" si="47"/>
        <v>1.5333512209136528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53730671</v>
      </c>
      <c r="E179" s="32">
        <f>SUM(E173:E178)</f>
        <v>53730671</v>
      </c>
      <c r="F179" s="32">
        <f>SUM(F173:F178)</f>
        <v>6700587</v>
      </c>
      <c r="G179" s="37">
        <f t="shared" si="40"/>
        <v>0.12470692949284032</v>
      </c>
      <c r="H179" s="32">
        <f>SUM(H173:H178)</f>
        <v>8752597</v>
      </c>
      <c r="I179" s="37">
        <f t="shared" si="41"/>
        <v>0.16289759344341709</v>
      </c>
      <c r="J179" s="32">
        <f>SUM(J173:J178)</f>
        <v>19214323</v>
      </c>
      <c r="K179" s="37">
        <f t="shared" si="42"/>
        <v>0.35760437460384592</v>
      </c>
      <c r="L179" s="32">
        <f>SUM(L173:L178)</f>
        <v>0</v>
      </c>
      <c r="M179" s="37">
        <f t="shared" si="43"/>
        <v>0</v>
      </c>
      <c r="N179" s="32">
        <f t="shared" si="44"/>
        <v>34667507</v>
      </c>
      <c r="O179" s="37">
        <f t="shared" si="45"/>
        <v>0.64520889754010335</v>
      </c>
      <c r="P179" s="32">
        <f>SUM(P173:P178)</f>
        <v>7652254</v>
      </c>
      <c r="Q179" s="32">
        <f>SUM(Q173:Q178)</f>
        <v>51469886</v>
      </c>
      <c r="R179" s="32">
        <f>SUM(R173:R178)</f>
        <v>46420145</v>
      </c>
      <c r="S179" s="32">
        <f>SUM(S173:S178)</f>
        <v>27807514</v>
      </c>
      <c r="T179" s="37">
        <f t="shared" si="46"/>
        <v>0.59903979188345924</v>
      </c>
      <c r="U179" s="37">
        <f t="shared" si="47"/>
        <v>1.5109363855407834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783876</v>
      </c>
      <c r="G180" s="36">
        <f t="shared" si="40"/>
        <v>0</v>
      </c>
      <c r="H180" s="31">
        <v>786716</v>
      </c>
      <c r="I180" s="36">
        <f t="shared" si="41"/>
        <v>0</v>
      </c>
      <c r="J180" s="31">
        <v>779180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2349772</v>
      </c>
      <c r="O180" s="36">
        <f t="shared" si="45"/>
        <v>0</v>
      </c>
      <c r="P180" s="31">
        <v>602034</v>
      </c>
      <c r="Q180" s="31">
        <v>0</v>
      </c>
      <c r="R180" s="31">
        <v>0</v>
      </c>
      <c r="S180" s="31">
        <v>1640746</v>
      </c>
      <c r="T180" s="36">
        <f t="shared" si="46"/>
        <v>0</v>
      </c>
      <c r="U180" s="36">
        <f t="shared" si="47"/>
        <v>0.29424583993595044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865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27739813</v>
      </c>
      <c r="E184" s="31">
        <v>-2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9995</v>
      </c>
      <c r="S184" s="31">
        <v>4604</v>
      </c>
      <c r="T184" s="36">
        <f t="shared" si="46"/>
        <v>0.4606303151575788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27739813</v>
      </c>
      <c r="E185" s="32">
        <f>SUM(E180:E184)</f>
        <v>-2</v>
      </c>
      <c r="F185" s="32">
        <f>SUM(F180:F184)</f>
        <v>783876</v>
      </c>
      <c r="G185" s="37">
        <f t="shared" si="40"/>
        <v>2.8258157327881051E-2</v>
      </c>
      <c r="H185" s="32">
        <f>SUM(H180:H184)</f>
        <v>786716</v>
      </c>
      <c r="I185" s="37">
        <f t="shared" si="41"/>
        <v>2.8360537253801964E-2</v>
      </c>
      <c r="J185" s="32">
        <f>SUM(J180:J184)</f>
        <v>779180</v>
      </c>
      <c r="K185" s="37">
        <f t="shared" si="42"/>
        <v>-389590</v>
      </c>
      <c r="L185" s="32">
        <f>SUM(L180:L184)</f>
        <v>0</v>
      </c>
      <c r="M185" s="37">
        <f t="shared" si="43"/>
        <v>0</v>
      </c>
      <c r="N185" s="32">
        <f t="shared" si="44"/>
        <v>2349772</v>
      </c>
      <c r="O185" s="37">
        <f t="shared" si="45"/>
        <v>-1174886</v>
      </c>
      <c r="P185" s="32">
        <f>SUM(P180:P184)</f>
        <v>602034</v>
      </c>
      <c r="Q185" s="32">
        <f>SUM(Q180:Q184)</f>
        <v>0</v>
      </c>
      <c r="R185" s="32">
        <f>SUM(R180:R184)</f>
        <v>9995</v>
      </c>
      <c r="S185" s="32">
        <f>SUM(S180:S184)</f>
        <v>1646215</v>
      </c>
      <c r="T185" s="37">
        <f t="shared" si="46"/>
        <v>164.70385192596299</v>
      </c>
      <c r="U185" s="37">
        <f t="shared" si="47"/>
        <v>0.29424583993595044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483167</v>
      </c>
      <c r="G186" s="36">
        <f t="shared" si="40"/>
        <v>0</v>
      </c>
      <c r="H186" s="31">
        <v>299537</v>
      </c>
      <c r="I186" s="36">
        <f t="shared" si="41"/>
        <v>0</v>
      </c>
      <c r="J186" s="31">
        <v>598602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1381306</v>
      </c>
      <c r="O186" s="36">
        <f t="shared" si="45"/>
        <v>0</v>
      </c>
      <c r="P186" s="31">
        <v>490280</v>
      </c>
      <c r="Q186" s="31">
        <v>0</v>
      </c>
      <c r="R186" s="31">
        <v>0</v>
      </c>
      <c r="S186" s="31">
        <v>1385766</v>
      </c>
      <c r="T186" s="36">
        <f t="shared" si="46"/>
        <v>0</v>
      </c>
      <c r="U186" s="36">
        <f t="shared" si="47"/>
        <v>0.22093905523374402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1612360</v>
      </c>
      <c r="E187" s="31">
        <v>1612360</v>
      </c>
      <c r="F187" s="31">
        <v>309339</v>
      </c>
      <c r="G187" s="36">
        <f t="shared" si="40"/>
        <v>0.19185479669552705</v>
      </c>
      <c r="H187" s="31">
        <v>314809</v>
      </c>
      <c r="I187" s="36">
        <f t="shared" si="41"/>
        <v>0.19524733930387755</v>
      </c>
      <c r="J187" s="31">
        <v>320568</v>
      </c>
      <c r="K187" s="36">
        <f t="shared" si="42"/>
        <v>0.19881912228038404</v>
      </c>
      <c r="L187" s="31">
        <v>0</v>
      </c>
      <c r="M187" s="36">
        <f t="shared" si="43"/>
        <v>0</v>
      </c>
      <c r="N187" s="31">
        <f t="shared" si="44"/>
        <v>944716</v>
      </c>
      <c r="O187" s="36">
        <f t="shared" si="45"/>
        <v>0.58592125827978858</v>
      </c>
      <c r="P187" s="31">
        <v>282422</v>
      </c>
      <c r="Q187" s="31">
        <v>297178</v>
      </c>
      <c r="R187" s="31">
        <v>297178</v>
      </c>
      <c r="S187" s="31">
        <v>855667</v>
      </c>
      <c r="T187" s="36">
        <f t="shared" si="46"/>
        <v>2.8793080241471443</v>
      </c>
      <c r="U187" s="36">
        <f t="shared" si="47"/>
        <v>0.13506738143629038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156248663</v>
      </c>
      <c r="E188" s="31">
        <v>156248657</v>
      </c>
      <c r="F188" s="31">
        <v>44588761</v>
      </c>
      <c r="G188" s="36">
        <f t="shared" si="40"/>
        <v>0.28537051225839927</v>
      </c>
      <c r="H188" s="31">
        <v>39829941</v>
      </c>
      <c r="I188" s="36">
        <f t="shared" si="41"/>
        <v>0.25491380364643507</v>
      </c>
      <c r="J188" s="31">
        <v>34027378</v>
      </c>
      <c r="K188" s="36">
        <f t="shared" si="42"/>
        <v>0.21777709103765289</v>
      </c>
      <c r="L188" s="31">
        <v>0</v>
      </c>
      <c r="M188" s="36">
        <f t="shared" si="43"/>
        <v>0</v>
      </c>
      <c r="N188" s="31">
        <f t="shared" si="44"/>
        <v>118446080</v>
      </c>
      <c r="O188" s="36">
        <f t="shared" si="45"/>
        <v>0.75806142768958329</v>
      </c>
      <c r="P188" s="31">
        <v>39924360</v>
      </c>
      <c r="Q188" s="31">
        <v>138980510</v>
      </c>
      <c r="R188" s="31">
        <v>138980510</v>
      </c>
      <c r="S188" s="31">
        <v>113458937</v>
      </c>
      <c r="T188" s="36">
        <f t="shared" si="46"/>
        <v>0.81636581273158371</v>
      </c>
      <c r="U188" s="36">
        <f t="shared" si="47"/>
        <v>-0.14770385799546948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17609000</v>
      </c>
      <c r="E190" s="31">
        <v>24198000</v>
      </c>
      <c r="F190" s="31">
        <v>7337083</v>
      </c>
      <c r="G190" s="36">
        <f t="shared" si="40"/>
        <v>0.41666664773695272</v>
      </c>
      <c r="H190" s="31">
        <v>5869667</v>
      </c>
      <c r="I190" s="36">
        <f t="shared" si="41"/>
        <v>0.33333335226304728</v>
      </c>
      <c r="J190" s="31">
        <v>4402250</v>
      </c>
      <c r="K190" s="36">
        <f t="shared" si="42"/>
        <v>0.18192619224729317</v>
      </c>
      <c r="L190" s="31">
        <v>0</v>
      </c>
      <c r="M190" s="36">
        <f t="shared" si="43"/>
        <v>0</v>
      </c>
      <c r="N190" s="31">
        <f t="shared" si="44"/>
        <v>17609000</v>
      </c>
      <c r="O190" s="36">
        <f t="shared" si="45"/>
        <v>0.72770476898917269</v>
      </c>
      <c r="P190" s="31">
        <v>8704684275</v>
      </c>
      <c r="Q190" s="31">
        <v>31088000</v>
      </c>
      <c r="R190" s="31">
        <v>31088000</v>
      </c>
      <c r="S190" s="31">
        <v>8727055967</v>
      </c>
      <c r="T190" s="36">
        <f t="shared" si="46"/>
        <v>280.72104886129694</v>
      </c>
      <c r="U190" s="36">
        <f t="shared" si="47"/>
        <v>-0.99949426655109785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175470023</v>
      </c>
      <c r="E191" s="32">
        <f>SUM(E186:E190)</f>
        <v>182059017</v>
      </c>
      <c r="F191" s="32">
        <f>SUM(F186:F190)</f>
        <v>52718350</v>
      </c>
      <c r="G191" s="37">
        <f t="shared" si="40"/>
        <v>0.30044077671318253</v>
      </c>
      <c r="H191" s="32">
        <f>SUM(H186:H190)</f>
        <v>46313954</v>
      </c>
      <c r="I191" s="37">
        <f t="shared" si="41"/>
        <v>0.2639422575330716</v>
      </c>
      <c r="J191" s="32">
        <f>SUM(J186:J190)</f>
        <v>39348798</v>
      </c>
      <c r="K191" s="37">
        <f t="shared" si="42"/>
        <v>0.2161321018227842</v>
      </c>
      <c r="L191" s="32">
        <f>SUM(L186:L190)</f>
        <v>0</v>
      </c>
      <c r="M191" s="37">
        <f t="shared" si="43"/>
        <v>0</v>
      </c>
      <c r="N191" s="32">
        <f t="shared" si="44"/>
        <v>138381102</v>
      </c>
      <c r="O191" s="37">
        <f t="shared" si="45"/>
        <v>0.76008925171775477</v>
      </c>
      <c r="P191" s="32">
        <f>SUM(P186:P190)</f>
        <v>8745381337</v>
      </c>
      <c r="Q191" s="32">
        <f>SUM(Q186:Q190)</f>
        <v>170365688</v>
      </c>
      <c r="R191" s="32">
        <f>SUM(R186:R190)</f>
        <v>170365688</v>
      </c>
      <c r="S191" s="32">
        <f>SUM(S186:S190)</f>
        <v>8842756337</v>
      </c>
      <c r="T191" s="37">
        <f t="shared" si="46"/>
        <v>51.904561539410444</v>
      </c>
      <c r="U191" s="37">
        <f t="shared" si="47"/>
        <v>-0.99550061952890234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31314671</v>
      </c>
      <c r="E192" s="31">
        <v>31314670</v>
      </c>
      <c r="F192" s="31">
        <v>4532852</v>
      </c>
      <c r="G192" s="36">
        <f t="shared" si="40"/>
        <v>0.1447517044007903</v>
      </c>
      <c r="H192" s="31">
        <v>7235071</v>
      </c>
      <c r="I192" s="36">
        <f t="shared" si="41"/>
        <v>0.23104413263674398</v>
      </c>
      <c r="J192" s="31">
        <v>4736169</v>
      </c>
      <c r="K192" s="36">
        <f t="shared" si="42"/>
        <v>0.1512444167541922</v>
      </c>
      <c r="L192" s="31">
        <v>0</v>
      </c>
      <c r="M192" s="36">
        <f t="shared" si="43"/>
        <v>0</v>
      </c>
      <c r="N192" s="31">
        <f t="shared" si="44"/>
        <v>16504092</v>
      </c>
      <c r="O192" s="36">
        <f t="shared" si="45"/>
        <v>0.52704026579235863</v>
      </c>
      <c r="P192" s="31">
        <v>7043593</v>
      </c>
      <c r="Q192" s="31">
        <v>28309127</v>
      </c>
      <c r="R192" s="31">
        <v>28547153</v>
      </c>
      <c r="S192" s="31">
        <v>20955231</v>
      </c>
      <c r="T192" s="36">
        <f t="shared" si="46"/>
        <v>0.73405677266661229</v>
      </c>
      <c r="U192" s="36">
        <f t="shared" si="47"/>
        <v>-0.32759189805543842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33759701</v>
      </c>
      <c r="E193" s="31">
        <v>33759701</v>
      </c>
      <c r="F193" s="31">
        <v>8362717</v>
      </c>
      <c r="G193" s="36">
        <f t="shared" si="40"/>
        <v>0.24771300551506661</v>
      </c>
      <c r="H193" s="31">
        <v>8780008</v>
      </c>
      <c r="I193" s="36">
        <f t="shared" si="41"/>
        <v>0.26007363039145398</v>
      </c>
      <c r="J193" s="31">
        <v>8800717</v>
      </c>
      <c r="K193" s="36">
        <f t="shared" si="42"/>
        <v>0.26068705407076914</v>
      </c>
      <c r="L193" s="31">
        <v>0</v>
      </c>
      <c r="M193" s="36">
        <f t="shared" si="43"/>
        <v>0</v>
      </c>
      <c r="N193" s="31">
        <f t="shared" si="44"/>
        <v>25943442</v>
      </c>
      <c r="O193" s="36">
        <f t="shared" si="45"/>
        <v>0.76847368997728982</v>
      </c>
      <c r="P193" s="31">
        <v>7715295</v>
      </c>
      <c r="Q193" s="31">
        <v>31108630</v>
      </c>
      <c r="R193" s="31">
        <v>31108630</v>
      </c>
      <c r="S193" s="31">
        <v>20336037</v>
      </c>
      <c r="T193" s="36">
        <f t="shared" si="46"/>
        <v>0.65371046555248491</v>
      </c>
      <c r="U193" s="36">
        <f t="shared" si="47"/>
        <v>0.14068444563688098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23580312</v>
      </c>
      <c r="E194" s="31">
        <v>25562943</v>
      </c>
      <c r="F194" s="31">
        <v>7751842</v>
      </c>
      <c r="G194" s="36">
        <f t="shared" si="40"/>
        <v>0.32874213029920896</v>
      </c>
      <c r="H194" s="31">
        <v>5879160</v>
      </c>
      <c r="I194" s="36">
        <f t="shared" si="41"/>
        <v>0.24932494531878968</v>
      </c>
      <c r="J194" s="31">
        <v>6329286</v>
      </c>
      <c r="K194" s="36">
        <f t="shared" si="42"/>
        <v>0.24759613945859052</v>
      </c>
      <c r="L194" s="31">
        <v>0</v>
      </c>
      <c r="M194" s="36">
        <f t="shared" si="43"/>
        <v>0</v>
      </c>
      <c r="N194" s="31">
        <f t="shared" si="44"/>
        <v>19960288</v>
      </c>
      <c r="O194" s="36">
        <f t="shared" si="45"/>
        <v>0.78082903052281583</v>
      </c>
      <c r="P194" s="31">
        <v>5526651</v>
      </c>
      <c r="Q194" s="31">
        <v>23171449</v>
      </c>
      <c r="R194" s="31">
        <v>23171449</v>
      </c>
      <c r="S194" s="31">
        <v>16695172</v>
      </c>
      <c r="T194" s="36">
        <f t="shared" si="46"/>
        <v>0.7205061711936962</v>
      </c>
      <c r="U194" s="36">
        <f t="shared" si="47"/>
        <v>0.14522990505461619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34471758</v>
      </c>
      <c r="E195" s="31">
        <v>30519275</v>
      </c>
      <c r="F195" s="31">
        <v>6905470</v>
      </c>
      <c r="G195" s="36">
        <f t="shared" si="40"/>
        <v>0.20032253649494755</v>
      </c>
      <c r="H195" s="31">
        <v>6923045</v>
      </c>
      <c r="I195" s="36">
        <f t="shared" si="41"/>
        <v>0.20083237414233415</v>
      </c>
      <c r="J195" s="31">
        <v>6692389</v>
      </c>
      <c r="K195" s="36">
        <f t="shared" si="42"/>
        <v>0.21928400985934299</v>
      </c>
      <c r="L195" s="31">
        <v>0</v>
      </c>
      <c r="M195" s="36">
        <f t="shared" si="43"/>
        <v>0</v>
      </c>
      <c r="N195" s="31">
        <f t="shared" si="44"/>
        <v>20520904</v>
      </c>
      <c r="O195" s="36">
        <f t="shared" si="45"/>
        <v>0.67239159514765667</v>
      </c>
      <c r="P195" s="31">
        <v>6346049</v>
      </c>
      <c r="Q195" s="31">
        <v>25856679</v>
      </c>
      <c r="R195" s="31">
        <v>25268855</v>
      </c>
      <c r="S195" s="31">
        <v>19210315</v>
      </c>
      <c r="T195" s="36">
        <f t="shared" si="46"/>
        <v>0.76023686075209973</v>
      </c>
      <c r="U195" s="36">
        <f t="shared" si="47"/>
        <v>5.4575689535331318E-2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51984471</v>
      </c>
      <c r="E196" s="31">
        <v>51984471</v>
      </c>
      <c r="F196" s="31">
        <v>12232244</v>
      </c>
      <c r="G196" s="36">
        <f t="shared" si="40"/>
        <v>0.23530573197522775</v>
      </c>
      <c r="H196" s="31">
        <v>12639602</v>
      </c>
      <c r="I196" s="36">
        <f t="shared" si="41"/>
        <v>0.24314187981253094</v>
      </c>
      <c r="J196" s="31">
        <v>8786436</v>
      </c>
      <c r="K196" s="36">
        <f t="shared" si="42"/>
        <v>0.16902039841859698</v>
      </c>
      <c r="L196" s="31">
        <v>0</v>
      </c>
      <c r="M196" s="36">
        <f t="shared" si="43"/>
        <v>0</v>
      </c>
      <c r="N196" s="31">
        <f t="shared" si="44"/>
        <v>33658282</v>
      </c>
      <c r="O196" s="36">
        <f t="shared" si="45"/>
        <v>0.64746801020635569</v>
      </c>
      <c r="P196" s="31">
        <v>7528150</v>
      </c>
      <c r="Q196" s="31">
        <v>32286585</v>
      </c>
      <c r="R196" s="31">
        <v>32286585</v>
      </c>
      <c r="S196" s="31">
        <v>22713822</v>
      </c>
      <c r="T196" s="36">
        <f t="shared" si="46"/>
        <v>0.70350648729185816</v>
      </c>
      <c r="U196" s="36">
        <f t="shared" si="47"/>
        <v>0.16714411907307913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175110913</v>
      </c>
      <c r="E198" s="32">
        <f>SUM(E192:E197)</f>
        <v>173141060</v>
      </c>
      <c r="F198" s="32">
        <f>SUM(F192:F197)</f>
        <v>39785125</v>
      </c>
      <c r="G198" s="37">
        <f t="shared" si="40"/>
        <v>0.22719957493454448</v>
      </c>
      <c r="H198" s="32">
        <f>SUM(H192:H197)</f>
        <v>41456886</v>
      </c>
      <c r="I198" s="37">
        <f t="shared" si="41"/>
        <v>0.2367464442378871</v>
      </c>
      <c r="J198" s="32">
        <f>SUM(J192:J197)</f>
        <v>35344997</v>
      </c>
      <c r="K198" s="37">
        <f t="shared" si="42"/>
        <v>0.20413989032988478</v>
      </c>
      <c r="L198" s="32">
        <f>SUM(L192:L197)</f>
        <v>0</v>
      </c>
      <c r="M198" s="37">
        <f t="shared" si="43"/>
        <v>0</v>
      </c>
      <c r="N198" s="32">
        <f t="shared" si="44"/>
        <v>116587008</v>
      </c>
      <c r="O198" s="37">
        <f t="shared" si="45"/>
        <v>0.6733642961409616</v>
      </c>
      <c r="P198" s="32">
        <f>SUM(P192:P197)</f>
        <v>34159738</v>
      </c>
      <c r="Q198" s="32">
        <f>SUM(Q192:Q197)</f>
        <v>140732470</v>
      </c>
      <c r="R198" s="32">
        <f>SUM(R192:R197)</f>
        <v>140382672</v>
      </c>
      <c r="S198" s="32">
        <f>SUM(S192:S197)</f>
        <v>99910577</v>
      </c>
      <c r="T198" s="37">
        <f t="shared" si="46"/>
        <v>0.71170163366031391</v>
      </c>
      <c r="U198" s="37">
        <f t="shared" si="47"/>
        <v>3.4697543640410888E-2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0</v>
      </c>
      <c r="E204" s="32">
        <f>SUM(E199:E203)</f>
        <v>0</v>
      </c>
      <c r="F204" s="32">
        <f>SUM(F199:F203)</f>
        <v>0</v>
      </c>
      <c r="G204" s="37">
        <f t="shared" si="40"/>
        <v>0</v>
      </c>
      <c r="H204" s="32">
        <f>SUM(H199:H203)</f>
        <v>0</v>
      </c>
      <c r="I204" s="37">
        <f t="shared" si="41"/>
        <v>0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0</v>
      </c>
      <c r="O204" s="37">
        <f t="shared" si="45"/>
        <v>0</v>
      </c>
      <c r="P204" s="32">
        <f>SUM(P199:P203)</f>
        <v>0</v>
      </c>
      <c r="Q204" s="32">
        <f>SUM(Q199:Q203)</f>
        <v>0</v>
      </c>
      <c r="R204" s="32">
        <f>SUM(R199:R203)</f>
        <v>0</v>
      </c>
      <c r="S204" s="32">
        <f>SUM(S199:S203)</f>
        <v>0</v>
      </c>
      <c r="T204" s="37">
        <f t="shared" si="46"/>
        <v>0</v>
      </c>
      <c r="U204" s="37">
        <f t="shared" si="47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432051420</v>
      </c>
      <c r="E205" s="32">
        <f>SUM(E173:E178,E180:E184,E186:E190,E192:E197,E199:E203)</f>
        <v>408930746</v>
      </c>
      <c r="F205" s="32">
        <f>SUM(F173:F178,F180:F184,F186:F190,F192:F197,F199:F203)</f>
        <v>99987938</v>
      </c>
      <c r="G205" s="37">
        <f t="shared" si="40"/>
        <v>0.23142601406101154</v>
      </c>
      <c r="H205" s="32">
        <f>SUM(H173:H178,H180:H184,H186:H190,H192:H197,H199:H203)</f>
        <v>97310153</v>
      </c>
      <c r="I205" s="37">
        <f t="shared" si="41"/>
        <v>0.22522817538708703</v>
      </c>
      <c r="J205" s="32">
        <f>SUM(J173:J178,J180:J184,J186:J190,J192:J197,J199:J203)</f>
        <v>94687298</v>
      </c>
      <c r="K205" s="37">
        <f t="shared" si="42"/>
        <v>0.23154849305461614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291985389</v>
      </c>
      <c r="O205" s="37">
        <f t="shared" si="45"/>
        <v>0.7140216084412494</v>
      </c>
      <c r="P205" s="32">
        <f>SUM(P173:P178,P180:P184,P186:P190,P192:P197,P199:P203)</f>
        <v>8787795363</v>
      </c>
      <c r="Q205" s="32">
        <f>SUM(Q173:Q178,Q180:Q184,Q186:Q190,Q192:Q197,Q199:Q203)</f>
        <v>362568044</v>
      </c>
      <c r="R205" s="32">
        <f>SUM(R173:R178,R180:R184,R186:R190,R192:R197,R199:R203)</f>
        <v>357178500</v>
      </c>
      <c r="S205" s="32">
        <f>SUM(S173:S178,S180:S184,S186:S190,S192:S197,S199:S203)</f>
        <v>8972120643</v>
      </c>
      <c r="T205" s="37">
        <f t="shared" si="46"/>
        <v>25.119430881198056</v>
      </c>
      <c r="U205" s="37">
        <f t="shared" si="47"/>
        <v>-0.98922513621577146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15037936</v>
      </c>
      <c r="E208" s="31">
        <v>12037936</v>
      </c>
      <c r="F208" s="31">
        <v>947926</v>
      </c>
      <c r="G208" s="36">
        <f t="shared" ref="G208:G231" si="48">IF(($D208     =0),0,($F208     /$D208     ))</f>
        <v>6.303564531728291E-2</v>
      </c>
      <c r="H208" s="31">
        <v>2524912</v>
      </c>
      <c r="I208" s="36">
        <f t="shared" ref="I208:I231" si="49">IF(($D208     =0),0,($H208     /$D208     ))</f>
        <v>0.16790282921805227</v>
      </c>
      <c r="J208" s="31">
        <v>2568593</v>
      </c>
      <c r="K208" s="36">
        <f t="shared" ref="K208:K231" si="50">IF(($E208     =0),0,($J208     /$E208     ))</f>
        <v>0.21337486758527374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6041431</v>
      </c>
      <c r="O208" s="36">
        <f t="shared" ref="O208:O231" si="53">IF(($E208     =0),0,($N208     /$E208     ))</f>
        <v>0.50186601756314375</v>
      </c>
      <c r="P208" s="31">
        <v>5663688</v>
      </c>
      <c r="Q208" s="31">
        <v>14281041</v>
      </c>
      <c r="R208" s="31">
        <v>14244083</v>
      </c>
      <c r="S208" s="31">
        <v>7224334</v>
      </c>
      <c r="T208" s="36">
        <f t="shared" ref="T208:T231" si="54">IF(($R208     =0),0,($S208     /$R208     ))</f>
        <v>0.50718140297272907</v>
      </c>
      <c r="U208" s="36">
        <f t="shared" ref="U208:U231" si="55">IF(($P208     =0),0,(($J208     /$P208     )-1))</f>
        <v>-0.5464804911569987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76305207</v>
      </c>
      <c r="E209" s="31">
        <v>78148509</v>
      </c>
      <c r="F209" s="31">
        <v>17221016</v>
      </c>
      <c r="G209" s="36">
        <f t="shared" si="48"/>
        <v>0.22568598758928732</v>
      </c>
      <c r="H209" s="31">
        <v>17171260</v>
      </c>
      <c r="I209" s="36">
        <f t="shared" si="49"/>
        <v>0.22503392199696148</v>
      </c>
      <c r="J209" s="31">
        <v>17101832</v>
      </c>
      <c r="K209" s="36">
        <f t="shared" si="50"/>
        <v>0.21883759804041814</v>
      </c>
      <c r="L209" s="31">
        <v>0</v>
      </c>
      <c r="M209" s="36">
        <f t="shared" si="51"/>
        <v>0</v>
      </c>
      <c r="N209" s="31">
        <f t="shared" si="52"/>
        <v>51494108</v>
      </c>
      <c r="O209" s="36">
        <f t="shared" si="53"/>
        <v>0.65892630146021081</v>
      </c>
      <c r="P209" s="31">
        <v>15806960</v>
      </c>
      <c r="Q209" s="31">
        <v>65813202</v>
      </c>
      <c r="R209" s="31">
        <v>72039905</v>
      </c>
      <c r="S209" s="31">
        <v>48001811</v>
      </c>
      <c r="T209" s="36">
        <f t="shared" si="54"/>
        <v>0.66632251944252285</v>
      </c>
      <c r="U209" s="36">
        <f t="shared" si="55"/>
        <v>8.1917838724207659E-2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17230175</v>
      </c>
      <c r="E210" s="31">
        <v>20324635</v>
      </c>
      <c r="F210" s="31">
        <v>3042160</v>
      </c>
      <c r="G210" s="36">
        <f t="shared" si="48"/>
        <v>0.17656001752739017</v>
      </c>
      <c r="H210" s="31">
        <v>4542354</v>
      </c>
      <c r="I210" s="36">
        <f t="shared" si="49"/>
        <v>0.26362785055868554</v>
      </c>
      <c r="J210" s="31">
        <v>4630194</v>
      </c>
      <c r="K210" s="36">
        <f t="shared" si="50"/>
        <v>0.22781191396549064</v>
      </c>
      <c r="L210" s="31">
        <v>0</v>
      </c>
      <c r="M210" s="36">
        <f t="shared" si="51"/>
        <v>0</v>
      </c>
      <c r="N210" s="31">
        <f t="shared" si="52"/>
        <v>12214708</v>
      </c>
      <c r="O210" s="36">
        <f t="shared" si="53"/>
        <v>0.60098043581102445</v>
      </c>
      <c r="P210" s="31">
        <v>5592674</v>
      </c>
      <c r="Q210" s="31">
        <v>13627793</v>
      </c>
      <c r="R210" s="31">
        <v>16362940</v>
      </c>
      <c r="S210" s="31">
        <v>11703716</v>
      </c>
      <c r="T210" s="36">
        <f t="shared" si="54"/>
        <v>0.71525752707031864</v>
      </c>
      <c r="U210" s="36">
        <f t="shared" si="55"/>
        <v>-0.17209656775989446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24408035</v>
      </c>
      <c r="E211" s="31">
        <v>24408035</v>
      </c>
      <c r="F211" s="31">
        <v>5261011</v>
      </c>
      <c r="G211" s="36">
        <f t="shared" si="48"/>
        <v>0.21554422549787397</v>
      </c>
      <c r="H211" s="31">
        <v>3517673</v>
      </c>
      <c r="I211" s="36">
        <f t="shared" si="49"/>
        <v>0.14411946721643099</v>
      </c>
      <c r="J211" s="31">
        <v>5308743</v>
      </c>
      <c r="K211" s="36">
        <f t="shared" si="50"/>
        <v>0.21749981102534474</v>
      </c>
      <c r="L211" s="31">
        <v>0</v>
      </c>
      <c r="M211" s="36">
        <f t="shared" si="51"/>
        <v>0</v>
      </c>
      <c r="N211" s="31">
        <f t="shared" si="52"/>
        <v>14087427</v>
      </c>
      <c r="O211" s="36">
        <f t="shared" si="53"/>
        <v>0.57716350373964964</v>
      </c>
      <c r="P211" s="31">
        <v>4991738</v>
      </c>
      <c r="Q211" s="31">
        <v>14706702</v>
      </c>
      <c r="R211" s="31">
        <v>18348598</v>
      </c>
      <c r="S211" s="31">
        <v>14027523</v>
      </c>
      <c r="T211" s="36">
        <f t="shared" si="54"/>
        <v>0.76450108068202272</v>
      </c>
      <c r="U211" s="36">
        <f t="shared" si="55"/>
        <v>6.350593721064679E-2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57983338</v>
      </c>
      <c r="E212" s="31">
        <v>57983338</v>
      </c>
      <c r="F212" s="31">
        <v>15390942</v>
      </c>
      <c r="G212" s="36">
        <f t="shared" si="48"/>
        <v>0.2654373227012215</v>
      </c>
      <c r="H212" s="31">
        <v>5705228</v>
      </c>
      <c r="I212" s="36">
        <f t="shared" si="49"/>
        <v>9.8394266297673311E-2</v>
      </c>
      <c r="J212" s="31">
        <v>38542500</v>
      </c>
      <c r="K212" s="36">
        <f t="shared" si="50"/>
        <v>0.66471681916622327</v>
      </c>
      <c r="L212" s="31">
        <v>0</v>
      </c>
      <c r="M212" s="36">
        <f t="shared" si="51"/>
        <v>0</v>
      </c>
      <c r="N212" s="31">
        <f t="shared" si="52"/>
        <v>59638670</v>
      </c>
      <c r="O212" s="36">
        <f t="shared" si="53"/>
        <v>1.0285484081651179</v>
      </c>
      <c r="P212" s="31">
        <v>9820871</v>
      </c>
      <c r="Q212" s="31">
        <v>85158732</v>
      </c>
      <c r="R212" s="31">
        <v>85158732</v>
      </c>
      <c r="S212" s="31">
        <v>29648478</v>
      </c>
      <c r="T212" s="36">
        <f t="shared" si="54"/>
        <v>0.34815546572487716</v>
      </c>
      <c r="U212" s="36">
        <f t="shared" si="55"/>
        <v>2.9245500730026901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25270000</v>
      </c>
      <c r="E213" s="31">
        <v>25270000</v>
      </c>
      <c r="F213" s="31">
        <v>6797400</v>
      </c>
      <c r="G213" s="36">
        <f t="shared" si="48"/>
        <v>0.26899089829837752</v>
      </c>
      <c r="H213" s="31">
        <v>6648484</v>
      </c>
      <c r="I213" s="36">
        <f t="shared" si="49"/>
        <v>0.26309790265136523</v>
      </c>
      <c r="J213" s="31">
        <v>6733441</v>
      </c>
      <c r="K213" s="36">
        <f t="shared" si="50"/>
        <v>0.26645987336762961</v>
      </c>
      <c r="L213" s="31">
        <v>0</v>
      </c>
      <c r="M213" s="36">
        <f t="shared" si="51"/>
        <v>0</v>
      </c>
      <c r="N213" s="31">
        <f t="shared" si="52"/>
        <v>20179325</v>
      </c>
      <c r="O213" s="36">
        <f t="shared" si="53"/>
        <v>0.79854867431737242</v>
      </c>
      <c r="P213" s="31">
        <v>6274409</v>
      </c>
      <c r="Q213" s="31">
        <v>23997500</v>
      </c>
      <c r="R213" s="31">
        <v>23997500</v>
      </c>
      <c r="S213" s="31">
        <v>19059108</v>
      </c>
      <c r="T213" s="36">
        <f t="shared" si="54"/>
        <v>0.79421223044067091</v>
      </c>
      <c r="U213" s="36">
        <f t="shared" si="55"/>
        <v>7.3159400351491266E-2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199932105</v>
      </c>
      <c r="E214" s="31">
        <v>199932105</v>
      </c>
      <c r="F214" s="31">
        <v>36383437</v>
      </c>
      <c r="G214" s="36">
        <f t="shared" si="48"/>
        <v>0.18197896230822957</v>
      </c>
      <c r="H214" s="31">
        <v>39962426</v>
      </c>
      <c r="I214" s="36">
        <f t="shared" si="49"/>
        <v>0.19987998425765588</v>
      </c>
      <c r="J214" s="31">
        <v>32493307</v>
      </c>
      <c r="K214" s="36">
        <f t="shared" si="50"/>
        <v>0.16252170705650301</v>
      </c>
      <c r="L214" s="31">
        <v>0</v>
      </c>
      <c r="M214" s="36">
        <f t="shared" si="51"/>
        <v>0</v>
      </c>
      <c r="N214" s="31">
        <f t="shared" si="52"/>
        <v>108839170</v>
      </c>
      <c r="O214" s="36">
        <f t="shared" si="53"/>
        <v>0.54438065362238841</v>
      </c>
      <c r="P214" s="31">
        <v>35996312</v>
      </c>
      <c r="Q214" s="31">
        <v>186815111</v>
      </c>
      <c r="R214" s="31">
        <v>186815111</v>
      </c>
      <c r="S214" s="31">
        <v>109177123</v>
      </c>
      <c r="T214" s="36">
        <f t="shared" si="54"/>
        <v>0.58441269775013005</v>
      </c>
      <c r="U214" s="36">
        <f t="shared" si="55"/>
        <v>-9.7315663893567717E-2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416166796</v>
      </c>
      <c r="E216" s="32">
        <f>SUM(E208:E215)</f>
        <v>418104558</v>
      </c>
      <c r="F216" s="32">
        <f>SUM(F208:F215)</f>
        <v>85043892</v>
      </c>
      <c r="G216" s="37">
        <f t="shared" si="48"/>
        <v>0.20435049796716603</v>
      </c>
      <c r="H216" s="32">
        <f>SUM(H208:H215)</f>
        <v>80072337</v>
      </c>
      <c r="I216" s="37">
        <f t="shared" si="49"/>
        <v>0.19240443439894228</v>
      </c>
      <c r="J216" s="32">
        <f>SUM(J208:J215)</f>
        <v>107378610</v>
      </c>
      <c r="K216" s="37">
        <f t="shared" si="50"/>
        <v>0.25682238556222581</v>
      </c>
      <c r="L216" s="32">
        <f>SUM(L208:L215)</f>
        <v>0</v>
      </c>
      <c r="M216" s="37">
        <f t="shared" si="51"/>
        <v>0</v>
      </c>
      <c r="N216" s="32">
        <f t="shared" si="52"/>
        <v>272494839</v>
      </c>
      <c r="O216" s="37">
        <f t="shared" si="53"/>
        <v>0.65173850364960628</v>
      </c>
      <c r="P216" s="32">
        <f>SUM(P208:P215)</f>
        <v>84146652</v>
      </c>
      <c r="Q216" s="32">
        <f>SUM(Q208:Q215)</f>
        <v>404400081</v>
      </c>
      <c r="R216" s="32">
        <f>SUM(R208:R215)</f>
        <v>416966869</v>
      </c>
      <c r="S216" s="32">
        <f>SUM(S208:S215)</f>
        <v>238842093</v>
      </c>
      <c r="T216" s="37">
        <f t="shared" si="54"/>
        <v>0.57280832305168117</v>
      </c>
      <c r="U216" s="37">
        <f t="shared" si="55"/>
        <v>0.27608891676403235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21880216</v>
      </c>
      <c r="E217" s="31">
        <v>21880216</v>
      </c>
      <c r="F217" s="31">
        <v>2909533</v>
      </c>
      <c r="G217" s="36">
        <f t="shared" si="48"/>
        <v>0.13297551541538713</v>
      </c>
      <c r="H217" s="31">
        <v>1915041</v>
      </c>
      <c r="I217" s="36">
        <f t="shared" si="49"/>
        <v>8.7523861738842065E-2</v>
      </c>
      <c r="J217" s="31">
        <v>3004885</v>
      </c>
      <c r="K217" s="36">
        <f t="shared" si="50"/>
        <v>0.13733342486198491</v>
      </c>
      <c r="L217" s="31">
        <v>0</v>
      </c>
      <c r="M217" s="36">
        <f t="shared" si="51"/>
        <v>0</v>
      </c>
      <c r="N217" s="31">
        <f t="shared" si="52"/>
        <v>7829459</v>
      </c>
      <c r="O217" s="36">
        <f t="shared" si="53"/>
        <v>0.35783280201621409</v>
      </c>
      <c r="P217" s="31">
        <v>2768578</v>
      </c>
      <c r="Q217" s="31">
        <v>14834147</v>
      </c>
      <c r="R217" s="31">
        <v>15834145</v>
      </c>
      <c r="S217" s="31">
        <v>7176727</v>
      </c>
      <c r="T217" s="36">
        <f t="shared" si="54"/>
        <v>0.45324373371596632</v>
      </c>
      <c r="U217" s="36">
        <f t="shared" si="55"/>
        <v>8.5353202980013476E-2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232690808</v>
      </c>
      <c r="E218" s="31">
        <v>228077830</v>
      </c>
      <c r="F218" s="31">
        <v>49235253</v>
      </c>
      <c r="G218" s="36">
        <f t="shared" si="48"/>
        <v>0.2115908807192762</v>
      </c>
      <c r="H218" s="31">
        <v>45563503</v>
      </c>
      <c r="I218" s="36">
        <f t="shared" si="49"/>
        <v>0.19581135753329801</v>
      </c>
      <c r="J218" s="31">
        <v>48957197</v>
      </c>
      <c r="K218" s="36">
        <f t="shared" si="50"/>
        <v>0.21465127496170935</v>
      </c>
      <c r="L218" s="31">
        <v>0</v>
      </c>
      <c r="M218" s="36">
        <f t="shared" si="51"/>
        <v>0</v>
      </c>
      <c r="N218" s="31">
        <f t="shared" si="52"/>
        <v>143755953</v>
      </c>
      <c r="O218" s="36">
        <f t="shared" si="53"/>
        <v>0.63029340905251507</v>
      </c>
      <c r="P218" s="31">
        <v>43785956</v>
      </c>
      <c r="Q218" s="31">
        <v>204038830</v>
      </c>
      <c r="R218" s="31">
        <v>197909263</v>
      </c>
      <c r="S218" s="31">
        <v>136229600</v>
      </c>
      <c r="T218" s="36">
        <f t="shared" si="54"/>
        <v>0.68834372850956449</v>
      </c>
      <c r="U218" s="36">
        <f t="shared" si="55"/>
        <v>0.11810273138720562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127770979</v>
      </c>
      <c r="E219" s="31">
        <v>135819914</v>
      </c>
      <c r="F219" s="31">
        <v>41215115</v>
      </c>
      <c r="G219" s="36">
        <f t="shared" si="48"/>
        <v>0.32257023717412386</v>
      </c>
      <c r="H219" s="31">
        <v>37692001</v>
      </c>
      <c r="I219" s="36">
        <f t="shared" si="49"/>
        <v>0.29499657351768432</v>
      </c>
      <c r="J219" s="31">
        <v>35299132</v>
      </c>
      <c r="K219" s="36">
        <f t="shared" si="50"/>
        <v>0.25989658629882506</v>
      </c>
      <c r="L219" s="31">
        <v>0</v>
      </c>
      <c r="M219" s="36">
        <f t="shared" si="51"/>
        <v>0</v>
      </c>
      <c r="N219" s="31">
        <f t="shared" si="52"/>
        <v>114206248</v>
      </c>
      <c r="O219" s="36">
        <f t="shared" si="53"/>
        <v>0.84086526516280968</v>
      </c>
      <c r="P219" s="31">
        <v>32303775</v>
      </c>
      <c r="Q219" s="31">
        <v>116957076</v>
      </c>
      <c r="R219" s="31">
        <v>117514811</v>
      </c>
      <c r="S219" s="31">
        <v>104265768</v>
      </c>
      <c r="T219" s="36">
        <f t="shared" si="54"/>
        <v>0.88725639868492834</v>
      </c>
      <c r="U219" s="36">
        <f t="shared" si="55"/>
        <v>9.2724673819081449E-2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14933587</v>
      </c>
      <c r="E220" s="31">
        <v>13440461</v>
      </c>
      <c r="F220" s="31">
        <v>3648494</v>
      </c>
      <c r="G220" s="36">
        <f t="shared" si="48"/>
        <v>0.24431464456597066</v>
      </c>
      <c r="H220" s="31">
        <v>2502721</v>
      </c>
      <c r="I220" s="36">
        <f t="shared" si="49"/>
        <v>0.16759007732033837</v>
      </c>
      <c r="J220" s="31">
        <v>3644454</v>
      </c>
      <c r="K220" s="36">
        <f t="shared" si="50"/>
        <v>0.27115543135015979</v>
      </c>
      <c r="L220" s="31">
        <v>0</v>
      </c>
      <c r="M220" s="36">
        <f t="shared" si="51"/>
        <v>0</v>
      </c>
      <c r="N220" s="31">
        <f t="shared" si="52"/>
        <v>9795669</v>
      </c>
      <c r="O220" s="36">
        <f t="shared" si="53"/>
        <v>0.72881942070290595</v>
      </c>
      <c r="P220" s="31">
        <v>3549530</v>
      </c>
      <c r="Q220" s="31">
        <v>13108932</v>
      </c>
      <c r="R220" s="31">
        <v>14181944</v>
      </c>
      <c r="S220" s="31">
        <v>10640415</v>
      </c>
      <c r="T220" s="36">
        <f t="shared" si="54"/>
        <v>0.75027901675538977</v>
      </c>
      <c r="U220" s="36">
        <f t="shared" si="55"/>
        <v>2.6742695511800196E-2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3886893</v>
      </c>
      <c r="E221" s="31">
        <v>3993050</v>
      </c>
      <c r="F221" s="31">
        <v>865071</v>
      </c>
      <c r="G221" s="36">
        <f t="shared" si="48"/>
        <v>0.22256105326285031</v>
      </c>
      <c r="H221" s="31">
        <v>1058919</v>
      </c>
      <c r="I221" s="36">
        <f t="shared" si="49"/>
        <v>0.27243327768477288</v>
      </c>
      <c r="J221" s="31">
        <v>997332</v>
      </c>
      <c r="K221" s="36">
        <f t="shared" si="50"/>
        <v>0.24976697011056712</v>
      </c>
      <c r="L221" s="31">
        <v>0</v>
      </c>
      <c r="M221" s="36">
        <f t="shared" si="51"/>
        <v>0</v>
      </c>
      <c r="N221" s="31">
        <f t="shared" si="52"/>
        <v>2921322</v>
      </c>
      <c r="O221" s="36">
        <f t="shared" si="53"/>
        <v>0.73160165788056752</v>
      </c>
      <c r="P221" s="31">
        <v>1023095</v>
      </c>
      <c r="Q221" s="31">
        <v>2787348</v>
      </c>
      <c r="R221" s="31">
        <v>3691257</v>
      </c>
      <c r="S221" s="31">
        <v>2868675</v>
      </c>
      <c r="T221" s="36">
        <f t="shared" si="54"/>
        <v>0.77715396137413351</v>
      </c>
      <c r="U221" s="36">
        <f t="shared" si="55"/>
        <v>-2.5181434764122601E-2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8336620</v>
      </c>
      <c r="E222" s="31">
        <v>12876620</v>
      </c>
      <c r="F222" s="31">
        <v>2760424</v>
      </c>
      <c r="G222" s="36">
        <f t="shared" si="48"/>
        <v>0.33112028615913885</v>
      </c>
      <c r="H222" s="31">
        <v>2605259</v>
      </c>
      <c r="I222" s="36">
        <f t="shared" si="49"/>
        <v>0.3125078269130655</v>
      </c>
      <c r="J222" s="31">
        <v>2631954</v>
      </c>
      <c r="K222" s="36">
        <f t="shared" si="50"/>
        <v>0.20439789323595789</v>
      </c>
      <c r="L222" s="31">
        <v>0</v>
      </c>
      <c r="M222" s="36">
        <f t="shared" si="51"/>
        <v>0</v>
      </c>
      <c r="N222" s="31">
        <f t="shared" si="52"/>
        <v>7997637</v>
      </c>
      <c r="O222" s="36">
        <f t="shared" si="53"/>
        <v>0.62109753957171987</v>
      </c>
      <c r="P222" s="31">
        <v>2270009</v>
      </c>
      <c r="Q222" s="31">
        <v>8000004</v>
      </c>
      <c r="R222" s="31">
        <v>7970004</v>
      </c>
      <c r="S222" s="31">
        <v>6364605</v>
      </c>
      <c r="T222" s="36">
        <f t="shared" si="54"/>
        <v>0.79856986270019437</v>
      </c>
      <c r="U222" s="36">
        <f t="shared" si="55"/>
        <v>0.15944650439711916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409499103</v>
      </c>
      <c r="E224" s="32">
        <f>SUM(E217:E223)</f>
        <v>416088091</v>
      </c>
      <c r="F224" s="32">
        <f>SUM(F217:F223)</f>
        <v>100633890</v>
      </c>
      <c r="G224" s="37">
        <f t="shared" si="48"/>
        <v>0.24574874343497646</v>
      </c>
      <c r="H224" s="32">
        <f>SUM(H217:H223)</f>
        <v>91337444</v>
      </c>
      <c r="I224" s="37">
        <f t="shared" si="49"/>
        <v>0.22304674987285625</v>
      </c>
      <c r="J224" s="32">
        <f>SUM(J217:J223)</f>
        <v>94534954</v>
      </c>
      <c r="K224" s="37">
        <f t="shared" si="50"/>
        <v>0.22719937447092184</v>
      </c>
      <c r="L224" s="32">
        <f>SUM(L217:L223)</f>
        <v>0</v>
      </c>
      <c r="M224" s="37">
        <f t="shared" si="51"/>
        <v>0</v>
      </c>
      <c r="N224" s="32">
        <f t="shared" si="52"/>
        <v>286506288</v>
      </c>
      <c r="O224" s="37">
        <f t="shared" si="53"/>
        <v>0.6885712285382376</v>
      </c>
      <c r="P224" s="32">
        <f>SUM(P217:P223)</f>
        <v>85700943</v>
      </c>
      <c r="Q224" s="32">
        <f>SUM(Q217:Q223)</f>
        <v>359726337</v>
      </c>
      <c r="R224" s="32">
        <f>SUM(R217:R223)</f>
        <v>357101424</v>
      </c>
      <c r="S224" s="32">
        <f>SUM(S217:S223)</f>
        <v>267545790</v>
      </c>
      <c r="T224" s="37">
        <f t="shared" si="54"/>
        <v>0.74921513054509692</v>
      </c>
      <c r="U224" s="37">
        <f t="shared" si="55"/>
        <v>0.1030795075382076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26029254</v>
      </c>
      <c r="E225" s="31">
        <v>26029254</v>
      </c>
      <c r="F225" s="31">
        <v>5244096</v>
      </c>
      <c r="G225" s="36">
        <f t="shared" si="48"/>
        <v>0.20146931602419341</v>
      </c>
      <c r="H225" s="31">
        <v>7550804</v>
      </c>
      <c r="I225" s="36">
        <f t="shared" si="49"/>
        <v>0.29008914354595028</v>
      </c>
      <c r="J225" s="31">
        <v>7922591</v>
      </c>
      <c r="K225" s="36">
        <f t="shared" si="50"/>
        <v>0.30437257249093652</v>
      </c>
      <c r="L225" s="31">
        <v>0</v>
      </c>
      <c r="M225" s="36">
        <f t="shared" si="51"/>
        <v>0</v>
      </c>
      <c r="N225" s="31">
        <f t="shared" si="52"/>
        <v>20717491</v>
      </c>
      <c r="O225" s="36">
        <f t="shared" si="53"/>
        <v>0.79593103206108018</v>
      </c>
      <c r="P225" s="31">
        <v>4787257</v>
      </c>
      <c r="Q225" s="31">
        <v>23223216</v>
      </c>
      <c r="R225" s="31">
        <v>23223216</v>
      </c>
      <c r="S225" s="31">
        <v>14751698</v>
      </c>
      <c r="T225" s="36">
        <f t="shared" si="54"/>
        <v>0.63521340024568518</v>
      </c>
      <c r="U225" s="36">
        <f t="shared" si="55"/>
        <v>0.65493329478655515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151492044</v>
      </c>
      <c r="E226" s="31">
        <v>153927156</v>
      </c>
      <c r="F226" s="31">
        <v>58992308</v>
      </c>
      <c r="G226" s="36">
        <f t="shared" si="48"/>
        <v>0.38940862135307913</v>
      </c>
      <c r="H226" s="31">
        <v>57263950</v>
      </c>
      <c r="I226" s="36">
        <f t="shared" si="49"/>
        <v>0.37799971858588166</v>
      </c>
      <c r="J226" s="31">
        <v>34757315</v>
      </c>
      <c r="K226" s="36">
        <f t="shared" si="50"/>
        <v>0.22580365871243668</v>
      </c>
      <c r="L226" s="31">
        <v>0</v>
      </c>
      <c r="M226" s="36">
        <f t="shared" si="51"/>
        <v>0</v>
      </c>
      <c r="N226" s="31">
        <f t="shared" si="52"/>
        <v>151013573</v>
      </c>
      <c r="O226" s="36">
        <f t="shared" si="53"/>
        <v>0.98107167652730487</v>
      </c>
      <c r="P226" s="31">
        <v>36049171</v>
      </c>
      <c r="Q226" s="31">
        <v>137737050</v>
      </c>
      <c r="R226" s="31">
        <v>142802221</v>
      </c>
      <c r="S226" s="31">
        <v>124614259</v>
      </c>
      <c r="T226" s="36">
        <f t="shared" si="54"/>
        <v>0.87263530025909053</v>
      </c>
      <c r="U226" s="36">
        <f t="shared" si="55"/>
        <v>-3.5835941969372898E-2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4867802</v>
      </c>
      <c r="E227" s="31">
        <v>4867802</v>
      </c>
      <c r="F227" s="31">
        <v>1022741</v>
      </c>
      <c r="G227" s="36">
        <f t="shared" si="48"/>
        <v>0.21010324577704681</v>
      </c>
      <c r="H227" s="31">
        <v>1012924</v>
      </c>
      <c r="I227" s="36">
        <f t="shared" si="49"/>
        <v>0.20808652447244155</v>
      </c>
      <c r="J227" s="31">
        <v>1013638</v>
      </c>
      <c r="K227" s="36">
        <f t="shared" si="50"/>
        <v>0.20823320258301387</v>
      </c>
      <c r="L227" s="31">
        <v>0</v>
      </c>
      <c r="M227" s="36">
        <f t="shared" si="51"/>
        <v>0</v>
      </c>
      <c r="N227" s="31">
        <f t="shared" si="52"/>
        <v>3049303</v>
      </c>
      <c r="O227" s="36">
        <f t="shared" si="53"/>
        <v>0.62642297283250226</v>
      </c>
      <c r="P227" s="31">
        <v>987180</v>
      </c>
      <c r="Q227" s="31">
        <v>5395634</v>
      </c>
      <c r="R227" s="31">
        <v>5395634</v>
      </c>
      <c r="S227" s="31">
        <v>2917465</v>
      </c>
      <c r="T227" s="36">
        <f t="shared" si="54"/>
        <v>0.5407084691066889</v>
      </c>
      <c r="U227" s="36">
        <f t="shared" si="55"/>
        <v>2.6801596466703215E-2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234134961</v>
      </c>
      <c r="E228" s="31">
        <v>233684244</v>
      </c>
      <c r="F228" s="31">
        <v>5548023</v>
      </c>
      <c r="G228" s="36">
        <f t="shared" si="48"/>
        <v>2.3695833276261548E-2</v>
      </c>
      <c r="H228" s="31">
        <v>223575646</v>
      </c>
      <c r="I228" s="36">
        <f t="shared" si="49"/>
        <v>0.95490073351326632</v>
      </c>
      <c r="J228" s="31">
        <v>-566933</v>
      </c>
      <c r="K228" s="36">
        <f t="shared" si="50"/>
        <v>-2.4260642921223219E-3</v>
      </c>
      <c r="L228" s="31">
        <v>0</v>
      </c>
      <c r="M228" s="36">
        <f t="shared" si="51"/>
        <v>0</v>
      </c>
      <c r="N228" s="31">
        <f t="shared" si="52"/>
        <v>228556736</v>
      </c>
      <c r="O228" s="36">
        <f t="shared" si="53"/>
        <v>0.97805796440430959</v>
      </c>
      <c r="P228" s="31">
        <v>140050509</v>
      </c>
      <c r="Q228" s="31">
        <v>216846049</v>
      </c>
      <c r="R228" s="31">
        <v>217896049</v>
      </c>
      <c r="S228" s="31">
        <v>207753280</v>
      </c>
      <c r="T228" s="36">
        <f t="shared" si="54"/>
        <v>0.95345134046005575</v>
      </c>
      <c r="U228" s="36">
        <f t="shared" si="55"/>
        <v>-1.0040480609749158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416524061</v>
      </c>
      <c r="E230" s="32">
        <f>SUM(E225:E229)</f>
        <v>418508456</v>
      </c>
      <c r="F230" s="32">
        <f>SUM(F225:F229)</f>
        <v>70807168</v>
      </c>
      <c r="G230" s="37">
        <f t="shared" si="48"/>
        <v>0.16999538473240805</v>
      </c>
      <c r="H230" s="32">
        <f>SUM(H225:H229)</f>
        <v>289403324</v>
      </c>
      <c r="I230" s="37">
        <f t="shared" si="49"/>
        <v>0.6948057773786086</v>
      </c>
      <c r="J230" s="32">
        <f>SUM(J225:J229)</f>
        <v>43126611</v>
      </c>
      <c r="K230" s="37">
        <f t="shared" si="50"/>
        <v>0.10304836230119087</v>
      </c>
      <c r="L230" s="32">
        <f>SUM(L225:L229)</f>
        <v>0</v>
      </c>
      <c r="M230" s="37">
        <f t="shared" si="51"/>
        <v>0</v>
      </c>
      <c r="N230" s="32">
        <f t="shared" si="52"/>
        <v>403337103</v>
      </c>
      <c r="O230" s="37">
        <f t="shared" si="53"/>
        <v>0.9637489929235743</v>
      </c>
      <c r="P230" s="32">
        <f>SUM(P225:P229)</f>
        <v>181874117</v>
      </c>
      <c r="Q230" s="32">
        <f>SUM(Q225:Q229)</f>
        <v>383201949</v>
      </c>
      <c r="R230" s="32">
        <f>SUM(R225:R229)</f>
        <v>389317120</v>
      </c>
      <c r="S230" s="32">
        <f>SUM(S225:S229)</f>
        <v>350036702</v>
      </c>
      <c r="T230" s="37">
        <f t="shared" si="54"/>
        <v>0.89910431372758537</v>
      </c>
      <c r="U230" s="37">
        <f t="shared" si="55"/>
        <v>-0.76287658897609933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1242189960</v>
      </c>
      <c r="E231" s="32">
        <f>SUM(E208:E215,E217:E223,E225:E229)</f>
        <v>1252701105</v>
      </c>
      <c r="F231" s="32">
        <f>SUM(F208:F215,F217:F223,F225:F229)</f>
        <v>256484950</v>
      </c>
      <c r="G231" s="37">
        <f t="shared" si="48"/>
        <v>0.20647804141002718</v>
      </c>
      <c r="H231" s="32">
        <f>SUM(H208:H215,H217:H223,H225:H229)</f>
        <v>460813105</v>
      </c>
      <c r="I231" s="37">
        <f t="shared" si="49"/>
        <v>0.37096830584591106</v>
      </c>
      <c r="J231" s="32">
        <f>SUM(J208:J215,J217:J223,J225:J229)</f>
        <v>245040175</v>
      </c>
      <c r="K231" s="37">
        <f t="shared" si="50"/>
        <v>0.19560945066780316</v>
      </c>
      <c r="L231" s="32">
        <f>SUM(L208:L215,L217:L223,L225:L229)</f>
        <v>0</v>
      </c>
      <c r="M231" s="37">
        <f t="shared" si="51"/>
        <v>0</v>
      </c>
      <c r="N231" s="32">
        <f t="shared" si="52"/>
        <v>962338230</v>
      </c>
      <c r="O231" s="37">
        <f t="shared" si="53"/>
        <v>0.76821057007050375</v>
      </c>
      <c r="P231" s="32">
        <f>SUM(P208:P215,P217:P223,P225:P229)</f>
        <v>351721712</v>
      </c>
      <c r="Q231" s="32">
        <f>SUM(Q208:Q215,Q217:Q223,Q225:Q229)</f>
        <v>1147328367</v>
      </c>
      <c r="R231" s="32">
        <f>SUM(R208:R215,R217:R223,R225:R229)</f>
        <v>1163385413</v>
      </c>
      <c r="S231" s="32">
        <f>SUM(S208:S215,S217:S223,S225:S229)</f>
        <v>856424585</v>
      </c>
      <c r="T231" s="37">
        <f t="shared" si="54"/>
        <v>0.73614863606683367</v>
      </c>
      <c r="U231" s="37">
        <f t="shared" si="55"/>
        <v>-0.30331234427745535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61289357</v>
      </c>
      <c r="E235" s="31">
        <v>61489357</v>
      </c>
      <c r="F235" s="31">
        <v>-530300</v>
      </c>
      <c r="G235" s="36">
        <f t="shared" si="56"/>
        <v>-8.6523994696175392E-3</v>
      </c>
      <c r="H235" s="31">
        <v>12999457</v>
      </c>
      <c r="I235" s="36">
        <f t="shared" si="57"/>
        <v>0.21209974514824817</v>
      </c>
      <c r="J235" s="31">
        <v>17024740</v>
      </c>
      <c r="K235" s="36">
        <f t="shared" si="58"/>
        <v>0.27687295542869311</v>
      </c>
      <c r="L235" s="31">
        <v>0</v>
      </c>
      <c r="M235" s="36">
        <f t="shared" si="59"/>
        <v>0</v>
      </c>
      <c r="N235" s="31">
        <f t="shared" si="60"/>
        <v>29493897</v>
      </c>
      <c r="O235" s="36">
        <f t="shared" si="61"/>
        <v>0.47965856920572447</v>
      </c>
      <c r="P235" s="31">
        <v>15247800</v>
      </c>
      <c r="Q235" s="31">
        <v>72326137</v>
      </c>
      <c r="R235" s="31">
        <v>67326137</v>
      </c>
      <c r="S235" s="31">
        <v>45489033</v>
      </c>
      <c r="T235" s="36">
        <f t="shared" si="62"/>
        <v>0.67565190915379569</v>
      </c>
      <c r="U235" s="36">
        <f t="shared" si="63"/>
        <v>0.11653746770025841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548357419</v>
      </c>
      <c r="E236" s="31">
        <v>548357419</v>
      </c>
      <c r="F236" s="31">
        <v>33734160</v>
      </c>
      <c r="G236" s="36">
        <f t="shared" si="56"/>
        <v>6.151856222082043E-2</v>
      </c>
      <c r="H236" s="31">
        <v>153095456</v>
      </c>
      <c r="I236" s="36">
        <f t="shared" si="57"/>
        <v>0.27918917606547416</v>
      </c>
      <c r="J236" s="31">
        <v>53129257</v>
      </c>
      <c r="K236" s="36">
        <f t="shared" si="58"/>
        <v>9.6888006178320718E-2</v>
      </c>
      <c r="L236" s="31">
        <v>0</v>
      </c>
      <c r="M236" s="36">
        <f t="shared" si="59"/>
        <v>0</v>
      </c>
      <c r="N236" s="31">
        <f t="shared" si="60"/>
        <v>239958873</v>
      </c>
      <c r="O236" s="36">
        <f t="shared" si="61"/>
        <v>0.43759574446461535</v>
      </c>
      <c r="P236" s="31">
        <v>48339207</v>
      </c>
      <c r="Q236" s="31">
        <v>506024684</v>
      </c>
      <c r="R236" s="31">
        <v>506024684</v>
      </c>
      <c r="S236" s="31">
        <v>209964701</v>
      </c>
      <c r="T236" s="36">
        <f t="shared" si="62"/>
        <v>0.41492976062013609</v>
      </c>
      <c r="U236" s="36">
        <f t="shared" si="63"/>
        <v>9.9092440635196954E-2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5565620</v>
      </c>
      <c r="E237" s="31">
        <v>3170070</v>
      </c>
      <c r="F237" s="31">
        <v>1215753</v>
      </c>
      <c r="G237" s="36">
        <f t="shared" si="56"/>
        <v>0.21843981443217467</v>
      </c>
      <c r="H237" s="31">
        <v>1101985</v>
      </c>
      <c r="I237" s="36">
        <f t="shared" si="57"/>
        <v>0.19799860572586703</v>
      </c>
      <c r="J237" s="31">
        <v>1224264</v>
      </c>
      <c r="K237" s="36">
        <f t="shared" si="58"/>
        <v>0.38619462661707787</v>
      </c>
      <c r="L237" s="31">
        <v>0</v>
      </c>
      <c r="M237" s="36">
        <f t="shared" si="59"/>
        <v>0</v>
      </c>
      <c r="N237" s="31">
        <f t="shared" si="60"/>
        <v>3542002</v>
      </c>
      <c r="O237" s="36">
        <f t="shared" si="61"/>
        <v>1.1173261158270953</v>
      </c>
      <c r="P237" s="31">
        <v>1160335</v>
      </c>
      <c r="Q237" s="31">
        <v>5285489</v>
      </c>
      <c r="R237" s="31">
        <v>5285489</v>
      </c>
      <c r="S237" s="31">
        <v>3378772</v>
      </c>
      <c r="T237" s="36">
        <f t="shared" si="62"/>
        <v>0.63925438119349032</v>
      </c>
      <c r="U237" s="36">
        <f t="shared" si="63"/>
        <v>5.5095295755105189E-2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30198904</v>
      </c>
      <c r="E238" s="31">
        <v>30198904</v>
      </c>
      <c r="F238" s="31">
        <v>1233943</v>
      </c>
      <c r="G238" s="36">
        <f t="shared" si="56"/>
        <v>4.086052262029112E-2</v>
      </c>
      <c r="H238" s="31">
        <v>1093443</v>
      </c>
      <c r="I238" s="36">
        <f t="shared" si="57"/>
        <v>3.6208035894282786E-2</v>
      </c>
      <c r="J238" s="31">
        <v>1427358</v>
      </c>
      <c r="K238" s="36">
        <f t="shared" si="58"/>
        <v>4.7265225254532417E-2</v>
      </c>
      <c r="L238" s="31">
        <v>0</v>
      </c>
      <c r="M238" s="36">
        <f t="shared" si="59"/>
        <v>0</v>
      </c>
      <c r="N238" s="31">
        <f t="shared" si="60"/>
        <v>3754744</v>
      </c>
      <c r="O238" s="36">
        <f t="shared" si="61"/>
        <v>0.12433378376910632</v>
      </c>
      <c r="P238" s="31">
        <v>1028948</v>
      </c>
      <c r="Q238" s="31">
        <v>28268756</v>
      </c>
      <c r="R238" s="31">
        <v>28268756</v>
      </c>
      <c r="S238" s="31">
        <v>25279336</v>
      </c>
      <c r="T238" s="36">
        <f t="shared" si="62"/>
        <v>0.8942500334998823</v>
      </c>
      <c r="U238" s="36">
        <f t="shared" si="63"/>
        <v>0.38720129685853899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645411300</v>
      </c>
      <c r="E240" s="32">
        <f>SUM(E234:E239)</f>
        <v>643215750</v>
      </c>
      <c r="F240" s="32">
        <f>SUM(F234:F239)</f>
        <v>35653556</v>
      </c>
      <c r="G240" s="37">
        <f t="shared" si="56"/>
        <v>5.524160484949675E-2</v>
      </c>
      <c r="H240" s="32">
        <f>SUM(H234:H239)</f>
        <v>168290341</v>
      </c>
      <c r="I240" s="37">
        <f t="shared" si="57"/>
        <v>0.26074898440730743</v>
      </c>
      <c r="J240" s="32">
        <f>SUM(J234:J239)</f>
        <v>72805619</v>
      </c>
      <c r="K240" s="37">
        <f t="shared" si="58"/>
        <v>0.1131900439316046</v>
      </c>
      <c r="L240" s="32">
        <f>SUM(L234:L239)</f>
        <v>0</v>
      </c>
      <c r="M240" s="37">
        <f t="shared" si="59"/>
        <v>0</v>
      </c>
      <c r="N240" s="32">
        <f t="shared" si="60"/>
        <v>276749516</v>
      </c>
      <c r="O240" s="37">
        <f t="shared" si="61"/>
        <v>0.43025923416831757</v>
      </c>
      <c r="P240" s="32">
        <f>SUM(P234:P239)</f>
        <v>65776290</v>
      </c>
      <c r="Q240" s="32">
        <f>SUM(Q234:Q239)</f>
        <v>611905066</v>
      </c>
      <c r="R240" s="32">
        <f>SUM(R234:R239)</f>
        <v>606905066</v>
      </c>
      <c r="S240" s="32">
        <f>SUM(S234:S239)</f>
        <v>284111842</v>
      </c>
      <c r="T240" s="37">
        <f t="shared" si="62"/>
        <v>0.46813226304490924</v>
      </c>
      <c r="U240" s="37">
        <f t="shared" si="63"/>
        <v>0.1068672161351758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323069121</v>
      </c>
      <c r="E242" s="31">
        <v>12924000</v>
      </c>
      <c r="F242" s="31">
        <v>3246362</v>
      </c>
      <c r="G242" s="36">
        <f t="shared" si="56"/>
        <v>1.0048505997575671E-2</v>
      </c>
      <c r="H242" s="31">
        <v>3215517</v>
      </c>
      <c r="I242" s="36">
        <f t="shared" si="57"/>
        <v>9.9530310728768168E-3</v>
      </c>
      <c r="J242" s="31">
        <v>3215489</v>
      </c>
      <c r="K242" s="36">
        <f t="shared" si="58"/>
        <v>0.24879982977406376</v>
      </c>
      <c r="L242" s="31">
        <v>0</v>
      </c>
      <c r="M242" s="36">
        <f t="shared" si="59"/>
        <v>0</v>
      </c>
      <c r="N242" s="31">
        <f t="shared" si="60"/>
        <v>9677368</v>
      </c>
      <c r="O242" s="36">
        <f t="shared" si="61"/>
        <v>0.74879046734757038</v>
      </c>
      <c r="P242" s="31">
        <v>2496787</v>
      </c>
      <c r="Q242" s="31">
        <v>12961822</v>
      </c>
      <c r="R242" s="31">
        <v>12961822</v>
      </c>
      <c r="S242" s="31">
        <v>9127608</v>
      </c>
      <c r="T242" s="36">
        <f t="shared" si="62"/>
        <v>0.70419174094506154</v>
      </c>
      <c r="U242" s="36">
        <f t="shared" si="63"/>
        <v>0.28785074577847447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56504151</v>
      </c>
      <c r="E243" s="31">
        <v>56504151</v>
      </c>
      <c r="F243" s="31">
        <v>13319484</v>
      </c>
      <c r="G243" s="36">
        <f t="shared" si="56"/>
        <v>0.23572576110381696</v>
      </c>
      <c r="H243" s="31">
        <v>13658030</v>
      </c>
      <c r="I243" s="36">
        <f t="shared" si="57"/>
        <v>0.24171728551412089</v>
      </c>
      <c r="J243" s="31">
        <v>8760384</v>
      </c>
      <c r="K243" s="36">
        <f t="shared" si="58"/>
        <v>0.15503965363535857</v>
      </c>
      <c r="L243" s="31">
        <v>0</v>
      </c>
      <c r="M243" s="36">
        <f t="shared" si="59"/>
        <v>0</v>
      </c>
      <c r="N243" s="31">
        <f t="shared" si="60"/>
        <v>35737898</v>
      </c>
      <c r="O243" s="36">
        <f t="shared" si="61"/>
        <v>0.63248270025329645</v>
      </c>
      <c r="P243" s="31">
        <v>11691668</v>
      </c>
      <c r="Q243" s="31">
        <v>53343624</v>
      </c>
      <c r="R243" s="31">
        <v>53343624</v>
      </c>
      <c r="S243" s="31">
        <v>37697634</v>
      </c>
      <c r="T243" s="36">
        <f t="shared" si="62"/>
        <v>0.70669428083851216</v>
      </c>
      <c r="U243" s="36">
        <f t="shared" si="63"/>
        <v>-0.25071563783713324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46575000</v>
      </c>
      <c r="E244" s="31">
        <v>46575000</v>
      </c>
      <c r="F244" s="31">
        <v>0</v>
      </c>
      <c r="G244" s="36">
        <f t="shared" si="56"/>
        <v>0</v>
      </c>
      <c r="H244" s="31">
        <v>3415000</v>
      </c>
      <c r="I244" s="36">
        <f t="shared" si="57"/>
        <v>7.3322597960279123E-2</v>
      </c>
      <c r="J244" s="31">
        <v>3823999</v>
      </c>
      <c r="K244" s="36">
        <f t="shared" si="58"/>
        <v>8.2104111647879757E-2</v>
      </c>
      <c r="L244" s="31">
        <v>0</v>
      </c>
      <c r="M244" s="36">
        <f t="shared" si="59"/>
        <v>0</v>
      </c>
      <c r="N244" s="31">
        <f t="shared" si="60"/>
        <v>7238999</v>
      </c>
      <c r="O244" s="36">
        <f t="shared" si="61"/>
        <v>0.15542670960815888</v>
      </c>
      <c r="P244" s="31">
        <v>0</v>
      </c>
      <c r="Q244" s="31">
        <v>44404000</v>
      </c>
      <c r="R244" s="31">
        <v>44404000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17867832</v>
      </c>
      <c r="E245" s="31">
        <v>17837748</v>
      </c>
      <c r="F245" s="31">
        <v>7095146</v>
      </c>
      <c r="G245" s="36">
        <f t="shared" si="56"/>
        <v>0.39709048081490805</v>
      </c>
      <c r="H245" s="31">
        <v>5705150</v>
      </c>
      <c r="I245" s="36">
        <f t="shared" si="57"/>
        <v>0.31929727120783313</v>
      </c>
      <c r="J245" s="31">
        <v>4498904</v>
      </c>
      <c r="K245" s="36">
        <f t="shared" si="58"/>
        <v>0.25221255508262591</v>
      </c>
      <c r="L245" s="31">
        <v>0</v>
      </c>
      <c r="M245" s="36">
        <f t="shared" si="59"/>
        <v>0</v>
      </c>
      <c r="N245" s="31">
        <f t="shared" si="60"/>
        <v>17299200</v>
      </c>
      <c r="O245" s="36">
        <f t="shared" si="61"/>
        <v>0.96980852067200407</v>
      </c>
      <c r="P245" s="31">
        <v>28857</v>
      </c>
      <c r="Q245" s="31">
        <v>628870</v>
      </c>
      <c r="R245" s="31">
        <v>628872</v>
      </c>
      <c r="S245" s="31">
        <v>87108</v>
      </c>
      <c r="T245" s="36">
        <f t="shared" si="62"/>
        <v>0.1385146738923024</v>
      </c>
      <c r="U245" s="36">
        <f t="shared" si="63"/>
        <v>154.90338566032506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444016104</v>
      </c>
      <c r="E247" s="32">
        <f>SUM(E241:E246)</f>
        <v>133840899</v>
      </c>
      <c r="F247" s="32">
        <f>SUM(F241:F246)</f>
        <v>23660992</v>
      </c>
      <c r="G247" s="37">
        <f t="shared" si="56"/>
        <v>5.3288589730970656E-2</v>
      </c>
      <c r="H247" s="32">
        <f>SUM(H241:H246)</f>
        <v>25993697</v>
      </c>
      <c r="I247" s="37">
        <f t="shared" si="57"/>
        <v>5.8542239269772069E-2</v>
      </c>
      <c r="J247" s="32">
        <f>SUM(J241:J246)</f>
        <v>20298776</v>
      </c>
      <c r="K247" s="37">
        <f t="shared" si="58"/>
        <v>0.15166347619945381</v>
      </c>
      <c r="L247" s="32">
        <f>SUM(L241:L246)</f>
        <v>0</v>
      </c>
      <c r="M247" s="37">
        <f t="shared" si="59"/>
        <v>0</v>
      </c>
      <c r="N247" s="32">
        <f t="shared" si="60"/>
        <v>69953465</v>
      </c>
      <c r="O247" s="37">
        <f t="shared" si="61"/>
        <v>0.52266135032461192</v>
      </c>
      <c r="P247" s="32">
        <f>SUM(P241:P246)</f>
        <v>14217312</v>
      </c>
      <c r="Q247" s="32">
        <f>SUM(Q241:Q246)</f>
        <v>111338316</v>
      </c>
      <c r="R247" s="32">
        <f>SUM(R241:R246)</f>
        <v>111338318</v>
      </c>
      <c r="S247" s="32">
        <f>SUM(S241:S246)</f>
        <v>46912350</v>
      </c>
      <c r="T247" s="37">
        <f t="shared" si="62"/>
        <v>0.42134954831992344</v>
      </c>
      <c r="U247" s="37">
        <f t="shared" si="63"/>
        <v>0.42775061840100292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26517069</v>
      </c>
      <c r="E248" s="31">
        <v>26517069</v>
      </c>
      <c r="F248" s="31">
        <v>781563</v>
      </c>
      <c r="G248" s="36">
        <f t="shared" si="56"/>
        <v>2.9473958830065268E-2</v>
      </c>
      <c r="H248" s="31">
        <v>15980684</v>
      </c>
      <c r="I248" s="36">
        <f t="shared" si="57"/>
        <v>0.60265650023386819</v>
      </c>
      <c r="J248" s="31">
        <v>9034883</v>
      </c>
      <c r="K248" s="36">
        <f t="shared" si="58"/>
        <v>0.34071951918969628</v>
      </c>
      <c r="L248" s="31">
        <v>0</v>
      </c>
      <c r="M248" s="36">
        <f t="shared" si="59"/>
        <v>0</v>
      </c>
      <c r="N248" s="31">
        <f t="shared" si="60"/>
        <v>25797130</v>
      </c>
      <c r="O248" s="36">
        <f t="shared" si="61"/>
        <v>0.97284997825362973</v>
      </c>
      <c r="P248" s="31">
        <v>8176716</v>
      </c>
      <c r="Q248" s="31">
        <v>34307452</v>
      </c>
      <c r="R248" s="31">
        <v>34307452</v>
      </c>
      <c r="S248" s="31">
        <v>24633032</v>
      </c>
      <c r="T248" s="36">
        <f t="shared" si="62"/>
        <v>0.71800820416508926</v>
      </c>
      <c r="U248" s="36">
        <f t="shared" si="63"/>
        <v>0.10495252617309925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13548180</v>
      </c>
      <c r="E249" s="31">
        <v>13550295</v>
      </c>
      <c r="F249" s="31">
        <v>4010653</v>
      </c>
      <c r="G249" s="36">
        <f t="shared" si="56"/>
        <v>0.29602891310862417</v>
      </c>
      <c r="H249" s="31">
        <v>1409300</v>
      </c>
      <c r="I249" s="36">
        <f t="shared" si="57"/>
        <v>0.10402135194542736</v>
      </c>
      <c r="J249" s="31">
        <v>2262983</v>
      </c>
      <c r="K249" s="36">
        <f t="shared" si="58"/>
        <v>0.16700617957026029</v>
      </c>
      <c r="L249" s="31">
        <v>0</v>
      </c>
      <c r="M249" s="36">
        <f t="shared" si="59"/>
        <v>0</v>
      </c>
      <c r="N249" s="31">
        <f t="shared" si="60"/>
        <v>7682936</v>
      </c>
      <c r="O249" s="36">
        <f t="shared" si="61"/>
        <v>0.56699400271359401</v>
      </c>
      <c r="P249" s="31">
        <v>1297795</v>
      </c>
      <c r="Q249" s="31">
        <v>19159219</v>
      </c>
      <c r="R249" s="31">
        <v>19159219</v>
      </c>
      <c r="S249" s="31">
        <v>10224295</v>
      </c>
      <c r="T249" s="36">
        <f t="shared" si="62"/>
        <v>0.53364884027892789</v>
      </c>
      <c r="U249" s="36">
        <f t="shared" si="63"/>
        <v>0.74371376064786809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4029947</v>
      </c>
      <c r="E250" s="31">
        <v>4029947</v>
      </c>
      <c r="F250" s="31">
        <v>686647</v>
      </c>
      <c r="G250" s="36">
        <f t="shared" si="56"/>
        <v>0.1703861117776487</v>
      </c>
      <c r="H250" s="31">
        <v>1016661</v>
      </c>
      <c r="I250" s="36">
        <f t="shared" si="57"/>
        <v>0.25227651877307566</v>
      </c>
      <c r="J250" s="31">
        <v>786457</v>
      </c>
      <c r="K250" s="36">
        <f t="shared" si="58"/>
        <v>0.19515318687814009</v>
      </c>
      <c r="L250" s="31">
        <v>0</v>
      </c>
      <c r="M250" s="36">
        <f t="shared" si="59"/>
        <v>0</v>
      </c>
      <c r="N250" s="31">
        <f t="shared" si="60"/>
        <v>2489765</v>
      </c>
      <c r="O250" s="36">
        <f t="shared" si="61"/>
        <v>0.61781581742886449</v>
      </c>
      <c r="P250" s="31">
        <v>989279</v>
      </c>
      <c r="Q250" s="31">
        <v>3827111</v>
      </c>
      <c r="R250" s="31">
        <v>3827111</v>
      </c>
      <c r="S250" s="31">
        <v>2982848</v>
      </c>
      <c r="T250" s="36">
        <f t="shared" si="62"/>
        <v>0.77939939552315052</v>
      </c>
      <c r="U250" s="36">
        <f t="shared" si="63"/>
        <v>-0.20502001963045813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26210500</v>
      </c>
      <c r="E251" s="31">
        <v>26761709</v>
      </c>
      <c r="F251" s="31">
        <v>4386553</v>
      </c>
      <c r="G251" s="36">
        <f t="shared" si="56"/>
        <v>0.16735861582190342</v>
      </c>
      <c r="H251" s="31">
        <v>4354974</v>
      </c>
      <c r="I251" s="36">
        <f t="shared" si="57"/>
        <v>0.16615379332710173</v>
      </c>
      <c r="J251" s="31">
        <v>4352915</v>
      </c>
      <c r="K251" s="36">
        <f t="shared" si="58"/>
        <v>0.1626545972830061</v>
      </c>
      <c r="L251" s="31">
        <v>0</v>
      </c>
      <c r="M251" s="36">
        <f t="shared" si="59"/>
        <v>0</v>
      </c>
      <c r="N251" s="31">
        <f t="shared" si="60"/>
        <v>13094442</v>
      </c>
      <c r="O251" s="36">
        <f t="shared" si="61"/>
        <v>0.48929767527178475</v>
      </c>
      <c r="P251" s="31">
        <v>7780139</v>
      </c>
      <c r="Q251" s="31">
        <v>25386584</v>
      </c>
      <c r="R251" s="31">
        <v>24891262</v>
      </c>
      <c r="S251" s="31">
        <v>19339433</v>
      </c>
      <c r="T251" s="36">
        <f t="shared" si="62"/>
        <v>0.77695670874381539</v>
      </c>
      <c r="U251" s="36">
        <f t="shared" si="63"/>
        <v>-0.44050935336759411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70305696</v>
      </c>
      <c r="E254" s="32">
        <f>SUM(E248:E253)</f>
        <v>70859020</v>
      </c>
      <c r="F254" s="32">
        <f>SUM(F248:F253)</f>
        <v>9865416</v>
      </c>
      <c r="G254" s="37">
        <f t="shared" si="56"/>
        <v>0.14032171731860815</v>
      </c>
      <c r="H254" s="32">
        <f>SUM(H248:H253)</f>
        <v>22761619</v>
      </c>
      <c r="I254" s="37">
        <f t="shared" si="57"/>
        <v>0.32375213240190381</v>
      </c>
      <c r="J254" s="32">
        <f>SUM(J248:J253)</f>
        <v>16437238</v>
      </c>
      <c r="K254" s="37">
        <f t="shared" si="58"/>
        <v>0.23197100383268071</v>
      </c>
      <c r="L254" s="32">
        <f>SUM(L248:L253)</f>
        <v>0</v>
      </c>
      <c r="M254" s="37">
        <f t="shared" si="59"/>
        <v>0</v>
      </c>
      <c r="N254" s="32">
        <f t="shared" si="60"/>
        <v>49064273</v>
      </c>
      <c r="O254" s="37">
        <f t="shared" si="61"/>
        <v>0.69242099312127092</v>
      </c>
      <c r="P254" s="32">
        <f>SUM(P248:P253)</f>
        <v>18243929</v>
      </c>
      <c r="Q254" s="32">
        <f>SUM(Q248:Q253)</f>
        <v>82680366</v>
      </c>
      <c r="R254" s="32">
        <f>SUM(R248:R253)</f>
        <v>82185044</v>
      </c>
      <c r="S254" s="32">
        <f>SUM(S248:S253)</f>
        <v>57179608</v>
      </c>
      <c r="T254" s="37">
        <f t="shared" si="62"/>
        <v>0.6957422569488434</v>
      </c>
      <c r="U254" s="37">
        <f t="shared" si="63"/>
        <v>-9.9029710102467527E-2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165748406</v>
      </c>
      <c r="E255" s="31">
        <v>144702422</v>
      </c>
      <c r="F255" s="31">
        <v>37643751</v>
      </c>
      <c r="G255" s="36">
        <f t="shared" si="56"/>
        <v>0.22711380403863432</v>
      </c>
      <c r="H255" s="31">
        <v>37190713</v>
      </c>
      <c r="I255" s="36">
        <f t="shared" si="57"/>
        <v>0.22438051681776053</v>
      </c>
      <c r="J255" s="31">
        <v>37236905</v>
      </c>
      <c r="K255" s="36">
        <f t="shared" si="58"/>
        <v>0.25733435892316991</v>
      </c>
      <c r="L255" s="31">
        <v>0</v>
      </c>
      <c r="M255" s="36">
        <f t="shared" si="59"/>
        <v>0</v>
      </c>
      <c r="N255" s="31">
        <f t="shared" si="60"/>
        <v>112071369</v>
      </c>
      <c r="O255" s="36">
        <f t="shared" si="61"/>
        <v>0.7744954607601523</v>
      </c>
      <c r="P255" s="31">
        <v>35798463</v>
      </c>
      <c r="Q255" s="31">
        <v>177121182</v>
      </c>
      <c r="R255" s="31">
        <v>156929312</v>
      </c>
      <c r="S255" s="31">
        <v>109455308</v>
      </c>
      <c r="T255" s="36">
        <f t="shared" si="62"/>
        <v>0.69748160241727175</v>
      </c>
      <c r="U255" s="36">
        <f t="shared" si="63"/>
        <v>4.0181669252112862E-2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40041196</v>
      </c>
      <c r="E256" s="31">
        <v>40041196</v>
      </c>
      <c r="F256" s="31">
        <v>18925985</v>
      </c>
      <c r="G256" s="36">
        <f t="shared" si="56"/>
        <v>0.47266282955184458</v>
      </c>
      <c r="H256" s="31">
        <v>18784780</v>
      </c>
      <c r="I256" s="36">
        <f t="shared" si="57"/>
        <v>0.469136336487052</v>
      </c>
      <c r="J256" s="31">
        <v>18360939</v>
      </c>
      <c r="K256" s="36">
        <f t="shared" si="58"/>
        <v>0.45855121310562252</v>
      </c>
      <c r="L256" s="31">
        <v>0</v>
      </c>
      <c r="M256" s="36">
        <f t="shared" si="59"/>
        <v>0</v>
      </c>
      <c r="N256" s="31">
        <f t="shared" si="60"/>
        <v>56071704</v>
      </c>
      <c r="O256" s="36">
        <f t="shared" si="61"/>
        <v>1.4003503791445191</v>
      </c>
      <c r="P256" s="31">
        <v>16954908</v>
      </c>
      <c r="Q256" s="31">
        <v>32121740</v>
      </c>
      <c r="R256" s="31">
        <v>38752521</v>
      </c>
      <c r="S256" s="31">
        <v>49026839</v>
      </c>
      <c r="T256" s="36">
        <f t="shared" si="62"/>
        <v>1.265126441709431</v>
      </c>
      <c r="U256" s="36">
        <f t="shared" si="63"/>
        <v>8.2927669085553379E-2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78717231</v>
      </c>
      <c r="E257" s="31">
        <v>100948579</v>
      </c>
      <c r="F257" s="31">
        <v>34899549</v>
      </c>
      <c r="G257" s="36">
        <f t="shared" si="56"/>
        <v>0.44335336185796476</v>
      </c>
      <c r="H257" s="31">
        <v>22434756</v>
      </c>
      <c r="I257" s="36">
        <f t="shared" si="57"/>
        <v>0.28500438487222701</v>
      </c>
      <c r="J257" s="31">
        <v>20265170</v>
      </c>
      <c r="K257" s="36">
        <f t="shared" si="58"/>
        <v>0.20074745182891579</v>
      </c>
      <c r="L257" s="31">
        <v>0</v>
      </c>
      <c r="M257" s="36">
        <f t="shared" si="59"/>
        <v>0</v>
      </c>
      <c r="N257" s="31">
        <f t="shared" si="60"/>
        <v>77599475</v>
      </c>
      <c r="O257" s="36">
        <f t="shared" si="61"/>
        <v>0.76870299481877802</v>
      </c>
      <c r="P257" s="31">
        <v>13142001</v>
      </c>
      <c r="Q257" s="31">
        <v>74845105</v>
      </c>
      <c r="R257" s="31">
        <v>70478520</v>
      </c>
      <c r="S257" s="31">
        <v>59022935</v>
      </c>
      <c r="T257" s="36">
        <f t="shared" si="62"/>
        <v>0.83745990977109053</v>
      </c>
      <c r="U257" s="36">
        <f t="shared" si="63"/>
        <v>0.54201555760039888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284506833</v>
      </c>
      <c r="E259" s="32">
        <f>SUM(E255:E258)</f>
        <v>285692197</v>
      </c>
      <c r="F259" s="32">
        <f>SUM(F255:F258)</f>
        <v>91469285</v>
      </c>
      <c r="G259" s="37">
        <f t="shared" si="56"/>
        <v>0.32150118869025546</v>
      </c>
      <c r="H259" s="32">
        <f>SUM(H255:H258)</f>
        <v>78410249</v>
      </c>
      <c r="I259" s="37">
        <f t="shared" si="57"/>
        <v>0.27560058285137917</v>
      </c>
      <c r="J259" s="32">
        <f>SUM(J255:J258)</f>
        <v>75863014</v>
      </c>
      <c r="K259" s="37">
        <f t="shared" si="58"/>
        <v>0.26554107811351951</v>
      </c>
      <c r="L259" s="32">
        <f>SUM(L255:L258)</f>
        <v>0</v>
      </c>
      <c r="M259" s="37">
        <f t="shared" si="59"/>
        <v>0</v>
      </c>
      <c r="N259" s="32">
        <f t="shared" si="60"/>
        <v>245742548</v>
      </c>
      <c r="O259" s="37">
        <f t="shared" si="61"/>
        <v>0.86016541781853428</v>
      </c>
      <c r="P259" s="32">
        <f>SUM(P255:P258)</f>
        <v>65895372</v>
      </c>
      <c r="Q259" s="32">
        <f>SUM(Q255:Q258)</f>
        <v>284088027</v>
      </c>
      <c r="R259" s="32">
        <f>SUM(R255:R258)</f>
        <v>266160353</v>
      </c>
      <c r="S259" s="32">
        <f>SUM(S255:S258)</f>
        <v>217505082</v>
      </c>
      <c r="T259" s="37">
        <f t="shared" si="62"/>
        <v>0.81719564746744977</v>
      </c>
      <c r="U259" s="37">
        <f t="shared" si="63"/>
        <v>0.15126467455104442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1444239933</v>
      </c>
      <c r="E260" s="32">
        <f>SUM(E234:E239,E241:E246,E248:E253,E255:E258)</f>
        <v>1133607866</v>
      </c>
      <c r="F260" s="32">
        <f>SUM(F234:F239,F241:F246,F248:F253,F255:F258)</f>
        <v>160649249</v>
      </c>
      <c r="G260" s="37">
        <f t="shared" si="56"/>
        <v>0.11123445996005429</v>
      </c>
      <c r="H260" s="32">
        <f>SUM(H234:H239,H241:H246,H248:H253,H255:H258)</f>
        <v>295455906</v>
      </c>
      <c r="I260" s="37">
        <f t="shared" si="57"/>
        <v>0.20457536123258543</v>
      </c>
      <c r="J260" s="32">
        <f>SUM(J234:J239,J241:J246,J248:J253,J255:J258)</f>
        <v>185404647</v>
      </c>
      <c r="K260" s="37">
        <f t="shared" si="58"/>
        <v>0.16355271744382902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641509802</v>
      </c>
      <c r="O260" s="37">
        <f t="shared" si="61"/>
        <v>0.56590097973085163</v>
      </c>
      <c r="P260" s="32">
        <f>SUM(P234:P239,P241:P246,P248:P253,P255:P258)</f>
        <v>164132903</v>
      </c>
      <c r="Q260" s="32">
        <f>SUM(Q234:Q239,Q241:Q246,Q248:Q253,Q255:Q258)</f>
        <v>1090011775</v>
      </c>
      <c r="R260" s="32">
        <f>SUM(R234:R239,R241:R246,R248:R253,R255:R258)</f>
        <v>1066588781</v>
      </c>
      <c r="S260" s="32">
        <f>SUM(S234:S239,S241:S246,S248:S253,S255:S258)</f>
        <v>605708882</v>
      </c>
      <c r="T260" s="37">
        <f t="shared" si="62"/>
        <v>0.56789354321925878</v>
      </c>
      <c r="U260" s="37">
        <f t="shared" si="63"/>
        <v>0.12960072972084102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2579175</v>
      </c>
      <c r="E263" s="31">
        <v>2502894</v>
      </c>
      <c r="F263" s="31">
        <v>698314</v>
      </c>
      <c r="G263" s="36">
        <f t="shared" ref="G263:G299" si="64">IF(($D263     =0),0,($F263     /$D263     ))</f>
        <v>0.27075091841383386</v>
      </c>
      <c r="H263" s="31">
        <v>821304</v>
      </c>
      <c r="I263" s="36">
        <f t="shared" ref="I263:I299" si="65">IF(($D263     =0),0,($H263     /$D263     ))</f>
        <v>0.31843670941289365</v>
      </c>
      <c r="J263" s="31">
        <v>825031</v>
      </c>
      <c r="K263" s="36">
        <f t="shared" ref="K263:K299" si="66">IF(($E263     =0),0,($J263     /$E263     ))</f>
        <v>0.3296308193635048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2344649</v>
      </c>
      <c r="O263" s="36">
        <f t="shared" ref="O263:O299" si="69">IF(($E263     =0),0,($N263     /$E263     ))</f>
        <v>0.93677518904116597</v>
      </c>
      <c r="P263" s="31">
        <v>401770</v>
      </c>
      <c r="Q263" s="31">
        <v>3942500</v>
      </c>
      <c r="R263" s="31">
        <v>1496877</v>
      </c>
      <c r="S263" s="31">
        <v>662654</v>
      </c>
      <c r="T263" s="36">
        <f t="shared" ref="T263:T299" si="70">IF(($R263     =0),0,($S263     /$R263     ))</f>
        <v>0.44269101602870509</v>
      </c>
      <c r="U263" s="36">
        <f t="shared" ref="U263:U299" si="71">IF(($P263     =0),0,(($J263     /$P263     )-1))</f>
        <v>1.0534908031958583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48606434</v>
      </c>
      <c r="E264" s="31">
        <v>66902691</v>
      </c>
      <c r="F264" s="31">
        <v>17162488</v>
      </c>
      <c r="G264" s="36">
        <f t="shared" si="64"/>
        <v>0.35309086858747957</v>
      </c>
      <c r="H264" s="31">
        <v>13574028</v>
      </c>
      <c r="I264" s="36">
        <f t="shared" si="65"/>
        <v>0.27926401677605067</v>
      </c>
      <c r="J264" s="31">
        <v>25188782</v>
      </c>
      <c r="K264" s="36">
        <f t="shared" si="66"/>
        <v>0.37649878687241445</v>
      </c>
      <c r="L264" s="31">
        <v>0</v>
      </c>
      <c r="M264" s="36">
        <f t="shared" si="67"/>
        <v>0</v>
      </c>
      <c r="N264" s="31">
        <f t="shared" si="68"/>
        <v>55925298</v>
      </c>
      <c r="O264" s="36">
        <f t="shared" si="69"/>
        <v>0.83592000806066236</v>
      </c>
      <c r="P264" s="31">
        <v>16087019</v>
      </c>
      <c r="Q264" s="31">
        <v>55684457</v>
      </c>
      <c r="R264" s="31">
        <v>55684457</v>
      </c>
      <c r="S264" s="31">
        <v>47764333</v>
      </c>
      <c r="T264" s="36">
        <f t="shared" si="70"/>
        <v>0.85776777889743994</v>
      </c>
      <c r="U264" s="36">
        <f t="shared" si="71"/>
        <v>0.56578307018845453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55823427</v>
      </c>
      <c r="E265" s="31">
        <v>55823427</v>
      </c>
      <c r="F265" s="31">
        <v>11539073</v>
      </c>
      <c r="G265" s="36">
        <f t="shared" si="64"/>
        <v>0.20670663949026274</v>
      </c>
      <c r="H265" s="31">
        <v>11401744</v>
      </c>
      <c r="I265" s="36">
        <f t="shared" si="65"/>
        <v>0.20424657912886646</v>
      </c>
      <c r="J265" s="31">
        <v>7725299</v>
      </c>
      <c r="K265" s="36">
        <f t="shared" si="66"/>
        <v>0.1383881179491184</v>
      </c>
      <c r="L265" s="31">
        <v>0</v>
      </c>
      <c r="M265" s="36">
        <f t="shared" si="67"/>
        <v>0</v>
      </c>
      <c r="N265" s="31">
        <f t="shared" si="68"/>
        <v>30666116</v>
      </c>
      <c r="O265" s="36">
        <f t="shared" si="69"/>
        <v>0.54934133656824757</v>
      </c>
      <c r="P265" s="31">
        <v>10352388</v>
      </c>
      <c r="Q265" s="31">
        <v>49726552</v>
      </c>
      <c r="R265" s="31">
        <v>49726552</v>
      </c>
      <c r="S265" s="31">
        <v>32263655</v>
      </c>
      <c r="T265" s="36">
        <f t="shared" si="70"/>
        <v>0.64882147871422902</v>
      </c>
      <c r="U265" s="36">
        <f t="shared" si="71"/>
        <v>-0.25376647397682539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107009036</v>
      </c>
      <c r="E267" s="32">
        <f>SUM(E263:E266)</f>
        <v>125229012</v>
      </c>
      <c r="F267" s="32">
        <f>SUM(F263:F266)</f>
        <v>29399875</v>
      </c>
      <c r="G267" s="37">
        <f t="shared" si="64"/>
        <v>0.27474198534037819</v>
      </c>
      <c r="H267" s="32">
        <f>SUM(H263:H266)</f>
        <v>25797076</v>
      </c>
      <c r="I267" s="37">
        <f t="shared" si="65"/>
        <v>0.24107380987900873</v>
      </c>
      <c r="J267" s="32">
        <f>SUM(J263:J266)</f>
        <v>33739112</v>
      </c>
      <c r="K267" s="37">
        <f t="shared" si="66"/>
        <v>0.26941929398915965</v>
      </c>
      <c r="L267" s="32">
        <f>SUM(L263:L266)</f>
        <v>0</v>
      </c>
      <c r="M267" s="37">
        <f t="shared" si="67"/>
        <v>0</v>
      </c>
      <c r="N267" s="32">
        <f t="shared" si="68"/>
        <v>88936063</v>
      </c>
      <c r="O267" s="37">
        <f t="shared" si="69"/>
        <v>0.71018737255549058</v>
      </c>
      <c r="P267" s="32">
        <f>SUM(P263:P266)</f>
        <v>26841177</v>
      </c>
      <c r="Q267" s="32">
        <f>SUM(Q263:Q266)</f>
        <v>109353509</v>
      </c>
      <c r="R267" s="32">
        <f>SUM(R263:R266)</f>
        <v>106907886</v>
      </c>
      <c r="S267" s="32">
        <f>SUM(S263:S266)</f>
        <v>80690642</v>
      </c>
      <c r="T267" s="37">
        <f t="shared" si="70"/>
        <v>0.7547679130050331</v>
      </c>
      <c r="U267" s="37">
        <f t="shared" si="71"/>
        <v>0.25699077950270222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6149792</v>
      </c>
      <c r="E268" s="31">
        <v>7530716</v>
      </c>
      <c r="F268" s="31">
        <v>-1775</v>
      </c>
      <c r="G268" s="36">
        <f t="shared" si="64"/>
        <v>-2.8862764789443283E-4</v>
      </c>
      <c r="H268" s="31">
        <v>1314734</v>
      </c>
      <c r="I268" s="36">
        <f t="shared" si="65"/>
        <v>0.21378511663483904</v>
      </c>
      <c r="J268" s="31">
        <v>1306458</v>
      </c>
      <c r="K268" s="36">
        <f t="shared" si="66"/>
        <v>0.17348390246027071</v>
      </c>
      <c r="L268" s="31">
        <v>0</v>
      </c>
      <c r="M268" s="36">
        <f t="shared" si="67"/>
        <v>0</v>
      </c>
      <c r="N268" s="31">
        <f t="shared" si="68"/>
        <v>2619417</v>
      </c>
      <c r="O268" s="36">
        <f t="shared" si="69"/>
        <v>0.34783106944943881</v>
      </c>
      <c r="P268" s="31">
        <v>0</v>
      </c>
      <c r="Q268" s="31">
        <v>4022550</v>
      </c>
      <c r="R268" s="31">
        <v>5150260</v>
      </c>
      <c r="S268" s="31">
        <v>417989</v>
      </c>
      <c r="T268" s="36">
        <f t="shared" si="70"/>
        <v>8.1158815283111918E-2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22427989</v>
      </c>
      <c r="E269" s="31">
        <v>37098094</v>
      </c>
      <c r="F269" s="31">
        <v>3840943</v>
      </c>
      <c r="G269" s="36">
        <f t="shared" si="64"/>
        <v>0.17125668288851043</v>
      </c>
      <c r="H269" s="31">
        <v>3667959</v>
      </c>
      <c r="I269" s="36">
        <f t="shared" si="65"/>
        <v>0.16354382017933039</v>
      </c>
      <c r="J269" s="31">
        <v>3687037</v>
      </c>
      <c r="K269" s="36">
        <f t="shared" si="66"/>
        <v>9.9386157143275339E-2</v>
      </c>
      <c r="L269" s="31">
        <v>0</v>
      </c>
      <c r="M269" s="36">
        <f t="shared" si="67"/>
        <v>0</v>
      </c>
      <c r="N269" s="31">
        <f t="shared" si="68"/>
        <v>11195939</v>
      </c>
      <c r="O269" s="36">
        <f t="shared" si="69"/>
        <v>0.30179283604165758</v>
      </c>
      <c r="P269" s="31">
        <v>3506883</v>
      </c>
      <c r="Q269" s="31">
        <v>21098479</v>
      </c>
      <c r="R269" s="31">
        <v>21158480</v>
      </c>
      <c r="S269" s="31">
        <v>10768738</v>
      </c>
      <c r="T269" s="36">
        <f t="shared" si="70"/>
        <v>0.50895612539275037</v>
      </c>
      <c r="U269" s="36">
        <f t="shared" si="71"/>
        <v>5.1371545614723901E-2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2460894</v>
      </c>
      <c r="E270" s="31">
        <v>2460894</v>
      </c>
      <c r="F270" s="31">
        <v>556655</v>
      </c>
      <c r="G270" s="36">
        <f t="shared" si="64"/>
        <v>0.22620031582018568</v>
      </c>
      <c r="H270" s="31">
        <v>390065</v>
      </c>
      <c r="I270" s="36">
        <f t="shared" si="65"/>
        <v>0.1585054049463325</v>
      </c>
      <c r="J270" s="31">
        <v>776596</v>
      </c>
      <c r="K270" s="36">
        <f t="shared" si="66"/>
        <v>0.3155747464132953</v>
      </c>
      <c r="L270" s="31">
        <v>0</v>
      </c>
      <c r="M270" s="36">
        <f t="shared" si="67"/>
        <v>0</v>
      </c>
      <c r="N270" s="31">
        <f t="shared" si="68"/>
        <v>1723316</v>
      </c>
      <c r="O270" s="36">
        <f t="shared" si="69"/>
        <v>0.70028046717981351</v>
      </c>
      <c r="P270" s="31">
        <v>736257</v>
      </c>
      <c r="Q270" s="31">
        <v>2337312</v>
      </c>
      <c r="R270" s="31">
        <v>2337312</v>
      </c>
      <c r="S270" s="31">
        <v>1604198</v>
      </c>
      <c r="T270" s="36">
        <f t="shared" si="70"/>
        <v>0.68634311551046667</v>
      </c>
      <c r="U270" s="36">
        <f t="shared" si="71"/>
        <v>5.4789292325913452E-2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12922908</v>
      </c>
      <c r="E271" s="31">
        <v>12922908</v>
      </c>
      <c r="F271" s="31">
        <v>1756763</v>
      </c>
      <c r="G271" s="36">
        <f t="shared" si="64"/>
        <v>0.13594177100076857</v>
      </c>
      <c r="H271" s="31">
        <v>1572947</v>
      </c>
      <c r="I271" s="36">
        <f t="shared" si="65"/>
        <v>0.12171772792934842</v>
      </c>
      <c r="J271" s="31">
        <v>1522526</v>
      </c>
      <c r="K271" s="36">
        <f t="shared" si="66"/>
        <v>0.11781605192886926</v>
      </c>
      <c r="L271" s="31">
        <v>0</v>
      </c>
      <c r="M271" s="36">
        <f t="shared" si="67"/>
        <v>0</v>
      </c>
      <c r="N271" s="31">
        <f t="shared" si="68"/>
        <v>4852236</v>
      </c>
      <c r="O271" s="36">
        <f t="shared" si="69"/>
        <v>0.37547555085898621</v>
      </c>
      <c r="P271" s="31">
        <v>1770151</v>
      </c>
      <c r="Q271" s="31">
        <v>12152379</v>
      </c>
      <c r="R271" s="31">
        <v>12152379</v>
      </c>
      <c r="S271" s="31">
        <v>5328015</v>
      </c>
      <c r="T271" s="36">
        <f t="shared" si="70"/>
        <v>0.4384339066449458</v>
      </c>
      <c r="U271" s="36">
        <f t="shared" si="71"/>
        <v>-0.13988919589345772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11061936</v>
      </c>
      <c r="E272" s="31">
        <v>10487600</v>
      </c>
      <c r="F272" s="31">
        <v>745922</v>
      </c>
      <c r="G272" s="36">
        <f t="shared" si="64"/>
        <v>6.7431415260402874E-2</v>
      </c>
      <c r="H272" s="31">
        <v>4847300</v>
      </c>
      <c r="I272" s="36">
        <f t="shared" si="65"/>
        <v>0.43819635188632444</v>
      </c>
      <c r="J272" s="31">
        <v>3158964</v>
      </c>
      <c r="K272" s="36">
        <f t="shared" si="66"/>
        <v>0.30120942827720354</v>
      </c>
      <c r="L272" s="31">
        <v>0</v>
      </c>
      <c r="M272" s="36">
        <f t="shared" si="67"/>
        <v>0</v>
      </c>
      <c r="N272" s="31">
        <f t="shared" si="68"/>
        <v>8752186</v>
      </c>
      <c r="O272" s="36">
        <f t="shared" si="69"/>
        <v>0.83452706052862424</v>
      </c>
      <c r="P272" s="31">
        <v>1095745</v>
      </c>
      <c r="Q272" s="31">
        <v>10009612</v>
      </c>
      <c r="R272" s="31">
        <v>10009612</v>
      </c>
      <c r="S272" s="31">
        <v>3318899</v>
      </c>
      <c r="T272" s="36">
        <f t="shared" si="70"/>
        <v>0.33157119376854965</v>
      </c>
      <c r="U272" s="36">
        <f t="shared" si="71"/>
        <v>1.8829371797270351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5367499</v>
      </c>
      <c r="E273" s="31">
        <v>5367499</v>
      </c>
      <c r="F273" s="31">
        <v>532385</v>
      </c>
      <c r="G273" s="36">
        <f t="shared" si="64"/>
        <v>9.9186790719476614E-2</v>
      </c>
      <c r="H273" s="31">
        <v>805914</v>
      </c>
      <c r="I273" s="36">
        <f t="shared" si="65"/>
        <v>0.15014702378146694</v>
      </c>
      <c r="J273" s="31">
        <v>555232</v>
      </c>
      <c r="K273" s="36">
        <f t="shared" si="66"/>
        <v>0.10344333552740298</v>
      </c>
      <c r="L273" s="31">
        <v>0</v>
      </c>
      <c r="M273" s="36">
        <f t="shared" si="67"/>
        <v>0</v>
      </c>
      <c r="N273" s="31">
        <f t="shared" si="68"/>
        <v>1893531</v>
      </c>
      <c r="O273" s="36">
        <f t="shared" si="69"/>
        <v>0.35277715002834653</v>
      </c>
      <c r="P273" s="31">
        <v>762302</v>
      </c>
      <c r="Q273" s="31">
        <v>2173156</v>
      </c>
      <c r="R273" s="31">
        <v>2897156</v>
      </c>
      <c r="S273" s="31">
        <v>2113464</v>
      </c>
      <c r="T273" s="36">
        <f t="shared" si="70"/>
        <v>0.72949609893288447</v>
      </c>
      <c r="U273" s="36">
        <f t="shared" si="71"/>
        <v>-0.27163774986816247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60391018</v>
      </c>
      <c r="E275" s="32">
        <f>SUM(E268:E274)</f>
        <v>75867711</v>
      </c>
      <c r="F275" s="32">
        <f>SUM(F268:F274)</f>
        <v>7430893</v>
      </c>
      <c r="G275" s="37">
        <f t="shared" si="64"/>
        <v>0.12304632784961499</v>
      </c>
      <c r="H275" s="32">
        <f>SUM(H268:H274)</f>
        <v>12598919</v>
      </c>
      <c r="I275" s="37">
        <f t="shared" si="65"/>
        <v>0.20862239811887257</v>
      </c>
      <c r="J275" s="32">
        <f>SUM(J268:J274)</f>
        <v>11006813</v>
      </c>
      <c r="K275" s="37">
        <f t="shared" si="66"/>
        <v>0.14507901787098862</v>
      </c>
      <c r="L275" s="32">
        <f>SUM(L268:L274)</f>
        <v>0</v>
      </c>
      <c r="M275" s="37">
        <f t="shared" si="67"/>
        <v>0</v>
      </c>
      <c r="N275" s="32">
        <f t="shared" si="68"/>
        <v>31036625</v>
      </c>
      <c r="O275" s="37">
        <f t="shared" si="69"/>
        <v>0.40908872286920583</v>
      </c>
      <c r="P275" s="32">
        <f>SUM(P268:P274)</f>
        <v>7871338</v>
      </c>
      <c r="Q275" s="32">
        <f>SUM(Q268:Q274)</f>
        <v>51793488</v>
      </c>
      <c r="R275" s="32">
        <f>SUM(R268:R274)</f>
        <v>53705199</v>
      </c>
      <c r="S275" s="32">
        <f>SUM(S268:S274)</f>
        <v>23551303</v>
      </c>
      <c r="T275" s="37">
        <f t="shared" si="70"/>
        <v>0.43852929397021695</v>
      </c>
      <c r="U275" s="37">
        <f t="shared" si="71"/>
        <v>0.39834079034593617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4447306</v>
      </c>
      <c r="E276" s="31">
        <v>4447306</v>
      </c>
      <c r="F276" s="31">
        <v>664322</v>
      </c>
      <c r="G276" s="36">
        <f t="shared" si="64"/>
        <v>0.14937627408592977</v>
      </c>
      <c r="H276" s="31">
        <v>1005570</v>
      </c>
      <c r="I276" s="36">
        <f t="shared" si="65"/>
        <v>0.22610767057629946</v>
      </c>
      <c r="J276" s="31">
        <v>1021871</v>
      </c>
      <c r="K276" s="36">
        <f t="shared" si="66"/>
        <v>0.22977303563100898</v>
      </c>
      <c r="L276" s="31">
        <v>0</v>
      </c>
      <c r="M276" s="36">
        <f t="shared" si="67"/>
        <v>0</v>
      </c>
      <c r="N276" s="31">
        <f t="shared" si="68"/>
        <v>2691763</v>
      </c>
      <c r="O276" s="36">
        <f t="shared" si="69"/>
        <v>0.60525698029323816</v>
      </c>
      <c r="P276" s="31">
        <v>666423</v>
      </c>
      <c r="Q276" s="31">
        <v>3979920</v>
      </c>
      <c r="R276" s="31">
        <v>3980351</v>
      </c>
      <c r="S276" s="31">
        <v>2212608</v>
      </c>
      <c r="T276" s="36">
        <f t="shared" si="70"/>
        <v>0.55588263447118103</v>
      </c>
      <c r="U276" s="36">
        <f t="shared" si="71"/>
        <v>0.53336694561862363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15884300</v>
      </c>
      <c r="E277" s="31">
        <v>17517000</v>
      </c>
      <c r="F277" s="31">
        <v>4942608</v>
      </c>
      <c r="G277" s="36">
        <f t="shared" si="64"/>
        <v>0.31116309815352267</v>
      </c>
      <c r="H277" s="31">
        <v>4941465</v>
      </c>
      <c r="I277" s="36">
        <f t="shared" si="65"/>
        <v>0.31109114030835477</v>
      </c>
      <c r="J277" s="31">
        <v>4955938</v>
      </c>
      <c r="K277" s="36">
        <f t="shared" si="66"/>
        <v>0.28292161899868701</v>
      </c>
      <c r="L277" s="31">
        <v>0</v>
      </c>
      <c r="M277" s="36">
        <f t="shared" si="67"/>
        <v>0</v>
      </c>
      <c r="N277" s="31">
        <f t="shared" si="68"/>
        <v>14840011</v>
      </c>
      <c r="O277" s="36">
        <f t="shared" si="69"/>
        <v>0.84717765599132266</v>
      </c>
      <c r="P277" s="31">
        <v>3005923</v>
      </c>
      <c r="Q277" s="31">
        <v>14985800</v>
      </c>
      <c r="R277" s="31">
        <v>11531200</v>
      </c>
      <c r="S277" s="31">
        <v>9187586</v>
      </c>
      <c r="T277" s="36">
        <f t="shared" si="70"/>
        <v>0.79675888025530739</v>
      </c>
      <c r="U277" s="36">
        <f t="shared" si="71"/>
        <v>0.64872420218348914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74612869</v>
      </c>
      <c r="E278" s="31">
        <v>74612869</v>
      </c>
      <c r="F278" s="31">
        <v>1626187</v>
      </c>
      <c r="G278" s="36">
        <f t="shared" si="64"/>
        <v>2.1794993568736782E-2</v>
      </c>
      <c r="H278" s="31">
        <v>4895449</v>
      </c>
      <c r="I278" s="36">
        <f t="shared" si="65"/>
        <v>6.5611322357809351E-2</v>
      </c>
      <c r="J278" s="31">
        <v>1640591</v>
      </c>
      <c r="K278" s="36">
        <f t="shared" si="66"/>
        <v>2.1988043376270652E-2</v>
      </c>
      <c r="L278" s="31">
        <v>0</v>
      </c>
      <c r="M278" s="36">
        <f t="shared" si="67"/>
        <v>0</v>
      </c>
      <c r="N278" s="31">
        <f t="shared" si="68"/>
        <v>8162227</v>
      </c>
      <c r="O278" s="36">
        <f t="shared" si="69"/>
        <v>0.10939435930281678</v>
      </c>
      <c r="P278" s="31">
        <v>19738055</v>
      </c>
      <c r="Q278" s="31">
        <v>80573628</v>
      </c>
      <c r="R278" s="31">
        <v>80123628</v>
      </c>
      <c r="S278" s="31">
        <v>36556073</v>
      </c>
      <c r="T278" s="36">
        <f t="shared" si="70"/>
        <v>0.45624585297111109</v>
      </c>
      <c r="U278" s="36">
        <f t="shared" si="71"/>
        <v>-0.91688183055523964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1972321</v>
      </c>
      <c r="E279" s="31">
        <v>1972321</v>
      </c>
      <c r="F279" s="31">
        <v>489094</v>
      </c>
      <c r="G279" s="36">
        <f t="shared" si="64"/>
        <v>0.24797890404249612</v>
      </c>
      <c r="H279" s="31">
        <v>-333679</v>
      </c>
      <c r="I279" s="36">
        <f t="shared" si="65"/>
        <v>-0.1691808787717618</v>
      </c>
      <c r="J279" s="31">
        <v>284446</v>
      </c>
      <c r="K279" s="36">
        <f t="shared" si="66"/>
        <v>0.14421891771167067</v>
      </c>
      <c r="L279" s="31">
        <v>0</v>
      </c>
      <c r="M279" s="36">
        <f t="shared" si="67"/>
        <v>0</v>
      </c>
      <c r="N279" s="31">
        <f t="shared" si="68"/>
        <v>439861</v>
      </c>
      <c r="O279" s="36">
        <f t="shared" si="69"/>
        <v>0.22301694298240499</v>
      </c>
      <c r="P279" s="31">
        <v>505280</v>
      </c>
      <c r="Q279" s="31">
        <v>1680513</v>
      </c>
      <c r="R279" s="31">
        <v>1680513</v>
      </c>
      <c r="S279" s="31">
        <v>2434467</v>
      </c>
      <c r="T279" s="36">
        <f t="shared" si="70"/>
        <v>1.4486451458572471</v>
      </c>
      <c r="U279" s="36">
        <f t="shared" si="71"/>
        <v>-0.43705272324255862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3063945</v>
      </c>
      <c r="E280" s="31">
        <v>3967859</v>
      </c>
      <c r="F280" s="31">
        <v>777396</v>
      </c>
      <c r="G280" s="36">
        <f t="shared" si="64"/>
        <v>0.25372387559176163</v>
      </c>
      <c r="H280" s="31">
        <v>717582</v>
      </c>
      <c r="I280" s="36">
        <f t="shared" si="65"/>
        <v>0.23420198469620049</v>
      </c>
      <c r="J280" s="31">
        <v>732130</v>
      </c>
      <c r="K280" s="36">
        <f t="shared" si="66"/>
        <v>0.18451512515943738</v>
      </c>
      <c r="L280" s="31">
        <v>0</v>
      </c>
      <c r="M280" s="36">
        <f t="shared" si="67"/>
        <v>0</v>
      </c>
      <c r="N280" s="31">
        <f t="shared" si="68"/>
        <v>2227108</v>
      </c>
      <c r="O280" s="36">
        <f t="shared" si="69"/>
        <v>0.56128708202584821</v>
      </c>
      <c r="P280" s="31">
        <v>818871</v>
      </c>
      <c r="Q280" s="31">
        <v>4215144</v>
      </c>
      <c r="R280" s="31">
        <v>3684289</v>
      </c>
      <c r="S280" s="31">
        <v>2382202</v>
      </c>
      <c r="T280" s="36">
        <f t="shared" si="70"/>
        <v>0.64658391347692867</v>
      </c>
      <c r="U280" s="36">
        <f t="shared" si="71"/>
        <v>-0.10592755147025601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5063879</v>
      </c>
      <c r="E281" s="31">
        <v>4296195</v>
      </c>
      <c r="F281" s="31">
        <v>305476</v>
      </c>
      <c r="G281" s="36">
        <f t="shared" si="64"/>
        <v>6.0324506174021929E-2</v>
      </c>
      <c r="H281" s="31">
        <v>903728</v>
      </c>
      <c r="I281" s="36">
        <f t="shared" si="65"/>
        <v>0.17846555970235467</v>
      </c>
      <c r="J281" s="31">
        <v>910035</v>
      </c>
      <c r="K281" s="36">
        <f t="shared" si="66"/>
        <v>0.21182348566580428</v>
      </c>
      <c r="L281" s="31">
        <v>0</v>
      </c>
      <c r="M281" s="36">
        <f t="shared" si="67"/>
        <v>0</v>
      </c>
      <c r="N281" s="31">
        <f t="shared" si="68"/>
        <v>2119239</v>
      </c>
      <c r="O281" s="36">
        <f t="shared" si="69"/>
        <v>0.49328277696892248</v>
      </c>
      <c r="P281" s="31">
        <v>966894</v>
      </c>
      <c r="Q281" s="31">
        <v>4850460</v>
      </c>
      <c r="R281" s="31">
        <v>6025528</v>
      </c>
      <c r="S281" s="31">
        <v>2952946</v>
      </c>
      <c r="T281" s="36">
        <f t="shared" si="70"/>
        <v>0.49007257123359149</v>
      </c>
      <c r="U281" s="36">
        <f t="shared" si="71"/>
        <v>-5.8805825664447142E-2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14993956</v>
      </c>
      <c r="E282" s="31">
        <v>14993956</v>
      </c>
      <c r="F282" s="31">
        <v>1991494</v>
      </c>
      <c r="G282" s="36">
        <f t="shared" si="64"/>
        <v>0.13281978418504095</v>
      </c>
      <c r="H282" s="31">
        <v>3839758</v>
      </c>
      <c r="I282" s="36">
        <f t="shared" si="65"/>
        <v>0.25608705267642506</v>
      </c>
      <c r="J282" s="31">
        <v>1350857</v>
      </c>
      <c r="K282" s="36">
        <f t="shared" si="66"/>
        <v>9.0093434981401835E-2</v>
      </c>
      <c r="L282" s="31">
        <v>0</v>
      </c>
      <c r="M282" s="36">
        <f t="shared" si="67"/>
        <v>0</v>
      </c>
      <c r="N282" s="31">
        <f t="shared" si="68"/>
        <v>7182109</v>
      </c>
      <c r="O282" s="36">
        <f t="shared" si="69"/>
        <v>0.47900027184286786</v>
      </c>
      <c r="P282" s="31">
        <v>1653383</v>
      </c>
      <c r="Q282" s="31">
        <v>13978734</v>
      </c>
      <c r="R282" s="31">
        <v>14084865</v>
      </c>
      <c r="S282" s="31">
        <v>4916759</v>
      </c>
      <c r="T282" s="36">
        <f t="shared" si="70"/>
        <v>0.34908101710595024</v>
      </c>
      <c r="U282" s="36">
        <f t="shared" si="71"/>
        <v>-0.18297393888772295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20584122</v>
      </c>
      <c r="E283" s="31">
        <v>20584122</v>
      </c>
      <c r="F283" s="31">
        <v>3537993</v>
      </c>
      <c r="G283" s="36">
        <f t="shared" si="64"/>
        <v>0.17187971388820955</v>
      </c>
      <c r="H283" s="31">
        <v>3538219</v>
      </c>
      <c r="I283" s="36">
        <f t="shared" si="65"/>
        <v>0.17189069322461265</v>
      </c>
      <c r="J283" s="31">
        <v>3554079</v>
      </c>
      <c r="K283" s="36">
        <f t="shared" si="66"/>
        <v>0.17266119001820918</v>
      </c>
      <c r="L283" s="31">
        <v>0</v>
      </c>
      <c r="M283" s="36">
        <f t="shared" si="67"/>
        <v>0</v>
      </c>
      <c r="N283" s="31">
        <f t="shared" si="68"/>
        <v>10630291</v>
      </c>
      <c r="O283" s="36">
        <f t="shared" si="69"/>
        <v>0.51643159713103137</v>
      </c>
      <c r="P283" s="31">
        <v>2904994</v>
      </c>
      <c r="Q283" s="31">
        <v>10726391</v>
      </c>
      <c r="R283" s="31">
        <v>10977213</v>
      </c>
      <c r="S283" s="31">
        <v>8376823</v>
      </c>
      <c r="T283" s="36">
        <f t="shared" si="70"/>
        <v>0.76311018106326256</v>
      </c>
      <c r="U283" s="36">
        <f t="shared" si="71"/>
        <v>0.22343763876964973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140622698</v>
      </c>
      <c r="E285" s="32">
        <f>SUM(E276:E284)</f>
        <v>142391628</v>
      </c>
      <c r="F285" s="32">
        <f>SUM(F276:F284)</f>
        <v>14334570</v>
      </c>
      <c r="G285" s="37">
        <f t="shared" si="64"/>
        <v>0.1019363886760301</v>
      </c>
      <c r="H285" s="32">
        <f>SUM(H276:H284)</f>
        <v>19508092</v>
      </c>
      <c r="I285" s="37">
        <f t="shared" si="65"/>
        <v>0.13872648069943871</v>
      </c>
      <c r="J285" s="32">
        <f>SUM(J276:J284)</f>
        <v>14449947</v>
      </c>
      <c r="K285" s="37">
        <f t="shared" si="66"/>
        <v>0.10148031315436606</v>
      </c>
      <c r="L285" s="32">
        <f>SUM(L276:L284)</f>
        <v>0</v>
      </c>
      <c r="M285" s="37">
        <f t="shared" si="67"/>
        <v>0</v>
      </c>
      <c r="N285" s="32">
        <f t="shared" si="68"/>
        <v>48292609</v>
      </c>
      <c r="O285" s="37">
        <f t="shared" si="69"/>
        <v>0.33915342972270812</v>
      </c>
      <c r="P285" s="32">
        <f>SUM(P276:P284)</f>
        <v>30259823</v>
      </c>
      <c r="Q285" s="32">
        <f>SUM(Q276:Q284)</f>
        <v>134990590</v>
      </c>
      <c r="R285" s="32">
        <f>SUM(R276:R284)</f>
        <v>132087587</v>
      </c>
      <c r="S285" s="32">
        <f>SUM(S276:S284)</f>
        <v>69019464</v>
      </c>
      <c r="T285" s="37">
        <f t="shared" si="70"/>
        <v>0.52252801014526828</v>
      </c>
      <c r="U285" s="37">
        <f t="shared" si="71"/>
        <v>-0.52247086838544954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34177069</v>
      </c>
      <c r="E286" s="31">
        <v>34177069</v>
      </c>
      <c r="F286" s="31">
        <v>2027148</v>
      </c>
      <c r="G286" s="36">
        <f t="shared" si="64"/>
        <v>5.9313102595193283E-2</v>
      </c>
      <c r="H286" s="31">
        <v>3835659</v>
      </c>
      <c r="I286" s="36">
        <f t="shared" si="65"/>
        <v>0.11222902116035754</v>
      </c>
      <c r="J286" s="31">
        <v>3790754</v>
      </c>
      <c r="K286" s="36">
        <f t="shared" si="66"/>
        <v>0.11091512850326633</v>
      </c>
      <c r="L286" s="31">
        <v>0</v>
      </c>
      <c r="M286" s="36">
        <f t="shared" si="67"/>
        <v>0</v>
      </c>
      <c r="N286" s="31">
        <f t="shared" si="68"/>
        <v>9653561</v>
      </c>
      <c r="O286" s="36">
        <f t="shared" si="69"/>
        <v>0.28245725225881718</v>
      </c>
      <c r="P286" s="31">
        <v>2088596</v>
      </c>
      <c r="Q286" s="31">
        <v>16261217</v>
      </c>
      <c r="R286" s="31">
        <v>23700000</v>
      </c>
      <c r="S286" s="31">
        <v>6226051</v>
      </c>
      <c r="T286" s="36">
        <f t="shared" si="70"/>
        <v>0.26270257383966245</v>
      </c>
      <c r="U286" s="36">
        <f t="shared" si="71"/>
        <v>0.81497714253977316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2922743</v>
      </c>
      <c r="E287" s="31">
        <v>5358411</v>
      </c>
      <c r="F287" s="31">
        <v>518013</v>
      </c>
      <c r="G287" s="36">
        <f t="shared" si="64"/>
        <v>0.17723522047610754</v>
      </c>
      <c r="H287" s="31">
        <v>1689854</v>
      </c>
      <c r="I287" s="36">
        <f t="shared" si="65"/>
        <v>0.57817399613992748</v>
      </c>
      <c r="J287" s="31">
        <v>1285380</v>
      </c>
      <c r="K287" s="36">
        <f t="shared" si="66"/>
        <v>0.23988081541337536</v>
      </c>
      <c r="L287" s="31">
        <v>0</v>
      </c>
      <c r="M287" s="36">
        <f t="shared" si="67"/>
        <v>0</v>
      </c>
      <c r="N287" s="31">
        <f t="shared" si="68"/>
        <v>3493247</v>
      </c>
      <c r="O287" s="36">
        <f t="shared" si="69"/>
        <v>0.65191845119756586</v>
      </c>
      <c r="P287" s="31">
        <v>318332</v>
      </c>
      <c r="Q287" s="31">
        <v>2775635</v>
      </c>
      <c r="R287" s="31">
        <v>2775635</v>
      </c>
      <c r="S287" s="31">
        <v>1359493</v>
      </c>
      <c r="T287" s="36">
        <f t="shared" si="70"/>
        <v>0.48979530810066885</v>
      </c>
      <c r="U287" s="36">
        <f t="shared" si="71"/>
        <v>3.0378598444391391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16161811</v>
      </c>
      <c r="E288" s="31">
        <v>20815360</v>
      </c>
      <c r="F288" s="31">
        <v>2287971</v>
      </c>
      <c r="G288" s="36">
        <f t="shared" si="64"/>
        <v>0.14156649895237608</v>
      </c>
      <c r="H288" s="31">
        <v>6849554</v>
      </c>
      <c r="I288" s="36">
        <f t="shared" si="65"/>
        <v>0.42381104444297735</v>
      </c>
      <c r="J288" s="31">
        <v>4506547</v>
      </c>
      <c r="K288" s="36">
        <f t="shared" si="66"/>
        <v>0.2165010357735826</v>
      </c>
      <c r="L288" s="31">
        <v>0</v>
      </c>
      <c r="M288" s="36">
        <f t="shared" si="67"/>
        <v>0</v>
      </c>
      <c r="N288" s="31">
        <f t="shared" si="68"/>
        <v>13644072</v>
      </c>
      <c r="O288" s="36">
        <f t="shared" si="69"/>
        <v>0.65548095252736438</v>
      </c>
      <c r="P288" s="31">
        <v>165282</v>
      </c>
      <c r="Q288" s="31">
        <v>23988319</v>
      </c>
      <c r="R288" s="31">
        <v>17076685</v>
      </c>
      <c r="S288" s="31">
        <v>6786853</v>
      </c>
      <c r="T288" s="36">
        <f t="shared" si="70"/>
        <v>0.39743386962984911</v>
      </c>
      <c r="U288" s="36">
        <f t="shared" si="71"/>
        <v>26.2658063188974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7225746</v>
      </c>
      <c r="E289" s="31">
        <v>6593648</v>
      </c>
      <c r="F289" s="31">
        <v>1431875</v>
      </c>
      <c r="G289" s="36">
        <f t="shared" si="64"/>
        <v>0.19816293016665684</v>
      </c>
      <c r="H289" s="31">
        <v>1162633</v>
      </c>
      <c r="I289" s="36">
        <f t="shared" si="65"/>
        <v>0.16090144879158497</v>
      </c>
      <c r="J289" s="31">
        <v>1119818</v>
      </c>
      <c r="K289" s="36">
        <f t="shared" si="66"/>
        <v>0.16983284518676156</v>
      </c>
      <c r="L289" s="31">
        <v>0</v>
      </c>
      <c r="M289" s="36">
        <f t="shared" si="67"/>
        <v>0</v>
      </c>
      <c r="N289" s="31">
        <f t="shared" si="68"/>
        <v>3714326</v>
      </c>
      <c r="O289" s="36">
        <f t="shared" si="69"/>
        <v>0.56331881835366404</v>
      </c>
      <c r="P289" s="31">
        <v>1077536</v>
      </c>
      <c r="Q289" s="31">
        <v>6874792</v>
      </c>
      <c r="R289" s="31">
        <v>6853892</v>
      </c>
      <c r="S289" s="31">
        <v>3479221</v>
      </c>
      <c r="T289" s="36">
        <f t="shared" si="70"/>
        <v>0.50762705335887992</v>
      </c>
      <c r="U289" s="36">
        <f t="shared" si="71"/>
        <v>3.9239524247913771E-2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59504000</v>
      </c>
      <c r="E290" s="31">
        <v>53592096</v>
      </c>
      <c r="F290" s="31">
        <v>13950776</v>
      </c>
      <c r="G290" s="36">
        <f t="shared" si="64"/>
        <v>0.23445106211347136</v>
      </c>
      <c r="H290" s="31">
        <v>12985423</v>
      </c>
      <c r="I290" s="36">
        <f t="shared" si="65"/>
        <v>0.21822773258940575</v>
      </c>
      <c r="J290" s="31">
        <v>12835362</v>
      </c>
      <c r="K290" s="36">
        <f t="shared" si="66"/>
        <v>0.23950102642001536</v>
      </c>
      <c r="L290" s="31">
        <v>0</v>
      </c>
      <c r="M290" s="36">
        <f t="shared" si="67"/>
        <v>0</v>
      </c>
      <c r="N290" s="31">
        <f t="shared" si="68"/>
        <v>39771561</v>
      </c>
      <c r="O290" s="36">
        <f t="shared" si="69"/>
        <v>0.74211616951872905</v>
      </c>
      <c r="P290" s="31">
        <v>12442663</v>
      </c>
      <c r="Q290" s="31">
        <v>55447863</v>
      </c>
      <c r="R290" s="31">
        <v>59510156</v>
      </c>
      <c r="S290" s="31">
        <v>39754573</v>
      </c>
      <c r="T290" s="36">
        <f t="shared" si="70"/>
        <v>0.66803005860041775</v>
      </c>
      <c r="U290" s="36">
        <f t="shared" si="71"/>
        <v>3.1560687611647209E-2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119991369</v>
      </c>
      <c r="E292" s="32">
        <f>SUM(E286:E291)</f>
        <v>120536584</v>
      </c>
      <c r="F292" s="32">
        <f>SUM(F286:F291)</f>
        <v>20215783</v>
      </c>
      <c r="G292" s="37">
        <f t="shared" si="64"/>
        <v>0.168476976039835</v>
      </c>
      <c r="H292" s="32">
        <f>SUM(H286:H291)</f>
        <v>26523123</v>
      </c>
      <c r="I292" s="37">
        <f t="shared" si="65"/>
        <v>0.22104192344034346</v>
      </c>
      <c r="J292" s="32">
        <f>SUM(J286:J291)</f>
        <v>23537861</v>
      </c>
      <c r="K292" s="37">
        <f t="shared" si="66"/>
        <v>0.19527566004359306</v>
      </c>
      <c r="L292" s="32">
        <f>SUM(L286:L291)</f>
        <v>0</v>
      </c>
      <c r="M292" s="37">
        <f t="shared" si="67"/>
        <v>0</v>
      </c>
      <c r="N292" s="32">
        <f t="shared" si="68"/>
        <v>70276767</v>
      </c>
      <c r="O292" s="37">
        <f t="shared" si="69"/>
        <v>0.58303267495949607</v>
      </c>
      <c r="P292" s="32">
        <f>SUM(P286:P291)</f>
        <v>16092409</v>
      </c>
      <c r="Q292" s="32">
        <f>SUM(Q286:Q291)</f>
        <v>105347826</v>
      </c>
      <c r="R292" s="32">
        <f>SUM(R286:R291)</f>
        <v>109916368</v>
      </c>
      <c r="S292" s="32">
        <f>SUM(S286:S291)</f>
        <v>57606191</v>
      </c>
      <c r="T292" s="37">
        <f t="shared" si="70"/>
        <v>0.52409110715885376</v>
      </c>
      <c r="U292" s="37">
        <f t="shared" si="71"/>
        <v>0.46266857870689226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101358309</v>
      </c>
      <c r="E293" s="31">
        <v>116048309</v>
      </c>
      <c r="F293" s="31">
        <v>30342043</v>
      </c>
      <c r="G293" s="36">
        <f t="shared" si="64"/>
        <v>0.29935427395498476</v>
      </c>
      <c r="H293" s="31">
        <v>30839261</v>
      </c>
      <c r="I293" s="36">
        <f t="shared" si="65"/>
        <v>0.30425982146170177</v>
      </c>
      <c r="J293" s="31">
        <v>31319090</v>
      </c>
      <c r="K293" s="36">
        <f t="shared" si="66"/>
        <v>0.26987976188433732</v>
      </c>
      <c r="L293" s="31">
        <v>0</v>
      </c>
      <c r="M293" s="36">
        <f t="shared" si="67"/>
        <v>0</v>
      </c>
      <c r="N293" s="31">
        <f t="shared" si="68"/>
        <v>92500394</v>
      </c>
      <c r="O293" s="36">
        <f t="shared" si="69"/>
        <v>0.79708523801066333</v>
      </c>
      <c r="P293" s="31">
        <v>28139686</v>
      </c>
      <c r="Q293" s="31">
        <v>92199899</v>
      </c>
      <c r="R293" s="31">
        <v>103999899</v>
      </c>
      <c r="S293" s="31">
        <v>82612408</v>
      </c>
      <c r="T293" s="36">
        <f t="shared" si="70"/>
        <v>0.79435084835995851</v>
      </c>
      <c r="U293" s="36">
        <f t="shared" si="71"/>
        <v>0.11298647753212321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8992310</v>
      </c>
      <c r="E294" s="31">
        <v>6493038</v>
      </c>
      <c r="F294" s="31">
        <v>1934781</v>
      </c>
      <c r="G294" s="36">
        <f t="shared" si="64"/>
        <v>0.21515950851338533</v>
      </c>
      <c r="H294" s="31">
        <v>1346484</v>
      </c>
      <c r="I294" s="36">
        <f t="shared" si="65"/>
        <v>0.14973727551652469</v>
      </c>
      <c r="J294" s="31">
        <v>2603473</v>
      </c>
      <c r="K294" s="36">
        <f t="shared" si="66"/>
        <v>0.40096377073413092</v>
      </c>
      <c r="L294" s="31">
        <v>0</v>
      </c>
      <c r="M294" s="36">
        <f t="shared" si="67"/>
        <v>0</v>
      </c>
      <c r="N294" s="31">
        <f t="shared" si="68"/>
        <v>5884738</v>
      </c>
      <c r="O294" s="36">
        <f t="shared" si="69"/>
        <v>0.90631504081756487</v>
      </c>
      <c r="P294" s="31">
        <v>1818293</v>
      </c>
      <c r="Q294" s="31">
        <v>8718858</v>
      </c>
      <c r="R294" s="31">
        <v>8718858</v>
      </c>
      <c r="S294" s="31">
        <v>5406800</v>
      </c>
      <c r="T294" s="36">
        <f t="shared" si="70"/>
        <v>0.62012708545086981</v>
      </c>
      <c r="U294" s="36">
        <f t="shared" si="71"/>
        <v>0.43182259404837398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15887493</v>
      </c>
      <c r="E295" s="31">
        <v>19094553</v>
      </c>
      <c r="F295" s="31">
        <v>2489731</v>
      </c>
      <c r="G295" s="36">
        <f t="shared" si="64"/>
        <v>0.1567101241209044</v>
      </c>
      <c r="H295" s="31">
        <v>4992664</v>
      </c>
      <c r="I295" s="36">
        <f t="shared" si="65"/>
        <v>0.31425121634986714</v>
      </c>
      <c r="J295" s="31">
        <v>3670418</v>
      </c>
      <c r="K295" s="36">
        <f t="shared" si="66"/>
        <v>0.19222330054021164</v>
      </c>
      <c r="L295" s="31">
        <v>0</v>
      </c>
      <c r="M295" s="36">
        <f t="shared" si="67"/>
        <v>0</v>
      </c>
      <c r="N295" s="31">
        <f t="shared" si="68"/>
        <v>11152813</v>
      </c>
      <c r="O295" s="36">
        <f t="shared" si="69"/>
        <v>0.58408348181808711</v>
      </c>
      <c r="P295" s="31">
        <v>2091763</v>
      </c>
      <c r="Q295" s="31">
        <v>9101460</v>
      </c>
      <c r="R295" s="31">
        <v>9351460</v>
      </c>
      <c r="S295" s="31">
        <v>6316797</v>
      </c>
      <c r="T295" s="36">
        <f t="shared" si="70"/>
        <v>0.67548778479510152</v>
      </c>
      <c r="U295" s="36">
        <f t="shared" si="71"/>
        <v>0.75470069984027832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29952996</v>
      </c>
      <c r="E296" s="31">
        <v>35211439</v>
      </c>
      <c r="F296" s="31">
        <v>9711550</v>
      </c>
      <c r="G296" s="36">
        <f t="shared" si="64"/>
        <v>0.32422633114897753</v>
      </c>
      <c r="H296" s="31">
        <v>9801521</v>
      </c>
      <c r="I296" s="36">
        <f t="shared" si="65"/>
        <v>0.32723007074150445</v>
      </c>
      <c r="J296" s="31">
        <v>9919115</v>
      </c>
      <c r="K296" s="36">
        <f t="shared" si="66"/>
        <v>0.28170149478980394</v>
      </c>
      <c r="L296" s="31">
        <v>0</v>
      </c>
      <c r="M296" s="36">
        <f t="shared" si="67"/>
        <v>0</v>
      </c>
      <c r="N296" s="31">
        <f t="shared" si="68"/>
        <v>29432186</v>
      </c>
      <c r="O296" s="36">
        <f t="shared" si="69"/>
        <v>0.83587001371912117</v>
      </c>
      <c r="P296" s="31">
        <v>8774518</v>
      </c>
      <c r="Q296" s="31">
        <v>35446904</v>
      </c>
      <c r="R296" s="31">
        <v>39076039</v>
      </c>
      <c r="S296" s="31">
        <v>25471578</v>
      </c>
      <c r="T296" s="36">
        <f t="shared" si="70"/>
        <v>0.65184646785719502</v>
      </c>
      <c r="U296" s="36">
        <f t="shared" si="71"/>
        <v>0.13044556977374722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156191108</v>
      </c>
      <c r="E298" s="32">
        <f>SUM(E293:E297)</f>
        <v>176847339</v>
      </c>
      <c r="F298" s="32">
        <f>SUM(F293:F297)</f>
        <v>44478105</v>
      </c>
      <c r="G298" s="37">
        <f t="shared" si="64"/>
        <v>0.28476720326486193</v>
      </c>
      <c r="H298" s="32">
        <f>SUM(H293:H297)</f>
        <v>46979930</v>
      </c>
      <c r="I298" s="37">
        <f t="shared" si="65"/>
        <v>0.30078492048343752</v>
      </c>
      <c r="J298" s="32">
        <f>SUM(J293:J297)</f>
        <v>47512096</v>
      </c>
      <c r="K298" s="37">
        <f t="shared" si="66"/>
        <v>0.2686616392910498</v>
      </c>
      <c r="L298" s="32">
        <f>SUM(L293:L297)</f>
        <v>0</v>
      </c>
      <c r="M298" s="37">
        <f t="shared" si="67"/>
        <v>0</v>
      </c>
      <c r="N298" s="32">
        <f t="shared" si="68"/>
        <v>138970131</v>
      </c>
      <c r="O298" s="37">
        <f t="shared" si="69"/>
        <v>0.78581974592221604</v>
      </c>
      <c r="P298" s="32">
        <f>SUM(P293:P297)</f>
        <v>40824260</v>
      </c>
      <c r="Q298" s="32">
        <f>SUM(Q293:Q297)</f>
        <v>145467121</v>
      </c>
      <c r="R298" s="32">
        <f>SUM(R293:R297)</f>
        <v>161146256</v>
      </c>
      <c r="S298" s="32">
        <f>SUM(S293:S297)</f>
        <v>119807583</v>
      </c>
      <c r="T298" s="37">
        <f t="shared" si="70"/>
        <v>0.74347109249624765</v>
      </c>
      <c r="U298" s="37">
        <f t="shared" si="71"/>
        <v>0.163820140279334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584205229</v>
      </c>
      <c r="E299" s="32">
        <f>SUM(E263:E266,E268:E274,E276:E284,E286:E291,E293:E297)</f>
        <v>640872274</v>
      </c>
      <c r="F299" s="32">
        <f>SUM(F263:F266,F268:F274,F276:F284,F286:F291,F293:F297)</f>
        <v>115859226</v>
      </c>
      <c r="G299" s="37">
        <f t="shared" si="64"/>
        <v>0.19831939231067719</v>
      </c>
      <c r="H299" s="32">
        <f>SUM(H263:H266,H268:H274,H276:H284,H286:H291,H293:H297)</f>
        <v>131407140</v>
      </c>
      <c r="I299" s="37">
        <f t="shared" si="65"/>
        <v>0.22493318011708519</v>
      </c>
      <c r="J299" s="32">
        <f>SUM(J263:J266,J268:J274,J276:J284,J286:J291,J293:J297)</f>
        <v>130245829</v>
      </c>
      <c r="K299" s="37">
        <f t="shared" si="66"/>
        <v>0.20323211704427707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377512195</v>
      </c>
      <c r="O299" s="37">
        <f t="shared" si="69"/>
        <v>0.58905995830301749</v>
      </c>
      <c r="P299" s="32">
        <f>SUM(P263:P266,P268:P274,P276:P284,P286:P291,P293:P297)</f>
        <v>121889007</v>
      </c>
      <c r="Q299" s="32">
        <f>SUM(Q263:Q266,Q268:Q274,Q276:Q284,Q286:Q291,Q293:Q297)</f>
        <v>546952534</v>
      </c>
      <c r="R299" s="32">
        <f>SUM(R263:R266,R268:R274,R276:R284,R286:R291,R293:R297)</f>
        <v>563763296</v>
      </c>
      <c r="S299" s="32">
        <f>SUM(S263:S266,S268:S274,S276:S284,S286:S291,S293:S297)</f>
        <v>350675183</v>
      </c>
      <c r="T299" s="37">
        <f t="shared" si="70"/>
        <v>0.62202556549548771</v>
      </c>
      <c r="U299" s="37">
        <f t="shared" si="71"/>
        <v>6.8560916244071235E-2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3205882760</v>
      </c>
      <c r="E302" s="31">
        <v>3230774236</v>
      </c>
      <c r="F302" s="31">
        <v>900115350</v>
      </c>
      <c r="G302" s="36">
        <f t="shared" ref="G302:G339" si="72">IF(($D302     =0),0,($F302     /$D302     ))</f>
        <v>0.28076989003802499</v>
      </c>
      <c r="H302" s="31">
        <v>879146227</v>
      </c>
      <c r="I302" s="36">
        <f t="shared" ref="I302:I339" si="73">IF(($D302     =0),0,($H302     /$D302     ))</f>
        <v>0.27422906351073173</v>
      </c>
      <c r="J302" s="31">
        <v>895468719</v>
      </c>
      <c r="K302" s="36">
        <f t="shared" ref="K302:K339" si="74">IF(($E302     =0),0,($J302     /$E302     ))</f>
        <v>0.27716845981434896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2674730296</v>
      </c>
      <c r="O302" s="36">
        <f t="shared" ref="O302:O339" si="77">IF(($E302     =0),0,($N302     /$E302     ))</f>
        <v>0.82789142806572757</v>
      </c>
      <c r="P302" s="31">
        <v>810231423</v>
      </c>
      <c r="Q302" s="31">
        <v>2882057956</v>
      </c>
      <c r="R302" s="31">
        <v>2925488784</v>
      </c>
      <c r="S302" s="31">
        <v>2413076107</v>
      </c>
      <c r="T302" s="36">
        <f t="shared" ref="T302:T339" si="78">IF(($R302     =0),0,($S302     /$R302     ))</f>
        <v>0.82484544811708971</v>
      </c>
      <c r="U302" s="36">
        <f t="shared" ref="U302:U339" si="79">IF(($P302     =0),0,(($J302     /$P302     )-1))</f>
        <v>0.10520117287527131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3205882760</v>
      </c>
      <c r="E303" s="32">
        <f>E302</f>
        <v>3230774236</v>
      </c>
      <c r="F303" s="32">
        <f>F302</f>
        <v>900115350</v>
      </c>
      <c r="G303" s="37">
        <f t="shared" si="72"/>
        <v>0.28076989003802499</v>
      </c>
      <c r="H303" s="32">
        <f>H302</f>
        <v>879146227</v>
      </c>
      <c r="I303" s="37">
        <f t="shared" si="73"/>
        <v>0.27422906351073173</v>
      </c>
      <c r="J303" s="32">
        <f>J302</f>
        <v>895468719</v>
      </c>
      <c r="K303" s="37">
        <f t="shared" si="74"/>
        <v>0.27716845981434896</v>
      </c>
      <c r="L303" s="32">
        <f>L302</f>
        <v>0</v>
      </c>
      <c r="M303" s="37">
        <f t="shared" si="75"/>
        <v>0</v>
      </c>
      <c r="N303" s="32">
        <f t="shared" si="76"/>
        <v>2674730296</v>
      </c>
      <c r="O303" s="37">
        <f t="shared" si="77"/>
        <v>0.82789142806572757</v>
      </c>
      <c r="P303" s="32">
        <f>P302</f>
        <v>810231423</v>
      </c>
      <c r="Q303" s="32">
        <f>Q302</f>
        <v>2882057956</v>
      </c>
      <c r="R303" s="32">
        <f>R302</f>
        <v>2925488784</v>
      </c>
      <c r="S303" s="32">
        <f>S302</f>
        <v>2413076107</v>
      </c>
      <c r="T303" s="37">
        <f t="shared" si="78"/>
        <v>0.82484544811708971</v>
      </c>
      <c r="U303" s="37">
        <f t="shared" si="79"/>
        <v>0.10520117287527131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34234239</v>
      </c>
      <c r="E304" s="31">
        <v>39303775</v>
      </c>
      <c r="F304" s="31">
        <v>8810776</v>
      </c>
      <c r="G304" s="36">
        <f t="shared" si="72"/>
        <v>0.25736736838227953</v>
      </c>
      <c r="H304" s="31">
        <v>8835934</v>
      </c>
      <c r="I304" s="36">
        <f t="shared" si="73"/>
        <v>0.25810224670102933</v>
      </c>
      <c r="J304" s="31">
        <v>8877678</v>
      </c>
      <c r="K304" s="36">
        <f t="shared" si="74"/>
        <v>0.22587341801137423</v>
      </c>
      <c r="L304" s="31">
        <v>0</v>
      </c>
      <c r="M304" s="36">
        <f t="shared" si="75"/>
        <v>0</v>
      </c>
      <c r="N304" s="31">
        <f t="shared" si="76"/>
        <v>26524388</v>
      </c>
      <c r="O304" s="36">
        <f t="shared" si="77"/>
        <v>0.67485599029609755</v>
      </c>
      <c r="P304" s="31">
        <v>6106338</v>
      </c>
      <c r="Q304" s="31">
        <v>28279712</v>
      </c>
      <c r="R304" s="31">
        <v>31303712</v>
      </c>
      <c r="S304" s="31">
        <v>18528265</v>
      </c>
      <c r="T304" s="36">
        <f t="shared" si="78"/>
        <v>0.59188715383019108</v>
      </c>
      <c r="U304" s="36">
        <f t="shared" si="79"/>
        <v>0.45384647885524854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21537522</v>
      </c>
      <c r="E305" s="31">
        <v>21026826</v>
      </c>
      <c r="F305" s="31">
        <v>4088736</v>
      </c>
      <c r="G305" s="36">
        <f t="shared" si="72"/>
        <v>0.18984245262755856</v>
      </c>
      <c r="H305" s="31">
        <v>3723974</v>
      </c>
      <c r="I305" s="36">
        <f t="shared" si="73"/>
        <v>0.17290633527849675</v>
      </c>
      <c r="J305" s="31">
        <v>9390171</v>
      </c>
      <c r="K305" s="36">
        <f t="shared" si="74"/>
        <v>0.44658052527756686</v>
      </c>
      <c r="L305" s="31">
        <v>0</v>
      </c>
      <c r="M305" s="36">
        <f t="shared" si="75"/>
        <v>0</v>
      </c>
      <c r="N305" s="31">
        <f t="shared" si="76"/>
        <v>17202881</v>
      </c>
      <c r="O305" s="36">
        <f t="shared" si="77"/>
        <v>0.81813969450263202</v>
      </c>
      <c r="P305" s="31">
        <v>3228635</v>
      </c>
      <c r="Q305" s="31">
        <v>27609845</v>
      </c>
      <c r="R305" s="31">
        <v>25035194</v>
      </c>
      <c r="S305" s="31">
        <v>21885260</v>
      </c>
      <c r="T305" s="36">
        <f t="shared" si="78"/>
        <v>0.87417976469445369</v>
      </c>
      <c r="U305" s="36">
        <f t="shared" si="79"/>
        <v>1.9084027770249659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19232000</v>
      </c>
      <c r="E306" s="31">
        <v>20928000</v>
      </c>
      <c r="F306" s="31">
        <v>5113470</v>
      </c>
      <c r="G306" s="36">
        <f t="shared" si="72"/>
        <v>0.26588342346089849</v>
      </c>
      <c r="H306" s="31">
        <v>5138975</v>
      </c>
      <c r="I306" s="36">
        <f t="shared" si="73"/>
        <v>0.26720959858569049</v>
      </c>
      <c r="J306" s="31">
        <v>5230889</v>
      </c>
      <c r="K306" s="36">
        <f t="shared" si="74"/>
        <v>0.24994691322629969</v>
      </c>
      <c r="L306" s="31">
        <v>0</v>
      </c>
      <c r="M306" s="36">
        <f t="shared" si="75"/>
        <v>0</v>
      </c>
      <c r="N306" s="31">
        <f t="shared" si="76"/>
        <v>15483334</v>
      </c>
      <c r="O306" s="36">
        <f t="shared" si="77"/>
        <v>0.73983820718654436</v>
      </c>
      <c r="P306" s="31">
        <v>4482298</v>
      </c>
      <c r="Q306" s="31">
        <v>17786000</v>
      </c>
      <c r="R306" s="31">
        <v>17936000</v>
      </c>
      <c r="S306" s="31">
        <v>13366623</v>
      </c>
      <c r="T306" s="36">
        <f t="shared" si="78"/>
        <v>0.74523990856378231</v>
      </c>
      <c r="U306" s="36">
        <f t="shared" si="79"/>
        <v>0.16701053789819409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130975872</v>
      </c>
      <c r="E307" s="31">
        <v>134048296</v>
      </c>
      <c r="F307" s="31">
        <v>35086846</v>
      </c>
      <c r="G307" s="36">
        <f t="shared" si="72"/>
        <v>0.26788785952881461</v>
      </c>
      <c r="H307" s="31">
        <v>32194769</v>
      </c>
      <c r="I307" s="36">
        <f t="shared" si="73"/>
        <v>0.24580686891704756</v>
      </c>
      <c r="J307" s="31">
        <v>33203987</v>
      </c>
      <c r="K307" s="36">
        <f t="shared" si="74"/>
        <v>0.24770167164228629</v>
      </c>
      <c r="L307" s="31">
        <v>0</v>
      </c>
      <c r="M307" s="36">
        <f t="shared" si="75"/>
        <v>0</v>
      </c>
      <c r="N307" s="31">
        <f t="shared" si="76"/>
        <v>100485602</v>
      </c>
      <c r="O307" s="36">
        <f t="shared" si="77"/>
        <v>0.74962237490881645</v>
      </c>
      <c r="P307" s="31">
        <v>31438604</v>
      </c>
      <c r="Q307" s="31">
        <v>109936166</v>
      </c>
      <c r="R307" s="31">
        <v>114883066</v>
      </c>
      <c r="S307" s="31">
        <v>91179829</v>
      </c>
      <c r="T307" s="36">
        <f t="shared" si="78"/>
        <v>0.7936751009065165</v>
      </c>
      <c r="U307" s="36">
        <f t="shared" si="79"/>
        <v>5.6153352101766307E-2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86096656</v>
      </c>
      <c r="E308" s="31">
        <v>105036186</v>
      </c>
      <c r="F308" s="31">
        <v>26947684</v>
      </c>
      <c r="G308" s="36">
        <f t="shared" si="72"/>
        <v>0.31299338733899257</v>
      </c>
      <c r="H308" s="31">
        <v>27809469</v>
      </c>
      <c r="I308" s="36">
        <f t="shared" si="73"/>
        <v>0.3230028933992512</v>
      </c>
      <c r="J308" s="31">
        <v>24122847</v>
      </c>
      <c r="K308" s="36">
        <f t="shared" si="74"/>
        <v>0.22966225182624206</v>
      </c>
      <c r="L308" s="31">
        <v>0</v>
      </c>
      <c r="M308" s="36">
        <f t="shared" si="75"/>
        <v>0</v>
      </c>
      <c r="N308" s="31">
        <f t="shared" si="76"/>
        <v>78880000</v>
      </c>
      <c r="O308" s="36">
        <f t="shared" si="77"/>
        <v>0.75097928631947852</v>
      </c>
      <c r="P308" s="31">
        <v>21299722</v>
      </c>
      <c r="Q308" s="31">
        <v>79831895</v>
      </c>
      <c r="R308" s="31">
        <v>80238858</v>
      </c>
      <c r="S308" s="31">
        <v>67619572</v>
      </c>
      <c r="T308" s="36">
        <f t="shared" si="78"/>
        <v>0.84272849446586096</v>
      </c>
      <c r="U308" s="36">
        <f t="shared" si="79"/>
        <v>0.13254280971366672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292076289</v>
      </c>
      <c r="E310" s="32">
        <f>SUM(E304:E309)</f>
        <v>320343083</v>
      </c>
      <c r="F310" s="32">
        <f>SUM(F304:F309)</f>
        <v>80047512</v>
      </c>
      <c r="G310" s="37">
        <f t="shared" si="72"/>
        <v>0.27406371216939146</v>
      </c>
      <c r="H310" s="32">
        <f>SUM(H304:H309)</f>
        <v>77703121</v>
      </c>
      <c r="I310" s="37">
        <f t="shared" si="73"/>
        <v>0.26603707293747492</v>
      </c>
      <c r="J310" s="32">
        <f>SUM(J304:J309)</f>
        <v>80825572</v>
      </c>
      <c r="K310" s="37">
        <f t="shared" si="74"/>
        <v>0.25230940291599802</v>
      </c>
      <c r="L310" s="32">
        <f>SUM(L304:L309)</f>
        <v>0</v>
      </c>
      <c r="M310" s="37">
        <f t="shared" si="75"/>
        <v>0</v>
      </c>
      <c r="N310" s="32">
        <f t="shared" si="76"/>
        <v>238576205</v>
      </c>
      <c r="O310" s="37">
        <f t="shared" si="77"/>
        <v>0.74475216622673257</v>
      </c>
      <c r="P310" s="32">
        <f>SUM(P304:P309)</f>
        <v>66555597</v>
      </c>
      <c r="Q310" s="32">
        <f>SUM(Q304:Q309)</f>
        <v>263443618</v>
      </c>
      <c r="R310" s="32">
        <f>SUM(R304:R309)</f>
        <v>269396830</v>
      </c>
      <c r="S310" s="32">
        <f>SUM(S304:S309)</f>
        <v>212579549</v>
      </c>
      <c r="T310" s="37">
        <f t="shared" si="78"/>
        <v>0.78909447078497541</v>
      </c>
      <c r="U310" s="37">
        <f t="shared" si="79"/>
        <v>0.21440683643781311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38364210</v>
      </c>
      <c r="E311" s="31">
        <v>53569644</v>
      </c>
      <c r="F311" s="31">
        <v>22057889</v>
      </c>
      <c r="G311" s="36">
        <f t="shared" si="72"/>
        <v>0.57496007346430433</v>
      </c>
      <c r="H311" s="31">
        <v>9450804</v>
      </c>
      <c r="I311" s="36">
        <f t="shared" si="73"/>
        <v>0.24634428807474468</v>
      </c>
      <c r="J311" s="31">
        <v>13501489</v>
      </c>
      <c r="K311" s="36">
        <f t="shared" si="74"/>
        <v>0.25203619049624448</v>
      </c>
      <c r="L311" s="31">
        <v>0</v>
      </c>
      <c r="M311" s="36">
        <f t="shared" si="75"/>
        <v>0</v>
      </c>
      <c r="N311" s="31">
        <f t="shared" si="76"/>
        <v>45010182</v>
      </c>
      <c r="O311" s="36">
        <f t="shared" si="77"/>
        <v>0.84021805334379296</v>
      </c>
      <c r="P311" s="31">
        <v>4444454</v>
      </c>
      <c r="Q311" s="31">
        <v>33119755</v>
      </c>
      <c r="R311" s="31">
        <v>36944514</v>
      </c>
      <c r="S311" s="31">
        <v>35717585</v>
      </c>
      <c r="T311" s="36">
        <f t="shared" si="78"/>
        <v>0.96678995425410119</v>
      </c>
      <c r="U311" s="36">
        <f t="shared" si="79"/>
        <v>2.0378284936687385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195445179</v>
      </c>
      <c r="E312" s="31">
        <v>198904408</v>
      </c>
      <c r="F312" s="31">
        <v>52485733</v>
      </c>
      <c r="G312" s="36">
        <f t="shared" si="72"/>
        <v>0.26854452623771291</v>
      </c>
      <c r="H312" s="31">
        <v>40718760</v>
      </c>
      <c r="I312" s="36">
        <f t="shared" si="73"/>
        <v>0.20833852340763034</v>
      </c>
      <c r="J312" s="31">
        <v>61060721</v>
      </c>
      <c r="K312" s="36">
        <f t="shared" si="74"/>
        <v>0.3069852579637149</v>
      </c>
      <c r="L312" s="31">
        <v>0</v>
      </c>
      <c r="M312" s="36">
        <f t="shared" si="75"/>
        <v>0</v>
      </c>
      <c r="N312" s="31">
        <f t="shared" si="76"/>
        <v>154265214</v>
      </c>
      <c r="O312" s="36">
        <f t="shared" si="77"/>
        <v>0.77557463683761096</v>
      </c>
      <c r="P312" s="31">
        <v>37346374</v>
      </c>
      <c r="Q312" s="31">
        <v>169812269</v>
      </c>
      <c r="R312" s="31">
        <v>172083472</v>
      </c>
      <c r="S312" s="31">
        <v>125735482</v>
      </c>
      <c r="T312" s="36">
        <f t="shared" si="78"/>
        <v>0.73066565044666232</v>
      </c>
      <c r="U312" s="36">
        <f t="shared" si="79"/>
        <v>0.63498392106285872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160222402</v>
      </c>
      <c r="E313" s="31">
        <v>148162734</v>
      </c>
      <c r="F313" s="31">
        <v>54386684</v>
      </c>
      <c r="G313" s="36">
        <f t="shared" si="72"/>
        <v>0.33944494228715905</v>
      </c>
      <c r="H313" s="31">
        <v>42116828</v>
      </c>
      <c r="I313" s="36">
        <f t="shared" si="73"/>
        <v>0.26286478965656751</v>
      </c>
      <c r="J313" s="31">
        <v>40090420</v>
      </c>
      <c r="K313" s="36">
        <f t="shared" si="74"/>
        <v>0.27058369481761857</v>
      </c>
      <c r="L313" s="31">
        <v>0</v>
      </c>
      <c r="M313" s="36">
        <f t="shared" si="75"/>
        <v>0</v>
      </c>
      <c r="N313" s="31">
        <f t="shared" si="76"/>
        <v>136593932</v>
      </c>
      <c r="O313" s="36">
        <f t="shared" si="77"/>
        <v>0.92191827399729276</v>
      </c>
      <c r="P313" s="31">
        <v>38743487</v>
      </c>
      <c r="Q313" s="31">
        <v>149836341</v>
      </c>
      <c r="R313" s="31">
        <v>151400780</v>
      </c>
      <c r="S313" s="31">
        <v>121548870</v>
      </c>
      <c r="T313" s="36">
        <f t="shared" si="78"/>
        <v>0.80282855874322445</v>
      </c>
      <c r="U313" s="36">
        <f t="shared" si="79"/>
        <v>3.4765404569805591E-2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136925430</v>
      </c>
      <c r="E314" s="31">
        <v>138005430</v>
      </c>
      <c r="F314" s="31">
        <v>29194980</v>
      </c>
      <c r="G314" s="36">
        <f t="shared" si="72"/>
        <v>0.21321809980804882</v>
      </c>
      <c r="H314" s="31">
        <v>65305638</v>
      </c>
      <c r="I314" s="36">
        <f t="shared" si="73"/>
        <v>0.47694309230944171</v>
      </c>
      <c r="J314" s="31">
        <v>24986614</v>
      </c>
      <c r="K314" s="36">
        <f t="shared" si="74"/>
        <v>0.18105529615754976</v>
      </c>
      <c r="L314" s="31">
        <v>0</v>
      </c>
      <c r="M314" s="36">
        <f t="shared" si="75"/>
        <v>0</v>
      </c>
      <c r="N314" s="31">
        <f t="shared" si="76"/>
        <v>119487232</v>
      </c>
      <c r="O314" s="36">
        <f t="shared" si="77"/>
        <v>0.86581543929104821</v>
      </c>
      <c r="P314" s="31">
        <v>68512105</v>
      </c>
      <c r="Q314" s="31">
        <v>122301200</v>
      </c>
      <c r="R314" s="31">
        <v>127878710</v>
      </c>
      <c r="S314" s="31">
        <v>108975898</v>
      </c>
      <c r="T314" s="36">
        <f t="shared" si="78"/>
        <v>0.85218171187369651</v>
      </c>
      <c r="U314" s="36">
        <f t="shared" si="79"/>
        <v>-0.63529636113209476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52280244</v>
      </c>
      <c r="E315" s="31">
        <v>53729898</v>
      </c>
      <c r="F315" s="31">
        <v>15044677</v>
      </c>
      <c r="G315" s="36">
        <f t="shared" si="72"/>
        <v>0.28776983137263096</v>
      </c>
      <c r="H315" s="31">
        <v>11707529</v>
      </c>
      <c r="I315" s="36">
        <f t="shared" si="73"/>
        <v>0.22393791811683206</v>
      </c>
      <c r="J315" s="31">
        <v>12145559</v>
      </c>
      <c r="K315" s="36">
        <f t="shared" si="74"/>
        <v>0.22604842838153164</v>
      </c>
      <c r="L315" s="31">
        <v>0</v>
      </c>
      <c r="M315" s="36">
        <f t="shared" si="75"/>
        <v>0</v>
      </c>
      <c r="N315" s="31">
        <f t="shared" si="76"/>
        <v>38897765</v>
      </c>
      <c r="O315" s="36">
        <f t="shared" si="77"/>
        <v>0.72395009943998034</v>
      </c>
      <c r="P315" s="31">
        <v>12519352</v>
      </c>
      <c r="Q315" s="31">
        <v>49994290</v>
      </c>
      <c r="R315" s="31">
        <v>51410962</v>
      </c>
      <c r="S315" s="31">
        <v>40220730</v>
      </c>
      <c r="T315" s="36">
        <f t="shared" si="78"/>
        <v>0.78233762674971929</v>
      </c>
      <c r="U315" s="36">
        <f t="shared" si="79"/>
        <v>-2.9857216252087149E-2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583237465</v>
      </c>
      <c r="E317" s="32">
        <f>SUM(E311:E316)</f>
        <v>592372114</v>
      </c>
      <c r="F317" s="32">
        <f>SUM(F311:F316)</f>
        <v>173169963</v>
      </c>
      <c r="G317" s="37">
        <f t="shared" si="72"/>
        <v>0.29691158986160121</v>
      </c>
      <c r="H317" s="32">
        <f>SUM(H311:H316)</f>
        <v>169299559</v>
      </c>
      <c r="I317" s="37">
        <f t="shared" si="73"/>
        <v>0.2902755209664043</v>
      </c>
      <c r="J317" s="32">
        <f>SUM(J311:J316)</f>
        <v>151784803</v>
      </c>
      <c r="K317" s="37">
        <f t="shared" si="74"/>
        <v>0.25623218820189098</v>
      </c>
      <c r="L317" s="32">
        <f>SUM(L311:L316)</f>
        <v>0</v>
      </c>
      <c r="M317" s="37">
        <f t="shared" si="75"/>
        <v>0</v>
      </c>
      <c r="N317" s="32">
        <f t="shared" si="76"/>
        <v>494254325</v>
      </c>
      <c r="O317" s="37">
        <f t="shared" si="77"/>
        <v>0.83436460515087651</v>
      </c>
      <c r="P317" s="32">
        <f>SUM(P311:P316)</f>
        <v>161565772</v>
      </c>
      <c r="Q317" s="32">
        <f>SUM(Q311:Q316)</f>
        <v>525063855</v>
      </c>
      <c r="R317" s="32">
        <f>SUM(R311:R316)</f>
        <v>539718438</v>
      </c>
      <c r="S317" s="32">
        <f>SUM(S311:S316)</f>
        <v>432198565</v>
      </c>
      <c r="T317" s="37">
        <f t="shared" si="78"/>
        <v>0.80078525129059974</v>
      </c>
      <c r="U317" s="37">
        <f t="shared" si="79"/>
        <v>-6.0538620766779738E-2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58024258</v>
      </c>
      <c r="E318" s="31">
        <v>59269860</v>
      </c>
      <c r="F318" s="31">
        <v>26836921</v>
      </c>
      <c r="G318" s="36">
        <f t="shared" si="72"/>
        <v>0.46251209278712363</v>
      </c>
      <c r="H318" s="31">
        <v>10781124</v>
      </c>
      <c r="I318" s="36">
        <f t="shared" si="73"/>
        <v>0.18580373746442394</v>
      </c>
      <c r="J318" s="31">
        <v>10958886</v>
      </c>
      <c r="K318" s="36">
        <f t="shared" si="74"/>
        <v>0.18489812528661279</v>
      </c>
      <c r="L318" s="31">
        <v>0</v>
      </c>
      <c r="M318" s="36">
        <f t="shared" si="75"/>
        <v>0</v>
      </c>
      <c r="N318" s="31">
        <f t="shared" si="76"/>
        <v>48576931</v>
      </c>
      <c r="O318" s="36">
        <f t="shared" si="77"/>
        <v>0.81958909638052124</v>
      </c>
      <c r="P318" s="31">
        <v>10078506</v>
      </c>
      <c r="Q318" s="31">
        <v>53031700</v>
      </c>
      <c r="R318" s="31">
        <v>53000570</v>
      </c>
      <c r="S318" s="31">
        <v>44636954</v>
      </c>
      <c r="T318" s="36">
        <f t="shared" si="78"/>
        <v>0.84219762164821999</v>
      </c>
      <c r="U318" s="36">
        <f t="shared" si="79"/>
        <v>8.7352232563040699E-2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127653460</v>
      </c>
      <c r="E319" s="31">
        <v>121694142</v>
      </c>
      <c r="F319" s="31">
        <v>36446798</v>
      </c>
      <c r="G319" s="36">
        <f t="shared" si="72"/>
        <v>0.2855135928160506</v>
      </c>
      <c r="H319" s="31">
        <v>34971731</v>
      </c>
      <c r="I319" s="36">
        <f t="shared" si="73"/>
        <v>0.27395834785833456</v>
      </c>
      <c r="J319" s="31">
        <v>31119809</v>
      </c>
      <c r="K319" s="36">
        <f t="shared" si="74"/>
        <v>0.25572150383376713</v>
      </c>
      <c r="L319" s="31">
        <v>0</v>
      </c>
      <c r="M319" s="36">
        <f t="shared" si="75"/>
        <v>0</v>
      </c>
      <c r="N319" s="31">
        <f t="shared" si="76"/>
        <v>102538338</v>
      </c>
      <c r="O319" s="36">
        <f t="shared" si="77"/>
        <v>0.84259058254422792</v>
      </c>
      <c r="P319" s="31">
        <v>33410960</v>
      </c>
      <c r="Q319" s="31">
        <v>112281455</v>
      </c>
      <c r="R319" s="31">
        <v>116325225</v>
      </c>
      <c r="S319" s="31">
        <v>97350367</v>
      </c>
      <c r="T319" s="36">
        <f t="shared" si="78"/>
        <v>0.83688096885262853</v>
      </c>
      <c r="U319" s="36">
        <f t="shared" si="79"/>
        <v>-6.8574832929074736E-2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20018600</v>
      </c>
      <c r="E320" s="31">
        <v>20230600</v>
      </c>
      <c r="F320" s="31">
        <v>4902985</v>
      </c>
      <c r="G320" s="36">
        <f t="shared" si="72"/>
        <v>0.24492147303008202</v>
      </c>
      <c r="H320" s="31">
        <v>5033385</v>
      </c>
      <c r="I320" s="36">
        <f t="shared" si="73"/>
        <v>0.25143541506399048</v>
      </c>
      <c r="J320" s="31">
        <v>5242591</v>
      </c>
      <c r="K320" s="36">
        <f t="shared" si="74"/>
        <v>0.25914164681225471</v>
      </c>
      <c r="L320" s="31">
        <v>0</v>
      </c>
      <c r="M320" s="36">
        <f t="shared" si="75"/>
        <v>0</v>
      </c>
      <c r="N320" s="31">
        <f t="shared" si="76"/>
        <v>15178961</v>
      </c>
      <c r="O320" s="36">
        <f t="shared" si="77"/>
        <v>0.75029712415845307</v>
      </c>
      <c r="P320" s="31">
        <v>4768815</v>
      </c>
      <c r="Q320" s="31">
        <v>18314000</v>
      </c>
      <c r="R320" s="31">
        <v>18314000</v>
      </c>
      <c r="S320" s="31">
        <v>13694193</v>
      </c>
      <c r="T320" s="36">
        <f t="shared" si="78"/>
        <v>0.74774451239488915</v>
      </c>
      <c r="U320" s="36">
        <f t="shared" si="79"/>
        <v>9.9348790003386478E-2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30024643</v>
      </c>
      <c r="E321" s="31">
        <v>29668785</v>
      </c>
      <c r="F321" s="31">
        <v>6422875</v>
      </c>
      <c r="G321" s="36">
        <f t="shared" si="72"/>
        <v>0.21392011222248339</v>
      </c>
      <c r="H321" s="31">
        <v>7637084</v>
      </c>
      <c r="I321" s="36">
        <f t="shared" si="73"/>
        <v>0.25436052645155516</v>
      </c>
      <c r="J321" s="31">
        <v>9100748</v>
      </c>
      <c r="K321" s="36">
        <f t="shared" si="74"/>
        <v>0.30674488355353952</v>
      </c>
      <c r="L321" s="31">
        <v>0</v>
      </c>
      <c r="M321" s="36">
        <f t="shared" si="75"/>
        <v>0</v>
      </c>
      <c r="N321" s="31">
        <f t="shared" si="76"/>
        <v>23160707</v>
      </c>
      <c r="O321" s="36">
        <f t="shared" si="77"/>
        <v>0.78064224739907617</v>
      </c>
      <c r="P321" s="31">
        <v>7957132</v>
      </c>
      <c r="Q321" s="31">
        <v>28420337</v>
      </c>
      <c r="R321" s="31">
        <v>27410375</v>
      </c>
      <c r="S321" s="31">
        <v>21171828</v>
      </c>
      <c r="T321" s="36">
        <f t="shared" si="78"/>
        <v>0.77240198282584605</v>
      </c>
      <c r="U321" s="36">
        <f t="shared" si="79"/>
        <v>0.14372213506072296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235720961</v>
      </c>
      <c r="E323" s="32">
        <f>SUM(E318:E322)</f>
        <v>230863387</v>
      </c>
      <c r="F323" s="32">
        <f>SUM(F318:F322)</f>
        <v>74609579</v>
      </c>
      <c r="G323" s="37">
        <f t="shared" si="72"/>
        <v>0.31651652311056039</v>
      </c>
      <c r="H323" s="32">
        <f>SUM(H318:H322)</f>
        <v>58423324</v>
      </c>
      <c r="I323" s="37">
        <f t="shared" si="73"/>
        <v>0.24784950711277645</v>
      </c>
      <c r="J323" s="32">
        <f>SUM(J318:J322)</f>
        <v>56422034</v>
      </c>
      <c r="K323" s="37">
        <f t="shared" si="74"/>
        <v>0.24439576466925872</v>
      </c>
      <c r="L323" s="32">
        <f>SUM(L318:L322)</f>
        <v>0</v>
      </c>
      <c r="M323" s="37">
        <f t="shared" si="75"/>
        <v>0</v>
      </c>
      <c r="N323" s="32">
        <f t="shared" si="76"/>
        <v>189454937</v>
      </c>
      <c r="O323" s="37">
        <f t="shared" si="77"/>
        <v>0.82063656546804453</v>
      </c>
      <c r="P323" s="32">
        <f>SUM(P318:P322)</f>
        <v>56215413</v>
      </c>
      <c r="Q323" s="32">
        <f>SUM(Q318:Q322)</f>
        <v>212047492</v>
      </c>
      <c r="R323" s="32">
        <f>SUM(R318:R322)</f>
        <v>215050170</v>
      </c>
      <c r="S323" s="32">
        <f>SUM(S318:S322)</f>
        <v>176853342</v>
      </c>
      <c r="T323" s="37">
        <f t="shared" si="78"/>
        <v>0.82238178188838451</v>
      </c>
      <c r="U323" s="37">
        <f t="shared" si="79"/>
        <v>3.6755222273292532E-3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16611600</v>
      </c>
      <c r="E324" s="31">
        <v>16611600</v>
      </c>
      <c r="F324" s="31">
        <v>2982791</v>
      </c>
      <c r="G324" s="36">
        <f t="shared" si="72"/>
        <v>0.17956072864745118</v>
      </c>
      <c r="H324" s="31">
        <v>3128493</v>
      </c>
      <c r="I324" s="36">
        <f t="shared" si="73"/>
        <v>0.18833182836090442</v>
      </c>
      <c r="J324" s="31">
        <v>2894899</v>
      </c>
      <c r="K324" s="36">
        <f t="shared" si="74"/>
        <v>0.17426972717859809</v>
      </c>
      <c r="L324" s="31">
        <v>0</v>
      </c>
      <c r="M324" s="36">
        <f t="shared" si="75"/>
        <v>0</v>
      </c>
      <c r="N324" s="31">
        <f t="shared" si="76"/>
        <v>9006183</v>
      </c>
      <c r="O324" s="36">
        <f t="shared" si="77"/>
        <v>0.54216228418695367</v>
      </c>
      <c r="P324" s="31">
        <v>2810741</v>
      </c>
      <c r="Q324" s="31">
        <v>15134890</v>
      </c>
      <c r="R324" s="31">
        <v>15134890</v>
      </c>
      <c r="S324" s="31">
        <v>8018900</v>
      </c>
      <c r="T324" s="36">
        <f t="shared" si="78"/>
        <v>0.52982875990509348</v>
      </c>
      <c r="U324" s="36">
        <f t="shared" si="79"/>
        <v>2.9941570568045917E-2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43994105</v>
      </c>
      <c r="E325" s="31">
        <v>43693769</v>
      </c>
      <c r="F325" s="31">
        <v>18438648</v>
      </c>
      <c r="G325" s="36">
        <f t="shared" si="72"/>
        <v>0.41911633388155073</v>
      </c>
      <c r="H325" s="31">
        <v>10193965</v>
      </c>
      <c r="I325" s="36">
        <f t="shared" si="73"/>
        <v>0.23171206687805104</v>
      </c>
      <c r="J325" s="31">
        <v>8068216</v>
      </c>
      <c r="K325" s="36">
        <f t="shared" si="74"/>
        <v>0.18465369741850376</v>
      </c>
      <c r="L325" s="31">
        <v>0</v>
      </c>
      <c r="M325" s="36">
        <f t="shared" si="75"/>
        <v>0</v>
      </c>
      <c r="N325" s="31">
        <f t="shared" si="76"/>
        <v>36700829</v>
      </c>
      <c r="O325" s="36">
        <f t="shared" si="77"/>
        <v>0.83995566965166135</v>
      </c>
      <c r="P325" s="31">
        <v>6813426</v>
      </c>
      <c r="Q325" s="31">
        <v>27859360</v>
      </c>
      <c r="R325" s="31">
        <v>30259360</v>
      </c>
      <c r="S325" s="31">
        <v>23450874</v>
      </c>
      <c r="T325" s="36">
        <f t="shared" si="78"/>
        <v>0.77499570380867278</v>
      </c>
      <c r="U325" s="36">
        <f t="shared" si="79"/>
        <v>0.18416432496661739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126354871</v>
      </c>
      <c r="E326" s="31">
        <v>129482266</v>
      </c>
      <c r="F326" s="31">
        <v>23716000</v>
      </c>
      <c r="G326" s="36">
        <f t="shared" si="72"/>
        <v>0.18769359512859618</v>
      </c>
      <c r="H326" s="31">
        <v>24015660</v>
      </c>
      <c r="I326" s="36">
        <f t="shared" si="73"/>
        <v>0.19006516970762449</v>
      </c>
      <c r="J326" s="31">
        <v>24443812</v>
      </c>
      <c r="K326" s="36">
        <f t="shared" si="74"/>
        <v>0.1887811571045567</v>
      </c>
      <c r="L326" s="31">
        <v>0</v>
      </c>
      <c r="M326" s="36">
        <f t="shared" si="75"/>
        <v>0</v>
      </c>
      <c r="N326" s="31">
        <f t="shared" si="76"/>
        <v>72175472</v>
      </c>
      <c r="O326" s="36">
        <f t="shared" si="77"/>
        <v>0.55741588581713575</v>
      </c>
      <c r="P326" s="31">
        <v>22017985</v>
      </c>
      <c r="Q326" s="31">
        <v>118322223</v>
      </c>
      <c r="R326" s="31">
        <v>115824188</v>
      </c>
      <c r="S326" s="31">
        <v>64725756</v>
      </c>
      <c r="T326" s="36">
        <f t="shared" si="78"/>
        <v>0.55882762588415469</v>
      </c>
      <c r="U326" s="36">
        <f t="shared" si="79"/>
        <v>0.11017479574084543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237885485</v>
      </c>
      <c r="E327" s="31">
        <v>241645025</v>
      </c>
      <c r="F327" s="31">
        <v>74156040</v>
      </c>
      <c r="G327" s="36">
        <f t="shared" si="72"/>
        <v>0.31172999058769812</v>
      </c>
      <c r="H327" s="31">
        <v>41586959</v>
      </c>
      <c r="I327" s="36">
        <f t="shared" si="73"/>
        <v>0.17481923707955532</v>
      </c>
      <c r="J327" s="31">
        <v>67217253</v>
      </c>
      <c r="K327" s="36">
        <f t="shared" si="74"/>
        <v>0.2781652674206721</v>
      </c>
      <c r="L327" s="31">
        <v>0</v>
      </c>
      <c r="M327" s="36">
        <f t="shared" si="75"/>
        <v>0</v>
      </c>
      <c r="N327" s="31">
        <f t="shared" si="76"/>
        <v>182960252</v>
      </c>
      <c r="O327" s="36">
        <f t="shared" si="77"/>
        <v>0.75714470844164905</v>
      </c>
      <c r="P327" s="31">
        <v>59810518</v>
      </c>
      <c r="Q327" s="31">
        <v>222027320</v>
      </c>
      <c r="R327" s="31">
        <v>218361960</v>
      </c>
      <c r="S327" s="31">
        <v>185867251</v>
      </c>
      <c r="T327" s="36">
        <f t="shared" si="78"/>
        <v>0.851188783064596</v>
      </c>
      <c r="U327" s="36">
        <f t="shared" si="79"/>
        <v>0.123836663645013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59349800</v>
      </c>
      <c r="E328" s="31">
        <v>59349800</v>
      </c>
      <c r="F328" s="31">
        <v>44129629</v>
      </c>
      <c r="G328" s="36">
        <f t="shared" si="72"/>
        <v>0.74355143572514149</v>
      </c>
      <c r="H328" s="31">
        <v>790468</v>
      </c>
      <c r="I328" s="36">
        <f t="shared" si="73"/>
        <v>1.3318798041442431E-2</v>
      </c>
      <c r="J328" s="31">
        <v>612226</v>
      </c>
      <c r="K328" s="36">
        <f t="shared" si="74"/>
        <v>1.0315552874651641E-2</v>
      </c>
      <c r="L328" s="31">
        <v>0</v>
      </c>
      <c r="M328" s="36">
        <f t="shared" si="75"/>
        <v>0</v>
      </c>
      <c r="N328" s="31">
        <f t="shared" si="76"/>
        <v>45532323</v>
      </c>
      <c r="O328" s="36">
        <f t="shared" si="77"/>
        <v>0.76718578664123549</v>
      </c>
      <c r="P328" s="31">
        <v>2185845</v>
      </c>
      <c r="Q328" s="31">
        <v>57933200</v>
      </c>
      <c r="R328" s="31">
        <v>45858600</v>
      </c>
      <c r="S328" s="31">
        <v>35346084</v>
      </c>
      <c r="T328" s="36">
        <f t="shared" si="78"/>
        <v>0.77076238698957233</v>
      </c>
      <c r="U328" s="36">
        <f t="shared" si="79"/>
        <v>-0.71991335158714365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100070521</v>
      </c>
      <c r="E329" s="31">
        <v>92359920</v>
      </c>
      <c r="F329" s="31">
        <v>28898575</v>
      </c>
      <c r="G329" s="36">
        <f t="shared" si="72"/>
        <v>0.28878209797668586</v>
      </c>
      <c r="H329" s="31">
        <v>19582816</v>
      </c>
      <c r="I329" s="36">
        <f t="shared" si="73"/>
        <v>0.19569015734413933</v>
      </c>
      <c r="J329" s="31">
        <v>18643052</v>
      </c>
      <c r="K329" s="36">
        <f t="shared" si="74"/>
        <v>0.20185218869830115</v>
      </c>
      <c r="L329" s="31">
        <v>0</v>
      </c>
      <c r="M329" s="36">
        <f t="shared" si="75"/>
        <v>0</v>
      </c>
      <c r="N329" s="31">
        <f t="shared" si="76"/>
        <v>67124443</v>
      </c>
      <c r="O329" s="36">
        <f t="shared" si="77"/>
        <v>0.72677025922066629</v>
      </c>
      <c r="P329" s="31">
        <v>20557579</v>
      </c>
      <c r="Q329" s="31">
        <v>101614376</v>
      </c>
      <c r="R329" s="31">
        <v>101601280</v>
      </c>
      <c r="S329" s="31">
        <v>64800424</v>
      </c>
      <c r="T329" s="36">
        <f t="shared" si="78"/>
        <v>0.63779141365148151</v>
      </c>
      <c r="U329" s="36">
        <f t="shared" si="79"/>
        <v>-9.312998383710458E-2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56035647</v>
      </c>
      <c r="E330" s="31">
        <v>57707341</v>
      </c>
      <c r="F330" s="31">
        <v>24728453</v>
      </c>
      <c r="G330" s="36">
        <f t="shared" si="72"/>
        <v>0.44129860765237527</v>
      </c>
      <c r="H330" s="31">
        <v>13552191</v>
      </c>
      <c r="I330" s="36">
        <f t="shared" si="73"/>
        <v>0.24184946057640772</v>
      </c>
      <c r="J330" s="31">
        <v>13059869</v>
      </c>
      <c r="K330" s="36">
        <f t="shared" si="74"/>
        <v>0.22631209086552784</v>
      </c>
      <c r="L330" s="31">
        <v>0</v>
      </c>
      <c r="M330" s="36">
        <f t="shared" si="75"/>
        <v>0</v>
      </c>
      <c r="N330" s="31">
        <f t="shared" si="76"/>
        <v>51340513</v>
      </c>
      <c r="O330" s="36">
        <f t="shared" si="77"/>
        <v>0.88967039739363485</v>
      </c>
      <c r="P330" s="31">
        <v>12844356</v>
      </c>
      <c r="Q330" s="31">
        <v>54782262</v>
      </c>
      <c r="R330" s="31">
        <v>57228954</v>
      </c>
      <c r="S330" s="31">
        <v>50642675</v>
      </c>
      <c r="T330" s="36">
        <f t="shared" si="78"/>
        <v>0.88491351772740767</v>
      </c>
      <c r="U330" s="36">
        <f t="shared" si="79"/>
        <v>1.6778809307371967E-2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640302029</v>
      </c>
      <c r="E332" s="32">
        <f>SUM(E324:E331)</f>
        <v>640849721</v>
      </c>
      <c r="F332" s="32">
        <f>SUM(F324:F331)</f>
        <v>217050136</v>
      </c>
      <c r="G332" s="37">
        <f t="shared" si="72"/>
        <v>0.33898086554400098</v>
      </c>
      <c r="H332" s="32">
        <f>SUM(H324:H331)</f>
        <v>112850552</v>
      </c>
      <c r="I332" s="37">
        <f t="shared" si="73"/>
        <v>0.17624581352060653</v>
      </c>
      <c r="J332" s="32">
        <f>SUM(J324:J331)</f>
        <v>134939327</v>
      </c>
      <c r="K332" s="37">
        <f t="shared" si="74"/>
        <v>0.21056313606478108</v>
      </c>
      <c r="L332" s="32">
        <f>SUM(L324:L331)</f>
        <v>0</v>
      </c>
      <c r="M332" s="37">
        <f t="shared" si="75"/>
        <v>0</v>
      </c>
      <c r="N332" s="32">
        <f t="shared" si="76"/>
        <v>464840015</v>
      </c>
      <c r="O332" s="37">
        <f t="shared" si="77"/>
        <v>0.72534948485996142</v>
      </c>
      <c r="P332" s="32">
        <f>SUM(P324:P331)</f>
        <v>127040450</v>
      </c>
      <c r="Q332" s="32">
        <f>SUM(Q324:Q331)</f>
        <v>597673631</v>
      </c>
      <c r="R332" s="32">
        <f>SUM(R324:R331)</f>
        <v>584269232</v>
      </c>
      <c r="S332" s="32">
        <f>SUM(S324:S331)</f>
        <v>432851964</v>
      </c>
      <c r="T332" s="37">
        <f t="shared" si="78"/>
        <v>0.74084333093891208</v>
      </c>
      <c r="U332" s="37">
        <f t="shared" si="79"/>
        <v>6.2176078563953352E-2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3637512</v>
      </c>
      <c r="E333" s="31">
        <v>4410396</v>
      </c>
      <c r="F333" s="31">
        <v>752597</v>
      </c>
      <c r="G333" s="36">
        <f t="shared" si="72"/>
        <v>0.20689883634748146</v>
      </c>
      <c r="H333" s="31">
        <v>725286</v>
      </c>
      <c r="I333" s="36">
        <f t="shared" si="73"/>
        <v>0.19939068242249097</v>
      </c>
      <c r="J333" s="31">
        <v>756405</v>
      </c>
      <c r="K333" s="36">
        <f t="shared" si="74"/>
        <v>0.17150500771359306</v>
      </c>
      <c r="L333" s="31">
        <v>0</v>
      </c>
      <c r="M333" s="36">
        <f t="shared" si="75"/>
        <v>0</v>
      </c>
      <c r="N333" s="31">
        <f t="shared" si="76"/>
        <v>2234288</v>
      </c>
      <c r="O333" s="36">
        <f t="shared" si="77"/>
        <v>0.50659577960799895</v>
      </c>
      <c r="P333" s="31">
        <v>643039</v>
      </c>
      <c r="Q333" s="31">
        <v>3390636</v>
      </c>
      <c r="R333" s="31">
        <v>3482676</v>
      </c>
      <c r="S333" s="31">
        <v>2045929</v>
      </c>
      <c r="T333" s="36">
        <f t="shared" si="78"/>
        <v>0.58745889654966466</v>
      </c>
      <c r="U333" s="36">
        <f t="shared" si="79"/>
        <v>0.17629723858117474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7339067</v>
      </c>
      <c r="E334" s="31">
        <v>7028895</v>
      </c>
      <c r="F334" s="31">
        <v>1798692</v>
      </c>
      <c r="G334" s="36">
        <f t="shared" si="72"/>
        <v>0.24508455911357671</v>
      </c>
      <c r="H334" s="31">
        <v>1768201</v>
      </c>
      <c r="I334" s="36">
        <f t="shared" si="73"/>
        <v>0.24092994381983432</v>
      </c>
      <c r="J334" s="31">
        <v>1679463</v>
      </c>
      <c r="K334" s="36">
        <f t="shared" si="74"/>
        <v>0.23893698796183468</v>
      </c>
      <c r="L334" s="31">
        <v>0</v>
      </c>
      <c r="M334" s="36">
        <f t="shared" si="75"/>
        <v>0</v>
      </c>
      <c r="N334" s="31">
        <f t="shared" si="76"/>
        <v>5246356</v>
      </c>
      <c r="O334" s="36">
        <f t="shared" si="77"/>
        <v>0.74639840259386436</v>
      </c>
      <c r="P334" s="31">
        <v>1406674</v>
      </c>
      <c r="Q334" s="31">
        <v>5096474</v>
      </c>
      <c r="R334" s="31">
        <v>6639674</v>
      </c>
      <c r="S334" s="31">
        <v>4474616</v>
      </c>
      <c r="T334" s="36">
        <f t="shared" si="78"/>
        <v>0.67392103889437949</v>
      </c>
      <c r="U334" s="36">
        <f t="shared" si="79"/>
        <v>0.19392481840142062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35245286</v>
      </c>
      <c r="E335" s="31">
        <v>35550375</v>
      </c>
      <c r="F335" s="31">
        <v>11257040</v>
      </c>
      <c r="G335" s="36">
        <f t="shared" si="72"/>
        <v>0.31939136484805375</v>
      </c>
      <c r="H335" s="31">
        <v>8182159</v>
      </c>
      <c r="I335" s="36">
        <f t="shared" si="73"/>
        <v>0.23214903122079927</v>
      </c>
      <c r="J335" s="31">
        <v>7535020</v>
      </c>
      <c r="K335" s="36">
        <f t="shared" si="74"/>
        <v>0.21195331976104331</v>
      </c>
      <c r="L335" s="31">
        <v>0</v>
      </c>
      <c r="M335" s="36">
        <f t="shared" si="75"/>
        <v>0</v>
      </c>
      <c r="N335" s="31">
        <f t="shared" si="76"/>
        <v>26974219</v>
      </c>
      <c r="O335" s="36">
        <f t="shared" si="77"/>
        <v>0.75876046314560674</v>
      </c>
      <c r="P335" s="31">
        <v>5620122</v>
      </c>
      <c r="Q335" s="31">
        <v>37161417</v>
      </c>
      <c r="R335" s="31">
        <v>37545167</v>
      </c>
      <c r="S335" s="31">
        <v>18548507</v>
      </c>
      <c r="T335" s="36">
        <f t="shared" si="78"/>
        <v>0.4940318150669033</v>
      </c>
      <c r="U335" s="36">
        <f t="shared" si="79"/>
        <v>0.34072178504310058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46221865</v>
      </c>
      <c r="E337" s="32">
        <f>SUM(E333:E336)</f>
        <v>46989666</v>
      </c>
      <c r="F337" s="32">
        <f>SUM(F333:F336)</f>
        <v>13808329</v>
      </c>
      <c r="G337" s="37">
        <f t="shared" si="72"/>
        <v>0.2987401957926189</v>
      </c>
      <c r="H337" s="32">
        <f>SUM(H333:H336)</f>
        <v>10675646</v>
      </c>
      <c r="I337" s="37">
        <f t="shared" si="73"/>
        <v>0.23096528017638407</v>
      </c>
      <c r="J337" s="32">
        <f>SUM(J333:J336)</f>
        <v>9970888</v>
      </c>
      <c r="K337" s="37">
        <f t="shared" si="74"/>
        <v>0.2121932086088886</v>
      </c>
      <c r="L337" s="32">
        <f>SUM(L333:L336)</f>
        <v>0</v>
      </c>
      <c r="M337" s="37">
        <f t="shared" si="75"/>
        <v>0</v>
      </c>
      <c r="N337" s="32">
        <f t="shared" si="76"/>
        <v>34454863</v>
      </c>
      <c r="O337" s="37">
        <f t="shared" si="77"/>
        <v>0.73324341143433536</v>
      </c>
      <c r="P337" s="32">
        <f>SUM(P333:P336)</f>
        <v>7669835</v>
      </c>
      <c r="Q337" s="32">
        <f>SUM(Q333:Q336)</f>
        <v>45648527</v>
      </c>
      <c r="R337" s="32">
        <f>SUM(R333:R336)</f>
        <v>47667517</v>
      </c>
      <c r="S337" s="32">
        <f>SUM(S333:S336)</f>
        <v>25069052</v>
      </c>
      <c r="T337" s="37">
        <f t="shared" si="78"/>
        <v>0.52591478595371355</v>
      </c>
      <c r="U337" s="37">
        <f t="shared" si="79"/>
        <v>0.30001336404238166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5003441369</v>
      </c>
      <c r="E338" s="32">
        <f>SUM(E302,E304:E309,E311:E316,E318:E322,E324:E331,E333:E336)</f>
        <v>5062192207</v>
      </c>
      <c r="F338" s="32">
        <f>SUM(F302,F304:F309,F311:F316,F318:F322,F324:F331,F333:F336)</f>
        <v>1458800869</v>
      </c>
      <c r="G338" s="37">
        <f t="shared" si="72"/>
        <v>0.29155950103429701</v>
      </c>
      <c r="H338" s="32">
        <f>SUM(H302,H304:H309,H311:H316,H318:H322,H324:H331,H333:H336)</f>
        <v>1308098429</v>
      </c>
      <c r="I338" s="37">
        <f t="shared" si="73"/>
        <v>0.26143974367415035</v>
      </c>
      <c r="J338" s="32">
        <f>SUM(J302,J304:J309,J311:J316,J318:J322,J324:J331,J333:J336)</f>
        <v>1329411343</v>
      </c>
      <c r="K338" s="37">
        <f t="shared" si="74"/>
        <v>0.26261573813054545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4096310641</v>
      </c>
      <c r="O338" s="37">
        <f t="shared" si="77"/>
        <v>0.80919697899570486</v>
      </c>
      <c r="P338" s="32">
        <f>SUM(P302,P304:P309,P311:P316,P318:P322,P324:P331,P333:P336)</f>
        <v>1229278490</v>
      </c>
      <c r="Q338" s="32">
        <f>SUM(Q302,Q304:Q309,Q311:Q316,Q318:Q322,Q324:Q331,Q333:Q336)</f>
        <v>4525935079</v>
      </c>
      <c r="R338" s="32">
        <f>SUM(R302,R304:R309,R311:R316,R318:R322,R324:R331,R333:R336)</f>
        <v>4581590971</v>
      </c>
      <c r="S338" s="32">
        <f>SUM(S302,S304:S309,S311:S316,S318:S322,S324:S331,S333:S336)</f>
        <v>3692628579</v>
      </c>
      <c r="T338" s="37">
        <f t="shared" si="78"/>
        <v>0.80597080847529901</v>
      </c>
      <c r="U338" s="37">
        <f t="shared" si="79"/>
        <v>8.1456605492218337E-2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27950271814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28452081650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7131169677</v>
      </c>
      <c r="G339" s="39">
        <f t="shared" si="72"/>
        <v>0.25513775767390112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8264572685</v>
      </c>
      <c r="I339" s="39">
        <f t="shared" si="73"/>
        <v>0.29568845483858092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7077442897</v>
      </c>
      <c r="K339" s="39">
        <f t="shared" si="74"/>
        <v>0.24874956370723053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22473185259</v>
      </c>
      <c r="O339" s="39">
        <f t="shared" si="77"/>
        <v>0.78986084517299282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15988861160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21476656224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28738544740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30317754167</v>
      </c>
      <c r="T339" s="39">
        <f t="shared" si="78"/>
        <v>1.0549509184020012</v>
      </c>
      <c r="U339" s="39">
        <f t="shared" si="79"/>
        <v>-0.55735165712077528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sheetProtection algorithmName="SHA-512" hashValue="hep5/F0dhvUcjZ7AzYIR8Gbk/AZTJUlPxp2nnmrIBjgMcXstUzNt6nsJAzPSUSclnDoUjL4asXalgXFlaxdidA==" saltValue="aVcJD/NWE3SikTJLmVKgZA==" spinCount="100000" sheet="1" objects="1" scenarios="1"/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605918732</v>
      </c>
      <c r="E8" s="31">
        <v>715164365</v>
      </c>
      <c r="F8" s="31">
        <v>210314747</v>
      </c>
      <c r="G8" s="36">
        <f>IF(($D8       =0),0,($F8       /$D8       ))</f>
        <v>0.34710058608981903</v>
      </c>
      <c r="H8" s="31">
        <v>188510912</v>
      </c>
      <c r="I8" s="36">
        <f>IF(($D8       =0),0,($H8       /$D8       ))</f>
        <v>0.31111583459017406</v>
      </c>
      <c r="J8" s="31">
        <v>166570568</v>
      </c>
      <c r="K8" s="36">
        <f>IF(($E8       =0),0,($J8       /$E8       ))</f>
        <v>0.23291228723343899</v>
      </c>
      <c r="L8" s="31">
        <v>0</v>
      </c>
      <c r="M8" s="36">
        <f>IF(($E8       =0),0,($L8       /$E8       ))</f>
        <v>0</v>
      </c>
      <c r="N8" s="31">
        <f>$F8       +$H8       +$J8</f>
        <v>565396227</v>
      </c>
      <c r="O8" s="36">
        <f>IF(($E8       =0),0,($N8       /$E8       ))</f>
        <v>0.79058221392224992</v>
      </c>
      <c r="P8" s="31">
        <v>149699984</v>
      </c>
      <c r="Q8" s="31">
        <v>575315004</v>
      </c>
      <c r="R8" s="31">
        <v>592765528</v>
      </c>
      <c r="S8" s="31">
        <v>472063753</v>
      </c>
      <c r="T8" s="36">
        <f>IF(($R8       =0),0,($S8       /$R8       ))</f>
        <v>0.79637517821380466</v>
      </c>
      <c r="U8" s="36">
        <f>IF(($P8       =0),0,(($J8       /$P8       )-1))</f>
        <v>0.11269596394880033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441248750</v>
      </c>
      <c r="E9" s="31">
        <v>522484220</v>
      </c>
      <c r="F9" s="31">
        <v>114390258</v>
      </c>
      <c r="G9" s="36">
        <f>IF(($D9       =0),0,($F9       /$D9       ))</f>
        <v>0.2592421123006014</v>
      </c>
      <c r="H9" s="31">
        <v>73378792</v>
      </c>
      <c r="I9" s="36">
        <f>IF(($D9       =0),0,($H9       /$D9       ))</f>
        <v>0.16629801670826264</v>
      </c>
      <c r="J9" s="31">
        <v>109387087</v>
      </c>
      <c r="K9" s="36">
        <f>IF(($E9       =0),0,($J9       /$E9       ))</f>
        <v>0.20935959941527038</v>
      </c>
      <c r="L9" s="31">
        <v>0</v>
      </c>
      <c r="M9" s="36">
        <f>IF(($E9       =0),0,($L9       /$E9       ))</f>
        <v>0</v>
      </c>
      <c r="N9" s="31">
        <f>$F9       +$H9       +$J9</f>
        <v>297156137</v>
      </c>
      <c r="O9" s="36">
        <f>IF(($E9       =0),0,($N9       /$E9       ))</f>
        <v>0.56873705582916934</v>
      </c>
      <c r="P9" s="31">
        <v>154791117</v>
      </c>
      <c r="Q9" s="31">
        <v>480164680</v>
      </c>
      <c r="R9" s="31">
        <v>486930950</v>
      </c>
      <c r="S9" s="31">
        <v>409061103</v>
      </c>
      <c r="T9" s="36">
        <f>IF(($R9       =0),0,($S9       /$R9       ))</f>
        <v>0.84008030912801912</v>
      </c>
      <c r="U9" s="36">
        <f>IF(($P9       =0),0,(($J9       /$P9       )-1))</f>
        <v>-0.29332451939086401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1047167482</v>
      </c>
      <c r="E10" s="32">
        <f>SUM(E8:E9)</f>
        <v>1237648585</v>
      </c>
      <c r="F10" s="32">
        <f>SUM(F8:F9)</f>
        <v>324705005</v>
      </c>
      <c r="G10" s="37">
        <f t="shared" ref="G10:G54" si="0">IF(($D10      =0),0,($F10      /$D10      ))</f>
        <v>0.31007934316279695</v>
      </c>
      <c r="H10" s="32">
        <f>SUM(H8:H9)</f>
        <v>261889704</v>
      </c>
      <c r="I10" s="37">
        <f t="shared" ref="I10:I54" si="1">IF(($D10      =0),0,($H10      /$D10      ))</f>
        <v>0.25009342679340379</v>
      </c>
      <c r="J10" s="32">
        <f>SUM(J8:J9)</f>
        <v>275957655</v>
      </c>
      <c r="K10" s="37">
        <f t="shared" ref="K10:K54" si="2">IF(($E10      =0),0,($J10      /$E10      ))</f>
        <v>0.22296931321583502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862552364</v>
      </c>
      <c r="O10" s="37">
        <f t="shared" ref="O10:O54" si="5">IF(($E10      =0),0,($N10      /$E10      ))</f>
        <v>0.69692833204346127</v>
      </c>
      <c r="P10" s="32">
        <f>SUM(P8:P9)</f>
        <v>304491101</v>
      </c>
      <c r="Q10" s="32">
        <f>SUM(Q8:Q9)</f>
        <v>1055479684</v>
      </c>
      <c r="R10" s="32">
        <f>SUM(R8:R9)</f>
        <v>1079696478</v>
      </c>
      <c r="S10" s="32">
        <f>SUM(S8:S9)</f>
        <v>881124856</v>
      </c>
      <c r="T10" s="37">
        <f t="shared" ref="T10:T54" si="6">IF(($R10      =0),0,($S10      /$R10      ))</f>
        <v>0.81608569996650482</v>
      </c>
      <c r="U10" s="37">
        <f t="shared" ref="U10:U54" si="7">IF(($P10      =0),0,(($J10      /$P10      )-1))</f>
        <v>-9.3708636824824665E-2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29126134</v>
      </c>
      <c r="E11" s="31">
        <v>48740212</v>
      </c>
      <c r="F11" s="31">
        <v>14750020</v>
      </c>
      <c r="G11" s="36">
        <f t="shared" si="0"/>
        <v>0.50641873720693587</v>
      </c>
      <c r="H11" s="31">
        <v>7153338</v>
      </c>
      <c r="I11" s="36">
        <f t="shared" si="1"/>
        <v>0.24559860913913256</v>
      </c>
      <c r="J11" s="31">
        <v>7286714</v>
      </c>
      <c r="K11" s="36">
        <f t="shared" si="2"/>
        <v>0.14950107315905806</v>
      </c>
      <c r="L11" s="31">
        <v>0</v>
      </c>
      <c r="M11" s="36">
        <f t="shared" si="3"/>
        <v>0</v>
      </c>
      <c r="N11" s="31">
        <f t="shared" si="4"/>
        <v>29190072</v>
      </c>
      <c r="O11" s="36">
        <f t="shared" si="5"/>
        <v>0.59889095271066939</v>
      </c>
      <c r="P11" s="31">
        <v>6934554</v>
      </c>
      <c r="Q11" s="31">
        <v>33495055</v>
      </c>
      <c r="R11" s="31">
        <v>33495055</v>
      </c>
      <c r="S11" s="31">
        <v>27522251</v>
      </c>
      <c r="T11" s="36">
        <f t="shared" si="6"/>
        <v>0.82168102127314013</v>
      </c>
      <c r="U11" s="36">
        <f t="shared" si="7"/>
        <v>5.0783366889925352E-2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18562129</v>
      </c>
      <c r="E12" s="31">
        <v>21876649</v>
      </c>
      <c r="F12" s="31">
        <v>3339232</v>
      </c>
      <c r="G12" s="36">
        <f t="shared" si="0"/>
        <v>0.1798948816700929</v>
      </c>
      <c r="H12" s="31">
        <v>2919688</v>
      </c>
      <c r="I12" s="36">
        <f t="shared" si="1"/>
        <v>0.1572927329618278</v>
      </c>
      <c r="J12" s="31">
        <v>2786267</v>
      </c>
      <c r="K12" s="36">
        <f t="shared" si="2"/>
        <v>0.12736260475724595</v>
      </c>
      <c r="L12" s="31">
        <v>0</v>
      </c>
      <c r="M12" s="36">
        <f t="shared" si="3"/>
        <v>0</v>
      </c>
      <c r="N12" s="31">
        <f t="shared" si="4"/>
        <v>9045187</v>
      </c>
      <c r="O12" s="36">
        <f t="shared" si="5"/>
        <v>0.41346309482773164</v>
      </c>
      <c r="P12" s="31">
        <v>2421859</v>
      </c>
      <c r="Q12" s="31">
        <v>16596737</v>
      </c>
      <c r="R12" s="31">
        <v>16860237</v>
      </c>
      <c r="S12" s="31">
        <v>7296470</v>
      </c>
      <c r="T12" s="36">
        <f t="shared" si="6"/>
        <v>0.43276200684486227</v>
      </c>
      <c r="U12" s="36">
        <f t="shared" si="7"/>
        <v>0.15046623275756343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19016832</v>
      </c>
      <c r="E13" s="31">
        <v>44301106</v>
      </c>
      <c r="F13" s="31">
        <v>6644692</v>
      </c>
      <c r="G13" s="36">
        <f t="shared" si="0"/>
        <v>0.34941109013320409</v>
      </c>
      <c r="H13" s="31">
        <v>9237482</v>
      </c>
      <c r="I13" s="36">
        <f t="shared" si="1"/>
        <v>0.48575293718743479</v>
      </c>
      <c r="J13" s="31">
        <v>17342980</v>
      </c>
      <c r="K13" s="36">
        <f t="shared" si="2"/>
        <v>0.39147961678428522</v>
      </c>
      <c r="L13" s="31">
        <v>0</v>
      </c>
      <c r="M13" s="36">
        <f t="shared" si="3"/>
        <v>0</v>
      </c>
      <c r="N13" s="31">
        <f t="shared" si="4"/>
        <v>33225154</v>
      </c>
      <c r="O13" s="36">
        <f t="shared" si="5"/>
        <v>0.74998475207368409</v>
      </c>
      <c r="P13" s="31">
        <v>7966966</v>
      </c>
      <c r="Q13" s="31">
        <v>31252632</v>
      </c>
      <c r="R13" s="31">
        <v>40576184</v>
      </c>
      <c r="S13" s="31">
        <v>24931445</v>
      </c>
      <c r="T13" s="36">
        <f t="shared" si="6"/>
        <v>0.61443542842767074</v>
      </c>
      <c r="U13" s="36">
        <f t="shared" si="7"/>
        <v>1.1768613045417791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44493925</v>
      </c>
      <c r="E14" s="31">
        <v>40530833</v>
      </c>
      <c r="F14" s="31">
        <v>10327188</v>
      </c>
      <c r="G14" s="36">
        <f t="shared" si="0"/>
        <v>0.23210332646535453</v>
      </c>
      <c r="H14" s="31">
        <v>9514250</v>
      </c>
      <c r="I14" s="36">
        <f t="shared" si="1"/>
        <v>0.21383256253522251</v>
      </c>
      <c r="J14" s="31">
        <v>9323488</v>
      </c>
      <c r="K14" s="36">
        <f t="shared" si="2"/>
        <v>0.23003445302986988</v>
      </c>
      <c r="L14" s="31">
        <v>0</v>
      </c>
      <c r="M14" s="36">
        <f t="shared" si="3"/>
        <v>0</v>
      </c>
      <c r="N14" s="31">
        <f t="shared" si="4"/>
        <v>29164926</v>
      </c>
      <c r="O14" s="36">
        <f t="shared" si="5"/>
        <v>0.71957381186811531</v>
      </c>
      <c r="P14" s="31">
        <v>7022830</v>
      </c>
      <c r="Q14" s="31">
        <v>24718839</v>
      </c>
      <c r="R14" s="31">
        <v>31929279</v>
      </c>
      <c r="S14" s="31">
        <v>21625773</v>
      </c>
      <c r="T14" s="36">
        <f t="shared" si="6"/>
        <v>0.677302265422279</v>
      </c>
      <c r="U14" s="36">
        <f t="shared" si="7"/>
        <v>0.32759699437406287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24091899</v>
      </c>
      <c r="E15" s="31">
        <v>24956184</v>
      </c>
      <c r="F15" s="31">
        <v>2717874</v>
      </c>
      <c r="G15" s="36">
        <f t="shared" si="0"/>
        <v>0.11281277577994163</v>
      </c>
      <c r="H15" s="31">
        <v>2037376</v>
      </c>
      <c r="I15" s="36">
        <f t="shared" si="1"/>
        <v>8.4566849628582616E-2</v>
      </c>
      <c r="J15" s="31">
        <v>6125939</v>
      </c>
      <c r="K15" s="36">
        <f t="shared" si="2"/>
        <v>0.24546777664405744</v>
      </c>
      <c r="L15" s="31">
        <v>0</v>
      </c>
      <c r="M15" s="36">
        <f t="shared" si="3"/>
        <v>0</v>
      </c>
      <c r="N15" s="31">
        <f t="shared" si="4"/>
        <v>10881189</v>
      </c>
      <c r="O15" s="36">
        <f t="shared" si="5"/>
        <v>0.43601173160127366</v>
      </c>
      <c r="P15" s="31">
        <v>7311335</v>
      </c>
      <c r="Q15" s="31">
        <v>23278860</v>
      </c>
      <c r="R15" s="31">
        <v>28451293</v>
      </c>
      <c r="S15" s="31">
        <v>20837155</v>
      </c>
      <c r="T15" s="36">
        <f t="shared" si="6"/>
        <v>0.7323798957045643</v>
      </c>
      <c r="U15" s="36">
        <f t="shared" si="7"/>
        <v>-0.16213126604101713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74347221</v>
      </c>
      <c r="E16" s="31">
        <v>76719931</v>
      </c>
      <c r="F16" s="31">
        <v>14054643</v>
      </c>
      <c r="G16" s="36">
        <f t="shared" si="0"/>
        <v>0.18904059641987156</v>
      </c>
      <c r="H16" s="31">
        <v>9924586</v>
      </c>
      <c r="I16" s="36">
        <f t="shared" si="1"/>
        <v>0.13348967004429124</v>
      </c>
      <c r="J16" s="31">
        <v>28824705</v>
      </c>
      <c r="K16" s="36">
        <f t="shared" si="2"/>
        <v>0.37571338535223658</v>
      </c>
      <c r="L16" s="31">
        <v>0</v>
      </c>
      <c r="M16" s="36">
        <f t="shared" si="3"/>
        <v>0</v>
      </c>
      <c r="N16" s="31">
        <f t="shared" si="4"/>
        <v>52803934</v>
      </c>
      <c r="O16" s="36">
        <f t="shared" si="5"/>
        <v>0.68826878898001098</v>
      </c>
      <c r="P16" s="31">
        <v>16754633</v>
      </c>
      <c r="Q16" s="31">
        <v>68285101</v>
      </c>
      <c r="R16" s="31">
        <v>69445634</v>
      </c>
      <c r="S16" s="31">
        <v>51317137</v>
      </c>
      <c r="T16" s="36">
        <f t="shared" si="6"/>
        <v>0.7389541148115949</v>
      </c>
      <c r="U16" s="36">
        <f t="shared" si="7"/>
        <v>0.72040205237560251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9435427</v>
      </c>
      <c r="E17" s="31">
        <v>14098148</v>
      </c>
      <c r="F17" s="31">
        <v>1574595</v>
      </c>
      <c r="G17" s="36">
        <f t="shared" si="0"/>
        <v>0.16688115969738307</v>
      </c>
      <c r="H17" s="31">
        <v>2903432</v>
      </c>
      <c r="I17" s="36">
        <f t="shared" si="1"/>
        <v>0.30771601539601756</v>
      </c>
      <c r="J17" s="31">
        <v>1974127</v>
      </c>
      <c r="K17" s="36">
        <f t="shared" si="2"/>
        <v>0.1400273993435166</v>
      </c>
      <c r="L17" s="31">
        <v>0</v>
      </c>
      <c r="M17" s="36">
        <f t="shared" si="3"/>
        <v>0</v>
      </c>
      <c r="N17" s="31">
        <f t="shared" si="4"/>
        <v>6452154</v>
      </c>
      <c r="O17" s="36">
        <f t="shared" si="5"/>
        <v>0.45765968693192893</v>
      </c>
      <c r="P17" s="31">
        <v>1852256</v>
      </c>
      <c r="Q17" s="31">
        <v>6974547</v>
      </c>
      <c r="R17" s="31">
        <v>8541975</v>
      </c>
      <c r="S17" s="31">
        <v>5112743</v>
      </c>
      <c r="T17" s="36">
        <f t="shared" si="6"/>
        <v>0.59854342818844586</v>
      </c>
      <c r="U17" s="36">
        <f t="shared" si="7"/>
        <v>6.5795980685175337E-2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219073567</v>
      </c>
      <c r="E19" s="32">
        <f>SUM(E11:E18)</f>
        <v>271223063</v>
      </c>
      <c r="F19" s="32">
        <f>SUM(F11:F18)</f>
        <v>53408244</v>
      </c>
      <c r="G19" s="37">
        <f t="shared" si="0"/>
        <v>0.24379136529967579</v>
      </c>
      <c r="H19" s="32">
        <f>SUM(H11:H18)</f>
        <v>43690152</v>
      </c>
      <c r="I19" s="37">
        <f t="shared" si="1"/>
        <v>0.19943141748360724</v>
      </c>
      <c r="J19" s="32">
        <f>SUM(J11:J18)</f>
        <v>73664220</v>
      </c>
      <c r="K19" s="37">
        <f t="shared" si="2"/>
        <v>0.27160013306095582</v>
      </c>
      <c r="L19" s="32">
        <f>SUM(L11:L18)</f>
        <v>0</v>
      </c>
      <c r="M19" s="37">
        <f t="shared" si="3"/>
        <v>0</v>
      </c>
      <c r="N19" s="32">
        <f t="shared" si="4"/>
        <v>170762616</v>
      </c>
      <c r="O19" s="37">
        <f t="shared" si="5"/>
        <v>0.62960212199948495</v>
      </c>
      <c r="P19" s="32">
        <f>SUM(P11:P18)</f>
        <v>50264433</v>
      </c>
      <c r="Q19" s="32">
        <f>SUM(Q11:Q18)</f>
        <v>204601771</v>
      </c>
      <c r="R19" s="32">
        <f>SUM(R11:R18)</f>
        <v>229299657</v>
      </c>
      <c r="S19" s="32">
        <f>SUM(S11:S18)</f>
        <v>158642974</v>
      </c>
      <c r="T19" s="37">
        <f t="shared" si="6"/>
        <v>0.69185874970584893</v>
      </c>
      <c r="U19" s="37">
        <f t="shared" si="7"/>
        <v>0.46553369059191407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500000</v>
      </c>
      <c r="E20" s="31">
        <v>500000</v>
      </c>
      <c r="F20" s="31">
        <v>255139</v>
      </c>
      <c r="G20" s="36">
        <f t="shared" si="0"/>
        <v>0.51027800000000001</v>
      </c>
      <c r="H20" s="31">
        <v>518396</v>
      </c>
      <c r="I20" s="36">
        <f t="shared" si="1"/>
        <v>1.0367919999999999</v>
      </c>
      <c r="J20" s="31">
        <v>613058</v>
      </c>
      <c r="K20" s="36">
        <f t="shared" si="2"/>
        <v>1.226116</v>
      </c>
      <c r="L20" s="31">
        <v>0</v>
      </c>
      <c r="M20" s="36">
        <f t="shared" si="3"/>
        <v>0</v>
      </c>
      <c r="N20" s="31">
        <f t="shared" si="4"/>
        <v>1386593</v>
      </c>
      <c r="O20" s="36">
        <f t="shared" si="5"/>
        <v>2.7731859999999999</v>
      </c>
      <c r="P20" s="31">
        <v>763562</v>
      </c>
      <c r="Q20" s="31">
        <v>500000</v>
      </c>
      <c r="R20" s="31">
        <v>500000</v>
      </c>
      <c r="S20" s="31">
        <v>1985231</v>
      </c>
      <c r="T20" s="36">
        <f t="shared" si="6"/>
        <v>3.9704619999999999</v>
      </c>
      <c r="U20" s="36">
        <f t="shared" si="7"/>
        <v>-0.19710776597054336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9680864</v>
      </c>
      <c r="E22" s="31">
        <v>9680864</v>
      </c>
      <c r="F22" s="31">
        <v>1490413</v>
      </c>
      <c r="G22" s="36">
        <f t="shared" si="0"/>
        <v>0.15395454372667564</v>
      </c>
      <c r="H22" s="31">
        <v>1925411</v>
      </c>
      <c r="I22" s="36">
        <f t="shared" si="1"/>
        <v>0.19888834302392844</v>
      </c>
      <c r="J22" s="31">
        <v>1701513</v>
      </c>
      <c r="K22" s="36">
        <f t="shared" si="2"/>
        <v>0.1757604486541697</v>
      </c>
      <c r="L22" s="31">
        <v>0</v>
      </c>
      <c r="M22" s="36">
        <f t="shared" si="3"/>
        <v>0</v>
      </c>
      <c r="N22" s="31">
        <f t="shared" si="4"/>
        <v>5117337</v>
      </c>
      <c r="O22" s="36">
        <f t="shared" si="5"/>
        <v>0.52860333540477378</v>
      </c>
      <c r="P22" s="31">
        <v>2019150</v>
      </c>
      <c r="Q22" s="31">
        <v>15537413</v>
      </c>
      <c r="R22" s="31">
        <v>15537413</v>
      </c>
      <c r="S22" s="31">
        <v>5992019</v>
      </c>
      <c r="T22" s="36">
        <f t="shared" si="6"/>
        <v>0.38565100895496568</v>
      </c>
      <c r="U22" s="36">
        <f t="shared" si="7"/>
        <v>-0.15731223534655669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17345700</v>
      </c>
      <c r="E23" s="31">
        <v>19101122</v>
      </c>
      <c r="F23" s="31">
        <v>2893675</v>
      </c>
      <c r="G23" s="36">
        <f t="shared" si="0"/>
        <v>0.16682376612071004</v>
      </c>
      <c r="H23" s="31">
        <v>2909061</v>
      </c>
      <c r="I23" s="36">
        <f t="shared" si="1"/>
        <v>0.16771078711150314</v>
      </c>
      <c r="J23" s="31">
        <v>2875643</v>
      </c>
      <c r="K23" s="36">
        <f t="shared" si="2"/>
        <v>0.15054838139874716</v>
      </c>
      <c r="L23" s="31">
        <v>0</v>
      </c>
      <c r="M23" s="36">
        <f t="shared" si="3"/>
        <v>0</v>
      </c>
      <c r="N23" s="31">
        <f t="shared" si="4"/>
        <v>8678379</v>
      </c>
      <c r="O23" s="36">
        <f t="shared" si="5"/>
        <v>0.45433870324476228</v>
      </c>
      <c r="P23" s="31">
        <v>2770742</v>
      </c>
      <c r="Q23" s="31">
        <v>13140724</v>
      </c>
      <c r="R23" s="31">
        <v>17645460</v>
      </c>
      <c r="S23" s="31">
        <v>8649220</v>
      </c>
      <c r="T23" s="36">
        <f t="shared" si="6"/>
        <v>0.49016687578561285</v>
      </c>
      <c r="U23" s="36">
        <f t="shared" si="7"/>
        <v>3.7860255483910032E-2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1582191</v>
      </c>
      <c r="E24" s="31">
        <v>1582191</v>
      </c>
      <c r="F24" s="31">
        <v>584865</v>
      </c>
      <c r="G24" s="36">
        <f t="shared" si="0"/>
        <v>0.36965511749213592</v>
      </c>
      <c r="H24" s="31">
        <v>426168</v>
      </c>
      <c r="I24" s="36">
        <f t="shared" si="1"/>
        <v>0.26935306799242315</v>
      </c>
      <c r="J24" s="31">
        <v>426168</v>
      </c>
      <c r="K24" s="36">
        <f t="shared" si="2"/>
        <v>0.26935306799242315</v>
      </c>
      <c r="L24" s="31">
        <v>0</v>
      </c>
      <c r="M24" s="36">
        <f t="shared" si="3"/>
        <v>0</v>
      </c>
      <c r="N24" s="31">
        <f t="shared" si="4"/>
        <v>1437201</v>
      </c>
      <c r="O24" s="36">
        <f t="shared" si="5"/>
        <v>0.90836125347698227</v>
      </c>
      <c r="P24" s="31">
        <v>342392</v>
      </c>
      <c r="Q24" s="31">
        <v>1521337</v>
      </c>
      <c r="R24" s="31">
        <v>1521337</v>
      </c>
      <c r="S24" s="31">
        <v>1221162</v>
      </c>
      <c r="T24" s="36">
        <f t="shared" si="6"/>
        <v>0.80269000228088849</v>
      </c>
      <c r="U24" s="36">
        <f t="shared" si="7"/>
        <v>0.24467861398630819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44007946</v>
      </c>
      <c r="E25" s="31">
        <v>44007946</v>
      </c>
      <c r="F25" s="31">
        <v>12159603</v>
      </c>
      <c r="G25" s="36">
        <f t="shared" si="0"/>
        <v>0.27630471551660241</v>
      </c>
      <c r="H25" s="31">
        <v>15793454</v>
      </c>
      <c r="I25" s="36">
        <f t="shared" si="1"/>
        <v>0.35887732638101311</v>
      </c>
      <c r="J25" s="31">
        <v>10687737</v>
      </c>
      <c r="K25" s="36">
        <f t="shared" si="2"/>
        <v>0.24285925546263851</v>
      </c>
      <c r="L25" s="31">
        <v>0</v>
      </c>
      <c r="M25" s="36">
        <f t="shared" si="3"/>
        <v>0</v>
      </c>
      <c r="N25" s="31">
        <f t="shared" si="4"/>
        <v>38640794</v>
      </c>
      <c r="O25" s="36">
        <f t="shared" si="5"/>
        <v>0.87804129736025394</v>
      </c>
      <c r="P25" s="31">
        <v>6424225</v>
      </c>
      <c r="Q25" s="31">
        <v>21125200</v>
      </c>
      <c r="R25" s="31">
        <v>31603707</v>
      </c>
      <c r="S25" s="31">
        <v>18994801</v>
      </c>
      <c r="T25" s="36">
        <f t="shared" si="6"/>
        <v>0.60103079047024455</v>
      </c>
      <c r="U25" s="36">
        <f t="shared" si="7"/>
        <v>0.66366168681825433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61937</v>
      </c>
      <c r="G26" s="36">
        <f t="shared" si="0"/>
        <v>0</v>
      </c>
      <c r="H26" s="31">
        <v>48820</v>
      </c>
      <c r="I26" s="36">
        <f t="shared" si="1"/>
        <v>0</v>
      </c>
      <c r="J26" s="31">
        <v>60196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170953</v>
      </c>
      <c r="O26" s="36">
        <f t="shared" si="5"/>
        <v>0</v>
      </c>
      <c r="P26" s="31">
        <v>28842</v>
      </c>
      <c r="Q26" s="31">
        <v>0</v>
      </c>
      <c r="R26" s="31">
        <v>0</v>
      </c>
      <c r="S26" s="31">
        <v>127185</v>
      </c>
      <c r="T26" s="36">
        <f t="shared" si="6"/>
        <v>0</v>
      </c>
      <c r="U26" s="36">
        <f t="shared" si="7"/>
        <v>1.087095208376673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73116701</v>
      </c>
      <c r="E27" s="32">
        <f>SUM(E20:E26)</f>
        <v>74872123</v>
      </c>
      <c r="F27" s="32">
        <f>SUM(F20:F26)</f>
        <v>17445632</v>
      </c>
      <c r="G27" s="37">
        <f t="shared" si="0"/>
        <v>0.23859982413593853</v>
      </c>
      <c r="H27" s="32">
        <f>SUM(H20:H26)</f>
        <v>21621310</v>
      </c>
      <c r="I27" s="37">
        <f t="shared" si="1"/>
        <v>0.29570959444682821</v>
      </c>
      <c r="J27" s="32">
        <f>SUM(J20:J26)</f>
        <v>16364315</v>
      </c>
      <c r="K27" s="37">
        <f t="shared" si="2"/>
        <v>0.21856352330225765</v>
      </c>
      <c r="L27" s="32">
        <f>SUM(L20:L26)</f>
        <v>0</v>
      </c>
      <c r="M27" s="37">
        <f t="shared" si="3"/>
        <v>0</v>
      </c>
      <c r="N27" s="32">
        <f t="shared" si="4"/>
        <v>55431257</v>
      </c>
      <c r="O27" s="37">
        <f t="shared" si="5"/>
        <v>0.74034573588891017</v>
      </c>
      <c r="P27" s="32">
        <f>SUM(P20:P26)</f>
        <v>12348913</v>
      </c>
      <c r="Q27" s="32">
        <f>SUM(Q20:Q26)</f>
        <v>51824674</v>
      </c>
      <c r="R27" s="32">
        <f>SUM(R20:R26)</f>
        <v>66807917</v>
      </c>
      <c r="S27" s="32">
        <f>SUM(S20:S26)</f>
        <v>36969618</v>
      </c>
      <c r="T27" s="37">
        <f t="shared" si="6"/>
        <v>0.55337181070920083</v>
      </c>
      <c r="U27" s="37">
        <f t="shared" si="7"/>
        <v>0.32516238473783088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41640629</v>
      </c>
      <c r="E28" s="31">
        <v>41637411</v>
      </c>
      <c r="F28" s="31">
        <v>9590209</v>
      </c>
      <c r="G28" s="36">
        <f t="shared" si="0"/>
        <v>0.23030893697595203</v>
      </c>
      <c r="H28" s="31">
        <v>9284730</v>
      </c>
      <c r="I28" s="36">
        <f t="shared" si="1"/>
        <v>0.22297285662999952</v>
      </c>
      <c r="J28" s="31">
        <v>8452997</v>
      </c>
      <c r="K28" s="36">
        <f t="shared" si="2"/>
        <v>0.20301447176915011</v>
      </c>
      <c r="L28" s="31">
        <v>0</v>
      </c>
      <c r="M28" s="36">
        <f t="shared" si="3"/>
        <v>0</v>
      </c>
      <c r="N28" s="31">
        <f t="shared" si="4"/>
        <v>27327936</v>
      </c>
      <c r="O28" s="36">
        <f t="shared" si="5"/>
        <v>0.65633129783213462</v>
      </c>
      <c r="P28" s="31">
        <v>8261633</v>
      </c>
      <c r="Q28" s="31">
        <v>39214657</v>
      </c>
      <c r="R28" s="31">
        <v>39214657</v>
      </c>
      <c r="S28" s="31">
        <v>26793081</v>
      </c>
      <c r="T28" s="36">
        <f t="shared" si="6"/>
        <v>0.68324149819798241</v>
      </c>
      <c r="U28" s="36">
        <f t="shared" si="7"/>
        <v>2.316297516483723E-2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4263056</v>
      </c>
      <c r="E29" s="31">
        <v>4263056</v>
      </c>
      <c r="F29" s="31">
        <v>363501</v>
      </c>
      <c r="G29" s="36">
        <f t="shared" si="0"/>
        <v>8.5267704670077049E-2</v>
      </c>
      <c r="H29" s="31">
        <v>363327</v>
      </c>
      <c r="I29" s="36">
        <f t="shared" si="1"/>
        <v>8.5226888879714455E-2</v>
      </c>
      <c r="J29" s="31">
        <v>363647</v>
      </c>
      <c r="K29" s="36">
        <f t="shared" si="2"/>
        <v>8.5301952402220382E-2</v>
      </c>
      <c r="L29" s="31">
        <v>0</v>
      </c>
      <c r="M29" s="36">
        <f t="shared" si="3"/>
        <v>0</v>
      </c>
      <c r="N29" s="31">
        <f t="shared" si="4"/>
        <v>1090475</v>
      </c>
      <c r="O29" s="36">
        <f t="shared" si="5"/>
        <v>0.2557965459520119</v>
      </c>
      <c r="P29" s="31">
        <v>345006</v>
      </c>
      <c r="Q29" s="31">
        <v>2088000</v>
      </c>
      <c r="R29" s="31">
        <v>2088000</v>
      </c>
      <c r="S29" s="31">
        <v>1401179</v>
      </c>
      <c r="T29" s="36">
        <f t="shared" si="6"/>
        <v>0.67106273946360151</v>
      </c>
      <c r="U29" s="36">
        <f t="shared" si="7"/>
        <v>5.4030944389372948E-2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5314750</v>
      </c>
      <c r="E30" s="31">
        <v>5314750</v>
      </c>
      <c r="F30" s="31">
        <v>-1216950</v>
      </c>
      <c r="G30" s="36">
        <f t="shared" si="0"/>
        <v>-0.22897596312150148</v>
      </c>
      <c r="H30" s="31">
        <v>2914961</v>
      </c>
      <c r="I30" s="36">
        <f t="shared" si="1"/>
        <v>0.54846624958840962</v>
      </c>
      <c r="J30" s="31">
        <v>6690046</v>
      </c>
      <c r="K30" s="36">
        <f t="shared" si="2"/>
        <v>1.2587696505009642</v>
      </c>
      <c r="L30" s="31">
        <v>0</v>
      </c>
      <c r="M30" s="36">
        <f t="shared" si="3"/>
        <v>0</v>
      </c>
      <c r="N30" s="31">
        <f t="shared" si="4"/>
        <v>8388057</v>
      </c>
      <c r="O30" s="36">
        <f t="shared" si="5"/>
        <v>1.5782599369678725</v>
      </c>
      <c r="P30" s="31">
        <v>4265223</v>
      </c>
      <c r="Q30" s="31">
        <v>5459950</v>
      </c>
      <c r="R30" s="31">
        <v>6474950</v>
      </c>
      <c r="S30" s="31">
        <v>9883238</v>
      </c>
      <c r="T30" s="36">
        <f t="shared" si="6"/>
        <v>1.5263805898115044</v>
      </c>
      <c r="U30" s="36">
        <f t="shared" si="7"/>
        <v>0.56851025139834421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44296396</v>
      </c>
      <c r="E31" s="31">
        <v>44286396</v>
      </c>
      <c r="F31" s="31">
        <v>667820</v>
      </c>
      <c r="G31" s="36">
        <f t="shared" si="0"/>
        <v>1.5076170079389755E-2</v>
      </c>
      <c r="H31" s="31">
        <v>3738528</v>
      </c>
      <c r="I31" s="36">
        <f t="shared" si="1"/>
        <v>8.4398017391753496E-2</v>
      </c>
      <c r="J31" s="31">
        <v>829350</v>
      </c>
      <c r="K31" s="36">
        <f t="shared" si="2"/>
        <v>1.8726969790000523E-2</v>
      </c>
      <c r="L31" s="31">
        <v>0</v>
      </c>
      <c r="M31" s="36">
        <f t="shared" si="3"/>
        <v>0</v>
      </c>
      <c r="N31" s="31">
        <f t="shared" si="4"/>
        <v>5235698</v>
      </c>
      <c r="O31" s="36">
        <f t="shared" si="5"/>
        <v>0.11822361882868049</v>
      </c>
      <c r="P31" s="31">
        <v>1218873</v>
      </c>
      <c r="Q31" s="31">
        <v>31433913</v>
      </c>
      <c r="R31" s="31">
        <v>33745913</v>
      </c>
      <c r="S31" s="31">
        <v>3162326</v>
      </c>
      <c r="T31" s="36">
        <f t="shared" si="6"/>
        <v>9.3709896069488471E-2</v>
      </c>
      <c r="U31" s="36">
        <f t="shared" si="7"/>
        <v>-0.3195763627547743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7260064</v>
      </c>
      <c r="E32" s="31">
        <v>7260064</v>
      </c>
      <c r="F32" s="31">
        <v>2091834</v>
      </c>
      <c r="G32" s="36">
        <f t="shared" si="0"/>
        <v>0.28812886497970264</v>
      </c>
      <c r="H32" s="31">
        <v>2150723</v>
      </c>
      <c r="I32" s="36">
        <f t="shared" si="1"/>
        <v>0.29624022598147898</v>
      </c>
      <c r="J32" s="31">
        <v>2189370</v>
      </c>
      <c r="K32" s="36">
        <f t="shared" si="2"/>
        <v>0.30156345729183653</v>
      </c>
      <c r="L32" s="31">
        <v>0</v>
      </c>
      <c r="M32" s="36">
        <f t="shared" si="3"/>
        <v>0</v>
      </c>
      <c r="N32" s="31">
        <f t="shared" si="4"/>
        <v>6431927</v>
      </c>
      <c r="O32" s="36">
        <f t="shared" si="5"/>
        <v>0.88593254825301815</v>
      </c>
      <c r="P32" s="31">
        <v>2742557</v>
      </c>
      <c r="Q32" s="31">
        <v>6895593</v>
      </c>
      <c r="R32" s="31">
        <v>6895592</v>
      </c>
      <c r="S32" s="31">
        <v>7800039</v>
      </c>
      <c r="T32" s="36">
        <f t="shared" si="6"/>
        <v>1.1311630676524944</v>
      </c>
      <c r="U32" s="36">
        <f t="shared" si="7"/>
        <v>-0.20170483238816916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114437137</v>
      </c>
      <c r="E33" s="31">
        <v>147932140</v>
      </c>
      <c r="F33" s="31">
        <v>36611327</v>
      </c>
      <c r="G33" s="36">
        <f t="shared" si="0"/>
        <v>0.31992522672076285</v>
      </c>
      <c r="H33" s="31">
        <v>110386389</v>
      </c>
      <c r="I33" s="36">
        <f t="shared" si="1"/>
        <v>0.96460285440381122</v>
      </c>
      <c r="J33" s="31">
        <v>62999779</v>
      </c>
      <c r="K33" s="36">
        <f t="shared" si="2"/>
        <v>0.42586944932994275</v>
      </c>
      <c r="L33" s="31">
        <v>0</v>
      </c>
      <c r="M33" s="36">
        <f t="shared" si="3"/>
        <v>0</v>
      </c>
      <c r="N33" s="31">
        <f t="shared" si="4"/>
        <v>209997495</v>
      </c>
      <c r="O33" s="36">
        <f t="shared" si="5"/>
        <v>1.4195528774206876</v>
      </c>
      <c r="P33" s="31">
        <v>40191976</v>
      </c>
      <c r="Q33" s="31">
        <v>107507584</v>
      </c>
      <c r="R33" s="31">
        <v>112874790</v>
      </c>
      <c r="S33" s="31">
        <v>97380573</v>
      </c>
      <c r="T33" s="36">
        <f t="shared" si="6"/>
        <v>0.86273093398446188</v>
      </c>
      <c r="U33" s="36">
        <f t="shared" si="7"/>
        <v>0.5674715520331719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217212032</v>
      </c>
      <c r="E35" s="32">
        <f>SUM(E28:E34)</f>
        <v>250693817</v>
      </c>
      <c r="F35" s="32">
        <f>SUM(F28:F34)</f>
        <v>48107741</v>
      </c>
      <c r="G35" s="37">
        <f t="shared" si="0"/>
        <v>0.2214782512600407</v>
      </c>
      <c r="H35" s="32">
        <f>SUM(H28:H34)</f>
        <v>128838658</v>
      </c>
      <c r="I35" s="37">
        <f t="shared" si="1"/>
        <v>0.59314696710723647</v>
      </c>
      <c r="J35" s="32">
        <f>SUM(J28:J34)</f>
        <v>81525189</v>
      </c>
      <c r="K35" s="37">
        <f t="shared" si="2"/>
        <v>0.32519824372054618</v>
      </c>
      <c r="L35" s="32">
        <f>SUM(L28:L34)</f>
        <v>0</v>
      </c>
      <c r="M35" s="37">
        <f t="shared" si="3"/>
        <v>0</v>
      </c>
      <c r="N35" s="32">
        <f t="shared" si="4"/>
        <v>258471588</v>
      </c>
      <c r="O35" s="37">
        <f t="shared" si="5"/>
        <v>1.0310249813620254</v>
      </c>
      <c r="P35" s="32">
        <f>SUM(P28:P34)</f>
        <v>57025268</v>
      </c>
      <c r="Q35" s="32">
        <f>SUM(Q28:Q34)</f>
        <v>192599697</v>
      </c>
      <c r="R35" s="32">
        <f>SUM(R28:R34)</f>
        <v>201293902</v>
      </c>
      <c r="S35" s="32">
        <f>SUM(S28:S34)</f>
        <v>146420436</v>
      </c>
      <c r="T35" s="37">
        <f t="shared" si="6"/>
        <v>0.72739628247655508</v>
      </c>
      <c r="U35" s="37">
        <f t="shared" si="7"/>
        <v>0.4296327200075587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3956544</v>
      </c>
      <c r="E36" s="31">
        <v>7023849</v>
      </c>
      <c r="F36" s="31">
        <v>1756817</v>
      </c>
      <c r="G36" s="36">
        <f t="shared" si="0"/>
        <v>0.44402817206127365</v>
      </c>
      <c r="H36" s="31">
        <v>1758235</v>
      </c>
      <c r="I36" s="36">
        <f t="shared" si="1"/>
        <v>0.44438656564921303</v>
      </c>
      <c r="J36" s="31">
        <v>1757161</v>
      </c>
      <c r="K36" s="36">
        <f t="shared" si="2"/>
        <v>0.2501706685323104</v>
      </c>
      <c r="L36" s="31">
        <v>0</v>
      </c>
      <c r="M36" s="36">
        <f t="shared" si="3"/>
        <v>0</v>
      </c>
      <c r="N36" s="31">
        <f t="shared" si="4"/>
        <v>5272213</v>
      </c>
      <c r="O36" s="36">
        <f t="shared" si="5"/>
        <v>0.75061593721619013</v>
      </c>
      <c r="P36" s="31">
        <v>1666467</v>
      </c>
      <c r="Q36" s="31">
        <v>3757404</v>
      </c>
      <c r="R36" s="31">
        <v>3757404</v>
      </c>
      <c r="S36" s="31">
        <v>5001574</v>
      </c>
      <c r="T36" s="36">
        <f t="shared" si="6"/>
        <v>1.3311248936765916</v>
      </c>
      <c r="U36" s="36">
        <f t="shared" si="7"/>
        <v>5.4422919865799946E-2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49342856</v>
      </c>
      <c r="E37" s="31">
        <v>51209392</v>
      </c>
      <c r="F37" s="31">
        <v>3580219</v>
      </c>
      <c r="G37" s="36">
        <f t="shared" si="0"/>
        <v>7.2558001101517111E-2</v>
      </c>
      <c r="H37" s="31">
        <v>3624485</v>
      </c>
      <c r="I37" s="36">
        <f t="shared" si="1"/>
        <v>7.3455111718705543E-2</v>
      </c>
      <c r="J37" s="31">
        <v>3471966</v>
      </c>
      <c r="K37" s="36">
        <f t="shared" si="2"/>
        <v>6.7799398985248643E-2</v>
      </c>
      <c r="L37" s="31">
        <v>0</v>
      </c>
      <c r="M37" s="36">
        <f t="shared" si="3"/>
        <v>0</v>
      </c>
      <c r="N37" s="31">
        <f t="shared" si="4"/>
        <v>10676670</v>
      </c>
      <c r="O37" s="36">
        <f t="shared" si="5"/>
        <v>0.20849046596764906</v>
      </c>
      <c r="P37" s="31">
        <v>3483093</v>
      </c>
      <c r="Q37" s="31">
        <v>47759862</v>
      </c>
      <c r="R37" s="31">
        <v>47412860</v>
      </c>
      <c r="S37" s="31">
        <v>9749907</v>
      </c>
      <c r="T37" s="36">
        <f t="shared" si="6"/>
        <v>0.2056384491464974</v>
      </c>
      <c r="U37" s="36">
        <f t="shared" si="7"/>
        <v>-3.1945744773395068E-3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25826404</v>
      </c>
      <c r="E38" s="31">
        <v>32329404</v>
      </c>
      <c r="F38" s="31">
        <v>5578612</v>
      </c>
      <c r="G38" s="36">
        <f t="shared" si="0"/>
        <v>0.2160042102648127</v>
      </c>
      <c r="H38" s="31">
        <v>10928734</v>
      </c>
      <c r="I38" s="36">
        <f t="shared" si="1"/>
        <v>0.42316127324578368</v>
      </c>
      <c r="J38" s="31">
        <v>8840993</v>
      </c>
      <c r="K38" s="36">
        <f t="shared" si="2"/>
        <v>0.27346600636374241</v>
      </c>
      <c r="L38" s="31">
        <v>0</v>
      </c>
      <c r="M38" s="36">
        <f t="shared" si="3"/>
        <v>0</v>
      </c>
      <c r="N38" s="31">
        <f t="shared" si="4"/>
        <v>25348339</v>
      </c>
      <c r="O38" s="36">
        <f t="shared" si="5"/>
        <v>0.78406453147110289</v>
      </c>
      <c r="P38" s="31">
        <v>7489995</v>
      </c>
      <c r="Q38" s="31">
        <v>21533635</v>
      </c>
      <c r="R38" s="31">
        <v>27929680</v>
      </c>
      <c r="S38" s="31">
        <v>23543359</v>
      </c>
      <c r="T38" s="36">
        <f t="shared" si="6"/>
        <v>0.84295126188341574</v>
      </c>
      <c r="U38" s="36">
        <f t="shared" si="7"/>
        <v>0.1803736851626736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79125804</v>
      </c>
      <c r="E40" s="32">
        <f>SUM(E36:E39)</f>
        <v>90562645</v>
      </c>
      <c r="F40" s="32">
        <f>SUM(F36:F39)</f>
        <v>10915648</v>
      </c>
      <c r="G40" s="37">
        <f t="shared" si="0"/>
        <v>0.13795307533304813</v>
      </c>
      <c r="H40" s="32">
        <f>SUM(H36:H39)</f>
        <v>16311454</v>
      </c>
      <c r="I40" s="37">
        <f t="shared" si="1"/>
        <v>0.20614582317545865</v>
      </c>
      <c r="J40" s="32">
        <f>SUM(J36:J39)</f>
        <v>14070120</v>
      </c>
      <c r="K40" s="37">
        <f t="shared" si="2"/>
        <v>0.15536339513935354</v>
      </c>
      <c r="L40" s="32">
        <f>SUM(L36:L39)</f>
        <v>0</v>
      </c>
      <c r="M40" s="37">
        <f t="shared" si="3"/>
        <v>0</v>
      </c>
      <c r="N40" s="32">
        <f t="shared" si="4"/>
        <v>41297222</v>
      </c>
      <c r="O40" s="37">
        <f t="shared" si="5"/>
        <v>0.45600724227963968</v>
      </c>
      <c r="P40" s="32">
        <f>SUM(P36:P39)</f>
        <v>12639555</v>
      </c>
      <c r="Q40" s="32">
        <f>SUM(Q36:Q39)</f>
        <v>73050901</v>
      </c>
      <c r="R40" s="32">
        <f>SUM(R36:R39)</f>
        <v>79099944</v>
      </c>
      <c r="S40" s="32">
        <f>SUM(S36:S39)</f>
        <v>38294840</v>
      </c>
      <c r="T40" s="37">
        <f t="shared" si="6"/>
        <v>0.48413232757788044</v>
      </c>
      <c r="U40" s="37">
        <f t="shared" si="7"/>
        <v>0.11318159539635686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12201756</v>
      </c>
      <c r="E41" s="31">
        <v>11337752</v>
      </c>
      <c r="F41" s="31">
        <v>1772240</v>
      </c>
      <c r="G41" s="36">
        <f t="shared" si="0"/>
        <v>0.14524466806253133</v>
      </c>
      <c r="H41" s="31">
        <v>2626568</v>
      </c>
      <c r="I41" s="36">
        <f t="shared" si="1"/>
        <v>0.215261475479431</v>
      </c>
      <c r="J41" s="31">
        <v>2290423</v>
      </c>
      <c r="K41" s="36">
        <f t="shared" si="2"/>
        <v>0.20201738404579672</v>
      </c>
      <c r="L41" s="31">
        <v>0</v>
      </c>
      <c r="M41" s="36">
        <f t="shared" si="3"/>
        <v>0</v>
      </c>
      <c r="N41" s="31">
        <f t="shared" si="4"/>
        <v>6689231</v>
      </c>
      <c r="O41" s="36">
        <f t="shared" si="5"/>
        <v>0.58999623558532588</v>
      </c>
      <c r="P41" s="31">
        <v>1999800</v>
      </c>
      <c r="Q41" s="31">
        <v>9509160</v>
      </c>
      <c r="R41" s="31">
        <v>9509160</v>
      </c>
      <c r="S41" s="31">
        <v>6835088</v>
      </c>
      <c r="T41" s="36">
        <f t="shared" si="6"/>
        <v>0.71878988259741139</v>
      </c>
      <c r="U41" s="36">
        <f t="shared" si="7"/>
        <v>0.14532603260326038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1500000</v>
      </c>
      <c r="E42" s="31">
        <v>2800000</v>
      </c>
      <c r="F42" s="31">
        <v>283971</v>
      </c>
      <c r="G42" s="36">
        <f t="shared" si="0"/>
        <v>0.18931400000000001</v>
      </c>
      <c r="H42" s="31">
        <v>190550</v>
      </c>
      <c r="I42" s="36">
        <f t="shared" si="1"/>
        <v>0.12703333333333333</v>
      </c>
      <c r="J42" s="31">
        <v>379675</v>
      </c>
      <c r="K42" s="36">
        <f t="shared" si="2"/>
        <v>0.13559821428571428</v>
      </c>
      <c r="L42" s="31">
        <v>0</v>
      </c>
      <c r="M42" s="36">
        <f t="shared" si="3"/>
        <v>0</v>
      </c>
      <c r="N42" s="31">
        <f t="shared" si="4"/>
        <v>854196</v>
      </c>
      <c r="O42" s="36">
        <f t="shared" si="5"/>
        <v>0.30507000000000001</v>
      </c>
      <c r="P42" s="31">
        <v>270450</v>
      </c>
      <c r="Q42" s="31">
        <v>2000000</v>
      </c>
      <c r="R42" s="31">
        <v>2000000</v>
      </c>
      <c r="S42" s="31">
        <v>813022</v>
      </c>
      <c r="T42" s="36">
        <f t="shared" si="6"/>
        <v>0.40651100000000001</v>
      </c>
      <c r="U42" s="36">
        <f t="shared" si="7"/>
        <v>0.4038639304862266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518151</v>
      </c>
      <c r="E43" s="31">
        <v>518150</v>
      </c>
      <c r="F43" s="31">
        <v>141079</v>
      </c>
      <c r="G43" s="36">
        <f t="shared" si="0"/>
        <v>0.2722739124309323</v>
      </c>
      <c r="H43" s="31">
        <v>282927</v>
      </c>
      <c r="I43" s="36">
        <f t="shared" si="1"/>
        <v>0.54603194821586754</v>
      </c>
      <c r="J43" s="31">
        <v>234947</v>
      </c>
      <c r="K43" s="36">
        <f t="shared" si="2"/>
        <v>0.45343433368715624</v>
      </c>
      <c r="L43" s="31">
        <v>0</v>
      </c>
      <c r="M43" s="36">
        <f t="shared" si="3"/>
        <v>0</v>
      </c>
      <c r="N43" s="31">
        <f t="shared" si="4"/>
        <v>658953</v>
      </c>
      <c r="O43" s="36">
        <f t="shared" si="5"/>
        <v>1.2717417736176784</v>
      </c>
      <c r="P43" s="31">
        <v>297589</v>
      </c>
      <c r="Q43" s="31">
        <v>1443621</v>
      </c>
      <c r="R43" s="31">
        <v>1443621</v>
      </c>
      <c r="S43" s="31">
        <v>506743</v>
      </c>
      <c r="T43" s="36">
        <f t="shared" si="6"/>
        <v>0.3510221865711291</v>
      </c>
      <c r="U43" s="36">
        <f t="shared" si="7"/>
        <v>-0.21049837191562859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49647160</v>
      </c>
      <c r="E44" s="31">
        <v>49647160</v>
      </c>
      <c r="F44" s="31">
        <v>13780099</v>
      </c>
      <c r="G44" s="36">
        <f t="shared" si="0"/>
        <v>0.27756067013702296</v>
      </c>
      <c r="H44" s="31">
        <v>11158258</v>
      </c>
      <c r="I44" s="36">
        <f t="shared" si="1"/>
        <v>0.22475118415635456</v>
      </c>
      <c r="J44" s="31">
        <v>8529370</v>
      </c>
      <c r="K44" s="36">
        <f t="shared" si="2"/>
        <v>0.17179975652182319</v>
      </c>
      <c r="L44" s="31">
        <v>0</v>
      </c>
      <c r="M44" s="36">
        <f t="shared" si="3"/>
        <v>0</v>
      </c>
      <c r="N44" s="31">
        <f t="shared" si="4"/>
        <v>33467727</v>
      </c>
      <c r="O44" s="36">
        <f t="shared" si="5"/>
        <v>0.67411161081520066</v>
      </c>
      <c r="P44" s="31">
        <v>5947051</v>
      </c>
      <c r="Q44" s="31">
        <v>1924284</v>
      </c>
      <c r="R44" s="31">
        <v>39084290</v>
      </c>
      <c r="S44" s="31">
        <v>19174763</v>
      </c>
      <c r="T44" s="36">
        <f t="shared" si="6"/>
        <v>0.49060026419822389</v>
      </c>
      <c r="U44" s="36">
        <f t="shared" si="7"/>
        <v>0.43421840505487519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70165752</v>
      </c>
      <c r="E45" s="31">
        <v>69669846</v>
      </c>
      <c r="F45" s="31">
        <v>60951493</v>
      </c>
      <c r="G45" s="36">
        <f t="shared" si="0"/>
        <v>0.86867868244325241</v>
      </c>
      <c r="H45" s="31">
        <v>1810177</v>
      </c>
      <c r="I45" s="36">
        <f t="shared" si="1"/>
        <v>2.5798583331651602E-2</v>
      </c>
      <c r="J45" s="31">
        <v>2515725</v>
      </c>
      <c r="K45" s="36">
        <f t="shared" si="2"/>
        <v>3.6109237273181286E-2</v>
      </c>
      <c r="L45" s="31">
        <v>0</v>
      </c>
      <c r="M45" s="36">
        <f t="shared" si="3"/>
        <v>0</v>
      </c>
      <c r="N45" s="31">
        <f t="shared" si="4"/>
        <v>65277395</v>
      </c>
      <c r="O45" s="36">
        <f t="shared" si="5"/>
        <v>0.93695334133507346</v>
      </c>
      <c r="P45" s="31">
        <v>-23843</v>
      </c>
      <c r="Q45" s="31">
        <v>52005549</v>
      </c>
      <c r="R45" s="31">
        <v>56112064</v>
      </c>
      <c r="S45" s="31">
        <v>55156899</v>
      </c>
      <c r="T45" s="36">
        <f t="shared" si="6"/>
        <v>0.98297754650408153</v>
      </c>
      <c r="U45" s="36">
        <f t="shared" si="7"/>
        <v>-106.51209998741768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134032819</v>
      </c>
      <c r="E47" s="32">
        <f>SUM(E41:E46)</f>
        <v>133972908</v>
      </c>
      <c r="F47" s="32">
        <f>SUM(F41:F46)</f>
        <v>76928882</v>
      </c>
      <c r="G47" s="37">
        <f t="shared" si="0"/>
        <v>0.57395556233134215</v>
      </c>
      <c r="H47" s="32">
        <f>SUM(H41:H46)</f>
        <v>16068480</v>
      </c>
      <c r="I47" s="37">
        <f t="shared" si="1"/>
        <v>0.11988466794837763</v>
      </c>
      <c r="J47" s="32">
        <f>SUM(J41:J46)</f>
        <v>13950140</v>
      </c>
      <c r="K47" s="37">
        <f t="shared" si="2"/>
        <v>0.10412657460566579</v>
      </c>
      <c r="L47" s="32">
        <f>SUM(L41:L46)</f>
        <v>0</v>
      </c>
      <c r="M47" s="37">
        <f t="shared" si="3"/>
        <v>0</v>
      </c>
      <c r="N47" s="32">
        <f t="shared" si="4"/>
        <v>106947502</v>
      </c>
      <c r="O47" s="37">
        <f t="shared" si="5"/>
        <v>0.79827708151262944</v>
      </c>
      <c r="P47" s="32">
        <f>SUM(P41:P46)</f>
        <v>8491047</v>
      </c>
      <c r="Q47" s="32">
        <f>SUM(Q41:Q46)</f>
        <v>66882614</v>
      </c>
      <c r="R47" s="32">
        <f>SUM(R41:R46)</f>
        <v>108149135</v>
      </c>
      <c r="S47" s="32">
        <f>SUM(S41:S46)</f>
        <v>82486515</v>
      </c>
      <c r="T47" s="37">
        <f t="shared" si="6"/>
        <v>0.76271081594873602</v>
      </c>
      <c r="U47" s="37">
        <f t="shared" si="7"/>
        <v>0.64292342275340131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19288872</v>
      </c>
      <c r="E48" s="31">
        <v>19382667</v>
      </c>
      <c r="F48" s="31">
        <v>4143944</v>
      </c>
      <c r="G48" s="36">
        <f t="shared" si="0"/>
        <v>0.21483599455686159</v>
      </c>
      <c r="H48" s="31">
        <v>3492003</v>
      </c>
      <c r="I48" s="36">
        <f t="shared" si="1"/>
        <v>0.18103718040121786</v>
      </c>
      <c r="J48" s="31">
        <v>3699360</v>
      </c>
      <c r="K48" s="36">
        <f t="shared" si="2"/>
        <v>0.19085918362008697</v>
      </c>
      <c r="L48" s="31">
        <v>0</v>
      </c>
      <c r="M48" s="36">
        <f t="shared" si="3"/>
        <v>0</v>
      </c>
      <c r="N48" s="31">
        <f t="shared" si="4"/>
        <v>11335307</v>
      </c>
      <c r="O48" s="36">
        <f t="shared" si="5"/>
        <v>0.58481668183227831</v>
      </c>
      <c r="P48" s="31">
        <v>2943935</v>
      </c>
      <c r="Q48" s="31">
        <v>78680580</v>
      </c>
      <c r="R48" s="31">
        <v>78680580</v>
      </c>
      <c r="S48" s="31">
        <v>8833550</v>
      </c>
      <c r="T48" s="36">
        <f t="shared" si="6"/>
        <v>0.11227103308084409</v>
      </c>
      <c r="U48" s="36">
        <f t="shared" si="7"/>
        <v>0.25660383126665498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4964920</v>
      </c>
      <c r="E49" s="31">
        <v>6817000</v>
      </c>
      <c r="F49" s="31">
        <v>3706499</v>
      </c>
      <c r="G49" s="36">
        <f t="shared" si="0"/>
        <v>0.74653750715016554</v>
      </c>
      <c r="H49" s="31">
        <v>1073689</v>
      </c>
      <c r="I49" s="36">
        <f t="shared" si="1"/>
        <v>0.21625504539851598</v>
      </c>
      <c r="J49" s="31">
        <v>772376</v>
      </c>
      <c r="K49" s="36">
        <f t="shared" si="2"/>
        <v>0.11330145225172364</v>
      </c>
      <c r="L49" s="31">
        <v>0</v>
      </c>
      <c r="M49" s="36">
        <f t="shared" si="3"/>
        <v>0</v>
      </c>
      <c r="N49" s="31">
        <f t="shared" si="4"/>
        <v>5552564</v>
      </c>
      <c r="O49" s="36">
        <f t="shared" si="5"/>
        <v>0.81451723632096229</v>
      </c>
      <c r="P49" s="31">
        <v>3498117</v>
      </c>
      <c r="Q49" s="31">
        <v>5450000</v>
      </c>
      <c r="R49" s="31">
        <v>9650004</v>
      </c>
      <c r="S49" s="31">
        <v>6806754</v>
      </c>
      <c r="T49" s="36">
        <f t="shared" si="6"/>
        <v>0.7053628164299206</v>
      </c>
      <c r="U49" s="36">
        <f t="shared" si="7"/>
        <v>-0.77920235372344604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8903328</v>
      </c>
      <c r="E50" s="31">
        <v>7723328</v>
      </c>
      <c r="F50" s="31">
        <v>2593728</v>
      </c>
      <c r="G50" s="36">
        <f t="shared" si="0"/>
        <v>0.29132117787865391</v>
      </c>
      <c r="H50" s="31">
        <v>2750595</v>
      </c>
      <c r="I50" s="36">
        <f t="shared" si="1"/>
        <v>0.30894009520934196</v>
      </c>
      <c r="J50" s="31">
        <v>1045973</v>
      </c>
      <c r="K50" s="36">
        <f t="shared" si="2"/>
        <v>0.13543034816079286</v>
      </c>
      <c r="L50" s="31">
        <v>0</v>
      </c>
      <c r="M50" s="36">
        <f t="shared" si="3"/>
        <v>0</v>
      </c>
      <c r="N50" s="31">
        <f t="shared" si="4"/>
        <v>6390296</v>
      </c>
      <c r="O50" s="36">
        <f t="shared" si="5"/>
        <v>0.82740186613853506</v>
      </c>
      <c r="P50" s="31">
        <v>1164616</v>
      </c>
      <c r="Q50" s="31">
        <v>9550293</v>
      </c>
      <c r="R50" s="31">
        <v>8217982</v>
      </c>
      <c r="S50" s="31">
        <v>7037690</v>
      </c>
      <c r="T50" s="36">
        <f t="shared" si="6"/>
        <v>0.85637690615530671</v>
      </c>
      <c r="U50" s="36">
        <f t="shared" si="7"/>
        <v>-0.10187306373946436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660000</v>
      </c>
      <c r="F51" s="31">
        <v>165490</v>
      </c>
      <c r="G51" s="36">
        <f t="shared" si="0"/>
        <v>0</v>
      </c>
      <c r="H51" s="31">
        <v>164856</v>
      </c>
      <c r="I51" s="36">
        <f t="shared" si="1"/>
        <v>0</v>
      </c>
      <c r="J51" s="31">
        <v>164856</v>
      </c>
      <c r="K51" s="36">
        <f t="shared" si="2"/>
        <v>0.24978181818181819</v>
      </c>
      <c r="L51" s="31">
        <v>0</v>
      </c>
      <c r="M51" s="36">
        <f t="shared" si="3"/>
        <v>0</v>
      </c>
      <c r="N51" s="31">
        <f t="shared" si="4"/>
        <v>495202</v>
      </c>
      <c r="O51" s="36">
        <f t="shared" si="5"/>
        <v>0.75030606060606064</v>
      </c>
      <c r="P51" s="31">
        <v>164909</v>
      </c>
      <c r="Q51" s="31">
        <v>668079</v>
      </c>
      <c r="R51" s="31">
        <v>668079</v>
      </c>
      <c r="S51" s="31">
        <v>440008</v>
      </c>
      <c r="T51" s="36">
        <f t="shared" si="6"/>
        <v>0.65861672047766806</v>
      </c>
      <c r="U51" s="36">
        <f t="shared" si="7"/>
        <v>-3.2138937232051301E-4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33157120</v>
      </c>
      <c r="E53" s="32">
        <f>SUM(E48:E52)</f>
        <v>34582995</v>
      </c>
      <c r="F53" s="32">
        <f>SUM(F48:F52)</f>
        <v>10609661</v>
      </c>
      <c r="G53" s="37">
        <f t="shared" si="0"/>
        <v>0.31998137956493206</v>
      </c>
      <c r="H53" s="32">
        <f>SUM(H48:H52)</f>
        <v>7481143</v>
      </c>
      <c r="I53" s="37">
        <f t="shared" si="1"/>
        <v>0.2256270448096819</v>
      </c>
      <c r="J53" s="32">
        <f>SUM(J48:J52)</f>
        <v>5682565</v>
      </c>
      <c r="K53" s="37">
        <f t="shared" si="2"/>
        <v>0.16431674006256544</v>
      </c>
      <c r="L53" s="32">
        <f>SUM(L48:L52)</f>
        <v>0</v>
      </c>
      <c r="M53" s="37">
        <f t="shared" si="3"/>
        <v>0</v>
      </c>
      <c r="N53" s="32">
        <f t="shared" si="4"/>
        <v>23773369</v>
      </c>
      <c r="O53" s="37">
        <f t="shared" si="5"/>
        <v>0.68742944328563793</v>
      </c>
      <c r="P53" s="32">
        <f>SUM(P48:P52)</f>
        <v>7771577</v>
      </c>
      <c r="Q53" s="32">
        <f>SUM(Q48:Q52)</f>
        <v>94348952</v>
      </c>
      <c r="R53" s="32">
        <f>SUM(R48:R52)</f>
        <v>97216645</v>
      </c>
      <c r="S53" s="32">
        <f>SUM(S48:S52)</f>
        <v>23118002</v>
      </c>
      <c r="T53" s="37">
        <f t="shared" si="6"/>
        <v>0.23779880492687236</v>
      </c>
      <c r="U53" s="37">
        <f t="shared" si="7"/>
        <v>-0.26880155726437505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1802885525</v>
      </c>
      <c r="E54" s="32">
        <f>SUM(E8:E9,E11:E18,E20:E26,E28:E34,E36:E39,E41:E46,E48:E52)</f>
        <v>2093556136</v>
      </c>
      <c r="F54" s="32">
        <f>SUM(F8:F9,F11:F18,F20:F26,F28:F34,F36:F39,F41:F46,F48:F52)</f>
        <v>542120813</v>
      </c>
      <c r="G54" s="37">
        <f t="shared" si="0"/>
        <v>0.30069619256608099</v>
      </c>
      <c r="H54" s="32">
        <f>SUM(H8:H9,H11:H18,H20:H26,H28:H34,H36:H39,H41:H46,H48:H52)</f>
        <v>495900901</v>
      </c>
      <c r="I54" s="37">
        <f t="shared" si="1"/>
        <v>0.27505956097794948</v>
      </c>
      <c r="J54" s="32">
        <f>SUM(J8:J9,J11:J18,J20:J26,J28:J34,J36:J39,J41:J46,J48:J52)</f>
        <v>481214204</v>
      </c>
      <c r="K54" s="37">
        <f t="shared" si="2"/>
        <v>0.22985493234464671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1519235918</v>
      </c>
      <c r="O54" s="37">
        <f t="shared" si="5"/>
        <v>0.72567240585327208</v>
      </c>
      <c r="P54" s="32">
        <f>SUM(P8:P9,P11:P18,P20:P26,P28:P34,P36:P39,P41:P46,P48:P52)</f>
        <v>453031894</v>
      </c>
      <c r="Q54" s="32">
        <f>SUM(Q8:Q9,Q11:Q18,Q20:Q26,Q28:Q34,Q36:Q39,Q41:Q46,Q48:Q52)</f>
        <v>1738788293</v>
      </c>
      <c r="R54" s="32">
        <f>SUM(R8:R9,R11:R18,R20:R26,R28:R34,R36:R39,R41:R46,R48:R52)</f>
        <v>1861563678</v>
      </c>
      <c r="S54" s="32">
        <f>SUM(S8:S9,S11:S18,S20:S26,S28:S34,S36:S39,S41:S46,S48:S52)</f>
        <v>1367057241</v>
      </c>
      <c r="T54" s="37">
        <f t="shared" si="6"/>
        <v>0.73435964461270498</v>
      </c>
      <c r="U54" s="37">
        <f t="shared" si="7"/>
        <v>6.2208225012961194E-2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487229638</v>
      </c>
      <c r="E57" s="31">
        <v>487229638</v>
      </c>
      <c r="F57" s="31">
        <v>164412887</v>
      </c>
      <c r="G57" s="36">
        <f t="shared" ref="G57:G85" si="8">IF(($D57      =0),0,($F57      /$D57      ))</f>
        <v>0.33744434693030723</v>
      </c>
      <c r="H57" s="31">
        <v>58767071</v>
      </c>
      <c r="I57" s="36">
        <f t="shared" ref="I57:I85" si="9">IF(($D57      =0),0,($H57      /$D57      ))</f>
        <v>0.12061472951692648</v>
      </c>
      <c r="J57" s="31">
        <v>210654856</v>
      </c>
      <c r="K57" s="36">
        <f t="shared" ref="K57:K85" si="10">IF(($E57      =0),0,($J57      /$E57      ))</f>
        <v>0.43235230283753795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433834814</v>
      </c>
      <c r="O57" s="36">
        <f t="shared" ref="O57:O85" si="13">IF(($E57      =0),0,($N57      /$E57      ))</f>
        <v>0.89041137928477165</v>
      </c>
      <c r="P57" s="31">
        <v>210235486</v>
      </c>
      <c r="Q57" s="31">
        <v>452362916</v>
      </c>
      <c r="R57" s="31">
        <v>452362916</v>
      </c>
      <c r="S57" s="31">
        <v>411911099</v>
      </c>
      <c r="T57" s="36">
        <f t="shared" ref="T57:T85" si="14">IF(($R57      =0),0,($S57      /$R57      ))</f>
        <v>0.91057662869959921</v>
      </c>
      <c r="U57" s="36">
        <f t="shared" ref="U57:U85" si="15">IF(($P57      =0),0,(($J57      /$P57      )-1))</f>
        <v>1.9947631485961459E-3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487229638</v>
      </c>
      <c r="E58" s="32">
        <f>E57</f>
        <v>487229638</v>
      </c>
      <c r="F58" s="32">
        <f>F57</f>
        <v>164412887</v>
      </c>
      <c r="G58" s="37">
        <f t="shared" si="8"/>
        <v>0.33744434693030723</v>
      </c>
      <c r="H58" s="32">
        <f>H57</f>
        <v>58767071</v>
      </c>
      <c r="I58" s="37">
        <f t="shared" si="9"/>
        <v>0.12061472951692648</v>
      </c>
      <c r="J58" s="32">
        <f>J57</f>
        <v>210654856</v>
      </c>
      <c r="K58" s="37">
        <f t="shared" si="10"/>
        <v>0.43235230283753795</v>
      </c>
      <c r="L58" s="32">
        <f>L57</f>
        <v>0</v>
      </c>
      <c r="M58" s="37">
        <f t="shared" si="11"/>
        <v>0</v>
      </c>
      <c r="N58" s="32">
        <f t="shared" si="12"/>
        <v>433834814</v>
      </c>
      <c r="O58" s="37">
        <f t="shared" si="13"/>
        <v>0.89041137928477165</v>
      </c>
      <c r="P58" s="32">
        <f>P57</f>
        <v>210235486</v>
      </c>
      <c r="Q58" s="32">
        <f>Q57</f>
        <v>452362916</v>
      </c>
      <c r="R58" s="32">
        <f>R57</f>
        <v>452362916</v>
      </c>
      <c r="S58" s="32">
        <f>S57</f>
        <v>411911099</v>
      </c>
      <c r="T58" s="37">
        <f t="shared" si="14"/>
        <v>0.91057662869959921</v>
      </c>
      <c r="U58" s="37">
        <f t="shared" si="15"/>
        <v>1.9947631485961459E-3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680448</v>
      </c>
      <c r="E59" s="31">
        <v>680448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965305</v>
      </c>
      <c r="Q59" s="31">
        <v>15585579</v>
      </c>
      <c r="R59" s="31">
        <v>19203279</v>
      </c>
      <c r="S59" s="31">
        <v>6737550</v>
      </c>
      <c r="T59" s="36">
        <f t="shared" si="14"/>
        <v>0.35085414319085817</v>
      </c>
      <c r="U59" s="36">
        <f t="shared" si="15"/>
        <v>-1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19838000</v>
      </c>
      <c r="E60" s="31">
        <v>19838000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4317333</v>
      </c>
      <c r="Q60" s="31">
        <v>18769000</v>
      </c>
      <c r="R60" s="31">
        <v>18769000</v>
      </c>
      <c r="S60" s="31">
        <v>13701831</v>
      </c>
      <c r="T60" s="36">
        <f t="shared" si="14"/>
        <v>0.73002456177739894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11998747</v>
      </c>
      <c r="E61" s="31">
        <v>8741541</v>
      </c>
      <c r="F61" s="31">
        <v>608780</v>
      </c>
      <c r="G61" s="36">
        <f t="shared" si="8"/>
        <v>5.0736964451371463E-2</v>
      </c>
      <c r="H61" s="31">
        <v>1825725</v>
      </c>
      <c r="I61" s="36">
        <f t="shared" si="9"/>
        <v>0.15215963800220139</v>
      </c>
      <c r="J61" s="31">
        <v>2465193</v>
      </c>
      <c r="K61" s="36">
        <f t="shared" si="10"/>
        <v>0.2820089730174577</v>
      </c>
      <c r="L61" s="31">
        <v>0</v>
      </c>
      <c r="M61" s="36">
        <f t="shared" si="11"/>
        <v>0</v>
      </c>
      <c r="N61" s="31">
        <f t="shared" si="12"/>
        <v>4899698</v>
      </c>
      <c r="O61" s="36">
        <f t="shared" si="13"/>
        <v>0.56050735219339476</v>
      </c>
      <c r="P61" s="31">
        <v>2005025</v>
      </c>
      <c r="Q61" s="31">
        <v>5495306</v>
      </c>
      <c r="R61" s="31">
        <v>7831548</v>
      </c>
      <c r="S61" s="31">
        <v>6009104</v>
      </c>
      <c r="T61" s="36">
        <f t="shared" si="14"/>
        <v>0.76729453742733877</v>
      </c>
      <c r="U61" s="36">
        <f t="shared" si="15"/>
        <v>0.22950736275108796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32517195</v>
      </c>
      <c r="E63" s="32">
        <f>SUM(E59:E62)</f>
        <v>29259989</v>
      </c>
      <c r="F63" s="32">
        <f>SUM(F59:F62)</f>
        <v>608780</v>
      </c>
      <c r="G63" s="37">
        <f t="shared" si="8"/>
        <v>1.8721787042209514E-2</v>
      </c>
      <c r="H63" s="32">
        <f>SUM(H59:H62)</f>
        <v>1825725</v>
      </c>
      <c r="I63" s="37">
        <f t="shared" si="9"/>
        <v>5.6146448056174587E-2</v>
      </c>
      <c r="J63" s="32">
        <f>SUM(J59:J62)</f>
        <v>2465193</v>
      </c>
      <c r="K63" s="37">
        <f t="shared" si="10"/>
        <v>8.4251330374731176E-2</v>
      </c>
      <c r="L63" s="32">
        <f>SUM(L59:L62)</f>
        <v>0</v>
      </c>
      <c r="M63" s="37">
        <f t="shared" si="11"/>
        <v>0</v>
      </c>
      <c r="N63" s="32">
        <f t="shared" si="12"/>
        <v>4899698</v>
      </c>
      <c r="O63" s="37">
        <f t="shared" si="13"/>
        <v>0.16745385652742384</v>
      </c>
      <c r="P63" s="32">
        <f>SUM(P59:P62)</f>
        <v>7287663</v>
      </c>
      <c r="Q63" s="32">
        <f>SUM(Q59:Q62)</f>
        <v>39849885</v>
      </c>
      <c r="R63" s="32">
        <f>SUM(R59:R62)</f>
        <v>45803827</v>
      </c>
      <c r="S63" s="32">
        <f>SUM(S59:S62)</f>
        <v>26448485</v>
      </c>
      <c r="T63" s="37">
        <f t="shared" si="14"/>
        <v>0.57742958901665575</v>
      </c>
      <c r="U63" s="37">
        <f t="shared" si="15"/>
        <v>-0.66173065357165939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225304256</v>
      </c>
      <c r="E64" s="31">
        <v>223045489</v>
      </c>
      <c r="F64" s="31">
        <v>3757512</v>
      </c>
      <c r="G64" s="36">
        <f t="shared" si="8"/>
        <v>1.667750120086502E-2</v>
      </c>
      <c r="H64" s="31">
        <v>1205779</v>
      </c>
      <c r="I64" s="36">
        <f t="shared" si="9"/>
        <v>5.3517808380858988E-3</v>
      </c>
      <c r="J64" s="31">
        <v>3607646</v>
      </c>
      <c r="K64" s="36">
        <f t="shared" si="10"/>
        <v>1.617448537594051E-2</v>
      </c>
      <c r="L64" s="31">
        <v>0</v>
      </c>
      <c r="M64" s="36">
        <f t="shared" si="11"/>
        <v>0</v>
      </c>
      <c r="N64" s="31">
        <f t="shared" si="12"/>
        <v>8570937</v>
      </c>
      <c r="O64" s="36">
        <f t="shared" si="13"/>
        <v>3.8426856505490679E-2</v>
      </c>
      <c r="P64" s="31">
        <v>3697494</v>
      </c>
      <c r="Q64" s="31">
        <v>165392881</v>
      </c>
      <c r="R64" s="31">
        <v>165392881</v>
      </c>
      <c r="S64" s="31">
        <v>11614001</v>
      </c>
      <c r="T64" s="36">
        <f t="shared" si="14"/>
        <v>7.022068259395034E-2</v>
      </c>
      <c r="U64" s="36">
        <f t="shared" si="15"/>
        <v>-2.4299701365303128E-2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22201214</v>
      </c>
      <c r="E65" s="31">
        <v>37828383</v>
      </c>
      <c r="F65" s="31">
        <v>4541474</v>
      </c>
      <c r="G65" s="36">
        <f t="shared" si="8"/>
        <v>0.20455971461740785</v>
      </c>
      <c r="H65" s="31">
        <v>8728583</v>
      </c>
      <c r="I65" s="36">
        <f t="shared" si="9"/>
        <v>0.39315791469781786</v>
      </c>
      <c r="J65" s="31">
        <v>6145033</v>
      </c>
      <c r="K65" s="36">
        <f t="shared" si="10"/>
        <v>0.16244503498867505</v>
      </c>
      <c r="L65" s="31">
        <v>0</v>
      </c>
      <c r="M65" s="36">
        <f t="shared" si="11"/>
        <v>0</v>
      </c>
      <c r="N65" s="31">
        <f t="shared" si="12"/>
        <v>19415090</v>
      </c>
      <c r="O65" s="36">
        <f t="shared" si="13"/>
        <v>0.51324134050350501</v>
      </c>
      <c r="P65" s="31">
        <v>5884455</v>
      </c>
      <c r="Q65" s="31">
        <v>15777131</v>
      </c>
      <c r="R65" s="31">
        <v>15777131</v>
      </c>
      <c r="S65" s="31">
        <v>14798453</v>
      </c>
      <c r="T65" s="36">
        <f t="shared" si="14"/>
        <v>0.93796856982426025</v>
      </c>
      <c r="U65" s="36">
        <f t="shared" si="15"/>
        <v>4.4282435671612719E-2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4047792</v>
      </c>
      <c r="E66" s="31">
        <v>4047792</v>
      </c>
      <c r="F66" s="31">
        <v>1007051</v>
      </c>
      <c r="G66" s="36">
        <f t="shared" si="8"/>
        <v>0.24879020463502077</v>
      </c>
      <c r="H66" s="31">
        <v>1007118</v>
      </c>
      <c r="I66" s="36">
        <f t="shared" si="9"/>
        <v>0.24880675686893003</v>
      </c>
      <c r="J66" s="31">
        <v>1011901</v>
      </c>
      <c r="K66" s="36">
        <f t="shared" si="10"/>
        <v>0.24998838873143681</v>
      </c>
      <c r="L66" s="31">
        <v>0</v>
      </c>
      <c r="M66" s="36">
        <f t="shared" si="11"/>
        <v>0</v>
      </c>
      <c r="N66" s="31">
        <f t="shared" si="12"/>
        <v>3026070</v>
      </c>
      <c r="O66" s="36">
        <f t="shared" si="13"/>
        <v>0.74758535023538764</v>
      </c>
      <c r="P66" s="31">
        <v>944866</v>
      </c>
      <c r="Q66" s="31">
        <v>3743112</v>
      </c>
      <c r="R66" s="31">
        <v>3743112</v>
      </c>
      <c r="S66" s="31">
        <v>2815609</v>
      </c>
      <c r="T66" s="36">
        <f t="shared" si="14"/>
        <v>0.75221072733062755</v>
      </c>
      <c r="U66" s="36">
        <f t="shared" si="15"/>
        <v>7.0946568084786721E-2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170165594</v>
      </c>
      <c r="E67" s="31">
        <v>170165594</v>
      </c>
      <c r="F67" s="31">
        <v>51357009</v>
      </c>
      <c r="G67" s="36">
        <f t="shared" si="8"/>
        <v>0.30180606897537698</v>
      </c>
      <c r="H67" s="31">
        <v>51163659</v>
      </c>
      <c r="I67" s="36">
        <f t="shared" si="9"/>
        <v>0.30066982283151789</v>
      </c>
      <c r="J67" s="31">
        <v>51834910</v>
      </c>
      <c r="K67" s="36">
        <f t="shared" si="10"/>
        <v>0.30461451566995384</v>
      </c>
      <c r="L67" s="31">
        <v>0</v>
      </c>
      <c r="M67" s="36">
        <f t="shared" si="11"/>
        <v>0</v>
      </c>
      <c r="N67" s="31">
        <f t="shared" si="12"/>
        <v>154355578</v>
      </c>
      <c r="O67" s="36">
        <f t="shared" si="13"/>
        <v>0.90709040747684866</v>
      </c>
      <c r="P67" s="31">
        <v>41378537</v>
      </c>
      <c r="Q67" s="31">
        <v>154443686</v>
      </c>
      <c r="R67" s="31">
        <v>154443686</v>
      </c>
      <c r="S67" s="31">
        <v>120217902</v>
      </c>
      <c r="T67" s="36">
        <f t="shared" si="14"/>
        <v>0.77839311605137418</v>
      </c>
      <c r="U67" s="36">
        <f t="shared" si="15"/>
        <v>0.25270040359329293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26887558</v>
      </c>
      <c r="E68" s="31">
        <v>27433771</v>
      </c>
      <c r="F68" s="31">
        <v>4719357</v>
      </c>
      <c r="G68" s="36">
        <f t="shared" si="8"/>
        <v>0.17552196447144811</v>
      </c>
      <c r="H68" s="31">
        <v>4725682</v>
      </c>
      <c r="I68" s="36">
        <f t="shared" si="9"/>
        <v>0.17575720338752965</v>
      </c>
      <c r="J68" s="31">
        <v>-2465797</v>
      </c>
      <c r="K68" s="36">
        <f t="shared" si="10"/>
        <v>-8.9881810269539689E-2</v>
      </c>
      <c r="L68" s="31">
        <v>0</v>
      </c>
      <c r="M68" s="36">
        <f t="shared" si="11"/>
        <v>0</v>
      </c>
      <c r="N68" s="31">
        <f t="shared" si="12"/>
        <v>6979242</v>
      </c>
      <c r="O68" s="36">
        <f t="shared" si="13"/>
        <v>0.25440330459855481</v>
      </c>
      <c r="P68" s="31">
        <v>6669732</v>
      </c>
      <c r="Q68" s="31">
        <v>17230870</v>
      </c>
      <c r="R68" s="31">
        <v>17230870</v>
      </c>
      <c r="S68" s="31">
        <v>15554278</v>
      </c>
      <c r="T68" s="36">
        <f t="shared" si="14"/>
        <v>0.90269835475515747</v>
      </c>
      <c r="U68" s="36">
        <f t="shared" si="15"/>
        <v>-1.3696995621413275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448606414</v>
      </c>
      <c r="E70" s="32">
        <f>SUM(E64:E69)</f>
        <v>462521029</v>
      </c>
      <c r="F70" s="32">
        <f>SUM(F64:F69)</f>
        <v>65382403</v>
      </c>
      <c r="G70" s="37">
        <f t="shared" si="8"/>
        <v>0.14574558222879086</v>
      </c>
      <c r="H70" s="32">
        <f>SUM(H64:H69)</f>
        <v>66830821</v>
      </c>
      <c r="I70" s="37">
        <f t="shared" si="9"/>
        <v>0.14897428773722349</v>
      </c>
      <c r="J70" s="32">
        <f>SUM(J64:J69)</f>
        <v>60133693</v>
      </c>
      <c r="K70" s="37">
        <f t="shared" si="10"/>
        <v>0.13001288423579979</v>
      </c>
      <c r="L70" s="32">
        <f>SUM(L64:L69)</f>
        <v>0</v>
      </c>
      <c r="M70" s="37">
        <f t="shared" si="11"/>
        <v>0</v>
      </c>
      <c r="N70" s="32">
        <f t="shared" si="12"/>
        <v>192346917</v>
      </c>
      <c r="O70" s="37">
        <f t="shared" si="13"/>
        <v>0.41586631729127282</v>
      </c>
      <c r="P70" s="32">
        <f>SUM(P64:P69)</f>
        <v>58575084</v>
      </c>
      <c r="Q70" s="32">
        <f>SUM(Q64:Q69)</f>
        <v>356587680</v>
      </c>
      <c r="R70" s="32">
        <f>SUM(R64:R69)</f>
        <v>356587680</v>
      </c>
      <c r="S70" s="32">
        <f>SUM(S64:S69)</f>
        <v>165000243</v>
      </c>
      <c r="T70" s="37">
        <f t="shared" si="14"/>
        <v>0.4627199767529826</v>
      </c>
      <c r="U70" s="37">
        <f t="shared" si="15"/>
        <v>2.6608736916194697E-2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90253476</v>
      </c>
      <c r="E71" s="31">
        <v>91338548</v>
      </c>
      <c r="F71" s="31">
        <v>28759884</v>
      </c>
      <c r="G71" s="36">
        <f t="shared" si="8"/>
        <v>0.3186568016504982</v>
      </c>
      <c r="H71" s="31">
        <v>21955316</v>
      </c>
      <c r="I71" s="36">
        <f t="shared" si="9"/>
        <v>0.24326283012080333</v>
      </c>
      <c r="J71" s="31">
        <v>22841406</v>
      </c>
      <c r="K71" s="36">
        <f t="shared" si="10"/>
        <v>0.25007410890744619</v>
      </c>
      <c r="L71" s="31">
        <v>0</v>
      </c>
      <c r="M71" s="36">
        <f t="shared" si="11"/>
        <v>0</v>
      </c>
      <c r="N71" s="31">
        <f t="shared" si="12"/>
        <v>73556606</v>
      </c>
      <c r="O71" s="36">
        <f t="shared" si="13"/>
        <v>0.80531831970878276</v>
      </c>
      <c r="P71" s="31">
        <v>12969565</v>
      </c>
      <c r="Q71" s="31">
        <v>87901524</v>
      </c>
      <c r="R71" s="31">
        <v>87901524</v>
      </c>
      <c r="S71" s="31">
        <v>65226584</v>
      </c>
      <c r="T71" s="36">
        <f t="shared" si="14"/>
        <v>0.742041560053043</v>
      </c>
      <c r="U71" s="36">
        <f t="shared" si="15"/>
        <v>0.7611543640823728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139262628</v>
      </c>
      <c r="E72" s="31">
        <v>150786178</v>
      </c>
      <c r="F72" s="31">
        <v>44900854</v>
      </c>
      <c r="G72" s="36">
        <f t="shared" si="8"/>
        <v>0.32241854577094436</v>
      </c>
      <c r="H72" s="31">
        <v>39667579</v>
      </c>
      <c r="I72" s="36">
        <f t="shared" si="9"/>
        <v>0.28484008645880216</v>
      </c>
      <c r="J72" s="31">
        <v>22985322</v>
      </c>
      <c r="K72" s="36">
        <f t="shared" si="10"/>
        <v>0.15243653168263208</v>
      </c>
      <c r="L72" s="31">
        <v>0</v>
      </c>
      <c r="M72" s="36">
        <f t="shared" si="11"/>
        <v>0</v>
      </c>
      <c r="N72" s="31">
        <f t="shared" si="12"/>
        <v>107553755</v>
      </c>
      <c r="O72" s="36">
        <f t="shared" si="13"/>
        <v>0.71328656529778212</v>
      </c>
      <c r="P72" s="31">
        <v>20119200</v>
      </c>
      <c r="Q72" s="31">
        <v>79273195</v>
      </c>
      <c r="R72" s="31">
        <v>87002334</v>
      </c>
      <c r="S72" s="31">
        <v>59764418</v>
      </c>
      <c r="T72" s="36">
        <f t="shared" si="14"/>
        <v>0.68692890468892476</v>
      </c>
      <c r="U72" s="36">
        <f t="shared" si="15"/>
        <v>0.14245705594655855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38874648</v>
      </c>
      <c r="E73" s="31">
        <v>38874648</v>
      </c>
      <c r="F73" s="31">
        <v>8273690</v>
      </c>
      <c r="G73" s="36">
        <f t="shared" si="8"/>
        <v>0.21282996568869253</v>
      </c>
      <c r="H73" s="31">
        <v>7857825</v>
      </c>
      <c r="I73" s="36">
        <f t="shared" si="9"/>
        <v>0.20213237686422267</v>
      </c>
      <c r="J73" s="31">
        <v>8068971</v>
      </c>
      <c r="K73" s="36">
        <f t="shared" si="10"/>
        <v>0.20756383440436554</v>
      </c>
      <c r="L73" s="31">
        <v>0</v>
      </c>
      <c r="M73" s="36">
        <f t="shared" si="11"/>
        <v>0</v>
      </c>
      <c r="N73" s="31">
        <f t="shared" si="12"/>
        <v>24200486</v>
      </c>
      <c r="O73" s="36">
        <f t="shared" si="13"/>
        <v>0.62252617695728074</v>
      </c>
      <c r="P73" s="31">
        <v>7241818</v>
      </c>
      <c r="Q73" s="31">
        <v>36840351</v>
      </c>
      <c r="R73" s="31">
        <v>37092006</v>
      </c>
      <c r="S73" s="31">
        <v>22956843</v>
      </c>
      <c r="T73" s="36">
        <f t="shared" si="14"/>
        <v>0.61891618911093671</v>
      </c>
      <c r="U73" s="36">
        <f t="shared" si="15"/>
        <v>0.11421897098214839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61603695</v>
      </c>
      <c r="E74" s="31">
        <v>61144995</v>
      </c>
      <c r="F74" s="31">
        <v>12064190</v>
      </c>
      <c r="G74" s="36">
        <f t="shared" si="8"/>
        <v>0.19583549330928932</v>
      </c>
      <c r="H74" s="31">
        <v>23592736</v>
      </c>
      <c r="I74" s="36">
        <f t="shared" si="9"/>
        <v>0.3829759886967819</v>
      </c>
      <c r="J74" s="31">
        <v>5485323</v>
      </c>
      <c r="K74" s="36">
        <f t="shared" si="10"/>
        <v>8.9710089926411801E-2</v>
      </c>
      <c r="L74" s="31">
        <v>0</v>
      </c>
      <c r="M74" s="36">
        <f t="shared" si="11"/>
        <v>0</v>
      </c>
      <c r="N74" s="31">
        <f t="shared" si="12"/>
        <v>41142249</v>
      </c>
      <c r="O74" s="36">
        <f t="shared" si="13"/>
        <v>0.67286372335135525</v>
      </c>
      <c r="P74" s="31">
        <v>17275006</v>
      </c>
      <c r="Q74" s="31">
        <v>54253159</v>
      </c>
      <c r="R74" s="31">
        <v>52945207</v>
      </c>
      <c r="S74" s="31">
        <v>40776406</v>
      </c>
      <c r="T74" s="36">
        <f t="shared" si="14"/>
        <v>0.77016236804967064</v>
      </c>
      <c r="U74" s="36">
        <f t="shared" si="15"/>
        <v>-0.68247055891037034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30289762</v>
      </c>
      <c r="E75" s="31">
        <v>33160168</v>
      </c>
      <c r="F75" s="31">
        <v>5944879</v>
      </c>
      <c r="G75" s="36">
        <f t="shared" si="8"/>
        <v>0.19626694326617686</v>
      </c>
      <c r="H75" s="31">
        <v>6078578</v>
      </c>
      <c r="I75" s="36">
        <f t="shared" si="9"/>
        <v>0.20068094295359601</v>
      </c>
      <c r="J75" s="31">
        <v>6131554</v>
      </c>
      <c r="K75" s="36">
        <f t="shared" si="10"/>
        <v>0.18490720553647377</v>
      </c>
      <c r="L75" s="31">
        <v>0</v>
      </c>
      <c r="M75" s="36">
        <f t="shared" si="11"/>
        <v>0</v>
      </c>
      <c r="N75" s="31">
        <f t="shared" si="12"/>
        <v>18155011</v>
      </c>
      <c r="O75" s="36">
        <f t="shared" si="13"/>
        <v>0.54749454224719252</v>
      </c>
      <c r="P75" s="31">
        <v>10450114</v>
      </c>
      <c r="Q75" s="31">
        <v>23052598</v>
      </c>
      <c r="R75" s="31">
        <v>27943189</v>
      </c>
      <c r="S75" s="31">
        <v>31418529</v>
      </c>
      <c r="T75" s="36">
        <f t="shared" si="14"/>
        <v>1.1243716313123746</v>
      </c>
      <c r="U75" s="36">
        <f t="shared" si="15"/>
        <v>-0.41325482190911988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37576000</v>
      </c>
      <c r="E76" s="31">
        <v>22984000</v>
      </c>
      <c r="F76" s="31">
        <v>337</v>
      </c>
      <c r="G76" s="36">
        <f t="shared" si="8"/>
        <v>8.9684905258675744E-6</v>
      </c>
      <c r="H76" s="31">
        <v>3839016</v>
      </c>
      <c r="I76" s="36">
        <f t="shared" si="9"/>
        <v>0.10216670215030871</v>
      </c>
      <c r="J76" s="31">
        <v>5729831</v>
      </c>
      <c r="K76" s="36">
        <f t="shared" si="10"/>
        <v>0.24929651061608074</v>
      </c>
      <c r="L76" s="31">
        <v>0</v>
      </c>
      <c r="M76" s="36">
        <f t="shared" si="11"/>
        <v>0</v>
      </c>
      <c r="N76" s="31">
        <f t="shared" si="12"/>
        <v>9569184</v>
      </c>
      <c r="O76" s="36">
        <f t="shared" si="13"/>
        <v>0.41634110685694398</v>
      </c>
      <c r="P76" s="31">
        <v>5467327</v>
      </c>
      <c r="Q76" s="31">
        <v>42862507</v>
      </c>
      <c r="R76" s="31">
        <v>41255995</v>
      </c>
      <c r="S76" s="31">
        <v>9115111</v>
      </c>
      <c r="T76" s="36">
        <f t="shared" si="14"/>
        <v>0.22094027789173429</v>
      </c>
      <c r="U76" s="36">
        <f t="shared" si="15"/>
        <v>4.801322474401104E-2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397860209</v>
      </c>
      <c r="E78" s="32">
        <f>SUM(E71:E77)</f>
        <v>398288537</v>
      </c>
      <c r="F78" s="32">
        <f>SUM(F71:F77)</f>
        <v>99943834</v>
      </c>
      <c r="G78" s="37">
        <f t="shared" si="8"/>
        <v>0.25120339189285451</v>
      </c>
      <c r="H78" s="32">
        <f>SUM(H71:H77)</f>
        <v>102991050</v>
      </c>
      <c r="I78" s="37">
        <f t="shared" si="9"/>
        <v>0.2588624036036738</v>
      </c>
      <c r="J78" s="32">
        <f>SUM(J71:J77)</f>
        <v>71242407</v>
      </c>
      <c r="K78" s="37">
        <f t="shared" si="10"/>
        <v>0.17887134672921806</v>
      </c>
      <c r="L78" s="32">
        <f>SUM(L71:L77)</f>
        <v>0</v>
      </c>
      <c r="M78" s="37">
        <f t="shared" si="11"/>
        <v>0</v>
      </c>
      <c r="N78" s="32">
        <f t="shared" si="12"/>
        <v>274177291</v>
      </c>
      <c r="O78" s="37">
        <f t="shared" si="13"/>
        <v>0.68838860657443424</v>
      </c>
      <c r="P78" s="32">
        <f>SUM(P71:P77)</f>
        <v>73523030</v>
      </c>
      <c r="Q78" s="32">
        <f>SUM(Q71:Q77)</f>
        <v>324183334</v>
      </c>
      <c r="R78" s="32">
        <f>SUM(R71:R77)</f>
        <v>334140255</v>
      </c>
      <c r="S78" s="32">
        <f>SUM(S71:S77)</f>
        <v>229257891</v>
      </c>
      <c r="T78" s="37">
        <f t="shared" si="14"/>
        <v>0.68611275525602267</v>
      </c>
      <c r="U78" s="37">
        <f t="shared" si="15"/>
        <v>-3.1019165015370054E-2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69871401</v>
      </c>
      <c r="E79" s="31">
        <v>69871401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42096954</v>
      </c>
      <c r="K79" s="36">
        <f t="shared" si="10"/>
        <v>0.60249191224890419</v>
      </c>
      <c r="L79" s="31">
        <v>0</v>
      </c>
      <c r="M79" s="36">
        <f t="shared" si="11"/>
        <v>0</v>
      </c>
      <c r="N79" s="31">
        <f t="shared" si="12"/>
        <v>42096954</v>
      </c>
      <c r="O79" s="36">
        <f t="shared" si="13"/>
        <v>0.60249191224890419</v>
      </c>
      <c r="P79" s="31">
        <v>12817850</v>
      </c>
      <c r="Q79" s="31">
        <v>65206000</v>
      </c>
      <c r="R79" s="31">
        <v>65206000</v>
      </c>
      <c r="S79" s="31">
        <v>36097798</v>
      </c>
      <c r="T79" s="36">
        <f t="shared" si="14"/>
        <v>0.5535962641474711</v>
      </c>
      <c r="U79" s="36">
        <f t="shared" si="15"/>
        <v>2.2842445495929504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63633494</v>
      </c>
      <c r="E80" s="31">
        <v>63633494</v>
      </c>
      <c r="F80" s="31">
        <v>13078937</v>
      </c>
      <c r="G80" s="36">
        <f t="shared" si="8"/>
        <v>0.20553542133015673</v>
      </c>
      <c r="H80" s="31">
        <v>13233766</v>
      </c>
      <c r="I80" s="36">
        <f t="shared" si="9"/>
        <v>0.20796855819358276</v>
      </c>
      <c r="J80" s="31">
        <v>13453829</v>
      </c>
      <c r="K80" s="36">
        <f t="shared" si="10"/>
        <v>0.21142684699978914</v>
      </c>
      <c r="L80" s="31">
        <v>0</v>
      </c>
      <c r="M80" s="36">
        <f t="shared" si="11"/>
        <v>0</v>
      </c>
      <c r="N80" s="31">
        <f t="shared" si="12"/>
        <v>39766532</v>
      </c>
      <c r="O80" s="36">
        <f t="shared" si="13"/>
        <v>0.6249308265235286</v>
      </c>
      <c r="P80" s="31">
        <v>12470583</v>
      </c>
      <c r="Q80" s="31">
        <v>60430669</v>
      </c>
      <c r="R80" s="31">
        <v>60430669</v>
      </c>
      <c r="S80" s="31">
        <v>41209887</v>
      </c>
      <c r="T80" s="36">
        <f t="shared" si="14"/>
        <v>0.68193663386384151</v>
      </c>
      <c r="U80" s="36">
        <f t="shared" si="15"/>
        <v>7.8845231213328093E-2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66683850</v>
      </c>
      <c r="E81" s="31">
        <v>58583230</v>
      </c>
      <c r="F81" s="31">
        <v>15425639</v>
      </c>
      <c r="G81" s="36">
        <f t="shared" si="8"/>
        <v>0.23132496099130448</v>
      </c>
      <c r="H81" s="31">
        <v>16105237</v>
      </c>
      <c r="I81" s="36">
        <f t="shared" si="9"/>
        <v>0.24151630417259951</v>
      </c>
      <c r="J81" s="31">
        <v>16295793</v>
      </c>
      <c r="K81" s="36">
        <f t="shared" si="10"/>
        <v>0.27816480928074466</v>
      </c>
      <c r="L81" s="31">
        <v>0</v>
      </c>
      <c r="M81" s="36">
        <f t="shared" si="11"/>
        <v>0</v>
      </c>
      <c r="N81" s="31">
        <f t="shared" si="12"/>
        <v>47826669</v>
      </c>
      <c r="O81" s="36">
        <f t="shared" si="13"/>
        <v>0.81638839306060795</v>
      </c>
      <c r="P81" s="31">
        <v>17594519</v>
      </c>
      <c r="Q81" s="31">
        <v>72219800</v>
      </c>
      <c r="R81" s="31">
        <v>72178100</v>
      </c>
      <c r="S81" s="31">
        <v>50913238</v>
      </c>
      <c r="T81" s="36">
        <f t="shared" si="14"/>
        <v>0.70538346118836603</v>
      </c>
      <c r="U81" s="36">
        <f t="shared" si="15"/>
        <v>-7.3814237263320481E-2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200188745</v>
      </c>
      <c r="E84" s="32">
        <f>SUM(E79:E83)</f>
        <v>192088125</v>
      </c>
      <c r="F84" s="32">
        <f>SUM(F79:F83)</f>
        <v>28504576</v>
      </c>
      <c r="G84" s="37">
        <f t="shared" si="8"/>
        <v>0.14238850440867692</v>
      </c>
      <c r="H84" s="32">
        <f>SUM(H79:H83)</f>
        <v>29339003</v>
      </c>
      <c r="I84" s="37">
        <f t="shared" si="9"/>
        <v>0.14655670577284452</v>
      </c>
      <c r="J84" s="32">
        <f>SUM(J79:J83)</f>
        <v>71846576</v>
      </c>
      <c r="K84" s="37">
        <f t="shared" si="10"/>
        <v>0.37402924308829605</v>
      </c>
      <c r="L84" s="32">
        <f>SUM(L79:L83)</f>
        <v>0</v>
      </c>
      <c r="M84" s="37">
        <f t="shared" si="11"/>
        <v>0</v>
      </c>
      <c r="N84" s="32">
        <f t="shared" si="12"/>
        <v>129690155</v>
      </c>
      <c r="O84" s="37">
        <f t="shared" si="13"/>
        <v>0.67515966955271178</v>
      </c>
      <c r="P84" s="32">
        <f>SUM(P79:P83)</f>
        <v>42882952</v>
      </c>
      <c r="Q84" s="32">
        <f>SUM(Q79:Q83)</f>
        <v>197856469</v>
      </c>
      <c r="R84" s="32">
        <f>SUM(R79:R83)</f>
        <v>197814769</v>
      </c>
      <c r="S84" s="32">
        <f>SUM(S79:S83)</f>
        <v>128220923</v>
      </c>
      <c r="T84" s="37">
        <f t="shared" si="14"/>
        <v>0.64818680449486554</v>
      </c>
      <c r="U84" s="37">
        <f t="shared" si="15"/>
        <v>0.67541115173227806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1566402201</v>
      </c>
      <c r="E85" s="32">
        <f>SUM(E57,E59:E62,E64:E69,E71:E77,E79:E83)</f>
        <v>1569387318</v>
      </c>
      <c r="F85" s="32">
        <f>SUM(F57,F59:F62,F64:F69,F71:F77,F79:F83)</f>
        <v>358852480</v>
      </c>
      <c r="G85" s="37">
        <f t="shared" si="8"/>
        <v>0.22909344724548175</v>
      </c>
      <c r="H85" s="32">
        <f>SUM(H57,H59:H62,H64:H69,H71:H77,H79:H83)</f>
        <v>259753670</v>
      </c>
      <c r="I85" s="37">
        <f t="shared" si="9"/>
        <v>0.16582820800058362</v>
      </c>
      <c r="J85" s="32">
        <f>SUM(J57,J59:J62,J64:J69,J71:J77,J79:J83)</f>
        <v>416342725</v>
      </c>
      <c r="K85" s="37">
        <f t="shared" si="10"/>
        <v>0.26528997668375448</v>
      </c>
      <c r="L85" s="32">
        <f>SUM(L57,L59:L62,L64:L69,L71:L77,L79:L83)</f>
        <v>0</v>
      </c>
      <c r="M85" s="37">
        <f t="shared" si="11"/>
        <v>0</v>
      </c>
      <c r="N85" s="32">
        <f t="shared" si="12"/>
        <v>1034948875</v>
      </c>
      <c r="O85" s="37">
        <f t="shared" si="13"/>
        <v>0.65946045512775064</v>
      </c>
      <c r="P85" s="32">
        <f>SUM(P57,P59:P62,P64:P69,P71:P77,P79:P83)</f>
        <v>392504215</v>
      </c>
      <c r="Q85" s="32">
        <f>SUM(Q57,Q59:Q62,Q64:Q69,Q71:Q77,Q79:Q83)</f>
        <v>1370840284</v>
      </c>
      <c r="R85" s="32">
        <f>SUM(R57,R59:R62,R64:R69,R71:R77,R79:R83)</f>
        <v>1386709447</v>
      </c>
      <c r="S85" s="32">
        <f>SUM(S57,S59:S62,S64:S69,S71:S77,S79:S83)</f>
        <v>960838641</v>
      </c>
      <c r="T85" s="37">
        <f t="shared" si="14"/>
        <v>0.69289110496699458</v>
      </c>
      <c r="U85" s="37">
        <f t="shared" si="15"/>
        <v>6.073440510696182E-2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2728310267</v>
      </c>
      <c r="E88" s="31">
        <v>2728310267</v>
      </c>
      <c r="F88" s="31">
        <v>788374750</v>
      </c>
      <c r="G88" s="36">
        <f t="shared" ref="G88:G99" si="16">IF(($D88      =0),0,($F88      /$D88      ))</f>
        <v>0.28896081194859208</v>
      </c>
      <c r="H88" s="31">
        <v>674848478</v>
      </c>
      <c r="I88" s="36">
        <f t="shared" ref="I88:I99" si="17">IF(($D88      =0),0,($H88      /$D88      ))</f>
        <v>0.24735034213760851</v>
      </c>
      <c r="J88" s="31">
        <v>624163216</v>
      </c>
      <c r="K88" s="36">
        <f t="shared" ref="K88:K99" si="18">IF(($E88      =0),0,($J88      /$E88      ))</f>
        <v>0.22877281354305734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2087386444</v>
      </c>
      <c r="O88" s="36">
        <f t="shared" ref="O88:O99" si="21">IF(($E88      =0),0,($N88      /$E88      ))</f>
        <v>0.7650839676292579</v>
      </c>
      <c r="P88" s="31">
        <v>649295382</v>
      </c>
      <c r="Q88" s="31">
        <v>2491817639</v>
      </c>
      <c r="R88" s="31">
        <v>2541817639</v>
      </c>
      <c r="S88" s="31">
        <v>2132483726</v>
      </c>
      <c r="T88" s="36">
        <f t="shared" ref="T88:T99" si="22">IF(($R88      =0),0,($S88      /$R88      ))</f>
        <v>0.83896015720425965</v>
      </c>
      <c r="U88" s="36">
        <f t="shared" ref="U88:U99" si="23">IF(($P88      =0),0,(($J88      /$P88      )-1))</f>
        <v>-3.8706830044880847E-2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2600935000</v>
      </c>
      <c r="E89" s="31">
        <v>2962705000</v>
      </c>
      <c r="F89" s="31">
        <v>1058573290</v>
      </c>
      <c r="G89" s="36">
        <f t="shared" si="16"/>
        <v>0.40699721061848915</v>
      </c>
      <c r="H89" s="31">
        <v>1070720208</v>
      </c>
      <c r="I89" s="36">
        <f t="shared" si="17"/>
        <v>0.41166742267684509</v>
      </c>
      <c r="J89" s="31">
        <v>1064683765</v>
      </c>
      <c r="K89" s="36">
        <f t="shared" si="18"/>
        <v>0.35936205764664386</v>
      </c>
      <c r="L89" s="31">
        <v>0</v>
      </c>
      <c r="M89" s="36">
        <f t="shared" si="19"/>
        <v>0</v>
      </c>
      <c r="N89" s="31">
        <f t="shared" si="20"/>
        <v>3193977263</v>
      </c>
      <c r="O89" s="36">
        <f t="shared" si="21"/>
        <v>1.0780611849644159</v>
      </c>
      <c r="P89" s="31">
        <v>875559774</v>
      </c>
      <c r="Q89" s="31">
        <v>2398092000</v>
      </c>
      <c r="R89" s="31">
        <v>2415726000</v>
      </c>
      <c r="S89" s="31">
        <v>2734026440</v>
      </c>
      <c r="T89" s="36">
        <f t="shared" si="22"/>
        <v>1.1317618140467918</v>
      </c>
      <c r="U89" s="36">
        <f t="shared" si="23"/>
        <v>0.2160035175393975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1825767344</v>
      </c>
      <c r="E90" s="31">
        <v>1825767344</v>
      </c>
      <c r="F90" s="31">
        <v>660174058</v>
      </c>
      <c r="G90" s="36">
        <f t="shared" si="16"/>
        <v>0.36158717602739643</v>
      </c>
      <c r="H90" s="31">
        <v>679115848</v>
      </c>
      <c r="I90" s="36">
        <f t="shared" si="17"/>
        <v>0.37196187686879778</v>
      </c>
      <c r="J90" s="31">
        <v>473562947</v>
      </c>
      <c r="K90" s="36">
        <f t="shared" si="18"/>
        <v>0.25937748780328718</v>
      </c>
      <c r="L90" s="31">
        <v>0</v>
      </c>
      <c r="M90" s="36">
        <f t="shared" si="19"/>
        <v>0</v>
      </c>
      <c r="N90" s="31">
        <f t="shared" si="20"/>
        <v>1812852853</v>
      </c>
      <c r="O90" s="36">
        <f t="shared" si="21"/>
        <v>0.99292654069948139</v>
      </c>
      <c r="P90" s="31">
        <v>288959748</v>
      </c>
      <c r="Q90" s="31">
        <v>1727363453</v>
      </c>
      <c r="R90" s="31">
        <v>1776767515</v>
      </c>
      <c r="S90" s="31">
        <v>837235193</v>
      </c>
      <c r="T90" s="36">
        <f t="shared" si="22"/>
        <v>0.47121257335684685</v>
      </c>
      <c r="U90" s="36">
        <f t="shared" si="23"/>
        <v>0.63885437427776282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7155012611</v>
      </c>
      <c r="E91" s="32">
        <f>SUM(E88:E90)</f>
        <v>7516782611</v>
      </c>
      <c r="F91" s="32">
        <f>SUM(F88:F90)</f>
        <v>2507122098</v>
      </c>
      <c r="G91" s="37">
        <f t="shared" si="16"/>
        <v>0.35040079372405175</v>
      </c>
      <c r="H91" s="32">
        <f>SUM(H88:H90)</f>
        <v>2424684534</v>
      </c>
      <c r="I91" s="37">
        <f t="shared" si="17"/>
        <v>0.33887914191406587</v>
      </c>
      <c r="J91" s="32">
        <f>SUM(J88:J90)</f>
        <v>2162409928</v>
      </c>
      <c r="K91" s="37">
        <f t="shared" si="18"/>
        <v>0.28767759291529149</v>
      </c>
      <c r="L91" s="32">
        <f>SUM(L88:L90)</f>
        <v>0</v>
      </c>
      <c r="M91" s="37">
        <f t="shared" si="19"/>
        <v>0</v>
      </c>
      <c r="N91" s="32">
        <f t="shared" si="20"/>
        <v>7094216560</v>
      </c>
      <c r="O91" s="37">
        <f t="shared" si="21"/>
        <v>0.94378365414191701</v>
      </c>
      <c r="P91" s="32">
        <f>SUM(P88:P90)</f>
        <v>1813814904</v>
      </c>
      <c r="Q91" s="32">
        <f>SUM(Q88:Q90)</f>
        <v>6617273092</v>
      </c>
      <c r="R91" s="32">
        <f>SUM(R88:R90)</f>
        <v>6734311154</v>
      </c>
      <c r="S91" s="32">
        <f>SUM(S88:S90)</f>
        <v>5703745359</v>
      </c>
      <c r="T91" s="37">
        <f t="shared" si="22"/>
        <v>0.8469678974681959</v>
      </c>
      <c r="U91" s="37">
        <f t="shared" si="23"/>
        <v>0.19218886294916016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433443827</v>
      </c>
      <c r="E92" s="31">
        <v>433443827</v>
      </c>
      <c r="F92" s="31">
        <v>49077065</v>
      </c>
      <c r="G92" s="36">
        <f t="shared" si="16"/>
        <v>0.11322589443637411</v>
      </c>
      <c r="H92" s="31">
        <v>52403871</v>
      </c>
      <c r="I92" s="36">
        <f t="shared" si="17"/>
        <v>0.12090118196561604</v>
      </c>
      <c r="J92" s="31">
        <v>49134963</v>
      </c>
      <c r="K92" s="36">
        <f t="shared" si="18"/>
        <v>0.11335947114549633</v>
      </c>
      <c r="L92" s="31">
        <v>0</v>
      </c>
      <c r="M92" s="36">
        <f t="shared" si="19"/>
        <v>0</v>
      </c>
      <c r="N92" s="31">
        <f t="shared" si="20"/>
        <v>150615899</v>
      </c>
      <c r="O92" s="36">
        <f t="shared" si="21"/>
        <v>0.34748654754748648</v>
      </c>
      <c r="P92" s="31">
        <v>40761774</v>
      </c>
      <c r="Q92" s="31">
        <v>212742264</v>
      </c>
      <c r="R92" s="31">
        <v>223294821</v>
      </c>
      <c r="S92" s="31">
        <v>141943757</v>
      </c>
      <c r="T92" s="36">
        <f t="shared" si="22"/>
        <v>0.63567867971286263</v>
      </c>
      <c r="U92" s="36">
        <f t="shared" si="23"/>
        <v>0.20541767882820805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68463161</v>
      </c>
      <c r="E93" s="31">
        <v>70992581</v>
      </c>
      <c r="F93" s="31">
        <v>19361172</v>
      </c>
      <c r="G93" s="36">
        <f t="shared" si="16"/>
        <v>0.28279693366772823</v>
      </c>
      <c r="H93" s="31">
        <v>18297122</v>
      </c>
      <c r="I93" s="36">
        <f t="shared" si="17"/>
        <v>0.26725499864080188</v>
      </c>
      <c r="J93" s="31">
        <v>17423543</v>
      </c>
      <c r="K93" s="36">
        <f t="shared" si="18"/>
        <v>0.24542765954656587</v>
      </c>
      <c r="L93" s="31">
        <v>0</v>
      </c>
      <c r="M93" s="36">
        <f t="shared" si="19"/>
        <v>0</v>
      </c>
      <c r="N93" s="31">
        <f t="shared" si="20"/>
        <v>55081837</v>
      </c>
      <c r="O93" s="36">
        <f t="shared" si="21"/>
        <v>0.77588159528951339</v>
      </c>
      <c r="P93" s="31">
        <v>16697813</v>
      </c>
      <c r="Q93" s="31">
        <v>64575020</v>
      </c>
      <c r="R93" s="31">
        <v>64575020</v>
      </c>
      <c r="S93" s="31">
        <v>51159516</v>
      </c>
      <c r="T93" s="36">
        <f t="shared" si="22"/>
        <v>0.79224932489374378</v>
      </c>
      <c r="U93" s="36">
        <f t="shared" si="23"/>
        <v>4.3462578003478747E-2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52378218</v>
      </c>
      <c r="E94" s="31">
        <v>51453826</v>
      </c>
      <c r="F94" s="31">
        <v>12744856</v>
      </c>
      <c r="G94" s="36">
        <f t="shared" si="16"/>
        <v>0.24332358920649039</v>
      </c>
      <c r="H94" s="31">
        <v>12196224</v>
      </c>
      <c r="I94" s="36">
        <f t="shared" si="17"/>
        <v>0.23284915878581436</v>
      </c>
      <c r="J94" s="31">
        <v>11494122</v>
      </c>
      <c r="K94" s="36">
        <f t="shared" si="18"/>
        <v>0.22338711993934135</v>
      </c>
      <c r="L94" s="31">
        <v>0</v>
      </c>
      <c r="M94" s="36">
        <f t="shared" si="19"/>
        <v>0</v>
      </c>
      <c r="N94" s="31">
        <f t="shared" si="20"/>
        <v>36435202</v>
      </c>
      <c r="O94" s="36">
        <f t="shared" si="21"/>
        <v>0.70811453360144683</v>
      </c>
      <c r="P94" s="31">
        <v>11509299</v>
      </c>
      <c r="Q94" s="31">
        <v>42988215</v>
      </c>
      <c r="R94" s="31">
        <v>48526319</v>
      </c>
      <c r="S94" s="31">
        <v>33381825</v>
      </c>
      <c r="T94" s="36">
        <f t="shared" si="22"/>
        <v>0.68791174949824652</v>
      </c>
      <c r="U94" s="36">
        <f t="shared" si="23"/>
        <v>-1.3186728401095582E-3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554285206</v>
      </c>
      <c r="E96" s="32">
        <f>SUM(E92:E95)</f>
        <v>555890234</v>
      </c>
      <c r="F96" s="32">
        <f>SUM(F92:F95)</f>
        <v>81183093</v>
      </c>
      <c r="G96" s="37">
        <f t="shared" si="16"/>
        <v>0.14646447735067278</v>
      </c>
      <c r="H96" s="32">
        <f>SUM(H92:H95)</f>
        <v>82897217</v>
      </c>
      <c r="I96" s="37">
        <f t="shared" si="17"/>
        <v>0.14955697193909953</v>
      </c>
      <c r="J96" s="32">
        <f>SUM(J92:J95)</f>
        <v>78052628</v>
      </c>
      <c r="K96" s="37">
        <f t="shared" si="18"/>
        <v>0.14041014435234708</v>
      </c>
      <c r="L96" s="32">
        <f>SUM(L92:L95)</f>
        <v>0</v>
      </c>
      <c r="M96" s="37">
        <f t="shared" si="19"/>
        <v>0</v>
      </c>
      <c r="N96" s="32">
        <f t="shared" si="20"/>
        <v>242132938</v>
      </c>
      <c r="O96" s="37">
        <f t="shared" si="21"/>
        <v>0.43557688764865043</v>
      </c>
      <c r="P96" s="32">
        <f>SUM(P92:P95)</f>
        <v>68968886</v>
      </c>
      <c r="Q96" s="32">
        <f>SUM(Q92:Q95)</f>
        <v>320305499</v>
      </c>
      <c r="R96" s="32">
        <f>SUM(R92:R95)</f>
        <v>336396160</v>
      </c>
      <c r="S96" s="32">
        <f>SUM(S92:S95)</f>
        <v>226485098</v>
      </c>
      <c r="T96" s="37">
        <f t="shared" si="22"/>
        <v>0.67326897548414344</v>
      </c>
      <c r="U96" s="37">
        <f t="shared" si="23"/>
        <v>0.13170782546784943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293412319</v>
      </c>
      <c r="E97" s="31">
        <v>309350401</v>
      </c>
      <c r="F97" s="31">
        <v>103896058</v>
      </c>
      <c r="G97" s="36">
        <f t="shared" si="16"/>
        <v>0.35409575969439783</v>
      </c>
      <c r="H97" s="31">
        <v>89721021</v>
      </c>
      <c r="I97" s="36">
        <f t="shared" si="17"/>
        <v>0.30578477858661413</v>
      </c>
      <c r="J97" s="31">
        <v>36985477</v>
      </c>
      <c r="K97" s="36">
        <f t="shared" si="18"/>
        <v>0.11955852289326756</v>
      </c>
      <c r="L97" s="31">
        <v>0</v>
      </c>
      <c r="M97" s="36">
        <f t="shared" si="19"/>
        <v>0</v>
      </c>
      <c r="N97" s="31">
        <f t="shared" si="20"/>
        <v>230602556</v>
      </c>
      <c r="O97" s="36">
        <f t="shared" si="21"/>
        <v>0.74544127065799404</v>
      </c>
      <c r="P97" s="31">
        <v>73831813</v>
      </c>
      <c r="Q97" s="31">
        <v>276517555</v>
      </c>
      <c r="R97" s="31">
        <v>268706388</v>
      </c>
      <c r="S97" s="31">
        <v>243504818</v>
      </c>
      <c r="T97" s="36">
        <f t="shared" si="22"/>
        <v>0.90621149654246402</v>
      </c>
      <c r="U97" s="36">
        <f t="shared" si="23"/>
        <v>-0.49905771648869035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103132316</v>
      </c>
      <c r="E98" s="31">
        <v>86544215</v>
      </c>
      <c r="F98" s="31">
        <v>21773340</v>
      </c>
      <c r="G98" s="36">
        <f t="shared" si="16"/>
        <v>0.21112044065799898</v>
      </c>
      <c r="H98" s="31">
        <v>14352707</v>
      </c>
      <c r="I98" s="36">
        <f t="shared" si="17"/>
        <v>0.13916789185651565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36126047</v>
      </c>
      <c r="O98" s="36">
        <f t="shared" si="21"/>
        <v>0.41742879058987364</v>
      </c>
      <c r="P98" s="31">
        <v>20363394</v>
      </c>
      <c r="Q98" s="31">
        <v>111748959</v>
      </c>
      <c r="R98" s="31">
        <v>107329960</v>
      </c>
      <c r="S98" s="31">
        <v>61973361</v>
      </c>
      <c r="T98" s="36">
        <f t="shared" si="22"/>
        <v>0.57740970927409274</v>
      </c>
      <c r="U98" s="36">
        <f t="shared" si="23"/>
        <v>-1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145388927</v>
      </c>
      <c r="E99" s="31">
        <v>148490977</v>
      </c>
      <c r="F99" s="31">
        <v>39192358</v>
      </c>
      <c r="G99" s="36">
        <f t="shared" si="16"/>
        <v>0.26956907110264317</v>
      </c>
      <c r="H99" s="31">
        <v>37692766</v>
      </c>
      <c r="I99" s="36">
        <f t="shared" si="17"/>
        <v>0.25925472302302638</v>
      </c>
      <c r="J99" s="31">
        <v>34014709</v>
      </c>
      <c r="K99" s="36">
        <f t="shared" si="18"/>
        <v>0.22906919792170269</v>
      </c>
      <c r="L99" s="31">
        <v>0</v>
      </c>
      <c r="M99" s="36">
        <f t="shared" si="19"/>
        <v>0</v>
      </c>
      <c r="N99" s="31">
        <f t="shared" si="20"/>
        <v>110899833</v>
      </c>
      <c r="O99" s="36">
        <f t="shared" si="21"/>
        <v>0.74684560126505195</v>
      </c>
      <c r="P99" s="31">
        <v>33951568</v>
      </c>
      <c r="Q99" s="31">
        <v>109521947</v>
      </c>
      <c r="R99" s="31">
        <v>132803926</v>
      </c>
      <c r="S99" s="31">
        <v>101315544</v>
      </c>
      <c r="T99" s="36">
        <f t="shared" si="22"/>
        <v>0.76289569933346701</v>
      </c>
      <c r="U99" s="36">
        <f t="shared" si="23"/>
        <v>1.8597373764888125E-3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541933562</v>
      </c>
      <c r="E101" s="32">
        <f>SUM(E97:E100)</f>
        <v>544385593</v>
      </c>
      <c r="F101" s="32">
        <f>SUM(F97:F100)</f>
        <v>164861756</v>
      </c>
      <c r="G101" s="37">
        <f>IF(($D101     =0),0,($F101     /$D101     ))</f>
        <v>0.30421027144283047</v>
      </c>
      <c r="H101" s="32">
        <f>SUM(H97:H100)</f>
        <v>141766494</v>
      </c>
      <c r="I101" s="37">
        <f>IF(($D101     =0),0,($H101     /$D101     ))</f>
        <v>0.26159386304995075</v>
      </c>
      <c r="J101" s="32">
        <f>SUM(J97:J100)</f>
        <v>71000186</v>
      </c>
      <c r="K101" s="37">
        <f>IF(($E101     =0),0,($J101     /$E101     ))</f>
        <v>0.13042260286267349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377628436</v>
      </c>
      <c r="O101" s="37">
        <f>IF(($E101     =0),0,($N101     /$E101     ))</f>
        <v>0.69367823259055272</v>
      </c>
      <c r="P101" s="32">
        <f>SUM(P97:P100)</f>
        <v>128146775</v>
      </c>
      <c r="Q101" s="32">
        <f>SUM(Q97:Q100)</f>
        <v>497788461</v>
      </c>
      <c r="R101" s="32">
        <f>SUM(R97:R100)</f>
        <v>508840274</v>
      </c>
      <c r="S101" s="32">
        <f>SUM(S97:S100)</f>
        <v>406793723</v>
      </c>
      <c r="T101" s="37">
        <f>IF(($R101     =0),0,($S101     /$R101     ))</f>
        <v>0.7994526844390466</v>
      </c>
      <c r="U101" s="37">
        <f>IF(($P101     =0),0,(($J101     /$P101     )-1))</f>
        <v>-0.44594636891954553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8251231379</v>
      </c>
      <c r="E102" s="32">
        <f>SUM(E88:E90,E92:E95,E97:E100)</f>
        <v>8617058438</v>
      </c>
      <c r="F102" s="32">
        <f>SUM(F88:F90,F92:F95,F97:F100)</f>
        <v>2753166947</v>
      </c>
      <c r="G102" s="37">
        <f>IF(($D102     =0),0,($F102     /$D102     ))</f>
        <v>0.33366740314748844</v>
      </c>
      <c r="H102" s="32">
        <f>SUM(H88:H90,H92:H95,H97:H100)</f>
        <v>2649348245</v>
      </c>
      <c r="I102" s="37">
        <f>IF(($D102     =0),0,($H102     /$D102     ))</f>
        <v>0.32108519605240848</v>
      </c>
      <c r="J102" s="32">
        <f>SUM(J88:J90,J92:J95,J97:J100)</f>
        <v>2311462742</v>
      </c>
      <c r="K102" s="37">
        <f>IF(($E102     =0),0,($J102     /$E102     ))</f>
        <v>0.26824266756817833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7713977934</v>
      </c>
      <c r="O102" s="37">
        <f>IF(($E102     =0),0,($N102     /$E102     ))</f>
        <v>0.895198516930378</v>
      </c>
      <c r="P102" s="32">
        <f>SUM(P88:P90,P92:P95,P97:P100)</f>
        <v>2010930565</v>
      </c>
      <c r="Q102" s="32">
        <f>SUM(Q88:Q90,Q92:Q95,Q97:Q100)</f>
        <v>7435367052</v>
      </c>
      <c r="R102" s="32">
        <f>SUM(R88:R90,R92:R95,R97:R100)</f>
        <v>7579547588</v>
      </c>
      <c r="S102" s="32">
        <f>SUM(S88:S90,S92:S95,S97:S100)</f>
        <v>6337024180</v>
      </c>
      <c r="T102" s="37">
        <f>IF(($R102     =0),0,($S102     /$R102     ))</f>
        <v>0.83606892184869019</v>
      </c>
      <c r="U102" s="37">
        <f>IF(($P102     =0),0,(($J102     /$P102     )-1))</f>
        <v>0.14944930582424165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1529273850</v>
      </c>
      <c r="E105" s="31">
        <v>1529273850</v>
      </c>
      <c r="F105" s="31">
        <v>464309012</v>
      </c>
      <c r="G105" s="36">
        <f t="shared" ref="G105:G136" si="24">IF(($D105     =0),0,($F105     /$D105     ))</f>
        <v>0.30361404008837267</v>
      </c>
      <c r="H105" s="31">
        <v>252195779</v>
      </c>
      <c r="I105" s="36">
        <f t="shared" ref="I105:I136" si="25">IF(($D105     =0),0,($H105     /$D105     ))</f>
        <v>0.16491211106499989</v>
      </c>
      <c r="J105" s="31">
        <v>426193592</v>
      </c>
      <c r="K105" s="36">
        <f t="shared" ref="K105:K136" si="26">IF(($E105     =0),0,($J105     /$E105     ))</f>
        <v>0.27869017180931982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1142698383</v>
      </c>
      <c r="O105" s="36">
        <f t="shared" ref="O105:O136" si="29">IF(($E105     =0),0,($N105     /$E105     ))</f>
        <v>0.74721632296269236</v>
      </c>
      <c r="P105" s="31">
        <v>397921459</v>
      </c>
      <c r="Q105" s="31">
        <v>1318303930</v>
      </c>
      <c r="R105" s="31">
        <v>1318303930</v>
      </c>
      <c r="S105" s="31">
        <v>1066022360</v>
      </c>
      <c r="T105" s="36">
        <f t="shared" ref="T105:T136" si="30">IF(($R105     =0),0,($S105     /$R105     ))</f>
        <v>0.80863170907789073</v>
      </c>
      <c r="U105" s="36">
        <f t="shared" ref="U105:U136" si="31">IF(($P105     =0),0,(($J105     /$P105     )-1))</f>
        <v>7.1049530907555392E-2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1529273850</v>
      </c>
      <c r="E106" s="32">
        <f>E105</f>
        <v>1529273850</v>
      </c>
      <c r="F106" s="32">
        <f>F105</f>
        <v>464309012</v>
      </c>
      <c r="G106" s="37">
        <f t="shared" si="24"/>
        <v>0.30361404008837267</v>
      </c>
      <c r="H106" s="32">
        <f>H105</f>
        <v>252195779</v>
      </c>
      <c r="I106" s="37">
        <f t="shared" si="25"/>
        <v>0.16491211106499989</v>
      </c>
      <c r="J106" s="32">
        <f>J105</f>
        <v>426193592</v>
      </c>
      <c r="K106" s="37">
        <f t="shared" si="26"/>
        <v>0.27869017180931982</v>
      </c>
      <c r="L106" s="32">
        <f>L105</f>
        <v>0</v>
      </c>
      <c r="M106" s="37">
        <f t="shared" si="27"/>
        <v>0</v>
      </c>
      <c r="N106" s="32">
        <f t="shared" si="28"/>
        <v>1142698383</v>
      </c>
      <c r="O106" s="37">
        <f t="shared" si="29"/>
        <v>0.74721632296269236</v>
      </c>
      <c r="P106" s="32">
        <f>P105</f>
        <v>397921459</v>
      </c>
      <c r="Q106" s="32">
        <f>Q105</f>
        <v>1318303930</v>
      </c>
      <c r="R106" s="32">
        <f>R105</f>
        <v>1318303930</v>
      </c>
      <c r="S106" s="32">
        <f>S105</f>
        <v>1066022360</v>
      </c>
      <c r="T106" s="37">
        <f t="shared" si="30"/>
        <v>0.80863170907789073</v>
      </c>
      <c r="U106" s="37">
        <f t="shared" si="31"/>
        <v>7.1049530907555392E-2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13149627</v>
      </c>
      <c r="E107" s="31">
        <v>13154779</v>
      </c>
      <c r="F107" s="31">
        <v>4804332</v>
      </c>
      <c r="G107" s="36">
        <f t="shared" si="24"/>
        <v>0.36535880447407365</v>
      </c>
      <c r="H107" s="31">
        <v>2786533</v>
      </c>
      <c r="I107" s="36">
        <f t="shared" si="25"/>
        <v>0.21190966101167735</v>
      </c>
      <c r="J107" s="31">
        <v>2789858</v>
      </c>
      <c r="K107" s="36">
        <f t="shared" si="26"/>
        <v>0.21207942756012854</v>
      </c>
      <c r="L107" s="31">
        <v>0</v>
      </c>
      <c r="M107" s="36">
        <f t="shared" si="27"/>
        <v>0</v>
      </c>
      <c r="N107" s="31">
        <f t="shared" si="28"/>
        <v>10380723</v>
      </c>
      <c r="O107" s="36">
        <f t="shared" si="29"/>
        <v>0.78912180888785743</v>
      </c>
      <c r="P107" s="31">
        <v>2521338</v>
      </c>
      <c r="Q107" s="31">
        <v>11169090</v>
      </c>
      <c r="R107" s="31">
        <v>11169090</v>
      </c>
      <c r="S107" s="31">
        <v>10313702</v>
      </c>
      <c r="T107" s="36">
        <f t="shared" si="30"/>
        <v>0.9234147097032972</v>
      </c>
      <c r="U107" s="36">
        <f t="shared" si="31"/>
        <v>0.10649900965281134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21704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11003713</v>
      </c>
      <c r="E109" s="31">
        <v>10279891</v>
      </c>
      <c r="F109" s="31">
        <v>9054895</v>
      </c>
      <c r="G109" s="36">
        <f t="shared" si="24"/>
        <v>0.82289450842638301</v>
      </c>
      <c r="H109" s="31">
        <v>1180747</v>
      </c>
      <c r="I109" s="36">
        <f t="shared" si="25"/>
        <v>0.10730441624567998</v>
      </c>
      <c r="J109" s="31">
        <v>-442084</v>
      </c>
      <c r="K109" s="36">
        <f t="shared" si="26"/>
        <v>-4.3004736139711987E-2</v>
      </c>
      <c r="L109" s="31">
        <v>0</v>
      </c>
      <c r="M109" s="36">
        <f t="shared" si="27"/>
        <v>0</v>
      </c>
      <c r="N109" s="31">
        <f t="shared" si="28"/>
        <v>9793558</v>
      </c>
      <c r="O109" s="36">
        <f t="shared" si="29"/>
        <v>0.95269084078809785</v>
      </c>
      <c r="P109" s="31">
        <v>1101326</v>
      </c>
      <c r="Q109" s="31">
        <v>10784952</v>
      </c>
      <c r="R109" s="31">
        <v>10784952</v>
      </c>
      <c r="S109" s="31">
        <v>9874984</v>
      </c>
      <c r="T109" s="36">
        <f t="shared" si="30"/>
        <v>0.91562614279599941</v>
      </c>
      <c r="U109" s="36">
        <f t="shared" si="31"/>
        <v>-1.4014106631460621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73613461</v>
      </c>
      <c r="E110" s="31">
        <v>73570533</v>
      </c>
      <c r="F110" s="31">
        <v>25847898</v>
      </c>
      <c r="G110" s="36">
        <f t="shared" si="24"/>
        <v>0.35113004671795012</v>
      </c>
      <c r="H110" s="31">
        <v>22660772</v>
      </c>
      <c r="I110" s="36">
        <f t="shared" si="25"/>
        <v>0.30783462280084889</v>
      </c>
      <c r="J110" s="31">
        <v>19479502</v>
      </c>
      <c r="K110" s="36">
        <f t="shared" si="26"/>
        <v>0.2647731531318388</v>
      </c>
      <c r="L110" s="31">
        <v>0</v>
      </c>
      <c r="M110" s="36">
        <f t="shared" si="27"/>
        <v>0</v>
      </c>
      <c r="N110" s="31">
        <f t="shared" si="28"/>
        <v>67988172</v>
      </c>
      <c r="O110" s="36">
        <f t="shared" si="29"/>
        <v>0.92412232489874713</v>
      </c>
      <c r="P110" s="31">
        <v>20239392</v>
      </c>
      <c r="Q110" s="31">
        <v>81218008</v>
      </c>
      <c r="R110" s="31">
        <v>78556004</v>
      </c>
      <c r="S110" s="31">
        <v>64289366</v>
      </c>
      <c r="T110" s="36">
        <f t="shared" si="30"/>
        <v>0.81838895471312412</v>
      </c>
      <c r="U110" s="36">
        <f t="shared" si="31"/>
        <v>-3.7545100169016909E-2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97766801</v>
      </c>
      <c r="E112" s="32">
        <f>SUM(E107:E111)</f>
        <v>97005203</v>
      </c>
      <c r="F112" s="32">
        <f>SUM(F107:F111)</f>
        <v>39707125</v>
      </c>
      <c r="G112" s="37">
        <f t="shared" si="24"/>
        <v>0.40614119101636559</v>
      </c>
      <c r="H112" s="32">
        <f>SUM(H107:H111)</f>
        <v>26628052</v>
      </c>
      <c r="I112" s="37">
        <f t="shared" si="25"/>
        <v>0.27236292614299612</v>
      </c>
      <c r="J112" s="32">
        <f>SUM(J107:J111)</f>
        <v>21827276</v>
      </c>
      <c r="K112" s="37">
        <f t="shared" si="26"/>
        <v>0.22501139449190163</v>
      </c>
      <c r="L112" s="32">
        <f>SUM(L107:L111)</f>
        <v>0</v>
      </c>
      <c r="M112" s="37">
        <f t="shared" si="27"/>
        <v>0</v>
      </c>
      <c r="N112" s="32">
        <f t="shared" si="28"/>
        <v>88162453</v>
      </c>
      <c r="O112" s="37">
        <f t="shared" si="29"/>
        <v>0.90884251847810682</v>
      </c>
      <c r="P112" s="32">
        <f>SUM(P107:P111)</f>
        <v>23862056</v>
      </c>
      <c r="Q112" s="32">
        <f>SUM(Q107:Q111)</f>
        <v>103193754</v>
      </c>
      <c r="R112" s="32">
        <f>SUM(R107:R111)</f>
        <v>100510046</v>
      </c>
      <c r="S112" s="32">
        <f>SUM(S107:S111)</f>
        <v>84478052</v>
      </c>
      <c r="T112" s="37">
        <f t="shared" si="30"/>
        <v>0.84049361593168503</v>
      </c>
      <c r="U112" s="37">
        <f t="shared" si="31"/>
        <v>-8.5272618587434401E-2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21628618</v>
      </c>
      <c r="E114" s="31">
        <v>25687210</v>
      </c>
      <c r="F114" s="31">
        <v>7510833</v>
      </c>
      <c r="G114" s="36">
        <f t="shared" si="24"/>
        <v>0.3472636578074475</v>
      </c>
      <c r="H114" s="31">
        <v>6578653</v>
      </c>
      <c r="I114" s="36">
        <f t="shared" si="25"/>
        <v>0.30416427901218651</v>
      </c>
      <c r="J114" s="31">
        <v>5963319</v>
      </c>
      <c r="K114" s="36">
        <f t="shared" si="26"/>
        <v>0.23215129241361751</v>
      </c>
      <c r="L114" s="31">
        <v>0</v>
      </c>
      <c r="M114" s="36">
        <f t="shared" si="27"/>
        <v>0</v>
      </c>
      <c r="N114" s="31">
        <f t="shared" si="28"/>
        <v>20052805</v>
      </c>
      <c r="O114" s="36">
        <f t="shared" si="29"/>
        <v>0.78065329010040407</v>
      </c>
      <c r="P114" s="31">
        <v>5624528</v>
      </c>
      <c r="Q114" s="31">
        <v>19413623</v>
      </c>
      <c r="R114" s="31">
        <v>19924382</v>
      </c>
      <c r="S114" s="31">
        <v>18523584</v>
      </c>
      <c r="T114" s="36">
        <f t="shared" si="30"/>
        <v>0.92969428110743912</v>
      </c>
      <c r="U114" s="36">
        <f t="shared" si="31"/>
        <v>6.0234565460426159E-2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4900416</v>
      </c>
      <c r="E115" s="31">
        <v>5003141</v>
      </c>
      <c r="F115" s="31">
        <v>1247637</v>
      </c>
      <c r="G115" s="36">
        <f t="shared" si="24"/>
        <v>0.25459818105238413</v>
      </c>
      <c r="H115" s="31">
        <v>1258738</v>
      </c>
      <c r="I115" s="36">
        <f t="shared" si="25"/>
        <v>0.25686349893560056</v>
      </c>
      <c r="J115" s="31">
        <v>1258652</v>
      </c>
      <c r="K115" s="36">
        <f t="shared" si="26"/>
        <v>0.25157236224203955</v>
      </c>
      <c r="L115" s="31">
        <v>0</v>
      </c>
      <c r="M115" s="36">
        <f t="shared" si="27"/>
        <v>0</v>
      </c>
      <c r="N115" s="31">
        <f t="shared" si="28"/>
        <v>3765027</v>
      </c>
      <c r="O115" s="36">
        <f t="shared" si="29"/>
        <v>0.75253265898362653</v>
      </c>
      <c r="P115" s="31">
        <v>1165169</v>
      </c>
      <c r="Q115" s="31">
        <v>4298893</v>
      </c>
      <c r="R115" s="31">
        <v>4651975</v>
      </c>
      <c r="S115" s="31">
        <v>3489836</v>
      </c>
      <c r="T115" s="36">
        <f t="shared" si="30"/>
        <v>0.75018373916454839</v>
      </c>
      <c r="U115" s="36">
        <f t="shared" si="31"/>
        <v>8.023127975426747E-2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101911</v>
      </c>
      <c r="E116" s="31">
        <v>98774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96142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158771855</v>
      </c>
      <c r="E117" s="31">
        <v>150874979</v>
      </c>
      <c r="F117" s="31">
        <v>47328094</v>
      </c>
      <c r="G117" s="36">
        <f t="shared" si="24"/>
        <v>0.29808868832577412</v>
      </c>
      <c r="H117" s="31">
        <v>40188641</v>
      </c>
      <c r="I117" s="36">
        <f t="shared" si="25"/>
        <v>0.25312194658177922</v>
      </c>
      <c r="J117" s="31">
        <v>43610680</v>
      </c>
      <c r="K117" s="36">
        <f t="shared" si="26"/>
        <v>0.2890517717984239</v>
      </c>
      <c r="L117" s="31">
        <v>0</v>
      </c>
      <c r="M117" s="36">
        <f t="shared" si="27"/>
        <v>0</v>
      </c>
      <c r="N117" s="31">
        <f t="shared" si="28"/>
        <v>131127415</v>
      </c>
      <c r="O117" s="36">
        <f t="shared" si="29"/>
        <v>0.86911306214663997</v>
      </c>
      <c r="P117" s="31">
        <v>35965631</v>
      </c>
      <c r="Q117" s="31">
        <v>140636594</v>
      </c>
      <c r="R117" s="31">
        <v>182985839</v>
      </c>
      <c r="S117" s="31">
        <v>104902322</v>
      </c>
      <c r="T117" s="36">
        <f t="shared" si="30"/>
        <v>0.5732810941725387</v>
      </c>
      <c r="U117" s="36">
        <f t="shared" si="31"/>
        <v>0.21256540723559114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653441</v>
      </c>
      <c r="E118" s="31">
        <v>653441</v>
      </c>
      <c r="F118" s="31">
        <v>156924</v>
      </c>
      <c r="G118" s="36">
        <f t="shared" si="24"/>
        <v>0.24015022014229287</v>
      </c>
      <c r="H118" s="31">
        <v>157278</v>
      </c>
      <c r="I118" s="36">
        <f t="shared" si="25"/>
        <v>0.24069196759921707</v>
      </c>
      <c r="J118" s="31">
        <v>157986</v>
      </c>
      <c r="K118" s="36">
        <f t="shared" si="26"/>
        <v>0.24177546251306545</v>
      </c>
      <c r="L118" s="31">
        <v>0</v>
      </c>
      <c r="M118" s="36">
        <f t="shared" si="27"/>
        <v>0</v>
      </c>
      <c r="N118" s="31">
        <f t="shared" si="28"/>
        <v>472188</v>
      </c>
      <c r="O118" s="36">
        <f t="shared" si="29"/>
        <v>0.72261765025457536</v>
      </c>
      <c r="P118" s="31">
        <v>149016</v>
      </c>
      <c r="Q118" s="31">
        <v>620551</v>
      </c>
      <c r="R118" s="31">
        <v>620551</v>
      </c>
      <c r="S118" s="31">
        <v>444227</v>
      </c>
      <c r="T118" s="36">
        <f t="shared" si="30"/>
        <v>0.71585897049557567</v>
      </c>
      <c r="U118" s="36">
        <f t="shared" si="31"/>
        <v>6.0194878402319185E-2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1519872</v>
      </c>
      <c r="E119" s="31">
        <v>1507902</v>
      </c>
      <c r="F119" s="31">
        <v>343352</v>
      </c>
      <c r="G119" s="36">
        <f t="shared" si="24"/>
        <v>0.22590849755768908</v>
      </c>
      <c r="H119" s="31">
        <v>350603</v>
      </c>
      <c r="I119" s="36">
        <f t="shared" si="25"/>
        <v>0.23067929404581439</v>
      </c>
      <c r="J119" s="31">
        <v>345078</v>
      </c>
      <c r="K119" s="36">
        <f t="shared" si="26"/>
        <v>0.22884643697004181</v>
      </c>
      <c r="L119" s="31">
        <v>0</v>
      </c>
      <c r="M119" s="36">
        <f t="shared" si="27"/>
        <v>0</v>
      </c>
      <c r="N119" s="31">
        <f t="shared" si="28"/>
        <v>1039033</v>
      </c>
      <c r="O119" s="36">
        <f t="shared" si="29"/>
        <v>0.68905870540658476</v>
      </c>
      <c r="P119" s="31">
        <v>-333900</v>
      </c>
      <c r="Q119" s="31">
        <v>6173820</v>
      </c>
      <c r="R119" s="31">
        <v>6173820</v>
      </c>
      <c r="S119" s="31">
        <v>329770</v>
      </c>
      <c r="T119" s="36">
        <f t="shared" si="30"/>
        <v>5.3414255679627848E-2</v>
      </c>
      <c r="U119" s="36">
        <f t="shared" si="31"/>
        <v>-2.033477088948787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187576113</v>
      </c>
      <c r="E121" s="32">
        <f>SUM(E113:E120)</f>
        <v>183825447</v>
      </c>
      <c r="F121" s="32">
        <f>SUM(F113:F120)</f>
        <v>56586840</v>
      </c>
      <c r="G121" s="37">
        <f t="shared" si="24"/>
        <v>0.30167401965515728</v>
      </c>
      <c r="H121" s="32">
        <f>SUM(H113:H120)</f>
        <v>48533913</v>
      </c>
      <c r="I121" s="37">
        <f t="shared" si="25"/>
        <v>0.2587425031032603</v>
      </c>
      <c r="J121" s="32">
        <f>SUM(J113:J120)</f>
        <v>51335715</v>
      </c>
      <c r="K121" s="37">
        <f t="shared" si="26"/>
        <v>0.27926337641382154</v>
      </c>
      <c r="L121" s="32">
        <f>SUM(L113:L120)</f>
        <v>0</v>
      </c>
      <c r="M121" s="37">
        <f t="shared" si="27"/>
        <v>0</v>
      </c>
      <c r="N121" s="32">
        <f t="shared" si="28"/>
        <v>156456468</v>
      </c>
      <c r="O121" s="37">
        <f t="shared" si="29"/>
        <v>0.85111430736790217</v>
      </c>
      <c r="P121" s="32">
        <f>SUM(P113:P120)</f>
        <v>42570444</v>
      </c>
      <c r="Q121" s="32">
        <f>SUM(Q113:Q120)</f>
        <v>171239623</v>
      </c>
      <c r="R121" s="32">
        <f>SUM(R113:R120)</f>
        <v>214356567</v>
      </c>
      <c r="S121" s="32">
        <f>SUM(S113:S120)</f>
        <v>127689739</v>
      </c>
      <c r="T121" s="37">
        <f t="shared" si="30"/>
        <v>0.59568848665130936</v>
      </c>
      <c r="U121" s="37">
        <f t="shared" si="31"/>
        <v>0.20590038948149103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1707489</v>
      </c>
      <c r="E122" s="31">
        <v>1920014</v>
      </c>
      <c r="F122" s="31">
        <v>483186</v>
      </c>
      <c r="G122" s="36">
        <f t="shared" si="24"/>
        <v>0.28298044672615752</v>
      </c>
      <c r="H122" s="31">
        <v>316673</v>
      </c>
      <c r="I122" s="36">
        <f t="shared" si="25"/>
        <v>0.18546122405473769</v>
      </c>
      <c r="J122" s="31">
        <v>480873</v>
      </c>
      <c r="K122" s="36">
        <f t="shared" si="26"/>
        <v>0.25045286128121985</v>
      </c>
      <c r="L122" s="31">
        <v>0</v>
      </c>
      <c r="M122" s="36">
        <f t="shared" si="27"/>
        <v>0</v>
      </c>
      <c r="N122" s="31">
        <f t="shared" si="28"/>
        <v>1280732</v>
      </c>
      <c r="O122" s="36">
        <f t="shared" si="29"/>
        <v>0.66704305281107323</v>
      </c>
      <c r="P122" s="31">
        <v>456099</v>
      </c>
      <c r="Q122" s="31">
        <v>1335118</v>
      </c>
      <c r="R122" s="31">
        <v>1621547</v>
      </c>
      <c r="S122" s="31">
        <v>1250798</v>
      </c>
      <c r="T122" s="36">
        <f t="shared" si="30"/>
        <v>0.7713609287920733</v>
      </c>
      <c r="U122" s="36">
        <f t="shared" si="31"/>
        <v>5.4317154828228187E-2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12296302</v>
      </c>
      <c r="E123" s="31">
        <v>13708941</v>
      </c>
      <c r="F123" s="31">
        <v>3002038</v>
      </c>
      <c r="G123" s="36">
        <f t="shared" si="24"/>
        <v>0.24414153133194028</v>
      </c>
      <c r="H123" s="31">
        <v>3804880</v>
      </c>
      <c r="I123" s="36">
        <f t="shared" si="25"/>
        <v>0.30943286851607904</v>
      </c>
      <c r="J123" s="31">
        <v>3655498</v>
      </c>
      <c r="K123" s="36">
        <f t="shared" si="26"/>
        <v>0.26665064792386223</v>
      </c>
      <c r="L123" s="31">
        <v>0</v>
      </c>
      <c r="M123" s="36">
        <f t="shared" si="27"/>
        <v>0</v>
      </c>
      <c r="N123" s="31">
        <f t="shared" si="28"/>
        <v>10462416</v>
      </c>
      <c r="O123" s="36">
        <f t="shared" si="29"/>
        <v>0.76318192630634274</v>
      </c>
      <c r="P123" s="31">
        <v>3063763</v>
      </c>
      <c r="Q123" s="31">
        <v>10072328</v>
      </c>
      <c r="R123" s="31">
        <v>11878432</v>
      </c>
      <c r="S123" s="31">
        <v>9635591</v>
      </c>
      <c r="T123" s="36">
        <f t="shared" si="30"/>
        <v>0.81118374883149558</v>
      </c>
      <c r="U123" s="36">
        <f t="shared" si="31"/>
        <v>0.19313993934909446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107799180</v>
      </c>
      <c r="E124" s="31">
        <v>110470146</v>
      </c>
      <c r="F124" s="31">
        <v>40942588</v>
      </c>
      <c r="G124" s="36">
        <f t="shared" si="24"/>
        <v>0.37980426196191847</v>
      </c>
      <c r="H124" s="31">
        <v>33490985</v>
      </c>
      <c r="I124" s="36">
        <f t="shared" si="25"/>
        <v>0.31067940405483602</v>
      </c>
      <c r="J124" s="31">
        <v>27573841</v>
      </c>
      <c r="K124" s="36">
        <f t="shared" si="26"/>
        <v>0.24960445874670972</v>
      </c>
      <c r="L124" s="31">
        <v>0</v>
      </c>
      <c r="M124" s="36">
        <f t="shared" si="27"/>
        <v>0</v>
      </c>
      <c r="N124" s="31">
        <f t="shared" si="28"/>
        <v>102007414</v>
      </c>
      <c r="O124" s="36">
        <f t="shared" si="29"/>
        <v>0.92339349311623065</v>
      </c>
      <c r="P124" s="31">
        <v>27153801</v>
      </c>
      <c r="Q124" s="31">
        <v>99718524</v>
      </c>
      <c r="R124" s="31">
        <v>101179760</v>
      </c>
      <c r="S124" s="31">
        <v>94018849</v>
      </c>
      <c r="T124" s="36">
        <f t="shared" si="30"/>
        <v>0.92922585505243338</v>
      </c>
      <c r="U124" s="36">
        <f t="shared" si="31"/>
        <v>1.54689209072425E-2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121802971</v>
      </c>
      <c r="E126" s="32">
        <f>SUM(E122:E125)</f>
        <v>126099101</v>
      </c>
      <c r="F126" s="32">
        <f>SUM(F122:F125)</f>
        <v>44427812</v>
      </c>
      <c r="G126" s="37">
        <f t="shared" si="24"/>
        <v>0.36475146406732556</v>
      </c>
      <c r="H126" s="32">
        <f>SUM(H122:H125)</f>
        <v>37612538</v>
      </c>
      <c r="I126" s="37">
        <f t="shared" si="25"/>
        <v>0.30879819836250133</v>
      </c>
      <c r="J126" s="32">
        <f>SUM(J122:J125)</f>
        <v>31710212</v>
      </c>
      <c r="K126" s="37">
        <f t="shared" si="26"/>
        <v>0.25147056361646858</v>
      </c>
      <c r="L126" s="32">
        <f>SUM(L122:L125)</f>
        <v>0</v>
      </c>
      <c r="M126" s="37">
        <f t="shared" si="27"/>
        <v>0</v>
      </c>
      <c r="N126" s="32">
        <f t="shared" si="28"/>
        <v>113750562</v>
      </c>
      <c r="O126" s="37">
        <f t="shared" si="29"/>
        <v>0.90207274356381018</v>
      </c>
      <c r="P126" s="32">
        <f>SUM(P122:P125)</f>
        <v>30673663</v>
      </c>
      <c r="Q126" s="32">
        <f>SUM(Q122:Q125)</f>
        <v>111125970</v>
      </c>
      <c r="R126" s="32">
        <f>SUM(R122:R125)</f>
        <v>114679739</v>
      </c>
      <c r="S126" s="32">
        <f>SUM(S122:S125)</f>
        <v>104905238</v>
      </c>
      <c r="T126" s="37">
        <f t="shared" si="30"/>
        <v>0.91476697553348985</v>
      </c>
      <c r="U126" s="37">
        <f t="shared" si="31"/>
        <v>3.3792801335790879E-2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28698343</v>
      </c>
      <c r="E127" s="31">
        <v>30944693</v>
      </c>
      <c r="F127" s="31">
        <v>10188058</v>
      </c>
      <c r="G127" s="36">
        <f t="shared" si="24"/>
        <v>0.35500509559036214</v>
      </c>
      <c r="H127" s="31">
        <v>9511036</v>
      </c>
      <c r="I127" s="36">
        <f t="shared" si="25"/>
        <v>0.33141411683594413</v>
      </c>
      <c r="J127" s="31">
        <v>8824241</v>
      </c>
      <c r="K127" s="36">
        <f t="shared" si="26"/>
        <v>0.28516169153786725</v>
      </c>
      <c r="L127" s="31">
        <v>0</v>
      </c>
      <c r="M127" s="36">
        <f t="shared" si="27"/>
        <v>0</v>
      </c>
      <c r="N127" s="31">
        <f t="shared" si="28"/>
        <v>28523335</v>
      </c>
      <c r="O127" s="36">
        <f t="shared" si="29"/>
        <v>0.9217520755497558</v>
      </c>
      <c r="P127" s="31">
        <v>7739893</v>
      </c>
      <c r="Q127" s="31">
        <v>27468107</v>
      </c>
      <c r="R127" s="31">
        <v>27551288</v>
      </c>
      <c r="S127" s="31">
        <v>24636346</v>
      </c>
      <c r="T127" s="36">
        <f t="shared" si="30"/>
        <v>0.89419942907932293</v>
      </c>
      <c r="U127" s="36">
        <f t="shared" si="31"/>
        <v>0.14009857759015532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1453803</v>
      </c>
      <c r="E128" s="31">
        <v>1610003</v>
      </c>
      <c r="F128" s="31">
        <v>370631</v>
      </c>
      <c r="G128" s="36">
        <f t="shared" si="24"/>
        <v>0.2549389428966648</v>
      </c>
      <c r="H128" s="31">
        <v>554685</v>
      </c>
      <c r="I128" s="36">
        <f t="shared" si="25"/>
        <v>0.38154069017604175</v>
      </c>
      <c r="J128" s="31">
        <v>555640</v>
      </c>
      <c r="K128" s="36">
        <f t="shared" si="26"/>
        <v>0.34511736934651677</v>
      </c>
      <c r="L128" s="31">
        <v>0</v>
      </c>
      <c r="M128" s="36">
        <f t="shared" si="27"/>
        <v>0</v>
      </c>
      <c r="N128" s="31">
        <f t="shared" si="28"/>
        <v>1480956</v>
      </c>
      <c r="O128" s="36">
        <f t="shared" si="29"/>
        <v>0.919846733204845</v>
      </c>
      <c r="P128" s="31">
        <v>544706</v>
      </c>
      <c r="Q128" s="31">
        <v>3324916</v>
      </c>
      <c r="R128" s="31">
        <v>2135896</v>
      </c>
      <c r="S128" s="31">
        <v>1424686</v>
      </c>
      <c r="T128" s="36">
        <f t="shared" si="30"/>
        <v>0.66702030435938831</v>
      </c>
      <c r="U128" s="36">
        <f t="shared" si="31"/>
        <v>2.0073213807081158E-2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600000</v>
      </c>
      <c r="E129" s="31">
        <v>600000</v>
      </c>
      <c r="F129" s="31">
        <v>236640</v>
      </c>
      <c r="G129" s="36">
        <f t="shared" si="24"/>
        <v>0.39439999999999997</v>
      </c>
      <c r="H129" s="31">
        <v>412605</v>
      </c>
      <c r="I129" s="36">
        <f t="shared" si="25"/>
        <v>0.68767500000000004</v>
      </c>
      <c r="J129" s="31">
        <v>522518</v>
      </c>
      <c r="K129" s="36">
        <f t="shared" si="26"/>
        <v>0.87086333333333332</v>
      </c>
      <c r="L129" s="31">
        <v>0</v>
      </c>
      <c r="M129" s="36">
        <f t="shared" si="27"/>
        <v>0</v>
      </c>
      <c r="N129" s="31">
        <f t="shared" si="28"/>
        <v>1171763</v>
      </c>
      <c r="O129" s="36">
        <f t="shared" si="29"/>
        <v>1.9529383333333334</v>
      </c>
      <c r="P129" s="31">
        <v>414862</v>
      </c>
      <c r="Q129" s="31">
        <v>561972</v>
      </c>
      <c r="R129" s="31">
        <v>561972</v>
      </c>
      <c r="S129" s="31">
        <v>901935</v>
      </c>
      <c r="T129" s="36">
        <f t="shared" si="30"/>
        <v>1.6049465097905233</v>
      </c>
      <c r="U129" s="36">
        <f t="shared" si="31"/>
        <v>0.25949833920677245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14016232</v>
      </c>
      <c r="E130" s="31">
        <v>13951820</v>
      </c>
      <c r="F130" s="31">
        <v>2625676</v>
      </c>
      <c r="G130" s="36">
        <f t="shared" si="24"/>
        <v>0.18733108869773274</v>
      </c>
      <c r="H130" s="31">
        <v>2615592</v>
      </c>
      <c r="I130" s="36">
        <f t="shared" si="25"/>
        <v>0.18661163713614329</v>
      </c>
      <c r="J130" s="31">
        <v>2610234</v>
      </c>
      <c r="K130" s="36">
        <f t="shared" si="26"/>
        <v>0.18708913962479448</v>
      </c>
      <c r="L130" s="31">
        <v>0</v>
      </c>
      <c r="M130" s="36">
        <f t="shared" si="27"/>
        <v>0</v>
      </c>
      <c r="N130" s="31">
        <f t="shared" si="28"/>
        <v>7851502</v>
      </c>
      <c r="O130" s="36">
        <f t="shared" si="29"/>
        <v>0.56275826379640792</v>
      </c>
      <c r="P130" s="31">
        <v>2651583</v>
      </c>
      <c r="Q130" s="31">
        <v>13312805</v>
      </c>
      <c r="R130" s="31">
        <v>13312805</v>
      </c>
      <c r="S130" s="31">
        <v>7959204</v>
      </c>
      <c r="T130" s="36">
        <f t="shared" si="30"/>
        <v>0.59786078140557153</v>
      </c>
      <c r="U130" s="36">
        <f t="shared" si="31"/>
        <v>-1.5594080969745239E-2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44768378</v>
      </c>
      <c r="E132" s="32">
        <f>SUM(E127:E131)</f>
        <v>47106516</v>
      </c>
      <c r="F132" s="32">
        <f>SUM(F127:F131)</f>
        <v>13421005</v>
      </c>
      <c r="G132" s="37">
        <f t="shared" si="24"/>
        <v>0.29978760901277235</v>
      </c>
      <c r="H132" s="32">
        <f>SUM(H127:H131)</f>
        <v>13093918</v>
      </c>
      <c r="I132" s="37">
        <f t="shared" si="25"/>
        <v>0.29248140283304436</v>
      </c>
      <c r="J132" s="32">
        <f>SUM(J127:J131)</f>
        <v>12512633</v>
      </c>
      <c r="K132" s="37">
        <f t="shared" si="26"/>
        <v>0.2656242503690997</v>
      </c>
      <c r="L132" s="32">
        <f>SUM(L127:L131)</f>
        <v>0</v>
      </c>
      <c r="M132" s="37">
        <f t="shared" si="27"/>
        <v>0</v>
      </c>
      <c r="N132" s="32">
        <f t="shared" si="28"/>
        <v>39027556</v>
      </c>
      <c r="O132" s="37">
        <f t="shared" si="29"/>
        <v>0.82849591338913708</v>
      </c>
      <c r="P132" s="32">
        <f>SUM(P127:P131)</f>
        <v>11351044</v>
      </c>
      <c r="Q132" s="32">
        <f>SUM(Q127:Q131)</f>
        <v>44667800</v>
      </c>
      <c r="R132" s="32">
        <f>SUM(R127:R131)</f>
        <v>43561961</v>
      </c>
      <c r="S132" s="32">
        <f>SUM(S127:S131)</f>
        <v>34922171</v>
      </c>
      <c r="T132" s="37">
        <f t="shared" si="30"/>
        <v>0.80166664214221206</v>
      </c>
      <c r="U132" s="37">
        <f t="shared" si="31"/>
        <v>0.10233323031784569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157009331</v>
      </c>
      <c r="E133" s="31">
        <v>156649331</v>
      </c>
      <c r="F133" s="31">
        <v>47030652</v>
      </c>
      <c r="G133" s="36">
        <f t="shared" si="24"/>
        <v>0.29954049036741642</v>
      </c>
      <c r="H133" s="31">
        <v>42861137</v>
      </c>
      <c r="I133" s="36">
        <f t="shared" si="25"/>
        <v>0.27298464828182728</v>
      </c>
      <c r="J133" s="31">
        <v>38857035</v>
      </c>
      <c r="K133" s="36">
        <f t="shared" si="26"/>
        <v>0.24805107530270909</v>
      </c>
      <c r="L133" s="31">
        <v>0</v>
      </c>
      <c r="M133" s="36">
        <f t="shared" si="27"/>
        <v>0</v>
      </c>
      <c r="N133" s="31">
        <f t="shared" si="28"/>
        <v>128748824</v>
      </c>
      <c r="O133" s="36">
        <f t="shared" si="29"/>
        <v>0.82189194922256004</v>
      </c>
      <c r="P133" s="31">
        <v>52223841</v>
      </c>
      <c r="Q133" s="31">
        <v>144402002</v>
      </c>
      <c r="R133" s="31">
        <v>146946841</v>
      </c>
      <c r="S133" s="31">
        <v>122237974</v>
      </c>
      <c r="T133" s="36">
        <f t="shared" si="30"/>
        <v>0.8318516626022604</v>
      </c>
      <c r="U133" s="36">
        <f t="shared" si="31"/>
        <v>-0.25595218092058758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2434140</v>
      </c>
      <c r="E134" s="31">
        <v>2434241</v>
      </c>
      <c r="F134" s="31">
        <v>504978</v>
      </c>
      <c r="G134" s="36">
        <f t="shared" si="24"/>
        <v>0.20745643225122631</v>
      </c>
      <c r="H134" s="31">
        <v>503032</v>
      </c>
      <c r="I134" s="36">
        <f t="shared" si="25"/>
        <v>0.20665697125062651</v>
      </c>
      <c r="J134" s="31">
        <v>499045</v>
      </c>
      <c r="K134" s="36">
        <f t="shared" si="26"/>
        <v>0.20501051457107164</v>
      </c>
      <c r="L134" s="31">
        <v>0</v>
      </c>
      <c r="M134" s="36">
        <f t="shared" si="27"/>
        <v>0</v>
      </c>
      <c r="N134" s="31">
        <f t="shared" si="28"/>
        <v>1507055</v>
      </c>
      <c r="O134" s="36">
        <f t="shared" si="29"/>
        <v>0.61910673593945709</v>
      </c>
      <c r="P134" s="31">
        <v>479537</v>
      </c>
      <c r="Q134" s="31">
        <v>1935774</v>
      </c>
      <c r="R134" s="31">
        <v>1935774</v>
      </c>
      <c r="S134" s="31">
        <v>1437383</v>
      </c>
      <c r="T134" s="36">
        <f t="shared" si="30"/>
        <v>0.74253657710042598</v>
      </c>
      <c r="U134" s="36">
        <f t="shared" si="31"/>
        <v>4.0680906791342508E-2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8146789</v>
      </c>
      <c r="E135" s="31">
        <v>8146789</v>
      </c>
      <c r="F135" s="31">
        <v>1082162</v>
      </c>
      <c r="G135" s="36">
        <f t="shared" si="24"/>
        <v>0.13283294804861154</v>
      </c>
      <c r="H135" s="31">
        <v>707639</v>
      </c>
      <c r="I135" s="36">
        <f t="shared" si="25"/>
        <v>8.6861093370651926E-2</v>
      </c>
      <c r="J135" s="31">
        <v>2336842</v>
      </c>
      <c r="K135" s="36">
        <f t="shared" si="26"/>
        <v>0.28684209201932198</v>
      </c>
      <c r="L135" s="31">
        <v>0</v>
      </c>
      <c r="M135" s="36">
        <f t="shared" si="27"/>
        <v>0</v>
      </c>
      <c r="N135" s="31">
        <f t="shared" si="28"/>
        <v>4126643</v>
      </c>
      <c r="O135" s="36">
        <f t="shared" si="29"/>
        <v>0.50653613343858539</v>
      </c>
      <c r="P135" s="31">
        <v>2476871</v>
      </c>
      <c r="Q135" s="31">
        <v>6980340</v>
      </c>
      <c r="R135" s="31">
        <v>29052920</v>
      </c>
      <c r="S135" s="31">
        <v>5055277</v>
      </c>
      <c r="T135" s="36">
        <f t="shared" si="30"/>
        <v>0.1740023722228265</v>
      </c>
      <c r="U135" s="36">
        <f t="shared" si="31"/>
        <v>-5.6534635836908764E-2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167590260</v>
      </c>
      <c r="E137" s="32">
        <f>SUM(E133:E136)</f>
        <v>167230361</v>
      </c>
      <c r="F137" s="32">
        <f>SUM(F133:F136)</f>
        <v>48617792</v>
      </c>
      <c r="G137" s="37">
        <f t="shared" ref="G137:G170" si="32">IF(($D137     =0),0,($F137     /$D137     ))</f>
        <v>0.29009915015347548</v>
      </c>
      <c r="H137" s="32">
        <f>SUM(H133:H136)</f>
        <v>44071808</v>
      </c>
      <c r="I137" s="37">
        <f t="shared" ref="I137:I170" si="33">IF(($D137     =0),0,($H137     /$D137     ))</f>
        <v>0.26297356421548601</v>
      </c>
      <c r="J137" s="32">
        <f>SUM(J133:J136)</f>
        <v>41692922</v>
      </c>
      <c r="K137" s="37">
        <f t="shared" ref="K137:K170" si="34">IF(($E137     =0),0,($J137     /$E137     ))</f>
        <v>0.24931430961869419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134382522</v>
      </c>
      <c r="O137" s="37">
        <f t="shared" ref="O137:O170" si="37">IF(($E137     =0),0,($N137     /$E137     ))</f>
        <v>0.80357730017696971</v>
      </c>
      <c r="P137" s="32">
        <f>SUM(P133:P136)</f>
        <v>55180249</v>
      </c>
      <c r="Q137" s="32">
        <f>SUM(Q133:Q136)</f>
        <v>153318116</v>
      </c>
      <c r="R137" s="32">
        <f>SUM(R133:R136)</f>
        <v>177935535</v>
      </c>
      <c r="S137" s="32">
        <f>SUM(S133:S136)</f>
        <v>128730634</v>
      </c>
      <c r="T137" s="37">
        <f t="shared" ref="T137:T170" si="38">IF(($R137     =0),0,($S137     /$R137     ))</f>
        <v>0.72346782220875672</v>
      </c>
      <c r="U137" s="37">
        <f t="shared" ref="U137:U170" si="39">IF(($P137     =0),0,(($J137     /$P137     )-1))</f>
        <v>-0.24442309058808342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9127501</v>
      </c>
      <c r="E139" s="31">
        <v>13319428</v>
      </c>
      <c r="F139" s="31">
        <v>2843254</v>
      </c>
      <c r="G139" s="36">
        <f t="shared" si="32"/>
        <v>0.31150410172510529</v>
      </c>
      <c r="H139" s="31">
        <v>2844143</v>
      </c>
      <c r="I139" s="36">
        <f t="shared" si="33"/>
        <v>0.31160149968759249</v>
      </c>
      <c r="J139" s="31">
        <v>2840224</v>
      </c>
      <c r="K139" s="36">
        <f t="shared" si="34"/>
        <v>0.21323918714827694</v>
      </c>
      <c r="L139" s="31">
        <v>0</v>
      </c>
      <c r="M139" s="36">
        <f t="shared" si="35"/>
        <v>0</v>
      </c>
      <c r="N139" s="31">
        <f t="shared" si="36"/>
        <v>8527621</v>
      </c>
      <c r="O139" s="36">
        <f t="shared" si="37"/>
        <v>0.64023928054568113</v>
      </c>
      <c r="P139" s="31">
        <v>3195929</v>
      </c>
      <c r="Q139" s="31">
        <v>11051723</v>
      </c>
      <c r="R139" s="31">
        <v>11201723</v>
      </c>
      <c r="S139" s="31">
        <v>9601390</v>
      </c>
      <c r="T139" s="36">
        <f t="shared" si="38"/>
        <v>0.85713510323367215</v>
      </c>
      <c r="U139" s="36">
        <f t="shared" si="39"/>
        <v>-0.111299406213342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28587742</v>
      </c>
      <c r="E140" s="31">
        <v>28587742</v>
      </c>
      <c r="F140" s="31">
        <v>7821877</v>
      </c>
      <c r="G140" s="36">
        <f t="shared" si="32"/>
        <v>0.27360947219965814</v>
      </c>
      <c r="H140" s="31">
        <v>6780831</v>
      </c>
      <c r="I140" s="36">
        <f t="shared" si="33"/>
        <v>0.23719365453906782</v>
      </c>
      <c r="J140" s="31">
        <v>7827762</v>
      </c>
      <c r="K140" s="36">
        <f t="shared" si="34"/>
        <v>0.27381532966122335</v>
      </c>
      <c r="L140" s="31">
        <v>0</v>
      </c>
      <c r="M140" s="36">
        <f t="shared" si="35"/>
        <v>0</v>
      </c>
      <c r="N140" s="31">
        <f t="shared" si="36"/>
        <v>22430470</v>
      </c>
      <c r="O140" s="36">
        <f t="shared" si="37"/>
        <v>0.78461845639994932</v>
      </c>
      <c r="P140" s="31">
        <v>5210093</v>
      </c>
      <c r="Q140" s="31">
        <v>27148851</v>
      </c>
      <c r="R140" s="31">
        <v>27148851</v>
      </c>
      <c r="S140" s="31">
        <v>17013499</v>
      </c>
      <c r="T140" s="36">
        <f t="shared" si="38"/>
        <v>0.62667473477975177</v>
      </c>
      <c r="U140" s="36">
        <f t="shared" si="39"/>
        <v>0.50242270147577028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1785584</v>
      </c>
      <c r="E141" s="31">
        <v>1923829</v>
      </c>
      <c r="F141" s="31">
        <v>551840</v>
      </c>
      <c r="G141" s="36">
        <f t="shared" si="32"/>
        <v>0.30905294850312282</v>
      </c>
      <c r="H141" s="31">
        <v>551010</v>
      </c>
      <c r="I141" s="36">
        <f t="shared" si="33"/>
        <v>0.30858811458884039</v>
      </c>
      <c r="J141" s="31">
        <v>551013</v>
      </c>
      <c r="K141" s="36">
        <f t="shared" si="34"/>
        <v>0.28641474891999236</v>
      </c>
      <c r="L141" s="31">
        <v>0</v>
      </c>
      <c r="M141" s="36">
        <f t="shared" si="35"/>
        <v>0</v>
      </c>
      <c r="N141" s="31">
        <f t="shared" si="36"/>
        <v>1653863</v>
      </c>
      <c r="O141" s="36">
        <f t="shared" si="37"/>
        <v>0.85967255925552633</v>
      </c>
      <c r="P141" s="31">
        <v>1324577</v>
      </c>
      <c r="Q141" s="31">
        <v>2534743</v>
      </c>
      <c r="R141" s="31">
        <v>2534743</v>
      </c>
      <c r="S141" s="31">
        <v>2377836</v>
      </c>
      <c r="T141" s="36">
        <f t="shared" si="38"/>
        <v>0.93809747181469683</v>
      </c>
      <c r="U141" s="36">
        <f t="shared" si="39"/>
        <v>-0.58400832869663288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10051154</v>
      </c>
      <c r="E142" s="31">
        <v>10051154</v>
      </c>
      <c r="F142" s="31">
        <v>2537560</v>
      </c>
      <c r="G142" s="36">
        <f t="shared" si="32"/>
        <v>0.25246454287736514</v>
      </c>
      <c r="H142" s="31">
        <v>2521312</v>
      </c>
      <c r="I142" s="36">
        <f t="shared" si="33"/>
        <v>0.25084801207901103</v>
      </c>
      <c r="J142" s="31">
        <v>2515569</v>
      </c>
      <c r="K142" s="36">
        <f t="shared" si="34"/>
        <v>0.25027663490182323</v>
      </c>
      <c r="L142" s="31">
        <v>0</v>
      </c>
      <c r="M142" s="36">
        <f t="shared" si="35"/>
        <v>0</v>
      </c>
      <c r="N142" s="31">
        <f t="shared" si="36"/>
        <v>7574441</v>
      </c>
      <c r="O142" s="36">
        <f t="shared" si="37"/>
        <v>0.75358918985819934</v>
      </c>
      <c r="P142" s="31">
        <v>2394444</v>
      </c>
      <c r="Q142" s="31">
        <v>10302822</v>
      </c>
      <c r="R142" s="31">
        <v>9558592</v>
      </c>
      <c r="S142" s="31">
        <v>7636555</v>
      </c>
      <c r="T142" s="36">
        <f t="shared" si="38"/>
        <v>0.79892048954490369</v>
      </c>
      <c r="U142" s="36">
        <f t="shared" si="39"/>
        <v>5.058585625723544E-2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49551981</v>
      </c>
      <c r="E144" s="32">
        <f>SUM(E138:E143)</f>
        <v>53882153</v>
      </c>
      <c r="F144" s="32">
        <f>SUM(F138:F143)</f>
        <v>13754531</v>
      </c>
      <c r="G144" s="37">
        <f t="shared" si="32"/>
        <v>0.27757782277160625</v>
      </c>
      <c r="H144" s="32">
        <f>SUM(H138:H143)</f>
        <v>12697296</v>
      </c>
      <c r="I144" s="37">
        <f t="shared" si="33"/>
        <v>0.25624194520093957</v>
      </c>
      <c r="J144" s="32">
        <f>SUM(J138:J143)</f>
        <v>13734568</v>
      </c>
      <c r="K144" s="37">
        <f t="shared" si="34"/>
        <v>0.25490013363051772</v>
      </c>
      <c r="L144" s="32">
        <f>SUM(L138:L143)</f>
        <v>0</v>
      </c>
      <c r="M144" s="37">
        <f t="shared" si="35"/>
        <v>0</v>
      </c>
      <c r="N144" s="32">
        <f t="shared" si="36"/>
        <v>40186395</v>
      </c>
      <c r="O144" s="37">
        <f t="shared" si="37"/>
        <v>0.74582014196797219</v>
      </c>
      <c r="P144" s="32">
        <f>SUM(P138:P143)</f>
        <v>12125043</v>
      </c>
      <c r="Q144" s="32">
        <f>SUM(Q138:Q143)</f>
        <v>51038139</v>
      </c>
      <c r="R144" s="32">
        <f>SUM(R138:R143)</f>
        <v>50443909</v>
      </c>
      <c r="S144" s="32">
        <f>SUM(S138:S143)</f>
        <v>36629280</v>
      </c>
      <c r="T144" s="37">
        <f t="shared" si="38"/>
        <v>0.72613880894916372</v>
      </c>
      <c r="U144" s="37">
        <f t="shared" si="39"/>
        <v>0.13274385913517994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485605</v>
      </c>
      <c r="E145" s="31">
        <v>439657</v>
      </c>
      <c r="F145" s="31">
        <v>117489</v>
      </c>
      <c r="G145" s="36">
        <f t="shared" si="32"/>
        <v>0.24194355494692188</v>
      </c>
      <c r="H145" s="31">
        <v>117489</v>
      </c>
      <c r="I145" s="36">
        <f t="shared" si="33"/>
        <v>0.24194355494692188</v>
      </c>
      <c r="J145" s="31">
        <v>117489</v>
      </c>
      <c r="K145" s="36">
        <f t="shared" si="34"/>
        <v>0.26722877151961644</v>
      </c>
      <c r="L145" s="31">
        <v>0</v>
      </c>
      <c r="M145" s="36">
        <f t="shared" si="35"/>
        <v>0</v>
      </c>
      <c r="N145" s="31">
        <f t="shared" si="36"/>
        <v>352467</v>
      </c>
      <c r="O145" s="36">
        <f t="shared" si="37"/>
        <v>0.80168631455884931</v>
      </c>
      <c r="P145" s="31">
        <v>117489</v>
      </c>
      <c r="Q145" s="31">
        <v>437052</v>
      </c>
      <c r="R145" s="31">
        <v>437052</v>
      </c>
      <c r="S145" s="31">
        <v>352467</v>
      </c>
      <c r="T145" s="36">
        <f t="shared" si="38"/>
        <v>0.80646467697207658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31459962</v>
      </c>
      <c r="E147" s="31">
        <v>29464207</v>
      </c>
      <c r="F147" s="31">
        <v>1432594</v>
      </c>
      <c r="G147" s="36">
        <f t="shared" si="32"/>
        <v>4.5537054367707122E-2</v>
      </c>
      <c r="H147" s="31">
        <v>1392886</v>
      </c>
      <c r="I147" s="36">
        <f t="shared" si="33"/>
        <v>4.4274878653699584E-2</v>
      </c>
      <c r="J147" s="31">
        <v>15590225</v>
      </c>
      <c r="K147" s="36">
        <f t="shared" si="34"/>
        <v>0.52912420144210903</v>
      </c>
      <c r="L147" s="31">
        <v>0</v>
      </c>
      <c r="M147" s="36">
        <f t="shared" si="35"/>
        <v>0</v>
      </c>
      <c r="N147" s="31">
        <f t="shared" si="36"/>
        <v>18415705</v>
      </c>
      <c r="O147" s="36">
        <f t="shared" si="37"/>
        <v>0.62501953641582819</v>
      </c>
      <c r="P147" s="31">
        <v>19517131</v>
      </c>
      <c r="Q147" s="31">
        <v>24390352</v>
      </c>
      <c r="R147" s="31">
        <v>42799666</v>
      </c>
      <c r="S147" s="31">
        <v>30979958</v>
      </c>
      <c r="T147" s="36">
        <f t="shared" si="38"/>
        <v>0.72383644302270955</v>
      </c>
      <c r="U147" s="36">
        <f t="shared" si="39"/>
        <v>-0.20120303542564733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3795680</v>
      </c>
      <c r="E148" s="31">
        <v>3795680</v>
      </c>
      <c r="F148" s="31">
        <v>1325080</v>
      </c>
      <c r="G148" s="36">
        <f t="shared" si="32"/>
        <v>0.34910213716646293</v>
      </c>
      <c r="H148" s="31">
        <v>1370867</v>
      </c>
      <c r="I148" s="36">
        <f t="shared" si="33"/>
        <v>0.36116506133288367</v>
      </c>
      <c r="J148" s="31">
        <v>843577</v>
      </c>
      <c r="K148" s="36">
        <f t="shared" si="34"/>
        <v>0.22224660666863383</v>
      </c>
      <c r="L148" s="31">
        <v>0</v>
      </c>
      <c r="M148" s="36">
        <f t="shared" si="35"/>
        <v>0</v>
      </c>
      <c r="N148" s="31">
        <f t="shared" si="36"/>
        <v>3539524</v>
      </c>
      <c r="O148" s="36">
        <f t="shared" si="37"/>
        <v>0.93251380516798044</v>
      </c>
      <c r="P148" s="31">
        <v>1221618</v>
      </c>
      <c r="Q148" s="31">
        <v>4121300</v>
      </c>
      <c r="R148" s="31">
        <v>4121300</v>
      </c>
      <c r="S148" s="31">
        <v>3878392</v>
      </c>
      <c r="T148" s="36">
        <f t="shared" si="38"/>
        <v>0.94106034503676028</v>
      </c>
      <c r="U148" s="36">
        <f t="shared" si="39"/>
        <v>-0.30945925813142894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35741247</v>
      </c>
      <c r="E150" s="32">
        <f>SUM(E145:E149)</f>
        <v>33699544</v>
      </c>
      <c r="F150" s="32">
        <f>SUM(F145:F149)</f>
        <v>2875163</v>
      </c>
      <c r="G150" s="37">
        <f t="shared" si="32"/>
        <v>8.0443835661357876E-2</v>
      </c>
      <c r="H150" s="32">
        <f>SUM(H145:H149)</f>
        <v>2881242</v>
      </c>
      <c r="I150" s="37">
        <f t="shared" si="33"/>
        <v>8.0613919262526007E-2</v>
      </c>
      <c r="J150" s="32">
        <f>SUM(J145:J149)</f>
        <v>16551291</v>
      </c>
      <c r="K150" s="37">
        <f t="shared" si="34"/>
        <v>0.49114287718551919</v>
      </c>
      <c r="L150" s="32">
        <f>SUM(L145:L149)</f>
        <v>0</v>
      </c>
      <c r="M150" s="37">
        <f t="shared" si="35"/>
        <v>0</v>
      </c>
      <c r="N150" s="32">
        <f t="shared" si="36"/>
        <v>22307696</v>
      </c>
      <c r="O150" s="37">
        <f t="shared" si="37"/>
        <v>0.66195839326490591</v>
      </c>
      <c r="P150" s="32">
        <f>SUM(P145:P149)</f>
        <v>20856238</v>
      </c>
      <c r="Q150" s="32">
        <f>SUM(Q145:Q149)</f>
        <v>28948704</v>
      </c>
      <c r="R150" s="32">
        <f>SUM(R145:R149)</f>
        <v>47358018</v>
      </c>
      <c r="S150" s="32">
        <f>SUM(S145:S149)</f>
        <v>35210817</v>
      </c>
      <c r="T150" s="37">
        <f t="shared" si="38"/>
        <v>0.74350275807572863</v>
      </c>
      <c r="U150" s="37">
        <f t="shared" si="39"/>
        <v>-0.20641052331681298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2718868</v>
      </c>
      <c r="E151" s="31">
        <v>2718868</v>
      </c>
      <c r="F151" s="31">
        <v>1737179</v>
      </c>
      <c r="G151" s="36">
        <f t="shared" si="32"/>
        <v>0.63893465957155704</v>
      </c>
      <c r="H151" s="31">
        <v>557154</v>
      </c>
      <c r="I151" s="36">
        <f t="shared" si="33"/>
        <v>0.20492131284049098</v>
      </c>
      <c r="J151" s="31">
        <v>222700</v>
      </c>
      <c r="K151" s="36">
        <f t="shared" si="34"/>
        <v>8.190908863541739E-2</v>
      </c>
      <c r="L151" s="31">
        <v>0</v>
      </c>
      <c r="M151" s="36">
        <f t="shared" si="35"/>
        <v>0</v>
      </c>
      <c r="N151" s="31">
        <f t="shared" si="36"/>
        <v>2517033</v>
      </c>
      <c r="O151" s="36">
        <f t="shared" si="37"/>
        <v>0.92576506104746537</v>
      </c>
      <c r="P151" s="31">
        <v>167794</v>
      </c>
      <c r="Q151" s="31">
        <v>2613857</v>
      </c>
      <c r="R151" s="31">
        <v>2513857</v>
      </c>
      <c r="S151" s="31">
        <v>2345688</v>
      </c>
      <c r="T151" s="36">
        <f t="shared" si="38"/>
        <v>0.93310319560738741</v>
      </c>
      <c r="U151" s="36">
        <f t="shared" si="39"/>
        <v>0.32722266588793403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217638600</v>
      </c>
      <c r="E152" s="31">
        <v>217415700</v>
      </c>
      <c r="F152" s="31">
        <v>71219608</v>
      </c>
      <c r="G152" s="36">
        <f t="shared" si="32"/>
        <v>0.32723794400441836</v>
      </c>
      <c r="H152" s="31">
        <v>63019277</v>
      </c>
      <c r="I152" s="36">
        <f t="shared" si="33"/>
        <v>0.28955928314186913</v>
      </c>
      <c r="J152" s="31">
        <v>54726563</v>
      </c>
      <c r="K152" s="36">
        <f t="shared" si="34"/>
        <v>0.25171394246137696</v>
      </c>
      <c r="L152" s="31">
        <v>0</v>
      </c>
      <c r="M152" s="36">
        <f t="shared" si="35"/>
        <v>0</v>
      </c>
      <c r="N152" s="31">
        <f t="shared" si="36"/>
        <v>188965448</v>
      </c>
      <c r="O152" s="36">
        <f t="shared" si="37"/>
        <v>0.86914352551356688</v>
      </c>
      <c r="P152" s="31">
        <v>53131803</v>
      </c>
      <c r="Q152" s="31">
        <v>210755000</v>
      </c>
      <c r="R152" s="31">
        <v>202068104</v>
      </c>
      <c r="S152" s="31">
        <v>174773282</v>
      </c>
      <c r="T152" s="36">
        <f t="shared" si="38"/>
        <v>0.86492265993647366</v>
      </c>
      <c r="U152" s="36">
        <f t="shared" si="39"/>
        <v>3.0015168128211256E-2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28818700</v>
      </c>
      <c r="E153" s="31">
        <v>30833010</v>
      </c>
      <c r="F153" s="31">
        <v>4190429</v>
      </c>
      <c r="G153" s="36">
        <f t="shared" si="32"/>
        <v>0.14540659363538258</v>
      </c>
      <c r="H153" s="31">
        <v>4212355</v>
      </c>
      <c r="I153" s="36">
        <f t="shared" si="33"/>
        <v>0.14616741907164446</v>
      </c>
      <c r="J153" s="31">
        <v>4244007</v>
      </c>
      <c r="K153" s="36">
        <f t="shared" si="34"/>
        <v>0.13764491368179751</v>
      </c>
      <c r="L153" s="31">
        <v>0</v>
      </c>
      <c r="M153" s="36">
        <f t="shared" si="35"/>
        <v>0</v>
      </c>
      <c r="N153" s="31">
        <f t="shared" si="36"/>
        <v>12646791</v>
      </c>
      <c r="O153" s="36">
        <f t="shared" si="37"/>
        <v>0.41017049584195642</v>
      </c>
      <c r="P153" s="31">
        <v>2951970</v>
      </c>
      <c r="Q153" s="31">
        <v>28369440</v>
      </c>
      <c r="R153" s="31">
        <v>29215470</v>
      </c>
      <c r="S153" s="31">
        <v>11132198</v>
      </c>
      <c r="T153" s="36">
        <f t="shared" si="38"/>
        <v>0.3810377858032063</v>
      </c>
      <c r="U153" s="36">
        <f t="shared" si="39"/>
        <v>0.43768635860120519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2108642</v>
      </c>
      <c r="E154" s="31">
        <v>2108642</v>
      </c>
      <c r="F154" s="31">
        <v>499255</v>
      </c>
      <c r="G154" s="36">
        <f t="shared" si="32"/>
        <v>0.23676612720414372</v>
      </c>
      <c r="H154" s="31">
        <v>503124</v>
      </c>
      <c r="I154" s="36">
        <f t="shared" si="33"/>
        <v>0.2386009573934314</v>
      </c>
      <c r="J154" s="31">
        <v>484214</v>
      </c>
      <c r="K154" s="36">
        <f t="shared" si="34"/>
        <v>0.22963310035558432</v>
      </c>
      <c r="L154" s="31">
        <v>0</v>
      </c>
      <c r="M154" s="36">
        <f t="shared" si="35"/>
        <v>0</v>
      </c>
      <c r="N154" s="31">
        <f t="shared" si="36"/>
        <v>1486593</v>
      </c>
      <c r="O154" s="36">
        <f t="shared" si="37"/>
        <v>0.70500018495315941</v>
      </c>
      <c r="P154" s="31">
        <v>478357</v>
      </c>
      <c r="Q154" s="31">
        <v>2302885</v>
      </c>
      <c r="R154" s="31">
        <v>2302885</v>
      </c>
      <c r="S154" s="31">
        <v>1429970</v>
      </c>
      <c r="T154" s="36">
        <f t="shared" si="38"/>
        <v>0.62094720318209551</v>
      </c>
      <c r="U154" s="36">
        <f t="shared" si="39"/>
        <v>1.2243993502760508E-2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1488807</v>
      </c>
      <c r="E155" s="31">
        <v>1923623</v>
      </c>
      <c r="F155" s="31">
        <v>540178</v>
      </c>
      <c r="G155" s="36">
        <f t="shared" si="32"/>
        <v>0.36282607483710111</v>
      </c>
      <c r="H155" s="31">
        <v>421292</v>
      </c>
      <c r="I155" s="36">
        <f t="shared" si="33"/>
        <v>0.2829728769410676</v>
      </c>
      <c r="J155" s="31">
        <v>480822</v>
      </c>
      <c r="K155" s="36">
        <f t="shared" si="34"/>
        <v>0.24995646236294741</v>
      </c>
      <c r="L155" s="31">
        <v>0</v>
      </c>
      <c r="M155" s="36">
        <f t="shared" si="35"/>
        <v>0</v>
      </c>
      <c r="N155" s="31">
        <f t="shared" si="36"/>
        <v>1442292</v>
      </c>
      <c r="O155" s="36">
        <f t="shared" si="37"/>
        <v>0.74977893277424945</v>
      </c>
      <c r="P155" s="31">
        <v>479600</v>
      </c>
      <c r="Q155" s="31">
        <v>1346306</v>
      </c>
      <c r="R155" s="31">
        <v>4948559</v>
      </c>
      <c r="S155" s="31">
        <v>1199246</v>
      </c>
      <c r="T155" s="36">
        <f t="shared" si="38"/>
        <v>0.24234246777698315</v>
      </c>
      <c r="U155" s="36">
        <f t="shared" si="39"/>
        <v>2.5479566305255386E-3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41674583</v>
      </c>
      <c r="E156" s="31">
        <v>43724450</v>
      </c>
      <c r="F156" s="31">
        <v>8106840</v>
      </c>
      <c r="G156" s="36">
        <f t="shared" si="32"/>
        <v>0.1945272013879539</v>
      </c>
      <c r="H156" s="31">
        <v>8533219</v>
      </c>
      <c r="I156" s="36">
        <f t="shared" si="33"/>
        <v>0.20475835355089217</v>
      </c>
      <c r="J156" s="31">
        <v>8933367</v>
      </c>
      <c r="K156" s="36">
        <f t="shared" si="34"/>
        <v>0.20431056308312626</v>
      </c>
      <c r="L156" s="31">
        <v>0</v>
      </c>
      <c r="M156" s="36">
        <f t="shared" si="35"/>
        <v>0</v>
      </c>
      <c r="N156" s="31">
        <f t="shared" si="36"/>
        <v>25573426</v>
      </c>
      <c r="O156" s="36">
        <f t="shared" si="37"/>
        <v>0.58487701960802252</v>
      </c>
      <c r="P156" s="31">
        <v>8157095</v>
      </c>
      <c r="Q156" s="31">
        <v>37743519</v>
      </c>
      <c r="R156" s="31">
        <v>42243519</v>
      </c>
      <c r="S156" s="31">
        <v>27531035</v>
      </c>
      <c r="T156" s="36">
        <f t="shared" si="38"/>
        <v>0.65172210203416059</v>
      </c>
      <c r="U156" s="36">
        <f t="shared" si="39"/>
        <v>9.5165251845172882E-2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294448200</v>
      </c>
      <c r="E157" s="32">
        <f>SUM(E151:E156)</f>
        <v>298724293</v>
      </c>
      <c r="F157" s="32">
        <f>SUM(F151:F156)</f>
        <v>86293489</v>
      </c>
      <c r="G157" s="37">
        <f t="shared" si="32"/>
        <v>0.29306848878682229</v>
      </c>
      <c r="H157" s="32">
        <f>SUM(H151:H156)</f>
        <v>77246421</v>
      </c>
      <c r="I157" s="37">
        <f t="shared" si="33"/>
        <v>0.26234298936111683</v>
      </c>
      <c r="J157" s="32">
        <f>SUM(J151:J156)</f>
        <v>69091673</v>
      </c>
      <c r="K157" s="37">
        <f t="shared" si="34"/>
        <v>0.23128910041474263</v>
      </c>
      <c r="L157" s="32">
        <f>SUM(L151:L156)</f>
        <v>0</v>
      </c>
      <c r="M157" s="37">
        <f t="shared" si="35"/>
        <v>0</v>
      </c>
      <c r="N157" s="32">
        <f t="shared" si="36"/>
        <v>232631583</v>
      </c>
      <c r="O157" s="37">
        <f t="shared" si="37"/>
        <v>0.77875013332109555</v>
      </c>
      <c r="P157" s="32">
        <f>SUM(P151:P156)</f>
        <v>65366619</v>
      </c>
      <c r="Q157" s="32">
        <f>SUM(Q151:Q156)</f>
        <v>283131007</v>
      </c>
      <c r="R157" s="32">
        <f>SUM(R151:R156)</f>
        <v>283292394</v>
      </c>
      <c r="S157" s="32">
        <f>SUM(S151:S156)</f>
        <v>218411419</v>
      </c>
      <c r="T157" s="37">
        <f t="shared" si="38"/>
        <v>0.7709752313364262</v>
      </c>
      <c r="U157" s="37">
        <f t="shared" si="39"/>
        <v>5.698709917978162E-2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12462673</v>
      </c>
      <c r="E158" s="31">
        <v>12462673</v>
      </c>
      <c r="F158" s="31">
        <v>3430691</v>
      </c>
      <c r="G158" s="36">
        <f t="shared" si="32"/>
        <v>0.27527730206834439</v>
      </c>
      <c r="H158" s="31">
        <v>3840965</v>
      </c>
      <c r="I158" s="36">
        <f t="shared" si="33"/>
        <v>0.3081975271276074</v>
      </c>
      <c r="J158" s="31">
        <v>3324728</v>
      </c>
      <c r="K158" s="36">
        <f t="shared" si="34"/>
        <v>0.26677487245312465</v>
      </c>
      <c r="L158" s="31">
        <v>0</v>
      </c>
      <c r="M158" s="36">
        <f t="shared" si="35"/>
        <v>0</v>
      </c>
      <c r="N158" s="31">
        <f t="shared" si="36"/>
        <v>10596384</v>
      </c>
      <c r="O158" s="36">
        <f t="shared" si="37"/>
        <v>0.85024970164907643</v>
      </c>
      <c r="P158" s="31">
        <v>3108951</v>
      </c>
      <c r="Q158" s="31">
        <v>9352696</v>
      </c>
      <c r="R158" s="31">
        <v>9352696</v>
      </c>
      <c r="S158" s="31">
        <v>9647854</v>
      </c>
      <c r="T158" s="36">
        <f t="shared" si="38"/>
        <v>1.031558600856908</v>
      </c>
      <c r="U158" s="36">
        <f t="shared" si="39"/>
        <v>6.9405082293030773E-2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127831296</v>
      </c>
      <c r="E159" s="31">
        <v>125831296</v>
      </c>
      <c r="F159" s="31">
        <v>37500520</v>
      </c>
      <c r="G159" s="36">
        <f t="shared" si="32"/>
        <v>0.29335946026863408</v>
      </c>
      <c r="H159" s="31">
        <v>36966280</v>
      </c>
      <c r="I159" s="36">
        <f t="shared" si="33"/>
        <v>0.28918020200624422</v>
      </c>
      <c r="J159" s="31">
        <v>25873018</v>
      </c>
      <c r="K159" s="36">
        <f t="shared" si="34"/>
        <v>0.20561671716390809</v>
      </c>
      <c r="L159" s="31">
        <v>0</v>
      </c>
      <c r="M159" s="36">
        <f t="shared" si="35"/>
        <v>0</v>
      </c>
      <c r="N159" s="31">
        <f t="shared" si="36"/>
        <v>100339818</v>
      </c>
      <c r="O159" s="36">
        <f t="shared" si="37"/>
        <v>0.79741543788915592</v>
      </c>
      <c r="P159" s="31">
        <v>24343514</v>
      </c>
      <c r="Q159" s="31">
        <v>105900060</v>
      </c>
      <c r="R159" s="31">
        <v>110915060</v>
      </c>
      <c r="S159" s="31">
        <v>93632131</v>
      </c>
      <c r="T159" s="36">
        <f t="shared" si="38"/>
        <v>0.84417869854643723</v>
      </c>
      <c r="U159" s="36">
        <f t="shared" si="39"/>
        <v>6.2830041710494111E-2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685440</v>
      </c>
      <c r="E160" s="31">
        <v>594780</v>
      </c>
      <c r="F160" s="31">
        <v>148695</v>
      </c>
      <c r="G160" s="36">
        <f t="shared" si="32"/>
        <v>0.21693364845938376</v>
      </c>
      <c r="H160" s="31">
        <v>148695</v>
      </c>
      <c r="I160" s="36">
        <f t="shared" si="33"/>
        <v>0.21693364845938376</v>
      </c>
      <c r="J160" s="31">
        <v>148695</v>
      </c>
      <c r="K160" s="36">
        <f t="shared" si="34"/>
        <v>0.25</v>
      </c>
      <c r="L160" s="31">
        <v>0</v>
      </c>
      <c r="M160" s="36">
        <f t="shared" si="35"/>
        <v>0</v>
      </c>
      <c r="N160" s="31">
        <f t="shared" si="36"/>
        <v>446085</v>
      </c>
      <c r="O160" s="36">
        <f t="shared" si="37"/>
        <v>0.75</v>
      </c>
      <c r="P160" s="31">
        <v>149391</v>
      </c>
      <c r="Q160" s="31">
        <v>1000000</v>
      </c>
      <c r="R160" s="31">
        <v>581384</v>
      </c>
      <c r="S160" s="31">
        <v>431305</v>
      </c>
      <c r="T160" s="36">
        <f t="shared" si="38"/>
        <v>0.74185908108926291</v>
      </c>
      <c r="U160" s="36">
        <f t="shared" si="39"/>
        <v>-4.6589151956945019E-3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63186</v>
      </c>
      <c r="G161" s="36">
        <f t="shared" si="32"/>
        <v>0</v>
      </c>
      <c r="H161" s="31">
        <v>63186</v>
      </c>
      <c r="I161" s="36">
        <f t="shared" si="33"/>
        <v>0</v>
      </c>
      <c r="J161" s="31">
        <v>64481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190853</v>
      </c>
      <c r="O161" s="36">
        <f t="shared" si="37"/>
        <v>0</v>
      </c>
      <c r="P161" s="31">
        <v>60579</v>
      </c>
      <c r="Q161" s="31">
        <v>0</v>
      </c>
      <c r="R161" s="31">
        <v>0</v>
      </c>
      <c r="S161" s="31">
        <v>168613</v>
      </c>
      <c r="T161" s="36">
        <f t="shared" si="38"/>
        <v>0</v>
      </c>
      <c r="U161" s="36">
        <f t="shared" si="39"/>
        <v>6.4411759850773409E-2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140979409</v>
      </c>
      <c r="E163" s="32">
        <f>SUM(E158:E162)</f>
        <v>138888749</v>
      </c>
      <c r="F163" s="32">
        <f>SUM(F158:F162)</f>
        <v>41143092</v>
      </c>
      <c r="G163" s="37">
        <f t="shared" si="32"/>
        <v>0.29183759736147002</v>
      </c>
      <c r="H163" s="32">
        <f>SUM(H158:H162)</f>
        <v>41019126</v>
      </c>
      <c r="I163" s="37">
        <f t="shared" si="33"/>
        <v>0.29095827746022118</v>
      </c>
      <c r="J163" s="32">
        <f>SUM(J158:J162)</f>
        <v>29410922</v>
      </c>
      <c r="K163" s="37">
        <f t="shared" si="34"/>
        <v>0.21175885168351541</v>
      </c>
      <c r="L163" s="32">
        <f>SUM(L158:L162)</f>
        <v>0</v>
      </c>
      <c r="M163" s="37">
        <f t="shared" si="35"/>
        <v>0</v>
      </c>
      <c r="N163" s="32">
        <f t="shared" si="36"/>
        <v>111573140</v>
      </c>
      <c r="O163" s="37">
        <f t="shared" si="37"/>
        <v>0.80332741711137456</v>
      </c>
      <c r="P163" s="32">
        <f>SUM(P158:P162)</f>
        <v>27662435</v>
      </c>
      <c r="Q163" s="32">
        <f>SUM(Q158:Q162)</f>
        <v>116252756</v>
      </c>
      <c r="R163" s="32">
        <f>SUM(R158:R162)</f>
        <v>120849140</v>
      </c>
      <c r="S163" s="32">
        <f>SUM(S158:S162)</f>
        <v>103879903</v>
      </c>
      <c r="T163" s="37">
        <f t="shared" si="38"/>
        <v>0.85958330361308322</v>
      </c>
      <c r="U163" s="37">
        <f t="shared" si="39"/>
        <v>6.320799307797742E-2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20252388</v>
      </c>
      <c r="E164" s="31">
        <v>20252388</v>
      </c>
      <c r="F164" s="31">
        <v>8380501</v>
      </c>
      <c r="G164" s="36">
        <f t="shared" si="32"/>
        <v>0.41380310312048141</v>
      </c>
      <c r="H164" s="31">
        <v>6142772</v>
      </c>
      <c r="I164" s="36">
        <f t="shared" si="33"/>
        <v>0.30331099720191024</v>
      </c>
      <c r="J164" s="31">
        <v>5852912</v>
      </c>
      <c r="K164" s="36">
        <f t="shared" si="34"/>
        <v>0.28899861092923956</v>
      </c>
      <c r="L164" s="31">
        <v>0</v>
      </c>
      <c r="M164" s="36">
        <f t="shared" si="35"/>
        <v>0</v>
      </c>
      <c r="N164" s="31">
        <f t="shared" si="36"/>
        <v>20376185</v>
      </c>
      <c r="O164" s="36">
        <f t="shared" si="37"/>
        <v>1.0061127112516313</v>
      </c>
      <c r="P164" s="31">
        <v>4857011</v>
      </c>
      <c r="Q164" s="31">
        <v>21334461</v>
      </c>
      <c r="R164" s="31">
        <v>20248441</v>
      </c>
      <c r="S164" s="31">
        <v>14190340</v>
      </c>
      <c r="T164" s="36">
        <f t="shared" si="38"/>
        <v>0.70081148469652554</v>
      </c>
      <c r="U164" s="36">
        <f t="shared" si="39"/>
        <v>0.20504400751820406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3443284</v>
      </c>
      <c r="E165" s="31">
        <v>3910430</v>
      </c>
      <c r="F165" s="31">
        <v>805603</v>
      </c>
      <c r="G165" s="36">
        <f t="shared" si="32"/>
        <v>0.2339635650152587</v>
      </c>
      <c r="H165" s="31">
        <v>892122</v>
      </c>
      <c r="I165" s="36">
        <f t="shared" si="33"/>
        <v>0.25909044969860168</v>
      </c>
      <c r="J165" s="31">
        <v>901380</v>
      </c>
      <c r="K165" s="36">
        <f t="shared" si="34"/>
        <v>0.23050661947663045</v>
      </c>
      <c r="L165" s="31">
        <v>0</v>
      </c>
      <c r="M165" s="36">
        <f t="shared" si="35"/>
        <v>0</v>
      </c>
      <c r="N165" s="31">
        <f t="shared" si="36"/>
        <v>2599105</v>
      </c>
      <c r="O165" s="36">
        <f t="shared" si="37"/>
        <v>0.66465964101134656</v>
      </c>
      <c r="P165" s="31">
        <v>796077</v>
      </c>
      <c r="Q165" s="31">
        <v>3614006</v>
      </c>
      <c r="R165" s="31">
        <v>3614006</v>
      </c>
      <c r="S165" s="31">
        <v>2392574</v>
      </c>
      <c r="T165" s="36">
        <f t="shared" si="38"/>
        <v>0.66202823127576438</v>
      </c>
      <c r="U165" s="36">
        <f t="shared" si="39"/>
        <v>0.13227740532636911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3816071</v>
      </c>
      <c r="E166" s="31">
        <v>3693936</v>
      </c>
      <c r="F166" s="31">
        <v>941743</v>
      </c>
      <c r="G166" s="36">
        <f t="shared" si="32"/>
        <v>0.24678340628358331</v>
      </c>
      <c r="H166" s="31">
        <v>885683</v>
      </c>
      <c r="I166" s="36">
        <f t="shared" si="33"/>
        <v>0.23209290393181889</v>
      </c>
      <c r="J166" s="31">
        <v>902878</v>
      </c>
      <c r="K166" s="36">
        <f t="shared" si="34"/>
        <v>0.24442166837757881</v>
      </c>
      <c r="L166" s="31">
        <v>0</v>
      </c>
      <c r="M166" s="36">
        <f t="shared" si="35"/>
        <v>0</v>
      </c>
      <c r="N166" s="31">
        <f t="shared" si="36"/>
        <v>2730304</v>
      </c>
      <c r="O166" s="36">
        <f t="shared" si="37"/>
        <v>0.73913137639634252</v>
      </c>
      <c r="P166" s="31">
        <v>862637</v>
      </c>
      <c r="Q166" s="31">
        <v>3446244</v>
      </c>
      <c r="R166" s="31">
        <v>3780299</v>
      </c>
      <c r="S166" s="31">
        <v>2684588</v>
      </c>
      <c r="T166" s="36">
        <f t="shared" si="38"/>
        <v>0.71015229218641174</v>
      </c>
      <c r="U166" s="36">
        <f t="shared" si="39"/>
        <v>4.664882215810362E-2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4421331</v>
      </c>
      <c r="E167" s="31">
        <v>4421331</v>
      </c>
      <c r="F167" s="31">
        <v>736300</v>
      </c>
      <c r="G167" s="36">
        <f t="shared" si="32"/>
        <v>0.16653356195227184</v>
      </c>
      <c r="H167" s="31">
        <v>0</v>
      </c>
      <c r="I167" s="36">
        <f t="shared" si="33"/>
        <v>0</v>
      </c>
      <c r="J167" s="31">
        <v>1471489</v>
      </c>
      <c r="K167" s="36">
        <f t="shared" si="34"/>
        <v>0.33281584210727494</v>
      </c>
      <c r="L167" s="31">
        <v>0</v>
      </c>
      <c r="M167" s="36">
        <f t="shared" si="35"/>
        <v>0</v>
      </c>
      <c r="N167" s="31">
        <f t="shared" si="36"/>
        <v>2207789</v>
      </c>
      <c r="O167" s="36">
        <f t="shared" si="37"/>
        <v>0.49934940405954675</v>
      </c>
      <c r="P167" s="31">
        <v>1049623</v>
      </c>
      <c r="Q167" s="31">
        <v>3547228</v>
      </c>
      <c r="R167" s="31">
        <v>4194993</v>
      </c>
      <c r="S167" s="31">
        <v>3146880</v>
      </c>
      <c r="T167" s="36">
        <f t="shared" si="38"/>
        <v>0.75015143052682087</v>
      </c>
      <c r="U167" s="36">
        <f t="shared" si="39"/>
        <v>0.40192145179745498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31933074</v>
      </c>
      <c r="E169" s="32">
        <f>SUM(E164:E168)</f>
        <v>32278085</v>
      </c>
      <c r="F169" s="32">
        <f>SUM(F164:F168)</f>
        <v>10864147</v>
      </c>
      <c r="G169" s="37">
        <f t="shared" si="32"/>
        <v>0.340216134531865</v>
      </c>
      <c r="H169" s="32">
        <f>SUM(H164:H168)</f>
        <v>7920577</v>
      </c>
      <c r="I169" s="37">
        <f t="shared" si="33"/>
        <v>0.24803678468286516</v>
      </c>
      <c r="J169" s="32">
        <f>SUM(J164:J168)</f>
        <v>9128659</v>
      </c>
      <c r="K169" s="37">
        <f t="shared" si="34"/>
        <v>0.28281290541244936</v>
      </c>
      <c r="L169" s="32">
        <f>SUM(L164:L168)</f>
        <v>0</v>
      </c>
      <c r="M169" s="37">
        <f t="shared" si="35"/>
        <v>0</v>
      </c>
      <c r="N169" s="32">
        <f t="shared" si="36"/>
        <v>27913383</v>
      </c>
      <c r="O169" s="37">
        <f t="shared" si="37"/>
        <v>0.86477816140579589</v>
      </c>
      <c r="P169" s="32">
        <f>SUM(P164:P168)</f>
        <v>7565348</v>
      </c>
      <c r="Q169" s="32">
        <f>SUM(Q164:Q168)</f>
        <v>31941939</v>
      </c>
      <c r="R169" s="32">
        <f>SUM(R164:R168)</f>
        <v>31837739</v>
      </c>
      <c r="S169" s="32">
        <f>SUM(S164:S168)</f>
        <v>22414382</v>
      </c>
      <c r="T169" s="37">
        <f t="shared" si="38"/>
        <v>0.7040192772482996</v>
      </c>
      <c r="U169" s="37">
        <f t="shared" si="39"/>
        <v>0.20664098994520796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2701432284</v>
      </c>
      <c r="E170" s="32">
        <f>SUM(E105,E107:E111,E113:E120,E122:E125,E127:E131,E133:E136,E138:E143,E145:E149,E151:E156,E158:E162,E164:E168)</f>
        <v>2708013302</v>
      </c>
      <c r="F170" s="32">
        <f>SUM(F105,F107:F111,F113:F120,F122:F125,F127:F131,F133:F136,F138:F143,F145:F149,F151:F156,F158:F162,F164:F168)</f>
        <v>822000008</v>
      </c>
      <c r="G170" s="37">
        <f t="shared" si="32"/>
        <v>0.30428303269659157</v>
      </c>
      <c r="H170" s="32">
        <f>SUM(H105,H107:H111,H113:H120,H122:H125,H127:H131,H133:H136,H138:H143,H145:H149,H151:H156,H158:H162,H164:H168)</f>
        <v>563900670</v>
      </c>
      <c r="I170" s="37">
        <f t="shared" si="33"/>
        <v>0.20874136780694519</v>
      </c>
      <c r="J170" s="32">
        <f>SUM(J105,J107:J111,J113:J120,J122:J125,J127:J131,J133:J136,J138:J143,J145:J149,J151:J156,J158:J162,J164:J168)</f>
        <v>723189463</v>
      </c>
      <c r="K170" s="37">
        <f t="shared" si="34"/>
        <v>0.26705535843043654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2109090141</v>
      </c>
      <c r="O170" s="37">
        <f t="shared" si="37"/>
        <v>0.77883300626416196</v>
      </c>
      <c r="P170" s="32">
        <f>SUM(P105,P107:P111,P113:P120,P122:P125,P127:P131,P133:P136,P138:P143,P145:P149,P151:P156,P158:P162,P164:P168)</f>
        <v>695134598</v>
      </c>
      <c r="Q170" s="32">
        <f>SUM(Q105,Q107:Q111,Q113:Q120,Q122:Q125,Q127:Q131,Q133:Q136,Q138:Q143,Q145:Q149,Q151:Q156,Q158:Q162,Q164:Q168)</f>
        <v>2413161738</v>
      </c>
      <c r="R170" s="32">
        <f>SUM(R105,R107:R111,R113:R120,R122:R125,R127:R131,R133:R136,R138:R143,R145:R149,R151:R156,R158:R162,R164:R168)</f>
        <v>2503128978</v>
      </c>
      <c r="S170" s="32">
        <f>SUM(S105,S107:S111,S113:S120,S122:S125,S127:S131,S133:S136,S138:S143,S145:S149,S151:S156,S158:S162,S164:S168)</f>
        <v>1963293995</v>
      </c>
      <c r="T170" s="37">
        <f t="shared" si="38"/>
        <v>0.784335930052103</v>
      </c>
      <c r="U170" s="37">
        <f t="shared" si="39"/>
        <v>4.035889607669918E-2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12648695</v>
      </c>
      <c r="E173" s="31">
        <v>9976242</v>
      </c>
      <c r="F173" s="31">
        <v>3073645</v>
      </c>
      <c r="G173" s="36">
        <f t="shared" ref="G173:G205" si="40">IF(($D173     =0),0,($F173     /$D173     ))</f>
        <v>0.24300095780631914</v>
      </c>
      <c r="H173" s="31">
        <v>3106253</v>
      </c>
      <c r="I173" s="36">
        <f t="shared" ref="I173:I205" si="41">IF(($D173     =0),0,($H173     /$D173     ))</f>
        <v>0.24557893126524119</v>
      </c>
      <c r="J173" s="31">
        <v>3147010</v>
      </c>
      <c r="K173" s="36">
        <f t="shared" ref="K173:K205" si="42">IF(($E173     =0),0,($J173     /$E173     ))</f>
        <v>0.31545044717239218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9326908</v>
      </c>
      <c r="O173" s="36">
        <f t="shared" ref="O173:O205" si="45">IF(($E173     =0),0,($N173     /$E173     ))</f>
        <v>0.9349119638436999</v>
      </c>
      <c r="P173" s="31">
        <v>2572519</v>
      </c>
      <c r="Q173" s="31">
        <v>11200000</v>
      </c>
      <c r="R173" s="31">
        <v>12007090</v>
      </c>
      <c r="S173" s="31">
        <v>6711407</v>
      </c>
      <c r="T173" s="36">
        <f t="shared" ref="T173:T205" si="46">IF(($R173     =0),0,($S173     /$R173     ))</f>
        <v>0.55895366820770065</v>
      </c>
      <c r="U173" s="36">
        <f t="shared" ref="U173:U205" si="47">IF(($P173     =0),0,(($J173     /$P173     )-1))</f>
        <v>0.22331846722997972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6058856</v>
      </c>
      <c r="E174" s="31">
        <v>6058856</v>
      </c>
      <c r="F174" s="31">
        <v>1387909</v>
      </c>
      <c r="G174" s="36">
        <f t="shared" si="40"/>
        <v>0.22907113157995504</v>
      </c>
      <c r="H174" s="31">
        <v>1428102</v>
      </c>
      <c r="I174" s="36">
        <f t="shared" si="41"/>
        <v>0.2357048921446557</v>
      </c>
      <c r="J174" s="31">
        <v>1436662</v>
      </c>
      <c r="K174" s="36">
        <f t="shared" si="42"/>
        <v>0.23711770010708291</v>
      </c>
      <c r="L174" s="31">
        <v>0</v>
      </c>
      <c r="M174" s="36">
        <f t="shared" si="43"/>
        <v>0</v>
      </c>
      <c r="N174" s="31">
        <f t="shared" si="44"/>
        <v>4252673</v>
      </c>
      <c r="O174" s="36">
        <f t="shared" si="45"/>
        <v>0.70189372383169368</v>
      </c>
      <c r="P174" s="31">
        <v>1385479</v>
      </c>
      <c r="Q174" s="31">
        <v>5253900</v>
      </c>
      <c r="R174" s="31">
        <v>5753900</v>
      </c>
      <c r="S174" s="31">
        <v>4085764</v>
      </c>
      <c r="T174" s="36">
        <f t="shared" si="46"/>
        <v>0.71008602860668413</v>
      </c>
      <c r="U174" s="36">
        <f t="shared" si="47"/>
        <v>3.6942458167897207E-2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46305774</v>
      </c>
      <c r="E175" s="31">
        <v>43193774</v>
      </c>
      <c r="F175" s="31">
        <v>10146713</v>
      </c>
      <c r="G175" s="36">
        <f t="shared" si="40"/>
        <v>0.21912414205623687</v>
      </c>
      <c r="H175" s="31">
        <v>10424275</v>
      </c>
      <c r="I175" s="36">
        <f t="shared" si="41"/>
        <v>0.22511825415119938</v>
      </c>
      <c r="J175" s="31">
        <v>10756714</v>
      </c>
      <c r="K175" s="36">
        <f t="shared" si="42"/>
        <v>0.24903390011717894</v>
      </c>
      <c r="L175" s="31">
        <v>0</v>
      </c>
      <c r="M175" s="36">
        <f t="shared" si="43"/>
        <v>0</v>
      </c>
      <c r="N175" s="31">
        <f t="shared" si="44"/>
        <v>31327702</v>
      </c>
      <c r="O175" s="36">
        <f t="shared" si="45"/>
        <v>0.7252828150649675</v>
      </c>
      <c r="P175" s="31">
        <v>10393337</v>
      </c>
      <c r="Q175" s="31">
        <v>75958774</v>
      </c>
      <c r="R175" s="31">
        <v>75958774</v>
      </c>
      <c r="S175" s="31">
        <v>20202335</v>
      </c>
      <c r="T175" s="36">
        <f t="shared" si="46"/>
        <v>0.265964469094775</v>
      </c>
      <c r="U175" s="36">
        <f t="shared" si="47"/>
        <v>3.4962495683532602E-2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32814801</v>
      </c>
      <c r="E176" s="31">
        <v>32814801</v>
      </c>
      <c r="F176" s="31">
        <v>6524605</v>
      </c>
      <c r="G176" s="36">
        <f t="shared" si="40"/>
        <v>0.19883116158467637</v>
      </c>
      <c r="H176" s="31">
        <v>12299167</v>
      </c>
      <c r="I176" s="36">
        <f t="shared" si="41"/>
        <v>0.37480547268898567</v>
      </c>
      <c r="J176" s="31">
        <v>7524315</v>
      </c>
      <c r="K176" s="36">
        <f t="shared" si="42"/>
        <v>0.22929637757059687</v>
      </c>
      <c r="L176" s="31">
        <v>0</v>
      </c>
      <c r="M176" s="36">
        <f t="shared" si="43"/>
        <v>0</v>
      </c>
      <c r="N176" s="31">
        <f t="shared" si="44"/>
        <v>26348087</v>
      </c>
      <c r="O176" s="36">
        <f t="shared" si="45"/>
        <v>0.80293301184425891</v>
      </c>
      <c r="P176" s="31">
        <v>6840877</v>
      </c>
      <c r="Q176" s="31">
        <v>31336366</v>
      </c>
      <c r="R176" s="31">
        <v>31163154</v>
      </c>
      <c r="S176" s="31">
        <v>19596938</v>
      </c>
      <c r="T176" s="36">
        <f t="shared" si="46"/>
        <v>0.62884963441120245</v>
      </c>
      <c r="U176" s="36">
        <f t="shared" si="47"/>
        <v>9.9905026797002749E-2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5199996</v>
      </c>
      <c r="E177" s="31">
        <v>5200000</v>
      </c>
      <c r="F177" s="31">
        <v>1318309</v>
      </c>
      <c r="G177" s="36">
        <f t="shared" si="40"/>
        <v>0.25352115655473584</v>
      </c>
      <c r="H177" s="31">
        <v>1323097</v>
      </c>
      <c r="I177" s="36">
        <f t="shared" si="41"/>
        <v>0.25444192649378961</v>
      </c>
      <c r="J177" s="31">
        <v>1360480</v>
      </c>
      <c r="K177" s="36">
        <f t="shared" si="42"/>
        <v>0.26163076923076922</v>
      </c>
      <c r="L177" s="31">
        <v>0</v>
      </c>
      <c r="M177" s="36">
        <f t="shared" si="43"/>
        <v>0</v>
      </c>
      <c r="N177" s="31">
        <f t="shared" si="44"/>
        <v>4001886</v>
      </c>
      <c r="O177" s="36">
        <f t="shared" si="45"/>
        <v>0.76959346153846153</v>
      </c>
      <c r="P177" s="31">
        <v>1216991</v>
      </c>
      <c r="Q177" s="31">
        <v>4774600</v>
      </c>
      <c r="R177" s="31">
        <v>4900000</v>
      </c>
      <c r="S177" s="31">
        <v>3710972</v>
      </c>
      <c r="T177" s="36">
        <f t="shared" si="46"/>
        <v>0.75734122448979591</v>
      </c>
      <c r="U177" s="36">
        <f t="shared" si="47"/>
        <v>0.11790473388874689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103028122</v>
      </c>
      <c r="E179" s="32">
        <f>SUM(E173:E178)</f>
        <v>97243673</v>
      </c>
      <c r="F179" s="32">
        <f>SUM(F173:F178)</f>
        <v>22451181</v>
      </c>
      <c r="G179" s="37">
        <f t="shared" si="40"/>
        <v>0.21791313443527582</v>
      </c>
      <c r="H179" s="32">
        <f>SUM(H173:H178)</f>
        <v>28580894</v>
      </c>
      <c r="I179" s="37">
        <f t="shared" si="41"/>
        <v>0.27740866712100215</v>
      </c>
      <c r="J179" s="32">
        <f>SUM(J173:J178)</f>
        <v>24225181</v>
      </c>
      <c r="K179" s="37">
        <f t="shared" si="42"/>
        <v>0.2491183256724579</v>
      </c>
      <c r="L179" s="32">
        <f>SUM(L173:L178)</f>
        <v>0</v>
      </c>
      <c r="M179" s="37">
        <f t="shared" si="43"/>
        <v>0</v>
      </c>
      <c r="N179" s="32">
        <f t="shared" si="44"/>
        <v>75257256</v>
      </c>
      <c r="O179" s="37">
        <f t="shared" si="45"/>
        <v>0.77390388164379598</v>
      </c>
      <c r="P179" s="32">
        <f>SUM(P173:P178)</f>
        <v>22409203</v>
      </c>
      <c r="Q179" s="32">
        <f>SUM(Q173:Q178)</f>
        <v>128523640</v>
      </c>
      <c r="R179" s="32">
        <f>SUM(R173:R178)</f>
        <v>129782918</v>
      </c>
      <c r="S179" s="32">
        <f>SUM(S173:S178)</f>
        <v>54307416</v>
      </c>
      <c r="T179" s="37">
        <f t="shared" si="46"/>
        <v>0.41844810424126849</v>
      </c>
      <c r="U179" s="37">
        <f t="shared" si="47"/>
        <v>8.1037152459192852E-2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17659410</v>
      </c>
      <c r="E180" s="31">
        <v>22562410</v>
      </c>
      <c r="F180" s="31">
        <v>5742240</v>
      </c>
      <c r="G180" s="36">
        <f t="shared" si="40"/>
        <v>0.32516601630518799</v>
      </c>
      <c r="H180" s="31">
        <v>5751877</v>
      </c>
      <c r="I180" s="36">
        <f t="shared" si="41"/>
        <v>0.3257117310261215</v>
      </c>
      <c r="J180" s="31">
        <v>5641389</v>
      </c>
      <c r="K180" s="36">
        <f t="shared" si="42"/>
        <v>0.25003485886481097</v>
      </c>
      <c r="L180" s="31">
        <v>0</v>
      </c>
      <c r="M180" s="36">
        <f t="shared" si="43"/>
        <v>0</v>
      </c>
      <c r="N180" s="31">
        <f t="shared" si="44"/>
        <v>17135506</v>
      </c>
      <c r="O180" s="36">
        <f t="shared" si="45"/>
        <v>0.75947143944286089</v>
      </c>
      <c r="P180" s="31">
        <v>4844183</v>
      </c>
      <c r="Q180" s="31">
        <v>0</v>
      </c>
      <c r="R180" s="31">
        <v>0</v>
      </c>
      <c r="S180" s="31">
        <v>13985075</v>
      </c>
      <c r="T180" s="36">
        <f t="shared" si="46"/>
        <v>0</v>
      </c>
      <c r="U180" s="36">
        <f t="shared" si="47"/>
        <v>0.16456975304194743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34549366</v>
      </c>
      <c r="E181" s="31">
        <v>38322043</v>
      </c>
      <c r="F181" s="31">
        <v>8963752</v>
      </c>
      <c r="G181" s="36">
        <f t="shared" si="40"/>
        <v>0.25944765527680014</v>
      </c>
      <c r="H181" s="31">
        <v>10357652</v>
      </c>
      <c r="I181" s="36">
        <f t="shared" si="41"/>
        <v>0.29979282398409279</v>
      </c>
      <c r="J181" s="31">
        <v>10277715</v>
      </c>
      <c r="K181" s="36">
        <f t="shared" si="42"/>
        <v>0.26819329543573656</v>
      </c>
      <c r="L181" s="31">
        <v>0</v>
      </c>
      <c r="M181" s="36">
        <f t="shared" si="43"/>
        <v>0</v>
      </c>
      <c r="N181" s="31">
        <f t="shared" si="44"/>
        <v>29599119</v>
      </c>
      <c r="O181" s="36">
        <f t="shared" si="45"/>
        <v>0.77237841938646123</v>
      </c>
      <c r="P181" s="31">
        <v>9624036</v>
      </c>
      <c r="Q181" s="31">
        <v>63019988</v>
      </c>
      <c r="R181" s="31">
        <v>39172500</v>
      </c>
      <c r="S181" s="31">
        <v>28377921</v>
      </c>
      <c r="T181" s="36">
        <f t="shared" si="46"/>
        <v>0.72443476928968031</v>
      </c>
      <c r="U181" s="36">
        <f t="shared" si="47"/>
        <v>6.7921504034274216E-2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17936310</v>
      </c>
      <c r="E182" s="31">
        <v>18972310</v>
      </c>
      <c r="F182" s="31">
        <v>4773150</v>
      </c>
      <c r="G182" s="36">
        <f t="shared" si="40"/>
        <v>0.26611660926913061</v>
      </c>
      <c r="H182" s="31">
        <v>4561226</v>
      </c>
      <c r="I182" s="36">
        <f t="shared" si="41"/>
        <v>0.25430124702349594</v>
      </c>
      <c r="J182" s="31">
        <v>4446741</v>
      </c>
      <c r="K182" s="36">
        <f t="shared" si="42"/>
        <v>0.23438057885413005</v>
      </c>
      <c r="L182" s="31">
        <v>0</v>
      </c>
      <c r="M182" s="36">
        <f t="shared" si="43"/>
        <v>0</v>
      </c>
      <c r="N182" s="31">
        <f t="shared" si="44"/>
        <v>13781117</v>
      </c>
      <c r="O182" s="36">
        <f t="shared" si="45"/>
        <v>0.72638055144576485</v>
      </c>
      <c r="P182" s="31">
        <v>5993732</v>
      </c>
      <c r="Q182" s="31">
        <v>14412957</v>
      </c>
      <c r="R182" s="31">
        <v>14251957</v>
      </c>
      <c r="S182" s="31">
        <v>13159136</v>
      </c>
      <c r="T182" s="36">
        <f t="shared" si="46"/>
        <v>0.92332133755385315</v>
      </c>
      <c r="U182" s="36">
        <f t="shared" si="47"/>
        <v>-0.25810146332869066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7660808</v>
      </c>
      <c r="E183" s="31">
        <v>6560714</v>
      </c>
      <c r="F183" s="31">
        <v>1375993</v>
      </c>
      <c r="G183" s="36">
        <f t="shared" si="40"/>
        <v>0.17961460462134021</v>
      </c>
      <c r="H183" s="31">
        <v>1418551</v>
      </c>
      <c r="I183" s="36">
        <f t="shared" si="41"/>
        <v>0.18516989330629355</v>
      </c>
      <c r="J183" s="31">
        <v>1417445</v>
      </c>
      <c r="K183" s="36">
        <f t="shared" si="42"/>
        <v>0.2160504176831973</v>
      </c>
      <c r="L183" s="31">
        <v>0</v>
      </c>
      <c r="M183" s="36">
        <f t="shared" si="43"/>
        <v>0</v>
      </c>
      <c r="N183" s="31">
        <f t="shared" si="44"/>
        <v>4211989</v>
      </c>
      <c r="O183" s="36">
        <f t="shared" si="45"/>
        <v>0.64200161750687501</v>
      </c>
      <c r="P183" s="31">
        <v>1193846</v>
      </c>
      <c r="Q183" s="31">
        <v>6424344</v>
      </c>
      <c r="R183" s="31">
        <v>6424344</v>
      </c>
      <c r="S183" s="31">
        <v>2879768</v>
      </c>
      <c r="T183" s="36">
        <f t="shared" si="46"/>
        <v>0.44825868602303987</v>
      </c>
      <c r="U183" s="36">
        <f t="shared" si="47"/>
        <v>0.18729300093981971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77805894</v>
      </c>
      <c r="E185" s="32">
        <f>SUM(E180:E184)</f>
        <v>86417477</v>
      </c>
      <c r="F185" s="32">
        <f>SUM(F180:F184)</f>
        <v>20855135</v>
      </c>
      <c r="G185" s="37">
        <f t="shared" si="40"/>
        <v>0.26804055487107442</v>
      </c>
      <c r="H185" s="32">
        <f>SUM(H180:H184)</f>
        <v>22089306</v>
      </c>
      <c r="I185" s="37">
        <f t="shared" si="41"/>
        <v>0.28390273364123286</v>
      </c>
      <c r="J185" s="32">
        <f>SUM(J180:J184)</f>
        <v>21783290</v>
      </c>
      <c r="K185" s="37">
        <f t="shared" si="42"/>
        <v>0.25207042320849055</v>
      </c>
      <c r="L185" s="32">
        <f>SUM(L180:L184)</f>
        <v>0</v>
      </c>
      <c r="M185" s="37">
        <f t="shared" si="43"/>
        <v>0</v>
      </c>
      <c r="N185" s="32">
        <f t="shared" si="44"/>
        <v>64727731</v>
      </c>
      <c r="O185" s="37">
        <f t="shared" si="45"/>
        <v>0.74901204301532665</v>
      </c>
      <c r="P185" s="32">
        <f>SUM(P180:P184)</f>
        <v>21655797</v>
      </c>
      <c r="Q185" s="32">
        <f>SUM(Q180:Q184)</f>
        <v>83857289</v>
      </c>
      <c r="R185" s="32">
        <f>SUM(R180:R184)</f>
        <v>59848801</v>
      </c>
      <c r="S185" s="32">
        <f>SUM(S180:S184)</f>
        <v>58401900</v>
      </c>
      <c r="T185" s="37">
        <f t="shared" si="46"/>
        <v>0.97582406036839398</v>
      </c>
      <c r="U185" s="37">
        <f t="shared" si="47"/>
        <v>5.8872458030521102E-3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4878124</v>
      </c>
      <c r="E186" s="31">
        <v>4578124</v>
      </c>
      <c r="F186" s="31">
        <v>1534980</v>
      </c>
      <c r="G186" s="36">
        <f t="shared" si="40"/>
        <v>0.31466604784954216</v>
      </c>
      <c r="H186" s="31">
        <v>384655</v>
      </c>
      <c r="I186" s="36">
        <f t="shared" si="41"/>
        <v>7.8853059085828903E-2</v>
      </c>
      <c r="J186" s="31">
        <v>775296</v>
      </c>
      <c r="K186" s="36">
        <f t="shared" si="42"/>
        <v>0.16934796873129693</v>
      </c>
      <c r="L186" s="31">
        <v>0</v>
      </c>
      <c r="M186" s="36">
        <f t="shared" si="43"/>
        <v>0</v>
      </c>
      <c r="N186" s="31">
        <f t="shared" si="44"/>
        <v>2694931</v>
      </c>
      <c r="O186" s="36">
        <f t="shared" si="45"/>
        <v>0.5886539988868803</v>
      </c>
      <c r="P186" s="31">
        <v>580644</v>
      </c>
      <c r="Q186" s="31">
        <v>5765512</v>
      </c>
      <c r="R186" s="31">
        <v>5765512</v>
      </c>
      <c r="S186" s="31">
        <v>3564734</v>
      </c>
      <c r="T186" s="36">
        <f t="shared" si="46"/>
        <v>0.61828576542725089</v>
      </c>
      <c r="U186" s="36">
        <f t="shared" si="47"/>
        <v>0.33523467046934097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4009818</v>
      </c>
      <c r="E187" s="31">
        <v>4009818</v>
      </c>
      <c r="F187" s="31">
        <v>847709</v>
      </c>
      <c r="G187" s="36">
        <f t="shared" si="40"/>
        <v>0.21140834820932022</v>
      </c>
      <c r="H187" s="31">
        <v>854603</v>
      </c>
      <c r="I187" s="36">
        <f t="shared" si="41"/>
        <v>0.21312762823649353</v>
      </c>
      <c r="J187" s="31">
        <v>846329</v>
      </c>
      <c r="K187" s="36">
        <f t="shared" si="42"/>
        <v>0.21106419293843262</v>
      </c>
      <c r="L187" s="31">
        <v>0</v>
      </c>
      <c r="M187" s="36">
        <f t="shared" si="43"/>
        <v>0</v>
      </c>
      <c r="N187" s="31">
        <f t="shared" si="44"/>
        <v>2548641</v>
      </c>
      <c r="O187" s="36">
        <f t="shared" si="45"/>
        <v>0.63560016938424635</v>
      </c>
      <c r="P187" s="31">
        <v>705624</v>
      </c>
      <c r="Q187" s="31">
        <v>2854204</v>
      </c>
      <c r="R187" s="31">
        <v>2854204</v>
      </c>
      <c r="S187" s="31">
        <v>2136315</v>
      </c>
      <c r="T187" s="36">
        <f t="shared" si="46"/>
        <v>0.74848013666857727</v>
      </c>
      <c r="U187" s="36">
        <f t="shared" si="47"/>
        <v>0.19940506558733828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150571887</v>
      </c>
      <c r="E188" s="31">
        <v>150571887</v>
      </c>
      <c r="F188" s="31">
        <v>37703334</v>
      </c>
      <c r="G188" s="36">
        <f t="shared" si="40"/>
        <v>0.25040088658781301</v>
      </c>
      <c r="H188" s="31">
        <v>36893080</v>
      </c>
      <c r="I188" s="36">
        <f t="shared" si="41"/>
        <v>0.24501970942291504</v>
      </c>
      <c r="J188" s="31">
        <v>31150355</v>
      </c>
      <c r="K188" s="36">
        <f t="shared" si="42"/>
        <v>0.20688028569370323</v>
      </c>
      <c r="L188" s="31">
        <v>0</v>
      </c>
      <c r="M188" s="36">
        <f t="shared" si="43"/>
        <v>0</v>
      </c>
      <c r="N188" s="31">
        <f t="shared" si="44"/>
        <v>105746769</v>
      </c>
      <c r="O188" s="36">
        <f t="shared" si="45"/>
        <v>0.70230088170443128</v>
      </c>
      <c r="P188" s="31">
        <v>34180183</v>
      </c>
      <c r="Q188" s="31">
        <v>133625015</v>
      </c>
      <c r="R188" s="31">
        <v>133625015</v>
      </c>
      <c r="S188" s="31">
        <v>100482294</v>
      </c>
      <c r="T188" s="36">
        <f t="shared" si="46"/>
        <v>0.75197218125663068</v>
      </c>
      <c r="U188" s="36">
        <f t="shared" si="47"/>
        <v>-8.8642825581126905E-2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9951546</v>
      </c>
      <c r="E189" s="31">
        <v>8758546</v>
      </c>
      <c r="F189" s="31">
        <v>1846390</v>
      </c>
      <c r="G189" s="36">
        <f t="shared" si="40"/>
        <v>0.18553800585356287</v>
      </c>
      <c r="H189" s="31">
        <v>3041147</v>
      </c>
      <c r="I189" s="36">
        <f t="shared" si="41"/>
        <v>0.30559543210672996</v>
      </c>
      <c r="J189" s="31">
        <v>1914995</v>
      </c>
      <c r="K189" s="36">
        <f t="shared" si="42"/>
        <v>0.21864302590863827</v>
      </c>
      <c r="L189" s="31">
        <v>0</v>
      </c>
      <c r="M189" s="36">
        <f t="shared" si="43"/>
        <v>0</v>
      </c>
      <c r="N189" s="31">
        <f t="shared" si="44"/>
        <v>6802532</v>
      </c>
      <c r="O189" s="36">
        <f t="shared" si="45"/>
        <v>0.77667366250060232</v>
      </c>
      <c r="P189" s="31">
        <v>2464073</v>
      </c>
      <c r="Q189" s="31">
        <v>8511472</v>
      </c>
      <c r="R189" s="31">
        <v>8513472</v>
      </c>
      <c r="S189" s="31">
        <v>6590252</v>
      </c>
      <c r="T189" s="36">
        <f t="shared" si="46"/>
        <v>0.77409686670726119</v>
      </c>
      <c r="U189" s="36">
        <f t="shared" si="47"/>
        <v>-0.22283349559854759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169411375</v>
      </c>
      <c r="E191" s="32">
        <f>SUM(E186:E190)</f>
        <v>167918375</v>
      </c>
      <c r="F191" s="32">
        <f>SUM(F186:F190)</f>
        <v>41932413</v>
      </c>
      <c r="G191" s="37">
        <f t="shared" si="40"/>
        <v>0.24751828500299936</v>
      </c>
      <c r="H191" s="32">
        <f>SUM(H186:H190)</f>
        <v>41173485</v>
      </c>
      <c r="I191" s="37">
        <f t="shared" si="41"/>
        <v>0.24303849136458516</v>
      </c>
      <c r="J191" s="32">
        <f>SUM(J186:J190)</f>
        <v>34686975</v>
      </c>
      <c r="K191" s="37">
        <f t="shared" si="42"/>
        <v>0.20657045424599899</v>
      </c>
      <c r="L191" s="32">
        <f>SUM(L186:L190)</f>
        <v>0</v>
      </c>
      <c r="M191" s="37">
        <f t="shared" si="43"/>
        <v>0</v>
      </c>
      <c r="N191" s="32">
        <f t="shared" si="44"/>
        <v>117792873</v>
      </c>
      <c r="O191" s="37">
        <f t="shared" si="45"/>
        <v>0.70148888113048979</v>
      </c>
      <c r="P191" s="32">
        <f>SUM(P186:P190)</f>
        <v>37930524</v>
      </c>
      <c r="Q191" s="32">
        <f>SUM(Q186:Q190)</f>
        <v>150756203</v>
      </c>
      <c r="R191" s="32">
        <f>SUM(R186:R190)</f>
        <v>150758203</v>
      </c>
      <c r="S191" s="32">
        <f>SUM(S186:S190)</f>
        <v>112773595</v>
      </c>
      <c r="T191" s="37">
        <f t="shared" si="46"/>
        <v>0.74804284447460545</v>
      </c>
      <c r="U191" s="37">
        <f t="shared" si="47"/>
        <v>-8.5512897211754813E-2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19259206</v>
      </c>
      <c r="E192" s="31">
        <v>19259206</v>
      </c>
      <c r="F192" s="31">
        <v>3172201</v>
      </c>
      <c r="G192" s="36">
        <f t="shared" si="40"/>
        <v>0.16471089202742834</v>
      </c>
      <c r="H192" s="31">
        <v>4780742</v>
      </c>
      <c r="I192" s="36">
        <f t="shared" si="41"/>
        <v>0.24823152107101404</v>
      </c>
      <c r="J192" s="31">
        <v>3091830</v>
      </c>
      <c r="K192" s="36">
        <f t="shared" si="42"/>
        <v>0.16053777087175869</v>
      </c>
      <c r="L192" s="31">
        <v>0</v>
      </c>
      <c r="M192" s="36">
        <f t="shared" si="43"/>
        <v>0</v>
      </c>
      <c r="N192" s="31">
        <f t="shared" si="44"/>
        <v>11044773</v>
      </c>
      <c r="O192" s="36">
        <f t="shared" si="45"/>
        <v>0.57348018397020106</v>
      </c>
      <c r="P192" s="31">
        <v>4525706</v>
      </c>
      <c r="Q192" s="31">
        <v>18096181</v>
      </c>
      <c r="R192" s="31">
        <v>18096181</v>
      </c>
      <c r="S192" s="31">
        <v>13621549</v>
      </c>
      <c r="T192" s="36">
        <f t="shared" si="46"/>
        <v>0.75273058995154829</v>
      </c>
      <c r="U192" s="36">
        <f t="shared" si="47"/>
        <v>-0.3168292416696975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28790548</v>
      </c>
      <c r="E193" s="31">
        <v>28790548</v>
      </c>
      <c r="F193" s="31">
        <v>7676625</v>
      </c>
      <c r="G193" s="36">
        <f t="shared" si="40"/>
        <v>0.26663698794479357</v>
      </c>
      <c r="H193" s="31">
        <v>7977649</v>
      </c>
      <c r="I193" s="36">
        <f t="shared" si="41"/>
        <v>0.27709264165447633</v>
      </c>
      <c r="J193" s="31">
        <v>8283524</v>
      </c>
      <c r="K193" s="36">
        <f t="shared" si="42"/>
        <v>0.28771678816255947</v>
      </c>
      <c r="L193" s="31">
        <v>0</v>
      </c>
      <c r="M193" s="36">
        <f t="shared" si="43"/>
        <v>0</v>
      </c>
      <c r="N193" s="31">
        <f t="shared" si="44"/>
        <v>23937798</v>
      </c>
      <c r="O193" s="36">
        <f t="shared" si="45"/>
        <v>0.83144641776182937</v>
      </c>
      <c r="P193" s="31">
        <v>7514633</v>
      </c>
      <c r="Q193" s="31">
        <v>25427939</v>
      </c>
      <c r="R193" s="31">
        <v>25427939</v>
      </c>
      <c r="S193" s="31">
        <v>17766363</v>
      </c>
      <c r="T193" s="36">
        <f t="shared" si="46"/>
        <v>0.69869457371279675</v>
      </c>
      <c r="U193" s="36">
        <f t="shared" si="47"/>
        <v>0.10231916848101563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10749779</v>
      </c>
      <c r="E194" s="31">
        <v>11237669</v>
      </c>
      <c r="F194" s="31">
        <v>3469791</v>
      </c>
      <c r="G194" s="36">
        <f t="shared" si="40"/>
        <v>0.3227778915268863</v>
      </c>
      <c r="H194" s="31">
        <v>2792770</v>
      </c>
      <c r="I194" s="36">
        <f t="shared" si="41"/>
        <v>0.25979789910099549</v>
      </c>
      <c r="J194" s="31">
        <v>2782195</v>
      </c>
      <c r="K194" s="36">
        <f t="shared" si="42"/>
        <v>0.24757758926695564</v>
      </c>
      <c r="L194" s="31">
        <v>0</v>
      </c>
      <c r="M194" s="36">
        <f t="shared" si="43"/>
        <v>0</v>
      </c>
      <c r="N194" s="31">
        <f t="shared" si="44"/>
        <v>9044756</v>
      </c>
      <c r="O194" s="36">
        <f t="shared" si="45"/>
        <v>0.80486050977297874</v>
      </c>
      <c r="P194" s="31">
        <v>2673764</v>
      </c>
      <c r="Q194" s="31">
        <v>11041258</v>
      </c>
      <c r="R194" s="31">
        <v>11041258</v>
      </c>
      <c r="S194" s="31">
        <v>7855386</v>
      </c>
      <c r="T194" s="36">
        <f t="shared" si="46"/>
        <v>0.71145751688802128</v>
      </c>
      <c r="U194" s="36">
        <f t="shared" si="47"/>
        <v>4.0553691350470711E-2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27550840</v>
      </c>
      <c r="E195" s="31">
        <v>54451840</v>
      </c>
      <c r="F195" s="31">
        <v>7951430</v>
      </c>
      <c r="G195" s="36">
        <f t="shared" si="40"/>
        <v>0.2886093491160342</v>
      </c>
      <c r="H195" s="31">
        <v>15299900</v>
      </c>
      <c r="I195" s="36">
        <f t="shared" si="41"/>
        <v>0.55533334010868629</v>
      </c>
      <c r="J195" s="31">
        <v>8103241</v>
      </c>
      <c r="K195" s="36">
        <f t="shared" si="42"/>
        <v>0.14881482425570927</v>
      </c>
      <c r="L195" s="31">
        <v>0</v>
      </c>
      <c r="M195" s="36">
        <f t="shared" si="43"/>
        <v>0</v>
      </c>
      <c r="N195" s="31">
        <f t="shared" si="44"/>
        <v>31354571</v>
      </c>
      <c r="O195" s="36">
        <f t="shared" si="45"/>
        <v>0.57582206588427498</v>
      </c>
      <c r="P195" s="31">
        <v>7117695</v>
      </c>
      <c r="Q195" s="31">
        <v>26232073</v>
      </c>
      <c r="R195" s="31">
        <v>26232073</v>
      </c>
      <c r="S195" s="31">
        <v>20337211</v>
      </c>
      <c r="T195" s="36">
        <f t="shared" si="46"/>
        <v>0.77528036003864431</v>
      </c>
      <c r="U195" s="36">
        <f t="shared" si="47"/>
        <v>0.13846420786504621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30372814</v>
      </c>
      <c r="E196" s="31">
        <v>30372814</v>
      </c>
      <c r="F196" s="31">
        <v>7307238</v>
      </c>
      <c r="G196" s="36">
        <f t="shared" si="40"/>
        <v>0.24058482035941747</v>
      </c>
      <c r="H196" s="31">
        <v>7328713</v>
      </c>
      <c r="I196" s="36">
        <f t="shared" si="41"/>
        <v>0.24129186712828124</v>
      </c>
      <c r="J196" s="31">
        <v>4820999</v>
      </c>
      <c r="K196" s="36">
        <f t="shared" si="42"/>
        <v>0.15872743961096261</v>
      </c>
      <c r="L196" s="31">
        <v>0</v>
      </c>
      <c r="M196" s="36">
        <f t="shared" si="43"/>
        <v>0</v>
      </c>
      <c r="N196" s="31">
        <f t="shared" si="44"/>
        <v>19456950</v>
      </c>
      <c r="O196" s="36">
        <f t="shared" si="45"/>
        <v>0.64060412709866132</v>
      </c>
      <c r="P196" s="31">
        <v>5012875</v>
      </c>
      <c r="Q196" s="31">
        <v>22498381</v>
      </c>
      <c r="R196" s="31">
        <v>22498381</v>
      </c>
      <c r="S196" s="31">
        <v>15328102</v>
      </c>
      <c r="T196" s="36">
        <f t="shared" si="46"/>
        <v>0.68129800095393533</v>
      </c>
      <c r="U196" s="36">
        <f t="shared" si="47"/>
        <v>-3.8276637658030577E-2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116723187</v>
      </c>
      <c r="E198" s="32">
        <f>SUM(E192:E197)</f>
        <v>144112077</v>
      </c>
      <c r="F198" s="32">
        <f>SUM(F192:F197)</f>
        <v>29577285</v>
      </c>
      <c r="G198" s="37">
        <f t="shared" si="40"/>
        <v>0.25339682508840339</v>
      </c>
      <c r="H198" s="32">
        <f>SUM(H192:H197)</f>
        <v>38179774</v>
      </c>
      <c r="I198" s="37">
        <f t="shared" si="41"/>
        <v>0.32709674042741826</v>
      </c>
      <c r="J198" s="32">
        <f>SUM(J192:J197)</f>
        <v>27081789</v>
      </c>
      <c r="K198" s="37">
        <f t="shared" si="42"/>
        <v>0.18792171734503557</v>
      </c>
      <c r="L198" s="32">
        <f>SUM(L192:L197)</f>
        <v>0</v>
      </c>
      <c r="M198" s="37">
        <f t="shared" si="43"/>
        <v>0</v>
      </c>
      <c r="N198" s="32">
        <f t="shared" si="44"/>
        <v>94838848</v>
      </c>
      <c r="O198" s="37">
        <f t="shared" si="45"/>
        <v>0.65809091072915427</v>
      </c>
      <c r="P198" s="32">
        <f>SUM(P192:P197)</f>
        <v>26844673</v>
      </c>
      <c r="Q198" s="32">
        <f>SUM(Q192:Q197)</f>
        <v>103295832</v>
      </c>
      <c r="R198" s="32">
        <f>SUM(R192:R197)</f>
        <v>103295832</v>
      </c>
      <c r="S198" s="32">
        <f>SUM(S192:S197)</f>
        <v>74908611</v>
      </c>
      <c r="T198" s="37">
        <f t="shared" si="46"/>
        <v>0.72518522334957325</v>
      </c>
      <c r="U198" s="37">
        <f t="shared" si="47"/>
        <v>8.8328883723038931E-3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6100470</v>
      </c>
      <c r="E199" s="31">
        <v>6020795</v>
      </c>
      <c r="F199" s="31">
        <v>1005370</v>
      </c>
      <c r="G199" s="36">
        <f t="shared" si="40"/>
        <v>0.1648020562350114</v>
      </c>
      <c r="H199" s="31">
        <v>1504281</v>
      </c>
      <c r="I199" s="36">
        <f t="shared" si="41"/>
        <v>0.24658444349369801</v>
      </c>
      <c r="J199" s="31">
        <v>1499239</v>
      </c>
      <c r="K199" s="36">
        <f t="shared" si="42"/>
        <v>0.24901013902649069</v>
      </c>
      <c r="L199" s="31">
        <v>0</v>
      </c>
      <c r="M199" s="36">
        <f t="shared" si="43"/>
        <v>0</v>
      </c>
      <c r="N199" s="31">
        <f t="shared" si="44"/>
        <v>4008890</v>
      </c>
      <c r="O199" s="36">
        <f t="shared" si="45"/>
        <v>0.66584064064629334</v>
      </c>
      <c r="P199" s="31">
        <v>1423681</v>
      </c>
      <c r="Q199" s="31">
        <v>5826619</v>
      </c>
      <c r="R199" s="31">
        <v>5826619</v>
      </c>
      <c r="S199" s="31">
        <v>3804789</v>
      </c>
      <c r="T199" s="36">
        <f t="shared" si="46"/>
        <v>0.65300116585621948</v>
      </c>
      <c r="U199" s="36">
        <f t="shared" si="47"/>
        <v>5.3072282344148736E-2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49147988</v>
      </c>
      <c r="E200" s="31">
        <v>49640554</v>
      </c>
      <c r="F200" s="31">
        <v>17821212</v>
      </c>
      <c r="G200" s="36">
        <f t="shared" si="40"/>
        <v>0.36260308356875159</v>
      </c>
      <c r="H200" s="31">
        <v>11424148</v>
      </c>
      <c r="I200" s="36">
        <f t="shared" si="41"/>
        <v>0.23244385914638052</v>
      </c>
      <c r="J200" s="31">
        <v>17872095</v>
      </c>
      <c r="K200" s="36">
        <f t="shared" si="42"/>
        <v>0.3600301277862451</v>
      </c>
      <c r="L200" s="31">
        <v>0</v>
      </c>
      <c r="M200" s="36">
        <f t="shared" si="43"/>
        <v>0</v>
      </c>
      <c r="N200" s="31">
        <f t="shared" si="44"/>
        <v>47117455</v>
      </c>
      <c r="O200" s="36">
        <f t="shared" si="45"/>
        <v>0.94917262607504338</v>
      </c>
      <c r="P200" s="31">
        <v>7237862</v>
      </c>
      <c r="Q200" s="31">
        <v>32934782</v>
      </c>
      <c r="R200" s="31">
        <v>33660993</v>
      </c>
      <c r="S200" s="31">
        <v>30196619</v>
      </c>
      <c r="T200" s="36">
        <f t="shared" si="46"/>
        <v>0.89708045748977161</v>
      </c>
      <c r="U200" s="36">
        <f t="shared" si="47"/>
        <v>1.4692505880880291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25686288</v>
      </c>
      <c r="E202" s="31">
        <v>34081428</v>
      </c>
      <c r="F202" s="31">
        <v>8805932</v>
      </c>
      <c r="G202" s="36">
        <f t="shared" si="40"/>
        <v>0.34282618025617401</v>
      </c>
      <c r="H202" s="31">
        <v>8300285</v>
      </c>
      <c r="I202" s="36">
        <f t="shared" si="41"/>
        <v>0.32314069670167989</v>
      </c>
      <c r="J202" s="31">
        <v>8480773</v>
      </c>
      <c r="K202" s="36">
        <f t="shared" si="42"/>
        <v>0.24883854631912725</v>
      </c>
      <c r="L202" s="31">
        <v>0</v>
      </c>
      <c r="M202" s="36">
        <f t="shared" si="43"/>
        <v>0</v>
      </c>
      <c r="N202" s="31">
        <f t="shared" si="44"/>
        <v>25586990</v>
      </c>
      <c r="O202" s="36">
        <f t="shared" si="45"/>
        <v>0.75076050217144652</v>
      </c>
      <c r="P202" s="31">
        <v>6829277</v>
      </c>
      <c r="Q202" s="31">
        <v>29177511</v>
      </c>
      <c r="R202" s="31">
        <v>29177511</v>
      </c>
      <c r="S202" s="31">
        <v>20989228</v>
      </c>
      <c r="T202" s="36">
        <f t="shared" si="46"/>
        <v>0.7193632109332424</v>
      </c>
      <c r="U202" s="36">
        <f t="shared" si="47"/>
        <v>0.2418258916719882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80934746</v>
      </c>
      <c r="E204" s="32">
        <f>SUM(E199:E203)</f>
        <v>89742777</v>
      </c>
      <c r="F204" s="32">
        <f>SUM(F199:F203)</f>
        <v>27632514</v>
      </c>
      <c r="G204" s="37">
        <f t="shared" si="40"/>
        <v>0.34141719552687544</v>
      </c>
      <c r="H204" s="32">
        <f>SUM(H199:H203)</f>
        <v>21228714</v>
      </c>
      <c r="I204" s="37">
        <f t="shared" si="41"/>
        <v>0.26229419438716717</v>
      </c>
      <c r="J204" s="32">
        <f>SUM(J199:J203)</f>
        <v>27852107</v>
      </c>
      <c r="K204" s="37">
        <f t="shared" si="42"/>
        <v>0.31035486009085722</v>
      </c>
      <c r="L204" s="32">
        <f>SUM(L199:L203)</f>
        <v>0</v>
      </c>
      <c r="M204" s="37">
        <f t="shared" si="43"/>
        <v>0</v>
      </c>
      <c r="N204" s="32">
        <f t="shared" si="44"/>
        <v>76713335</v>
      </c>
      <c r="O204" s="37">
        <f t="shared" si="45"/>
        <v>0.85481347429219845</v>
      </c>
      <c r="P204" s="32">
        <f>SUM(P199:P203)</f>
        <v>15490820</v>
      </c>
      <c r="Q204" s="32">
        <f>SUM(Q199:Q203)</f>
        <v>67938912</v>
      </c>
      <c r="R204" s="32">
        <f>SUM(R199:R203)</f>
        <v>68665123</v>
      </c>
      <c r="S204" s="32">
        <f>SUM(S199:S203)</f>
        <v>54990636</v>
      </c>
      <c r="T204" s="37">
        <f t="shared" si="46"/>
        <v>0.80085250848527567</v>
      </c>
      <c r="U204" s="37">
        <f t="shared" si="47"/>
        <v>0.7979749942223846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547903324</v>
      </c>
      <c r="E205" s="32">
        <f>SUM(E173:E178,E180:E184,E186:E190,E192:E197,E199:E203)</f>
        <v>585434379</v>
      </c>
      <c r="F205" s="32">
        <f>SUM(F173:F178,F180:F184,F186:F190,F192:F197,F199:F203)</f>
        <v>142448528</v>
      </c>
      <c r="G205" s="37">
        <f t="shared" si="40"/>
        <v>0.25998843547808081</v>
      </c>
      <c r="H205" s="32">
        <f>SUM(H173:H178,H180:H184,H186:H190,H192:H197,H199:H203)</f>
        <v>151252173</v>
      </c>
      <c r="I205" s="37">
        <f t="shared" si="41"/>
        <v>0.27605631573061967</v>
      </c>
      <c r="J205" s="32">
        <f>SUM(J173:J178,J180:J184,J186:J190,J192:J197,J199:J203)</f>
        <v>135629342</v>
      </c>
      <c r="K205" s="37">
        <f t="shared" si="42"/>
        <v>0.23167300531901289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429330043</v>
      </c>
      <c r="O205" s="37">
        <f t="shared" si="45"/>
        <v>0.73335297413410017</v>
      </c>
      <c r="P205" s="32">
        <f>SUM(P173:P178,P180:P184,P186:P190,P192:P197,P199:P203)</f>
        <v>124331017</v>
      </c>
      <c r="Q205" s="32">
        <f>SUM(Q173:Q178,Q180:Q184,Q186:Q190,Q192:Q197,Q199:Q203)</f>
        <v>534371876</v>
      </c>
      <c r="R205" s="32">
        <f>SUM(R173:R178,R180:R184,R186:R190,R192:R197,R199:R203)</f>
        <v>512350877</v>
      </c>
      <c r="S205" s="32">
        <f>SUM(S173:S178,S180:S184,S186:S190,S192:S197,S199:S203)</f>
        <v>355382158</v>
      </c>
      <c r="T205" s="37">
        <f t="shared" si="46"/>
        <v>0.69363042780543538</v>
      </c>
      <c r="U205" s="37">
        <f t="shared" si="47"/>
        <v>9.0872939614094816E-2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12854282</v>
      </c>
      <c r="E208" s="31">
        <v>12854282</v>
      </c>
      <c r="F208" s="31">
        <v>851660</v>
      </c>
      <c r="G208" s="36">
        <f t="shared" ref="G208:G231" si="48">IF(($D208     =0),0,($F208     /$D208     ))</f>
        <v>6.625496468803159E-2</v>
      </c>
      <c r="H208" s="31">
        <v>2339095</v>
      </c>
      <c r="I208" s="36">
        <f t="shared" ref="I208:I231" si="49">IF(($D208     =0),0,($H208     /$D208     ))</f>
        <v>0.18197010148058057</v>
      </c>
      <c r="J208" s="31">
        <v>2419302</v>
      </c>
      <c r="K208" s="36">
        <f t="shared" ref="K208:K231" si="50">IF(($E208     =0),0,($J208     /$E208     ))</f>
        <v>0.18820981210774745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5610057</v>
      </c>
      <c r="O208" s="36">
        <f t="shared" ref="O208:O231" si="53">IF(($E208     =0),0,($N208     /$E208     ))</f>
        <v>0.43643487827635957</v>
      </c>
      <c r="P208" s="31">
        <v>5970204</v>
      </c>
      <c r="Q208" s="31">
        <v>12213983</v>
      </c>
      <c r="R208" s="31">
        <v>12176817</v>
      </c>
      <c r="S208" s="31">
        <v>7047357</v>
      </c>
      <c r="T208" s="36">
        <f t="shared" ref="T208:T231" si="54">IF(($R208     =0),0,($S208     /$R208     ))</f>
        <v>0.57875198420079732</v>
      </c>
      <c r="U208" s="36">
        <f t="shared" ref="U208:U231" si="55">IF(($P208     =0),0,(($J208     /$P208     )-1))</f>
        <v>-0.59477063095331417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68028598</v>
      </c>
      <c r="E209" s="31">
        <v>70281034</v>
      </c>
      <c r="F209" s="31">
        <v>14936488</v>
      </c>
      <c r="G209" s="36">
        <f t="shared" si="48"/>
        <v>0.21956189660119116</v>
      </c>
      <c r="H209" s="31">
        <v>14924100</v>
      </c>
      <c r="I209" s="36">
        <f t="shared" si="49"/>
        <v>0.21937979671431712</v>
      </c>
      <c r="J209" s="31">
        <v>14743544</v>
      </c>
      <c r="K209" s="36">
        <f t="shared" si="50"/>
        <v>0.20977983903879388</v>
      </c>
      <c r="L209" s="31">
        <v>0</v>
      </c>
      <c r="M209" s="36">
        <f t="shared" si="51"/>
        <v>0</v>
      </c>
      <c r="N209" s="31">
        <f t="shared" si="52"/>
        <v>44604132</v>
      </c>
      <c r="O209" s="36">
        <f t="shared" si="53"/>
        <v>0.63465389538805017</v>
      </c>
      <c r="P209" s="31">
        <v>13649184</v>
      </c>
      <c r="Q209" s="31">
        <v>58454161</v>
      </c>
      <c r="R209" s="31">
        <v>64134711</v>
      </c>
      <c r="S209" s="31">
        <v>41983725</v>
      </c>
      <c r="T209" s="36">
        <f t="shared" si="54"/>
        <v>0.65461782465972285</v>
      </c>
      <c r="U209" s="36">
        <f t="shared" si="55"/>
        <v>8.0177686812632931E-2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22819401</v>
      </c>
      <c r="E210" s="31">
        <v>28042457</v>
      </c>
      <c r="F210" s="31">
        <v>3882755</v>
      </c>
      <c r="G210" s="36">
        <f t="shared" si="48"/>
        <v>0.17015148644786951</v>
      </c>
      <c r="H210" s="31">
        <v>6017292</v>
      </c>
      <c r="I210" s="36">
        <f t="shared" si="49"/>
        <v>0.26369193477076808</v>
      </c>
      <c r="J210" s="31">
        <v>6013117</v>
      </c>
      <c r="K210" s="36">
        <f t="shared" si="50"/>
        <v>0.21442903523040083</v>
      </c>
      <c r="L210" s="31">
        <v>0</v>
      </c>
      <c r="M210" s="36">
        <f t="shared" si="51"/>
        <v>0</v>
      </c>
      <c r="N210" s="31">
        <f t="shared" si="52"/>
        <v>15913164</v>
      </c>
      <c r="O210" s="36">
        <f t="shared" si="53"/>
        <v>0.56746682360964307</v>
      </c>
      <c r="P210" s="31">
        <v>7956572</v>
      </c>
      <c r="Q210" s="31">
        <v>17882568</v>
      </c>
      <c r="R210" s="31">
        <v>21545373</v>
      </c>
      <c r="S210" s="31">
        <v>15132092</v>
      </c>
      <c r="T210" s="36">
        <f t="shared" si="54"/>
        <v>0.70233604217480938</v>
      </c>
      <c r="U210" s="36">
        <f t="shared" si="55"/>
        <v>-0.2442578286226782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29995860</v>
      </c>
      <c r="E211" s="31">
        <v>29805860</v>
      </c>
      <c r="F211" s="31">
        <v>3055688</v>
      </c>
      <c r="G211" s="36">
        <f t="shared" si="48"/>
        <v>0.10187032477148514</v>
      </c>
      <c r="H211" s="31">
        <v>2053088</v>
      </c>
      <c r="I211" s="36">
        <f t="shared" si="49"/>
        <v>6.8445712174946813E-2</v>
      </c>
      <c r="J211" s="31">
        <v>3150966</v>
      </c>
      <c r="K211" s="36">
        <f t="shared" si="50"/>
        <v>0.10571632558161381</v>
      </c>
      <c r="L211" s="31">
        <v>0</v>
      </c>
      <c r="M211" s="36">
        <f t="shared" si="51"/>
        <v>0</v>
      </c>
      <c r="N211" s="31">
        <f t="shared" si="52"/>
        <v>8259742</v>
      </c>
      <c r="O211" s="36">
        <f t="shared" si="53"/>
        <v>0.27711805665060496</v>
      </c>
      <c r="P211" s="31">
        <v>2858006</v>
      </c>
      <c r="Q211" s="31">
        <v>9629428</v>
      </c>
      <c r="R211" s="31">
        <v>12639391</v>
      </c>
      <c r="S211" s="31">
        <v>8391066</v>
      </c>
      <c r="T211" s="36">
        <f t="shared" si="54"/>
        <v>0.6638821443216687</v>
      </c>
      <c r="U211" s="36">
        <f t="shared" si="55"/>
        <v>0.10250503322946147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44627867</v>
      </c>
      <c r="E212" s="31">
        <v>44627867</v>
      </c>
      <c r="F212" s="31">
        <v>7299935</v>
      </c>
      <c r="G212" s="36">
        <f t="shared" si="48"/>
        <v>0.16357346856841712</v>
      </c>
      <c r="H212" s="31">
        <v>7498629</v>
      </c>
      <c r="I212" s="36">
        <f t="shared" si="49"/>
        <v>0.16802570913819387</v>
      </c>
      <c r="J212" s="31">
        <v>30326610</v>
      </c>
      <c r="K212" s="36">
        <f t="shared" si="50"/>
        <v>0.67954424082154763</v>
      </c>
      <c r="L212" s="31">
        <v>0</v>
      </c>
      <c r="M212" s="36">
        <f t="shared" si="51"/>
        <v>0</v>
      </c>
      <c r="N212" s="31">
        <f t="shared" si="52"/>
        <v>45125174</v>
      </c>
      <c r="O212" s="36">
        <f t="shared" si="53"/>
        <v>1.0111434185281587</v>
      </c>
      <c r="P212" s="31">
        <v>7124191</v>
      </c>
      <c r="Q212" s="31">
        <v>35565447</v>
      </c>
      <c r="R212" s="31">
        <v>35565447</v>
      </c>
      <c r="S212" s="31">
        <v>21422060</v>
      </c>
      <c r="T212" s="36">
        <f t="shared" si="54"/>
        <v>0.60232787176834868</v>
      </c>
      <c r="U212" s="36">
        <f t="shared" si="55"/>
        <v>3.2568496549292405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10633000</v>
      </c>
      <c r="E213" s="31">
        <v>10633000</v>
      </c>
      <c r="F213" s="31">
        <v>2820520</v>
      </c>
      <c r="G213" s="36">
        <f t="shared" si="48"/>
        <v>0.26526097996802406</v>
      </c>
      <c r="H213" s="31">
        <v>2563977</v>
      </c>
      <c r="I213" s="36">
        <f t="shared" si="49"/>
        <v>0.24113392269350137</v>
      </c>
      <c r="J213" s="31">
        <v>2981814</v>
      </c>
      <c r="K213" s="36">
        <f t="shared" si="50"/>
        <v>0.28043017022477196</v>
      </c>
      <c r="L213" s="31">
        <v>0</v>
      </c>
      <c r="M213" s="36">
        <f t="shared" si="51"/>
        <v>0</v>
      </c>
      <c r="N213" s="31">
        <f t="shared" si="52"/>
        <v>8366311</v>
      </c>
      <c r="O213" s="36">
        <f t="shared" si="53"/>
        <v>0.78682507288629733</v>
      </c>
      <c r="P213" s="31">
        <v>2357934</v>
      </c>
      <c r="Q213" s="31">
        <v>10444000</v>
      </c>
      <c r="R213" s="31">
        <v>10444000</v>
      </c>
      <c r="S213" s="31">
        <v>7682508</v>
      </c>
      <c r="T213" s="36">
        <f t="shared" si="54"/>
        <v>0.73559057832248176</v>
      </c>
      <c r="U213" s="36">
        <f t="shared" si="55"/>
        <v>0.26458755843038873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194779396</v>
      </c>
      <c r="E214" s="31">
        <v>194779396</v>
      </c>
      <c r="F214" s="31">
        <v>4349887</v>
      </c>
      <c r="G214" s="36">
        <f t="shared" si="48"/>
        <v>2.2332377496437045E-2</v>
      </c>
      <c r="H214" s="31">
        <v>34426780</v>
      </c>
      <c r="I214" s="36">
        <f t="shared" si="49"/>
        <v>0.17674754469410101</v>
      </c>
      <c r="J214" s="31">
        <v>37429628</v>
      </c>
      <c r="K214" s="36">
        <f t="shared" si="50"/>
        <v>0.19216420611551749</v>
      </c>
      <c r="L214" s="31">
        <v>0</v>
      </c>
      <c r="M214" s="36">
        <f t="shared" si="51"/>
        <v>0</v>
      </c>
      <c r="N214" s="31">
        <f t="shared" si="52"/>
        <v>76206295</v>
      </c>
      <c r="O214" s="36">
        <f t="shared" si="53"/>
        <v>0.39124412830605554</v>
      </c>
      <c r="P214" s="31">
        <v>35533377</v>
      </c>
      <c r="Q214" s="31">
        <v>184975685</v>
      </c>
      <c r="R214" s="31">
        <v>184975685</v>
      </c>
      <c r="S214" s="31">
        <v>66090355</v>
      </c>
      <c r="T214" s="36">
        <f t="shared" si="54"/>
        <v>0.357292121934837</v>
      </c>
      <c r="U214" s="36">
        <f t="shared" si="55"/>
        <v>5.3365347177668943E-2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383738404</v>
      </c>
      <c r="E216" s="32">
        <f>SUM(E208:E215)</f>
        <v>391023896</v>
      </c>
      <c r="F216" s="32">
        <f>SUM(F208:F215)</f>
        <v>37196933</v>
      </c>
      <c r="G216" s="37">
        <f t="shared" si="48"/>
        <v>9.6933047649825535E-2</v>
      </c>
      <c r="H216" s="32">
        <f>SUM(H208:H215)</f>
        <v>69822961</v>
      </c>
      <c r="I216" s="37">
        <f t="shared" si="49"/>
        <v>0.18195458226797651</v>
      </c>
      <c r="J216" s="32">
        <f>SUM(J208:J215)</f>
        <v>97064981</v>
      </c>
      <c r="K216" s="37">
        <f t="shared" si="50"/>
        <v>0.24823286247447138</v>
      </c>
      <c r="L216" s="32">
        <f>SUM(L208:L215)</f>
        <v>0</v>
      </c>
      <c r="M216" s="37">
        <f t="shared" si="51"/>
        <v>0</v>
      </c>
      <c r="N216" s="32">
        <f t="shared" si="52"/>
        <v>204084875</v>
      </c>
      <c r="O216" s="37">
        <f t="shared" si="53"/>
        <v>0.52192430459544092</v>
      </c>
      <c r="P216" s="32">
        <f>SUM(P208:P215)</f>
        <v>75449468</v>
      </c>
      <c r="Q216" s="32">
        <f>SUM(Q208:Q215)</f>
        <v>329165272</v>
      </c>
      <c r="R216" s="32">
        <f>SUM(R208:R215)</f>
        <v>341481424</v>
      </c>
      <c r="S216" s="32">
        <f>SUM(S208:S215)</f>
        <v>167749163</v>
      </c>
      <c r="T216" s="37">
        <f t="shared" si="54"/>
        <v>0.49123949711536874</v>
      </c>
      <c r="U216" s="37">
        <f t="shared" si="55"/>
        <v>0.28648993257314959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18685961</v>
      </c>
      <c r="E217" s="31">
        <v>18685961</v>
      </c>
      <c r="F217" s="31">
        <v>41242951</v>
      </c>
      <c r="G217" s="36">
        <f t="shared" si="48"/>
        <v>2.2071624253095679</v>
      </c>
      <c r="H217" s="31">
        <v>21938501</v>
      </c>
      <c r="I217" s="36">
        <f t="shared" si="49"/>
        <v>1.1740632981092061</v>
      </c>
      <c r="J217" s="31">
        <v>3055462</v>
      </c>
      <c r="K217" s="36">
        <f t="shared" si="50"/>
        <v>0.16351644959550113</v>
      </c>
      <c r="L217" s="31">
        <v>0</v>
      </c>
      <c r="M217" s="36">
        <f t="shared" si="51"/>
        <v>0</v>
      </c>
      <c r="N217" s="31">
        <f t="shared" si="52"/>
        <v>66236914</v>
      </c>
      <c r="O217" s="36">
        <f t="shared" si="53"/>
        <v>3.5447421730142752</v>
      </c>
      <c r="P217" s="31">
        <v>2851060</v>
      </c>
      <c r="Q217" s="31">
        <v>139421498</v>
      </c>
      <c r="R217" s="31">
        <v>77074000</v>
      </c>
      <c r="S217" s="31">
        <v>76840321</v>
      </c>
      <c r="T217" s="36">
        <f t="shared" si="54"/>
        <v>0.99696812154552772</v>
      </c>
      <c r="U217" s="36">
        <f t="shared" si="55"/>
        <v>7.1693335110450063E-2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279126093</v>
      </c>
      <c r="E218" s="31">
        <v>254223191</v>
      </c>
      <c r="F218" s="31">
        <v>48927157</v>
      </c>
      <c r="G218" s="36">
        <f t="shared" si="48"/>
        <v>0.1752869338517915</v>
      </c>
      <c r="H218" s="31">
        <v>42144753</v>
      </c>
      <c r="I218" s="36">
        <f t="shared" si="49"/>
        <v>0.15098822380607749</v>
      </c>
      <c r="J218" s="31">
        <v>49764828</v>
      </c>
      <c r="K218" s="36">
        <f t="shared" si="50"/>
        <v>0.19575251102878335</v>
      </c>
      <c r="L218" s="31">
        <v>0</v>
      </c>
      <c r="M218" s="36">
        <f t="shared" si="51"/>
        <v>0</v>
      </c>
      <c r="N218" s="31">
        <f t="shared" si="52"/>
        <v>140836738</v>
      </c>
      <c r="O218" s="36">
        <f t="shared" si="53"/>
        <v>0.55398855409693915</v>
      </c>
      <c r="P218" s="31">
        <v>43306603</v>
      </c>
      <c r="Q218" s="31">
        <v>242167444</v>
      </c>
      <c r="R218" s="31">
        <v>246718561</v>
      </c>
      <c r="S218" s="31">
        <v>128336183</v>
      </c>
      <c r="T218" s="36">
        <f t="shared" si="54"/>
        <v>0.52017238784073483</v>
      </c>
      <c r="U218" s="36">
        <f t="shared" si="55"/>
        <v>0.14912795168903004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158419453</v>
      </c>
      <c r="E219" s="31">
        <v>161051483</v>
      </c>
      <c r="F219" s="31">
        <v>48149884</v>
      </c>
      <c r="G219" s="36">
        <f t="shared" si="48"/>
        <v>0.30393921382874617</v>
      </c>
      <c r="H219" s="31">
        <v>45064098</v>
      </c>
      <c r="I219" s="36">
        <f t="shared" si="49"/>
        <v>0.28446063375815345</v>
      </c>
      <c r="J219" s="31">
        <v>41432230</v>
      </c>
      <c r="K219" s="36">
        <f t="shared" si="50"/>
        <v>0.25726077915097495</v>
      </c>
      <c r="L219" s="31">
        <v>0</v>
      </c>
      <c r="M219" s="36">
        <f t="shared" si="51"/>
        <v>0</v>
      </c>
      <c r="N219" s="31">
        <f t="shared" si="52"/>
        <v>134646212</v>
      </c>
      <c r="O219" s="36">
        <f t="shared" si="53"/>
        <v>0.83604453366008435</v>
      </c>
      <c r="P219" s="31">
        <v>38120576</v>
      </c>
      <c r="Q219" s="31">
        <v>135384960</v>
      </c>
      <c r="R219" s="31">
        <v>147951460</v>
      </c>
      <c r="S219" s="31">
        <v>120923709</v>
      </c>
      <c r="T219" s="36">
        <f t="shared" si="54"/>
        <v>0.81732014675624021</v>
      </c>
      <c r="U219" s="36">
        <f t="shared" si="55"/>
        <v>8.6873136439491461E-2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12029826</v>
      </c>
      <c r="E220" s="31">
        <v>11679826</v>
      </c>
      <c r="F220" s="31">
        <v>2848571</v>
      </c>
      <c r="G220" s="36">
        <f t="shared" si="48"/>
        <v>0.2367923692329382</v>
      </c>
      <c r="H220" s="31">
        <v>1985335</v>
      </c>
      <c r="I220" s="36">
        <f t="shared" si="49"/>
        <v>0.16503439035610323</v>
      </c>
      <c r="J220" s="31">
        <v>2841855</v>
      </c>
      <c r="K220" s="36">
        <f t="shared" si="50"/>
        <v>0.24331312812365527</v>
      </c>
      <c r="L220" s="31">
        <v>0</v>
      </c>
      <c r="M220" s="36">
        <f t="shared" si="51"/>
        <v>0</v>
      </c>
      <c r="N220" s="31">
        <f t="shared" si="52"/>
        <v>7675761</v>
      </c>
      <c r="O220" s="36">
        <f t="shared" si="53"/>
        <v>0.65718110869117397</v>
      </c>
      <c r="P220" s="31">
        <v>2788340</v>
      </c>
      <c r="Q220" s="31">
        <v>11424336</v>
      </c>
      <c r="R220" s="31">
        <v>11424336</v>
      </c>
      <c r="S220" s="31">
        <v>8373967</v>
      </c>
      <c r="T220" s="36">
        <f t="shared" si="54"/>
        <v>0.73299375998745131</v>
      </c>
      <c r="U220" s="36">
        <f t="shared" si="55"/>
        <v>1.9192422731804548E-2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74079370</v>
      </c>
      <c r="E221" s="31">
        <v>80768632</v>
      </c>
      <c r="F221" s="31">
        <v>19700342</v>
      </c>
      <c r="G221" s="36">
        <f t="shared" si="48"/>
        <v>0.26593560393399673</v>
      </c>
      <c r="H221" s="31">
        <v>21936068</v>
      </c>
      <c r="I221" s="36">
        <f t="shared" si="49"/>
        <v>0.29611574720465361</v>
      </c>
      <c r="J221" s="31">
        <v>19649461</v>
      </c>
      <c r="K221" s="36">
        <f t="shared" si="50"/>
        <v>0.24328084447437465</v>
      </c>
      <c r="L221" s="31">
        <v>0</v>
      </c>
      <c r="M221" s="36">
        <f t="shared" si="51"/>
        <v>0</v>
      </c>
      <c r="N221" s="31">
        <f t="shared" si="52"/>
        <v>61285871</v>
      </c>
      <c r="O221" s="36">
        <f t="shared" si="53"/>
        <v>0.75878307558805747</v>
      </c>
      <c r="P221" s="31">
        <v>18591494</v>
      </c>
      <c r="Q221" s="31">
        <v>64670492</v>
      </c>
      <c r="R221" s="31">
        <v>69179796</v>
      </c>
      <c r="S221" s="31">
        <v>52186891</v>
      </c>
      <c r="T221" s="36">
        <f t="shared" si="54"/>
        <v>0.7543660724295862</v>
      </c>
      <c r="U221" s="36">
        <f t="shared" si="55"/>
        <v>5.6905970009725859E-2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4706999</v>
      </c>
      <c r="E222" s="31">
        <v>5636999</v>
      </c>
      <c r="F222" s="31">
        <v>1428742</v>
      </c>
      <c r="G222" s="36">
        <f t="shared" si="48"/>
        <v>0.30353564978450176</v>
      </c>
      <c r="H222" s="31">
        <v>1418735</v>
      </c>
      <c r="I222" s="36">
        <f t="shared" si="49"/>
        <v>0.30140966675370018</v>
      </c>
      <c r="J222" s="31">
        <v>1453455</v>
      </c>
      <c r="K222" s="36">
        <f t="shared" si="50"/>
        <v>0.25784198294163257</v>
      </c>
      <c r="L222" s="31">
        <v>0</v>
      </c>
      <c r="M222" s="36">
        <f t="shared" si="51"/>
        <v>0</v>
      </c>
      <c r="N222" s="31">
        <f t="shared" si="52"/>
        <v>4300932</v>
      </c>
      <c r="O222" s="36">
        <f t="shared" si="53"/>
        <v>0.76298257281933168</v>
      </c>
      <c r="P222" s="31">
        <v>1314873</v>
      </c>
      <c r="Q222" s="31">
        <v>4500000</v>
      </c>
      <c r="R222" s="31">
        <v>4500000</v>
      </c>
      <c r="S222" s="31">
        <v>4002241</v>
      </c>
      <c r="T222" s="36">
        <f t="shared" si="54"/>
        <v>0.88938688888888884</v>
      </c>
      <c r="U222" s="36">
        <f t="shared" si="55"/>
        <v>0.10539573023402271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547047702</v>
      </c>
      <c r="E224" s="32">
        <f>SUM(E217:E223)</f>
        <v>532046092</v>
      </c>
      <c r="F224" s="32">
        <f>SUM(F217:F223)</f>
        <v>162297647</v>
      </c>
      <c r="G224" s="37">
        <f t="shared" si="48"/>
        <v>0.29667914956345071</v>
      </c>
      <c r="H224" s="32">
        <f>SUM(H217:H223)</f>
        <v>134487490</v>
      </c>
      <c r="I224" s="37">
        <f t="shared" si="49"/>
        <v>0.24584234520740203</v>
      </c>
      <c r="J224" s="32">
        <f>SUM(J217:J223)</f>
        <v>118197291</v>
      </c>
      <c r="K224" s="37">
        <f t="shared" si="50"/>
        <v>0.22215611161748747</v>
      </c>
      <c r="L224" s="32">
        <f>SUM(L217:L223)</f>
        <v>0</v>
      </c>
      <c r="M224" s="37">
        <f t="shared" si="51"/>
        <v>0</v>
      </c>
      <c r="N224" s="32">
        <f t="shared" si="52"/>
        <v>414982428</v>
      </c>
      <c r="O224" s="37">
        <f t="shared" si="53"/>
        <v>0.77997458160072342</v>
      </c>
      <c r="P224" s="32">
        <f>SUM(P217:P223)</f>
        <v>106972946</v>
      </c>
      <c r="Q224" s="32">
        <f>SUM(Q217:Q223)</f>
        <v>597568730</v>
      </c>
      <c r="R224" s="32">
        <f>SUM(R217:R223)</f>
        <v>556848153</v>
      </c>
      <c r="S224" s="32">
        <f>SUM(S217:S223)</f>
        <v>390663312</v>
      </c>
      <c r="T224" s="37">
        <f t="shared" si="54"/>
        <v>0.70156165535490245</v>
      </c>
      <c r="U224" s="37">
        <f t="shared" si="55"/>
        <v>0.10492695040856415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28875143</v>
      </c>
      <c r="E225" s="31">
        <v>28875143</v>
      </c>
      <c r="F225" s="31">
        <v>6223326</v>
      </c>
      <c r="G225" s="36">
        <f t="shared" si="48"/>
        <v>0.21552537419468365</v>
      </c>
      <c r="H225" s="31">
        <v>8793112</v>
      </c>
      <c r="I225" s="36">
        <f t="shared" si="49"/>
        <v>0.30452185119914382</v>
      </c>
      <c r="J225" s="31">
        <v>8031301</v>
      </c>
      <c r="K225" s="36">
        <f t="shared" si="50"/>
        <v>0.2781389169224201</v>
      </c>
      <c r="L225" s="31">
        <v>0</v>
      </c>
      <c r="M225" s="36">
        <f t="shared" si="51"/>
        <v>0</v>
      </c>
      <c r="N225" s="31">
        <f t="shared" si="52"/>
        <v>23047739</v>
      </c>
      <c r="O225" s="36">
        <f t="shared" si="53"/>
        <v>0.79818614231624763</v>
      </c>
      <c r="P225" s="31">
        <v>5774473</v>
      </c>
      <c r="Q225" s="31">
        <v>27247944</v>
      </c>
      <c r="R225" s="31">
        <v>27247944</v>
      </c>
      <c r="S225" s="31">
        <v>17641830</v>
      </c>
      <c r="T225" s="36">
        <f t="shared" si="54"/>
        <v>0.64745545572172347</v>
      </c>
      <c r="U225" s="36">
        <f t="shared" si="55"/>
        <v>0.39082839247841328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119555663</v>
      </c>
      <c r="E226" s="31">
        <v>119703768</v>
      </c>
      <c r="F226" s="31">
        <v>47802798</v>
      </c>
      <c r="G226" s="36">
        <f t="shared" si="48"/>
        <v>0.39983717040655781</v>
      </c>
      <c r="H226" s="31">
        <v>38816296</v>
      </c>
      <c r="I226" s="36">
        <f t="shared" si="49"/>
        <v>0.32467132903608253</v>
      </c>
      <c r="J226" s="31">
        <v>29885797</v>
      </c>
      <c r="K226" s="36">
        <f t="shared" si="50"/>
        <v>0.24966463044003762</v>
      </c>
      <c r="L226" s="31">
        <v>0</v>
      </c>
      <c r="M226" s="36">
        <f t="shared" si="51"/>
        <v>0</v>
      </c>
      <c r="N226" s="31">
        <f t="shared" si="52"/>
        <v>116504891</v>
      </c>
      <c r="O226" s="36">
        <f t="shared" si="53"/>
        <v>0.97327672258403763</v>
      </c>
      <c r="P226" s="31">
        <v>30736458</v>
      </c>
      <c r="Q226" s="31">
        <v>115591031</v>
      </c>
      <c r="R226" s="31">
        <v>111047229</v>
      </c>
      <c r="S226" s="31">
        <v>108179072</v>
      </c>
      <c r="T226" s="36">
        <f t="shared" si="54"/>
        <v>0.97417173732448559</v>
      </c>
      <c r="U226" s="36">
        <f t="shared" si="55"/>
        <v>-2.7675960580753944E-2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13387091</v>
      </c>
      <c r="E227" s="31">
        <v>13206091</v>
      </c>
      <c r="F227" s="31">
        <v>2404506</v>
      </c>
      <c r="G227" s="36">
        <f t="shared" si="48"/>
        <v>0.17961377867678646</v>
      </c>
      <c r="H227" s="31">
        <v>2405001</v>
      </c>
      <c r="I227" s="36">
        <f t="shared" si="49"/>
        <v>0.17965075459634958</v>
      </c>
      <c r="J227" s="31">
        <v>2697333</v>
      </c>
      <c r="K227" s="36">
        <f t="shared" si="50"/>
        <v>0.20424916048208361</v>
      </c>
      <c r="L227" s="31">
        <v>0</v>
      </c>
      <c r="M227" s="36">
        <f t="shared" si="51"/>
        <v>0</v>
      </c>
      <c r="N227" s="31">
        <f t="shared" si="52"/>
        <v>7506840</v>
      </c>
      <c r="O227" s="36">
        <f t="shared" si="53"/>
        <v>0.56843770045201114</v>
      </c>
      <c r="P227" s="31">
        <v>2289058</v>
      </c>
      <c r="Q227" s="31">
        <v>9848632</v>
      </c>
      <c r="R227" s="31">
        <v>15067632</v>
      </c>
      <c r="S227" s="31">
        <v>6772957</v>
      </c>
      <c r="T227" s="36">
        <f t="shared" si="54"/>
        <v>0.44950374418488587</v>
      </c>
      <c r="U227" s="36">
        <f t="shared" si="55"/>
        <v>0.17835939500003928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334260157</v>
      </c>
      <c r="E228" s="31">
        <v>334260157</v>
      </c>
      <c r="F228" s="31">
        <v>214254817</v>
      </c>
      <c r="G228" s="36">
        <f t="shared" si="48"/>
        <v>0.64098221852986204</v>
      </c>
      <c r="H228" s="31">
        <v>39434370</v>
      </c>
      <c r="I228" s="36">
        <f t="shared" si="49"/>
        <v>0.11797508370104667</v>
      </c>
      <c r="J228" s="31">
        <v>46202705</v>
      </c>
      <c r="K228" s="36">
        <f t="shared" si="50"/>
        <v>0.13822378776660479</v>
      </c>
      <c r="L228" s="31">
        <v>0</v>
      </c>
      <c r="M228" s="36">
        <f t="shared" si="51"/>
        <v>0</v>
      </c>
      <c r="N228" s="31">
        <f t="shared" si="52"/>
        <v>299891892</v>
      </c>
      <c r="O228" s="36">
        <f t="shared" si="53"/>
        <v>0.89718108999751356</v>
      </c>
      <c r="P228" s="31">
        <v>37529313</v>
      </c>
      <c r="Q228" s="31">
        <v>323491027</v>
      </c>
      <c r="R228" s="31">
        <v>330691027</v>
      </c>
      <c r="S228" s="31">
        <v>274134843</v>
      </c>
      <c r="T228" s="36">
        <f t="shared" si="54"/>
        <v>0.82897575264417445</v>
      </c>
      <c r="U228" s="36">
        <f t="shared" si="55"/>
        <v>0.23110979942531862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496078054</v>
      </c>
      <c r="E230" s="32">
        <f>SUM(E225:E229)</f>
        <v>496045159</v>
      </c>
      <c r="F230" s="32">
        <f>SUM(F225:F229)</f>
        <v>270685447</v>
      </c>
      <c r="G230" s="37">
        <f t="shared" si="48"/>
        <v>0.54565092089318668</v>
      </c>
      <c r="H230" s="32">
        <f>SUM(H225:H229)</f>
        <v>89448779</v>
      </c>
      <c r="I230" s="37">
        <f t="shared" si="49"/>
        <v>0.18031190510999706</v>
      </c>
      <c r="J230" s="32">
        <f>SUM(J225:J229)</f>
        <v>86817136</v>
      </c>
      <c r="K230" s="37">
        <f t="shared" si="50"/>
        <v>0.17501861357747875</v>
      </c>
      <c r="L230" s="32">
        <f>SUM(L225:L229)</f>
        <v>0</v>
      </c>
      <c r="M230" s="37">
        <f t="shared" si="51"/>
        <v>0</v>
      </c>
      <c r="N230" s="32">
        <f t="shared" si="52"/>
        <v>446951362</v>
      </c>
      <c r="O230" s="37">
        <f t="shared" si="53"/>
        <v>0.90102958146195722</v>
      </c>
      <c r="P230" s="32">
        <f>SUM(P225:P229)</f>
        <v>76329302</v>
      </c>
      <c r="Q230" s="32">
        <f>SUM(Q225:Q229)</f>
        <v>476178634</v>
      </c>
      <c r="R230" s="32">
        <f>SUM(R225:R229)</f>
        <v>484053832</v>
      </c>
      <c r="S230" s="32">
        <f>SUM(S225:S229)</f>
        <v>406728702</v>
      </c>
      <c r="T230" s="37">
        <f t="shared" si="54"/>
        <v>0.84025510203997311</v>
      </c>
      <c r="U230" s="37">
        <f t="shared" si="55"/>
        <v>0.13740246177018633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1426864160</v>
      </c>
      <c r="E231" s="32">
        <f>SUM(E208:E215,E217:E223,E225:E229)</f>
        <v>1419115147</v>
      </c>
      <c r="F231" s="32">
        <f>SUM(F208:F215,F217:F223,F225:F229)</f>
        <v>470180027</v>
      </c>
      <c r="G231" s="37">
        <f t="shared" si="48"/>
        <v>0.32951982408752911</v>
      </c>
      <c r="H231" s="32">
        <f>SUM(H208:H215,H217:H223,H225:H229)</f>
        <v>293759230</v>
      </c>
      <c r="I231" s="37">
        <f t="shared" si="49"/>
        <v>0.20587750273298616</v>
      </c>
      <c r="J231" s="32">
        <f>SUM(J208:J215,J217:J223,J225:J229)</f>
        <v>302079408</v>
      </c>
      <c r="K231" s="37">
        <f t="shared" si="50"/>
        <v>0.2128646210553061</v>
      </c>
      <c r="L231" s="32">
        <f>SUM(L208:L215,L217:L223,L225:L229)</f>
        <v>0</v>
      </c>
      <c r="M231" s="37">
        <f t="shared" si="51"/>
        <v>0</v>
      </c>
      <c r="N231" s="32">
        <f t="shared" si="52"/>
        <v>1066018665</v>
      </c>
      <c r="O231" s="37">
        <f t="shared" si="53"/>
        <v>0.75118546035785494</v>
      </c>
      <c r="P231" s="32">
        <f>SUM(P208:P215,P217:P223,P225:P229)</f>
        <v>258751716</v>
      </c>
      <c r="Q231" s="32">
        <f>SUM(Q208:Q215,Q217:Q223,Q225:Q229)</f>
        <v>1402912636</v>
      </c>
      <c r="R231" s="32">
        <f>SUM(R208:R215,R217:R223,R225:R229)</f>
        <v>1382383409</v>
      </c>
      <c r="S231" s="32">
        <f>SUM(S208:S215,S217:S223,S225:S229)</f>
        <v>965141177</v>
      </c>
      <c r="T231" s="37">
        <f t="shared" si="54"/>
        <v>0.69817184633181606</v>
      </c>
      <c r="U231" s="37">
        <f t="shared" si="55"/>
        <v>0.16744890688956815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34103610</v>
      </c>
      <c r="F234" s="31">
        <v>7867362</v>
      </c>
      <c r="G234" s="36">
        <f t="shared" ref="G234:G260" si="56">IF(($D234     =0),0,($F234     /$D234     ))</f>
        <v>0</v>
      </c>
      <c r="H234" s="31">
        <v>7428645</v>
      </c>
      <c r="I234" s="36">
        <f t="shared" ref="I234:I260" si="57">IF(($D234     =0),0,($H234     /$D234     ))</f>
        <v>0</v>
      </c>
      <c r="J234" s="31">
        <v>6225524</v>
      </c>
      <c r="K234" s="36">
        <f t="shared" ref="K234:K260" si="58">IF(($E234     =0),0,($J234     /$E234     ))</f>
        <v>0.18254736082191886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21521531</v>
      </c>
      <c r="O234" s="36">
        <f t="shared" ref="O234:O260" si="61">IF(($E234     =0),0,($N234     /$E234     ))</f>
        <v>0.63106313378554357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72953261</v>
      </c>
      <c r="E235" s="31">
        <v>73953261</v>
      </c>
      <c r="F235" s="31">
        <v>17908150</v>
      </c>
      <c r="G235" s="36">
        <f t="shared" si="56"/>
        <v>0.2454742907243036</v>
      </c>
      <c r="H235" s="31">
        <v>17998980</v>
      </c>
      <c r="I235" s="36">
        <f t="shared" si="57"/>
        <v>0.24671933445168406</v>
      </c>
      <c r="J235" s="31">
        <v>18507666</v>
      </c>
      <c r="K235" s="36">
        <f t="shared" si="58"/>
        <v>0.25026166188939253</v>
      </c>
      <c r="L235" s="31">
        <v>0</v>
      </c>
      <c r="M235" s="36">
        <f t="shared" si="59"/>
        <v>0</v>
      </c>
      <c r="N235" s="31">
        <f t="shared" si="60"/>
        <v>54414796</v>
      </c>
      <c r="O235" s="36">
        <f t="shared" si="61"/>
        <v>0.73579981821220841</v>
      </c>
      <c r="P235" s="31">
        <v>15946704</v>
      </c>
      <c r="Q235" s="31">
        <v>78778145</v>
      </c>
      <c r="R235" s="31">
        <v>78778145</v>
      </c>
      <c r="S235" s="31">
        <v>51727569</v>
      </c>
      <c r="T235" s="36">
        <f t="shared" si="62"/>
        <v>0.65662334394901023</v>
      </c>
      <c r="U235" s="36">
        <f t="shared" si="63"/>
        <v>0.16059506716873906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339646825</v>
      </c>
      <c r="E236" s="31">
        <v>348646825</v>
      </c>
      <c r="F236" s="31">
        <v>30486785</v>
      </c>
      <c r="G236" s="36">
        <f t="shared" si="56"/>
        <v>8.9760253168861506E-2</v>
      </c>
      <c r="H236" s="31">
        <v>172068626</v>
      </c>
      <c r="I236" s="36">
        <f t="shared" si="57"/>
        <v>0.50661043570773845</v>
      </c>
      <c r="J236" s="31">
        <v>45691369</v>
      </c>
      <c r="K236" s="36">
        <f t="shared" si="58"/>
        <v>0.13105344928926285</v>
      </c>
      <c r="L236" s="31">
        <v>0</v>
      </c>
      <c r="M236" s="36">
        <f t="shared" si="59"/>
        <v>0</v>
      </c>
      <c r="N236" s="31">
        <f t="shared" si="60"/>
        <v>248246780</v>
      </c>
      <c r="O236" s="36">
        <f t="shared" si="61"/>
        <v>0.71202937241720188</v>
      </c>
      <c r="P236" s="31">
        <v>43367638</v>
      </c>
      <c r="Q236" s="31">
        <v>289866350</v>
      </c>
      <c r="R236" s="31">
        <v>299866350</v>
      </c>
      <c r="S236" s="31">
        <v>223953033</v>
      </c>
      <c r="T236" s="36">
        <f t="shared" si="62"/>
        <v>0.74684282848008787</v>
      </c>
      <c r="U236" s="36">
        <f t="shared" si="63"/>
        <v>5.3582143440691787E-2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1795146</v>
      </c>
      <c r="E237" s="31">
        <v>1795146</v>
      </c>
      <c r="F237" s="31">
        <v>816315</v>
      </c>
      <c r="G237" s="36">
        <f t="shared" si="56"/>
        <v>0.45473460097395979</v>
      </c>
      <c r="H237" s="31">
        <v>835649</v>
      </c>
      <c r="I237" s="36">
        <f t="shared" si="57"/>
        <v>0.46550475560205129</v>
      </c>
      <c r="J237" s="31">
        <v>829358</v>
      </c>
      <c r="K237" s="36">
        <f t="shared" si="58"/>
        <v>0.46200030526764951</v>
      </c>
      <c r="L237" s="31">
        <v>0</v>
      </c>
      <c r="M237" s="36">
        <f t="shared" si="59"/>
        <v>0</v>
      </c>
      <c r="N237" s="31">
        <f t="shared" si="60"/>
        <v>2481322</v>
      </c>
      <c r="O237" s="36">
        <f t="shared" si="61"/>
        <v>1.3822396618436605</v>
      </c>
      <c r="P237" s="31">
        <v>731779</v>
      </c>
      <c r="Q237" s="31">
        <v>1546076</v>
      </c>
      <c r="R237" s="31">
        <v>1552076</v>
      </c>
      <c r="S237" s="31">
        <v>2258710</v>
      </c>
      <c r="T237" s="36">
        <f t="shared" si="62"/>
        <v>1.4552831175792937</v>
      </c>
      <c r="U237" s="36">
        <f t="shared" si="63"/>
        <v>0.13334490331097237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99539783</v>
      </c>
      <c r="E238" s="31">
        <v>99539783</v>
      </c>
      <c r="F238" s="31">
        <v>3193662</v>
      </c>
      <c r="G238" s="36">
        <f t="shared" si="56"/>
        <v>3.208427729845463E-2</v>
      </c>
      <c r="H238" s="31">
        <v>3161427</v>
      </c>
      <c r="I238" s="36">
        <f t="shared" si="57"/>
        <v>3.176043693002626E-2</v>
      </c>
      <c r="J238" s="31">
        <v>3154636</v>
      </c>
      <c r="K238" s="36">
        <f t="shared" si="58"/>
        <v>3.169221295167983E-2</v>
      </c>
      <c r="L238" s="31">
        <v>0</v>
      </c>
      <c r="M238" s="36">
        <f t="shared" si="59"/>
        <v>0</v>
      </c>
      <c r="N238" s="31">
        <f t="shared" si="60"/>
        <v>9509725</v>
      </c>
      <c r="O238" s="36">
        <f t="shared" si="61"/>
        <v>9.5536927180160713E-2</v>
      </c>
      <c r="P238" s="31">
        <v>2962760</v>
      </c>
      <c r="Q238" s="31">
        <v>92947583</v>
      </c>
      <c r="R238" s="31">
        <v>92947583</v>
      </c>
      <c r="S238" s="31">
        <v>90326705</v>
      </c>
      <c r="T238" s="36">
        <f t="shared" si="62"/>
        <v>0.97180262342055734</v>
      </c>
      <c r="U238" s="36">
        <f t="shared" si="63"/>
        <v>6.4762586237157249E-2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513935015</v>
      </c>
      <c r="E240" s="32">
        <f>SUM(E234:E239)</f>
        <v>558038625</v>
      </c>
      <c r="F240" s="32">
        <f>SUM(F234:F239)</f>
        <v>60272274</v>
      </c>
      <c r="G240" s="37">
        <f t="shared" si="56"/>
        <v>0.11727606067082236</v>
      </c>
      <c r="H240" s="32">
        <f>SUM(H234:H239)</f>
        <v>201493327</v>
      </c>
      <c r="I240" s="37">
        <f t="shared" si="57"/>
        <v>0.39205993193516886</v>
      </c>
      <c r="J240" s="32">
        <f>SUM(J234:J239)</f>
        <v>74408553</v>
      </c>
      <c r="K240" s="37">
        <f t="shared" si="58"/>
        <v>0.13333943147752542</v>
      </c>
      <c r="L240" s="32">
        <f>SUM(L234:L239)</f>
        <v>0</v>
      </c>
      <c r="M240" s="37">
        <f t="shared" si="59"/>
        <v>0</v>
      </c>
      <c r="N240" s="32">
        <f t="shared" si="60"/>
        <v>336174154</v>
      </c>
      <c r="O240" s="37">
        <f t="shared" si="61"/>
        <v>0.60242094174036787</v>
      </c>
      <c r="P240" s="32">
        <f>SUM(P234:P239)</f>
        <v>63008881</v>
      </c>
      <c r="Q240" s="32">
        <f>SUM(Q234:Q239)</f>
        <v>463138154</v>
      </c>
      <c r="R240" s="32">
        <f>SUM(R234:R239)</f>
        <v>473144154</v>
      </c>
      <c r="S240" s="32">
        <f>SUM(S234:S239)</f>
        <v>368266017</v>
      </c>
      <c r="T240" s="37">
        <f t="shared" si="62"/>
        <v>0.77833787839635871</v>
      </c>
      <c r="U240" s="37">
        <f t="shared" si="63"/>
        <v>0.18092167039119444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13369380</v>
      </c>
      <c r="E242" s="31">
        <v>12029000</v>
      </c>
      <c r="F242" s="31">
        <v>3028386</v>
      </c>
      <c r="G242" s="36">
        <f t="shared" si="56"/>
        <v>0.22651656247335328</v>
      </c>
      <c r="H242" s="31">
        <v>2986279</v>
      </c>
      <c r="I242" s="36">
        <f t="shared" si="57"/>
        <v>0.22336705217444638</v>
      </c>
      <c r="J242" s="31">
        <v>2986923</v>
      </c>
      <c r="K242" s="36">
        <f t="shared" si="58"/>
        <v>0.24831016709618423</v>
      </c>
      <c r="L242" s="31">
        <v>0</v>
      </c>
      <c r="M242" s="36">
        <f t="shared" si="59"/>
        <v>0</v>
      </c>
      <c r="N242" s="31">
        <f t="shared" si="60"/>
        <v>9001588</v>
      </c>
      <c r="O242" s="36">
        <f t="shared" si="61"/>
        <v>0.74832388394712779</v>
      </c>
      <c r="P242" s="31">
        <v>2386988</v>
      </c>
      <c r="Q242" s="31">
        <v>12701971</v>
      </c>
      <c r="R242" s="31">
        <v>13403828</v>
      </c>
      <c r="S242" s="31">
        <v>8606149</v>
      </c>
      <c r="T242" s="36">
        <f t="shared" si="62"/>
        <v>0.64206650518046038</v>
      </c>
      <c r="U242" s="36">
        <f t="shared" si="63"/>
        <v>0.25133557437238907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51423172</v>
      </c>
      <c r="E243" s="31">
        <v>51423172</v>
      </c>
      <c r="F243" s="31">
        <v>12340277</v>
      </c>
      <c r="G243" s="36">
        <f t="shared" si="56"/>
        <v>0.23997502526681941</v>
      </c>
      <c r="H243" s="31">
        <v>12371270</v>
      </c>
      <c r="I243" s="36">
        <f t="shared" si="57"/>
        <v>0.24057773021080847</v>
      </c>
      <c r="J243" s="31">
        <v>7706227</v>
      </c>
      <c r="K243" s="36">
        <f t="shared" si="58"/>
        <v>0.14985903631149008</v>
      </c>
      <c r="L243" s="31">
        <v>0</v>
      </c>
      <c r="M243" s="36">
        <f t="shared" si="59"/>
        <v>0</v>
      </c>
      <c r="N243" s="31">
        <f t="shared" si="60"/>
        <v>32417774</v>
      </c>
      <c r="O243" s="36">
        <f t="shared" si="61"/>
        <v>0.63041179178911799</v>
      </c>
      <c r="P243" s="31">
        <v>11723365</v>
      </c>
      <c r="Q243" s="31">
        <v>48578400</v>
      </c>
      <c r="R243" s="31">
        <v>48578400</v>
      </c>
      <c r="S243" s="31">
        <v>34658070</v>
      </c>
      <c r="T243" s="36">
        <f t="shared" si="62"/>
        <v>0.71344609950101279</v>
      </c>
      <c r="U243" s="36">
        <f t="shared" si="63"/>
        <v>-0.34266083159570648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24206000</v>
      </c>
      <c r="E244" s="31">
        <v>24206000</v>
      </c>
      <c r="F244" s="31">
        <v>0</v>
      </c>
      <c r="G244" s="36">
        <f t="shared" si="56"/>
        <v>0</v>
      </c>
      <c r="H244" s="31">
        <v>3186540</v>
      </c>
      <c r="I244" s="36">
        <f t="shared" si="57"/>
        <v>0.13164256795835744</v>
      </c>
      <c r="J244" s="31">
        <v>-7429278</v>
      </c>
      <c r="K244" s="36">
        <f t="shared" si="58"/>
        <v>-0.30691886309179545</v>
      </c>
      <c r="L244" s="31">
        <v>0</v>
      </c>
      <c r="M244" s="36">
        <f t="shared" si="59"/>
        <v>0</v>
      </c>
      <c r="N244" s="31">
        <f t="shared" si="60"/>
        <v>-4242738</v>
      </c>
      <c r="O244" s="36">
        <f t="shared" si="61"/>
        <v>-0.17527629513343798</v>
      </c>
      <c r="P244" s="31">
        <v>0</v>
      </c>
      <c r="Q244" s="31">
        <v>22987935</v>
      </c>
      <c r="R244" s="31">
        <v>22987935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20447724</v>
      </c>
      <c r="E245" s="31">
        <v>20477724</v>
      </c>
      <c r="F245" s="31">
        <v>5223727</v>
      </c>
      <c r="G245" s="36">
        <f t="shared" si="56"/>
        <v>0.25546740556552894</v>
      </c>
      <c r="H245" s="31">
        <v>4500225</v>
      </c>
      <c r="I245" s="36">
        <f t="shared" si="57"/>
        <v>0.22008439667906315</v>
      </c>
      <c r="J245" s="31">
        <v>5161631</v>
      </c>
      <c r="K245" s="36">
        <f t="shared" si="58"/>
        <v>0.25206077589482112</v>
      </c>
      <c r="L245" s="31">
        <v>0</v>
      </c>
      <c r="M245" s="36">
        <f t="shared" si="59"/>
        <v>0</v>
      </c>
      <c r="N245" s="31">
        <f t="shared" si="60"/>
        <v>14885583</v>
      </c>
      <c r="O245" s="36">
        <f t="shared" si="61"/>
        <v>0.72691589162936276</v>
      </c>
      <c r="P245" s="31">
        <v>4282060</v>
      </c>
      <c r="Q245" s="31">
        <v>19102831</v>
      </c>
      <c r="R245" s="31">
        <v>19102823</v>
      </c>
      <c r="S245" s="31">
        <v>13553921</v>
      </c>
      <c r="T245" s="36">
        <f t="shared" si="62"/>
        <v>0.70952450326320882</v>
      </c>
      <c r="U245" s="36">
        <f t="shared" si="63"/>
        <v>0.20540837821048741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109446276</v>
      </c>
      <c r="E247" s="32">
        <f>SUM(E241:E246)</f>
        <v>108135896</v>
      </c>
      <c r="F247" s="32">
        <f>SUM(F241:F246)</f>
        <v>20592390</v>
      </c>
      <c r="G247" s="37">
        <f t="shared" si="56"/>
        <v>0.18815066855266963</v>
      </c>
      <c r="H247" s="32">
        <f>SUM(H241:H246)</f>
        <v>23044314</v>
      </c>
      <c r="I247" s="37">
        <f t="shared" si="57"/>
        <v>0.21055366013549881</v>
      </c>
      <c r="J247" s="32">
        <f>SUM(J241:J246)</f>
        <v>8425503</v>
      </c>
      <c r="K247" s="37">
        <f t="shared" si="58"/>
        <v>7.7915875409216559E-2</v>
      </c>
      <c r="L247" s="32">
        <f>SUM(L241:L246)</f>
        <v>0</v>
      </c>
      <c r="M247" s="37">
        <f t="shared" si="59"/>
        <v>0</v>
      </c>
      <c r="N247" s="32">
        <f t="shared" si="60"/>
        <v>52062207</v>
      </c>
      <c r="O247" s="37">
        <f t="shared" si="61"/>
        <v>0.48145166337734879</v>
      </c>
      <c r="P247" s="32">
        <f>SUM(P241:P246)</f>
        <v>18392413</v>
      </c>
      <c r="Q247" s="32">
        <f>SUM(Q241:Q246)</f>
        <v>103371137</v>
      </c>
      <c r="R247" s="32">
        <f>SUM(R241:R246)</f>
        <v>104072986</v>
      </c>
      <c r="S247" s="32">
        <f>SUM(S241:S246)</f>
        <v>56818140</v>
      </c>
      <c r="T247" s="37">
        <f t="shared" si="62"/>
        <v>0.54594513123703403</v>
      </c>
      <c r="U247" s="37">
        <f t="shared" si="63"/>
        <v>-0.54190333807749969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23709469</v>
      </c>
      <c r="E248" s="31">
        <v>23709469</v>
      </c>
      <c r="F248" s="31">
        <v>716925</v>
      </c>
      <c r="G248" s="36">
        <f t="shared" si="56"/>
        <v>3.0237918866930339E-2</v>
      </c>
      <c r="H248" s="31">
        <v>15682317</v>
      </c>
      <c r="I248" s="36">
        <f t="shared" si="57"/>
        <v>0.66143687148792751</v>
      </c>
      <c r="J248" s="31">
        <v>9598891</v>
      </c>
      <c r="K248" s="36">
        <f t="shared" si="58"/>
        <v>0.40485474390000048</v>
      </c>
      <c r="L248" s="31">
        <v>0</v>
      </c>
      <c r="M248" s="36">
        <f t="shared" si="59"/>
        <v>0</v>
      </c>
      <c r="N248" s="31">
        <f t="shared" si="60"/>
        <v>25998133</v>
      </c>
      <c r="O248" s="36">
        <f t="shared" si="61"/>
        <v>1.0965295342548582</v>
      </c>
      <c r="P248" s="31">
        <v>7567928</v>
      </c>
      <c r="Q248" s="31">
        <v>32740597</v>
      </c>
      <c r="R248" s="31">
        <v>32740597</v>
      </c>
      <c r="S248" s="31">
        <v>22813637</v>
      </c>
      <c r="T248" s="36">
        <f t="shared" si="62"/>
        <v>0.69679966434332274</v>
      </c>
      <c r="U248" s="36">
        <f t="shared" si="63"/>
        <v>0.26836447175501665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10059012</v>
      </c>
      <c r="E249" s="31">
        <v>16411010</v>
      </c>
      <c r="F249" s="31">
        <v>3080710</v>
      </c>
      <c r="G249" s="36">
        <f t="shared" si="56"/>
        <v>0.30626367679052374</v>
      </c>
      <c r="H249" s="31">
        <v>1077523</v>
      </c>
      <c r="I249" s="36">
        <f t="shared" si="57"/>
        <v>0.10712016249707228</v>
      </c>
      <c r="J249" s="31">
        <v>1809199</v>
      </c>
      <c r="K249" s="36">
        <f t="shared" si="58"/>
        <v>0.11024300149716562</v>
      </c>
      <c r="L249" s="31">
        <v>0</v>
      </c>
      <c r="M249" s="36">
        <f t="shared" si="59"/>
        <v>0</v>
      </c>
      <c r="N249" s="31">
        <f t="shared" si="60"/>
        <v>5967432</v>
      </c>
      <c r="O249" s="36">
        <f t="shared" si="61"/>
        <v>0.36362368921839666</v>
      </c>
      <c r="P249" s="31">
        <v>1043317</v>
      </c>
      <c r="Q249" s="31">
        <v>12995042</v>
      </c>
      <c r="R249" s="31">
        <v>12995042</v>
      </c>
      <c r="S249" s="31">
        <v>5306299</v>
      </c>
      <c r="T249" s="36">
        <f t="shared" si="62"/>
        <v>0.40833257791702404</v>
      </c>
      <c r="U249" s="36">
        <f t="shared" si="63"/>
        <v>0.7340836965179327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5378532</v>
      </c>
      <c r="E250" s="31">
        <v>5378532</v>
      </c>
      <c r="F250" s="31">
        <v>971322</v>
      </c>
      <c r="G250" s="36">
        <f t="shared" si="56"/>
        <v>0.18059239956181353</v>
      </c>
      <c r="H250" s="31">
        <v>1466446</v>
      </c>
      <c r="I250" s="36">
        <f t="shared" si="57"/>
        <v>0.27264800135055439</v>
      </c>
      <c r="J250" s="31">
        <v>1422749</v>
      </c>
      <c r="K250" s="36">
        <f t="shared" si="58"/>
        <v>0.26452366556525087</v>
      </c>
      <c r="L250" s="31">
        <v>0</v>
      </c>
      <c r="M250" s="36">
        <f t="shared" si="59"/>
        <v>0</v>
      </c>
      <c r="N250" s="31">
        <f t="shared" si="60"/>
        <v>3860517</v>
      </c>
      <c r="O250" s="36">
        <f t="shared" si="61"/>
        <v>0.71776406647761881</v>
      </c>
      <c r="P250" s="31">
        <v>1378114</v>
      </c>
      <c r="Q250" s="31">
        <v>5107818</v>
      </c>
      <c r="R250" s="31">
        <v>5107818</v>
      </c>
      <c r="S250" s="31">
        <v>4171894</v>
      </c>
      <c r="T250" s="36">
        <f t="shared" si="62"/>
        <v>0.81676637656235984</v>
      </c>
      <c r="U250" s="36">
        <f t="shared" si="63"/>
        <v>3.2388467136971189E-2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34376486</v>
      </c>
      <c r="E251" s="31">
        <v>20856812</v>
      </c>
      <c r="F251" s="31">
        <v>3570549</v>
      </c>
      <c r="G251" s="36">
        <f t="shared" si="56"/>
        <v>0.10386602632974179</v>
      </c>
      <c r="H251" s="31">
        <v>3565821</v>
      </c>
      <c r="I251" s="36">
        <f t="shared" si="57"/>
        <v>0.10372849045711072</v>
      </c>
      <c r="J251" s="31">
        <v>3563548</v>
      </c>
      <c r="K251" s="36">
        <f t="shared" si="58"/>
        <v>0.17085775141474163</v>
      </c>
      <c r="L251" s="31">
        <v>0</v>
      </c>
      <c r="M251" s="36">
        <f t="shared" si="59"/>
        <v>0</v>
      </c>
      <c r="N251" s="31">
        <f t="shared" si="60"/>
        <v>10699918</v>
      </c>
      <c r="O251" s="36">
        <f t="shared" si="61"/>
        <v>0.51301790513334444</v>
      </c>
      <c r="P251" s="31">
        <v>6040132</v>
      </c>
      <c r="Q251" s="31">
        <v>27448534</v>
      </c>
      <c r="R251" s="31">
        <v>19392892</v>
      </c>
      <c r="S251" s="31">
        <v>15119099</v>
      </c>
      <c r="T251" s="36">
        <f t="shared" si="62"/>
        <v>0.77962064657504404</v>
      </c>
      <c r="U251" s="36">
        <f t="shared" si="63"/>
        <v>-0.41002150284132866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1320996</v>
      </c>
      <c r="E252" s="31">
        <v>1320996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2244000</v>
      </c>
      <c r="R252" s="31">
        <v>2244000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74844495</v>
      </c>
      <c r="E254" s="32">
        <f>SUM(E248:E253)</f>
        <v>67676819</v>
      </c>
      <c r="F254" s="32">
        <f>SUM(F248:F253)</f>
        <v>8339506</v>
      </c>
      <c r="G254" s="37">
        <f t="shared" si="56"/>
        <v>0.11142444076882341</v>
      </c>
      <c r="H254" s="32">
        <f>SUM(H248:H253)</f>
        <v>21792107</v>
      </c>
      <c r="I254" s="37">
        <f t="shared" si="57"/>
        <v>0.2911651284439824</v>
      </c>
      <c r="J254" s="32">
        <f>SUM(J248:J253)</f>
        <v>16394387</v>
      </c>
      <c r="K254" s="37">
        <f t="shared" si="58"/>
        <v>0.24224523614208285</v>
      </c>
      <c r="L254" s="32">
        <f>SUM(L248:L253)</f>
        <v>0</v>
      </c>
      <c r="M254" s="37">
        <f t="shared" si="59"/>
        <v>0</v>
      </c>
      <c r="N254" s="32">
        <f t="shared" si="60"/>
        <v>46526000</v>
      </c>
      <c r="O254" s="37">
        <f t="shared" si="61"/>
        <v>0.6874732099923313</v>
      </c>
      <c r="P254" s="32">
        <f>SUM(P248:P253)</f>
        <v>16029491</v>
      </c>
      <c r="Q254" s="32">
        <f>SUM(Q248:Q253)</f>
        <v>80535991</v>
      </c>
      <c r="R254" s="32">
        <f>SUM(R248:R253)</f>
        <v>72480349</v>
      </c>
      <c r="S254" s="32">
        <f>SUM(S248:S253)</f>
        <v>47410929</v>
      </c>
      <c r="T254" s="37">
        <f t="shared" si="62"/>
        <v>0.65412114668487598</v>
      </c>
      <c r="U254" s="37">
        <f t="shared" si="63"/>
        <v>2.2764041603067664E-2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384780402</v>
      </c>
      <c r="E255" s="31">
        <v>349473661</v>
      </c>
      <c r="F255" s="31">
        <v>85026641</v>
      </c>
      <c r="G255" s="36">
        <f t="shared" si="56"/>
        <v>0.22097445856922826</v>
      </c>
      <c r="H255" s="31">
        <v>84751940</v>
      </c>
      <c r="I255" s="36">
        <f t="shared" si="57"/>
        <v>0.22026054227158898</v>
      </c>
      <c r="J255" s="31">
        <v>82406149</v>
      </c>
      <c r="K255" s="36">
        <f t="shared" si="58"/>
        <v>0.23580074322110359</v>
      </c>
      <c r="L255" s="31">
        <v>0</v>
      </c>
      <c r="M255" s="36">
        <f t="shared" si="59"/>
        <v>0</v>
      </c>
      <c r="N255" s="31">
        <f t="shared" si="60"/>
        <v>252184730</v>
      </c>
      <c r="O255" s="36">
        <f t="shared" si="61"/>
        <v>0.72161298015531994</v>
      </c>
      <c r="P255" s="31">
        <v>80236015</v>
      </c>
      <c r="Q255" s="31">
        <v>332489442</v>
      </c>
      <c r="R255" s="31">
        <v>346852861</v>
      </c>
      <c r="S255" s="31">
        <v>241122997</v>
      </c>
      <c r="T255" s="36">
        <f t="shared" si="62"/>
        <v>0.69517372958904322</v>
      </c>
      <c r="U255" s="36">
        <f t="shared" si="63"/>
        <v>2.7046881627907471E-2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19034997</v>
      </c>
      <c r="E256" s="31">
        <v>19946666</v>
      </c>
      <c r="F256" s="31">
        <v>9645760</v>
      </c>
      <c r="G256" s="36">
        <f t="shared" si="56"/>
        <v>0.50673819386470087</v>
      </c>
      <c r="H256" s="31">
        <v>9477358</v>
      </c>
      <c r="I256" s="36">
        <f t="shared" si="57"/>
        <v>0.49789122635532856</v>
      </c>
      <c r="J256" s="31">
        <v>9258867</v>
      </c>
      <c r="K256" s="36">
        <f t="shared" si="58"/>
        <v>0.46418118195792718</v>
      </c>
      <c r="L256" s="31">
        <v>0</v>
      </c>
      <c r="M256" s="36">
        <f t="shared" si="59"/>
        <v>0</v>
      </c>
      <c r="N256" s="31">
        <f t="shared" si="60"/>
        <v>28381985</v>
      </c>
      <c r="O256" s="36">
        <f t="shared" si="61"/>
        <v>1.4228936805779973</v>
      </c>
      <c r="P256" s="31">
        <v>8621068</v>
      </c>
      <c r="Q256" s="31">
        <v>16489617</v>
      </c>
      <c r="R256" s="31">
        <v>19550642</v>
      </c>
      <c r="S256" s="31">
        <v>24928249</v>
      </c>
      <c r="T256" s="36">
        <f t="shared" si="62"/>
        <v>1.2750603790913875</v>
      </c>
      <c r="U256" s="36">
        <f t="shared" si="63"/>
        <v>7.3981437102688341E-2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66282360</v>
      </c>
      <c r="E257" s="31">
        <v>74282360</v>
      </c>
      <c r="F257" s="31">
        <v>26324838</v>
      </c>
      <c r="G257" s="36">
        <f t="shared" si="56"/>
        <v>0.39716205035547919</v>
      </c>
      <c r="H257" s="31">
        <v>11965421</v>
      </c>
      <c r="I257" s="36">
        <f t="shared" si="57"/>
        <v>0.18052195184359759</v>
      </c>
      <c r="J257" s="31">
        <v>13038462</v>
      </c>
      <c r="K257" s="36">
        <f t="shared" si="58"/>
        <v>0.17552568335200983</v>
      </c>
      <c r="L257" s="31">
        <v>0</v>
      </c>
      <c r="M257" s="36">
        <f t="shared" si="59"/>
        <v>0</v>
      </c>
      <c r="N257" s="31">
        <f t="shared" si="60"/>
        <v>51328721</v>
      </c>
      <c r="O257" s="36">
        <f t="shared" si="61"/>
        <v>0.69099475299384672</v>
      </c>
      <c r="P257" s="31">
        <v>7738791</v>
      </c>
      <c r="Q257" s="31">
        <v>50747610</v>
      </c>
      <c r="R257" s="31">
        <v>53747610</v>
      </c>
      <c r="S257" s="31">
        <v>41807822</v>
      </c>
      <c r="T257" s="36">
        <f t="shared" si="62"/>
        <v>0.77785453157824136</v>
      </c>
      <c r="U257" s="36">
        <f t="shared" si="63"/>
        <v>0.68481898529111329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470097759</v>
      </c>
      <c r="E259" s="32">
        <f>SUM(E255:E258)</f>
        <v>443702687</v>
      </c>
      <c r="F259" s="32">
        <f>SUM(F255:F258)</f>
        <v>120997239</v>
      </c>
      <c r="G259" s="37">
        <f t="shared" si="56"/>
        <v>0.25738739801139959</v>
      </c>
      <c r="H259" s="32">
        <f>SUM(H255:H258)</f>
        <v>106194719</v>
      </c>
      <c r="I259" s="37">
        <f t="shared" si="57"/>
        <v>0.22589922408032581</v>
      </c>
      <c r="J259" s="32">
        <f>SUM(J255:J258)</f>
        <v>104703478</v>
      </c>
      <c r="K259" s="37">
        <f t="shared" si="58"/>
        <v>0.23597665974918922</v>
      </c>
      <c r="L259" s="32">
        <f>SUM(L255:L258)</f>
        <v>0</v>
      </c>
      <c r="M259" s="37">
        <f t="shared" si="59"/>
        <v>0</v>
      </c>
      <c r="N259" s="32">
        <f t="shared" si="60"/>
        <v>331895436</v>
      </c>
      <c r="O259" s="37">
        <f t="shared" si="61"/>
        <v>0.74801313069352682</v>
      </c>
      <c r="P259" s="32">
        <f>SUM(P255:P258)</f>
        <v>96595874</v>
      </c>
      <c r="Q259" s="32">
        <f>SUM(Q255:Q258)</f>
        <v>399726669</v>
      </c>
      <c r="R259" s="32">
        <f>SUM(R255:R258)</f>
        <v>420151113</v>
      </c>
      <c r="S259" s="32">
        <f>SUM(S255:S258)</f>
        <v>307859068</v>
      </c>
      <c r="T259" s="37">
        <f t="shared" si="62"/>
        <v>0.73273414843958773</v>
      </c>
      <c r="U259" s="37">
        <f t="shared" si="63"/>
        <v>8.393323300744715E-2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1168323545</v>
      </c>
      <c r="E260" s="32">
        <f>SUM(E234:E239,E241:E246,E248:E253,E255:E258)</f>
        <v>1177554027</v>
      </c>
      <c r="F260" s="32">
        <f>SUM(F234:F239,F241:F246,F248:F253,F255:F258)</f>
        <v>210201409</v>
      </c>
      <c r="G260" s="37">
        <f t="shared" si="56"/>
        <v>0.17991712133131751</v>
      </c>
      <c r="H260" s="32">
        <f>SUM(H234:H239,H241:H246,H248:H253,H255:H258)</f>
        <v>352524467</v>
      </c>
      <c r="I260" s="37">
        <f t="shared" si="57"/>
        <v>0.30173530997357412</v>
      </c>
      <c r="J260" s="32">
        <f>SUM(J234:J239,J241:J246,J248:J253,J255:J258)</f>
        <v>203931921</v>
      </c>
      <c r="K260" s="37">
        <f t="shared" si="58"/>
        <v>0.17318264497769834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766657797</v>
      </c>
      <c r="O260" s="37">
        <f t="shared" si="61"/>
        <v>0.65105955176696106</v>
      </c>
      <c r="P260" s="32">
        <f>SUM(P234:P239,P241:P246,P248:P253,P255:P258)</f>
        <v>194026659</v>
      </c>
      <c r="Q260" s="32">
        <f>SUM(Q234:Q239,Q241:Q246,Q248:Q253,Q255:Q258)</f>
        <v>1046771951</v>
      </c>
      <c r="R260" s="32">
        <f>SUM(R234:R239,R241:R246,R248:R253,R255:R258)</f>
        <v>1069848602</v>
      </c>
      <c r="S260" s="32">
        <f>SUM(S234:S239,S241:S246,S248:S253,S255:S258)</f>
        <v>780354154</v>
      </c>
      <c r="T260" s="37">
        <f t="shared" si="62"/>
        <v>0.72940615386250696</v>
      </c>
      <c r="U260" s="37">
        <f t="shared" si="63"/>
        <v>5.1051036239303516E-2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4299715</v>
      </c>
      <c r="E263" s="31">
        <v>3371879</v>
      </c>
      <c r="F263" s="31">
        <v>883758</v>
      </c>
      <c r="G263" s="36">
        <f t="shared" ref="G263:G299" si="64">IF(($D263     =0),0,($F263     /$D263     ))</f>
        <v>0.2055387391955048</v>
      </c>
      <c r="H263" s="31">
        <v>902789</v>
      </c>
      <c r="I263" s="36">
        <f t="shared" ref="I263:I299" si="65">IF(($D263     =0),0,($H263     /$D263     ))</f>
        <v>0.20996484650726852</v>
      </c>
      <c r="J263" s="31">
        <v>921034</v>
      </c>
      <c r="K263" s="36">
        <f t="shared" ref="K263:K299" si="66">IF(($E263     =0),0,($J263     /$E263     ))</f>
        <v>0.27315155733642876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2707581</v>
      </c>
      <c r="O263" s="36">
        <f t="shared" ref="O263:O299" si="69">IF(($E263     =0),0,($N263     /$E263     ))</f>
        <v>0.80298877866020701</v>
      </c>
      <c r="P263" s="31">
        <v>1078070</v>
      </c>
      <c r="Q263" s="31">
        <v>6305300</v>
      </c>
      <c r="R263" s="31">
        <v>3335903</v>
      </c>
      <c r="S263" s="31">
        <v>1780426</v>
      </c>
      <c r="T263" s="36">
        <f t="shared" ref="T263:T299" si="70">IF(($R263     =0),0,($S263     /$R263     ))</f>
        <v>0.53371635805957185</v>
      </c>
      <c r="U263" s="36">
        <f t="shared" ref="U263:U299" si="71">IF(($P263     =0),0,(($J263     /$P263     )-1))</f>
        <v>-0.14566401068576251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50711591</v>
      </c>
      <c r="E264" s="31">
        <v>51461591</v>
      </c>
      <c r="F264" s="31">
        <v>19107809</v>
      </c>
      <c r="G264" s="36">
        <f t="shared" si="64"/>
        <v>0.37679371960544483</v>
      </c>
      <c r="H264" s="31">
        <v>16056120</v>
      </c>
      <c r="I264" s="36">
        <f t="shared" si="65"/>
        <v>0.31661637277363275</v>
      </c>
      <c r="J264" s="31">
        <v>13056902</v>
      </c>
      <c r="K264" s="36">
        <f t="shared" si="66"/>
        <v>0.25372130449678482</v>
      </c>
      <c r="L264" s="31">
        <v>0</v>
      </c>
      <c r="M264" s="36">
        <f t="shared" si="67"/>
        <v>0</v>
      </c>
      <c r="N264" s="31">
        <f t="shared" si="68"/>
        <v>48220831</v>
      </c>
      <c r="O264" s="36">
        <f t="shared" si="69"/>
        <v>0.93702565472567689</v>
      </c>
      <c r="P264" s="31">
        <v>12772902</v>
      </c>
      <c r="Q264" s="31">
        <v>44333903</v>
      </c>
      <c r="R264" s="31">
        <v>46024933</v>
      </c>
      <c r="S264" s="31">
        <v>42487967</v>
      </c>
      <c r="T264" s="36">
        <f t="shared" si="70"/>
        <v>0.92315108856323591</v>
      </c>
      <c r="U264" s="36">
        <f t="shared" si="71"/>
        <v>2.2234571282234938E-2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49585574</v>
      </c>
      <c r="E265" s="31">
        <v>49585574</v>
      </c>
      <c r="F265" s="31">
        <v>13182474</v>
      </c>
      <c r="G265" s="36">
        <f t="shared" si="64"/>
        <v>0.26585300797364975</v>
      </c>
      <c r="H265" s="31">
        <v>13758068</v>
      </c>
      <c r="I265" s="36">
        <f t="shared" si="65"/>
        <v>0.27746110189225598</v>
      </c>
      <c r="J265" s="31">
        <v>12656435</v>
      </c>
      <c r="K265" s="36">
        <f t="shared" si="66"/>
        <v>0.25524429746441979</v>
      </c>
      <c r="L265" s="31">
        <v>0</v>
      </c>
      <c r="M265" s="36">
        <f t="shared" si="67"/>
        <v>0</v>
      </c>
      <c r="N265" s="31">
        <f t="shared" si="68"/>
        <v>39596977</v>
      </c>
      <c r="O265" s="36">
        <f t="shared" si="69"/>
        <v>0.79855840733032557</v>
      </c>
      <c r="P265" s="31">
        <v>9600282</v>
      </c>
      <c r="Q265" s="31">
        <v>40992520</v>
      </c>
      <c r="R265" s="31">
        <v>40992520</v>
      </c>
      <c r="S265" s="31">
        <v>28877306</v>
      </c>
      <c r="T265" s="36">
        <f t="shared" si="70"/>
        <v>0.70445305631368849</v>
      </c>
      <c r="U265" s="36">
        <f t="shared" si="71"/>
        <v>0.31833991959819508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104596880</v>
      </c>
      <c r="E267" s="32">
        <f>SUM(E263:E266)</f>
        <v>104419044</v>
      </c>
      <c r="F267" s="32">
        <f>SUM(F263:F266)</f>
        <v>33174041</v>
      </c>
      <c r="G267" s="37">
        <f t="shared" si="64"/>
        <v>0.31716090384340334</v>
      </c>
      <c r="H267" s="32">
        <f>SUM(H263:H266)</f>
        <v>30716977</v>
      </c>
      <c r="I267" s="37">
        <f t="shared" si="65"/>
        <v>0.29367010755961365</v>
      </c>
      <c r="J267" s="32">
        <f>SUM(J263:J266)</f>
        <v>26634371</v>
      </c>
      <c r="K267" s="37">
        <f t="shared" si="66"/>
        <v>0.25507196752347205</v>
      </c>
      <c r="L267" s="32">
        <f>SUM(L263:L266)</f>
        <v>0</v>
      </c>
      <c r="M267" s="37">
        <f t="shared" si="67"/>
        <v>0</v>
      </c>
      <c r="N267" s="32">
        <f t="shared" si="68"/>
        <v>90525389</v>
      </c>
      <c r="O267" s="37">
        <f t="shared" si="69"/>
        <v>0.86694328479008098</v>
      </c>
      <c r="P267" s="32">
        <f>SUM(P263:P266)</f>
        <v>23451254</v>
      </c>
      <c r="Q267" s="32">
        <f>SUM(Q263:Q266)</f>
        <v>91631723</v>
      </c>
      <c r="R267" s="32">
        <f>SUM(R263:R266)</f>
        <v>90353356</v>
      </c>
      <c r="S267" s="32">
        <f>SUM(S263:S266)</f>
        <v>73145699</v>
      </c>
      <c r="T267" s="37">
        <f t="shared" si="70"/>
        <v>0.80955154560058618</v>
      </c>
      <c r="U267" s="37">
        <f t="shared" si="71"/>
        <v>0.13573333860952586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4084384</v>
      </c>
      <c r="E268" s="31">
        <v>3656843</v>
      </c>
      <c r="F268" s="31">
        <v>0</v>
      </c>
      <c r="G268" s="36">
        <f t="shared" si="64"/>
        <v>0</v>
      </c>
      <c r="H268" s="31">
        <v>1082485</v>
      </c>
      <c r="I268" s="36">
        <f t="shared" si="65"/>
        <v>0.26503017346067365</v>
      </c>
      <c r="J268" s="31">
        <v>1108485</v>
      </c>
      <c r="K268" s="36">
        <f t="shared" si="66"/>
        <v>0.30312622116946231</v>
      </c>
      <c r="L268" s="31">
        <v>0</v>
      </c>
      <c r="M268" s="36">
        <f t="shared" si="67"/>
        <v>0</v>
      </c>
      <c r="N268" s="31">
        <f t="shared" si="68"/>
        <v>2190970</v>
      </c>
      <c r="O268" s="36">
        <f t="shared" si="69"/>
        <v>0.59914248437791828</v>
      </c>
      <c r="P268" s="31">
        <v>0</v>
      </c>
      <c r="Q268" s="31">
        <v>4855860</v>
      </c>
      <c r="R268" s="31">
        <v>3826185</v>
      </c>
      <c r="S268" s="31">
        <v>227708</v>
      </c>
      <c r="T268" s="36">
        <f t="shared" si="70"/>
        <v>5.9513065886777558E-2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26639689</v>
      </c>
      <c r="E269" s="31">
        <v>40492439</v>
      </c>
      <c r="F269" s="31">
        <v>4457882</v>
      </c>
      <c r="G269" s="36">
        <f t="shared" si="64"/>
        <v>0.16733986646766033</v>
      </c>
      <c r="H269" s="31">
        <v>4225674</v>
      </c>
      <c r="I269" s="36">
        <f t="shared" si="65"/>
        <v>0.15862324819182386</v>
      </c>
      <c r="J269" s="31">
        <v>2064855</v>
      </c>
      <c r="K269" s="36">
        <f t="shared" si="66"/>
        <v>5.0993594137414146E-2</v>
      </c>
      <c r="L269" s="31">
        <v>0</v>
      </c>
      <c r="M269" s="36">
        <f t="shared" si="67"/>
        <v>0</v>
      </c>
      <c r="N269" s="31">
        <f t="shared" si="68"/>
        <v>10748411</v>
      </c>
      <c r="O269" s="36">
        <f t="shared" si="69"/>
        <v>0.26544242000339868</v>
      </c>
      <c r="P269" s="31">
        <v>4021208</v>
      </c>
      <c r="Q269" s="31">
        <v>25062282</v>
      </c>
      <c r="R269" s="31">
        <v>25131782</v>
      </c>
      <c r="S269" s="31">
        <v>12280959</v>
      </c>
      <c r="T269" s="36">
        <f t="shared" si="70"/>
        <v>0.48866248322542349</v>
      </c>
      <c r="U269" s="36">
        <f t="shared" si="71"/>
        <v>-0.48650878044607493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2295086</v>
      </c>
      <c r="E270" s="31">
        <v>2295086</v>
      </c>
      <c r="F270" s="31">
        <v>689151</v>
      </c>
      <c r="G270" s="36">
        <f t="shared" si="64"/>
        <v>0.30027240809276862</v>
      </c>
      <c r="H270" s="31">
        <v>468373</v>
      </c>
      <c r="I270" s="36">
        <f t="shared" si="65"/>
        <v>0.20407644855138327</v>
      </c>
      <c r="J270" s="31">
        <v>922658</v>
      </c>
      <c r="K270" s="36">
        <f t="shared" si="66"/>
        <v>0.40201456503155003</v>
      </c>
      <c r="L270" s="31">
        <v>0</v>
      </c>
      <c r="M270" s="36">
        <f t="shared" si="67"/>
        <v>0</v>
      </c>
      <c r="N270" s="31">
        <f t="shared" si="68"/>
        <v>2080182</v>
      </c>
      <c r="O270" s="36">
        <f t="shared" si="69"/>
        <v>0.90636342167570194</v>
      </c>
      <c r="P270" s="31">
        <v>859092</v>
      </c>
      <c r="Q270" s="31">
        <v>2166991</v>
      </c>
      <c r="R270" s="31">
        <v>2166991</v>
      </c>
      <c r="S270" s="31">
        <v>1852447</v>
      </c>
      <c r="T270" s="36">
        <f t="shared" si="70"/>
        <v>0.85484757435540804</v>
      </c>
      <c r="U270" s="36">
        <f t="shared" si="71"/>
        <v>7.3992075353978448E-2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9879105</v>
      </c>
      <c r="E271" s="31">
        <v>9879105</v>
      </c>
      <c r="F271" s="31">
        <v>1695979</v>
      </c>
      <c r="G271" s="36">
        <f t="shared" si="64"/>
        <v>0.17167334490320732</v>
      </c>
      <c r="H271" s="31">
        <v>1554348</v>
      </c>
      <c r="I271" s="36">
        <f t="shared" si="65"/>
        <v>0.15733692475178673</v>
      </c>
      <c r="J271" s="31">
        <v>1571928</v>
      </c>
      <c r="K271" s="36">
        <f t="shared" si="66"/>
        <v>0.15911643817936949</v>
      </c>
      <c r="L271" s="31">
        <v>0</v>
      </c>
      <c r="M271" s="36">
        <f t="shared" si="67"/>
        <v>0</v>
      </c>
      <c r="N271" s="31">
        <f t="shared" si="68"/>
        <v>4822255</v>
      </c>
      <c r="O271" s="36">
        <f t="shared" si="69"/>
        <v>0.48812670783436352</v>
      </c>
      <c r="P271" s="31">
        <v>1610619</v>
      </c>
      <c r="Q271" s="31">
        <v>9409502</v>
      </c>
      <c r="R271" s="31">
        <v>9409502</v>
      </c>
      <c r="S271" s="31">
        <v>5040874</v>
      </c>
      <c r="T271" s="36">
        <f t="shared" si="70"/>
        <v>0.53572165668278726</v>
      </c>
      <c r="U271" s="36">
        <f t="shared" si="71"/>
        <v>-2.4022441061480104E-2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9948647</v>
      </c>
      <c r="E272" s="31">
        <v>9541600</v>
      </c>
      <c r="F272" s="31">
        <v>569705</v>
      </c>
      <c r="G272" s="36">
        <f t="shared" si="64"/>
        <v>5.7264570750173369E-2</v>
      </c>
      <c r="H272" s="31">
        <v>6802892</v>
      </c>
      <c r="I272" s="36">
        <f t="shared" si="65"/>
        <v>0.68380072184690044</v>
      </c>
      <c r="J272" s="31">
        <v>777675</v>
      </c>
      <c r="K272" s="36">
        <f t="shared" si="66"/>
        <v>8.1503626226209436E-2</v>
      </c>
      <c r="L272" s="31">
        <v>0</v>
      </c>
      <c r="M272" s="36">
        <f t="shared" si="67"/>
        <v>0</v>
      </c>
      <c r="N272" s="31">
        <f t="shared" si="68"/>
        <v>8150272</v>
      </c>
      <c r="O272" s="36">
        <f t="shared" si="69"/>
        <v>0.85418294625639302</v>
      </c>
      <c r="P272" s="31">
        <v>861000</v>
      </c>
      <c r="Q272" s="31">
        <v>9053723</v>
      </c>
      <c r="R272" s="31">
        <v>9053723</v>
      </c>
      <c r="S272" s="31">
        <v>2643405</v>
      </c>
      <c r="T272" s="36">
        <f t="shared" si="70"/>
        <v>0.29196883978005511</v>
      </c>
      <c r="U272" s="36">
        <f t="shared" si="71"/>
        <v>-9.6777003484320612E-2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6225073</v>
      </c>
      <c r="E273" s="31">
        <v>6225073</v>
      </c>
      <c r="F273" s="31">
        <v>525287</v>
      </c>
      <c r="G273" s="36">
        <f t="shared" si="64"/>
        <v>8.4382464269896915E-2</v>
      </c>
      <c r="H273" s="31">
        <v>804520</v>
      </c>
      <c r="I273" s="36">
        <f t="shared" si="65"/>
        <v>0.12923864507291721</v>
      </c>
      <c r="J273" s="31">
        <v>542151</v>
      </c>
      <c r="K273" s="36">
        <f t="shared" si="66"/>
        <v>8.7091508806402748E-2</v>
      </c>
      <c r="L273" s="31">
        <v>0</v>
      </c>
      <c r="M273" s="36">
        <f t="shared" si="67"/>
        <v>0</v>
      </c>
      <c r="N273" s="31">
        <f t="shared" si="68"/>
        <v>1871958</v>
      </c>
      <c r="O273" s="36">
        <f t="shared" si="69"/>
        <v>0.3007126181492169</v>
      </c>
      <c r="P273" s="31">
        <v>697621</v>
      </c>
      <c r="Q273" s="31">
        <v>1954837</v>
      </c>
      <c r="R273" s="31">
        <v>2254837</v>
      </c>
      <c r="S273" s="31">
        <v>2002757</v>
      </c>
      <c r="T273" s="36">
        <f t="shared" si="70"/>
        <v>0.88820477932551223</v>
      </c>
      <c r="U273" s="36">
        <f t="shared" si="71"/>
        <v>-0.22285739678134686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59071984</v>
      </c>
      <c r="E275" s="32">
        <f>SUM(E268:E274)</f>
        <v>72090146</v>
      </c>
      <c r="F275" s="32">
        <f>SUM(F268:F274)</f>
        <v>7938004</v>
      </c>
      <c r="G275" s="37">
        <f t="shared" si="64"/>
        <v>0.13437848980999181</v>
      </c>
      <c r="H275" s="32">
        <f>SUM(H268:H274)</f>
        <v>14938292</v>
      </c>
      <c r="I275" s="37">
        <f t="shared" si="65"/>
        <v>0.25288285560207358</v>
      </c>
      <c r="J275" s="32">
        <f>SUM(J268:J274)</f>
        <v>6987752</v>
      </c>
      <c r="K275" s="37">
        <f t="shared" si="66"/>
        <v>9.6930751118190273E-2</v>
      </c>
      <c r="L275" s="32">
        <f>SUM(L268:L274)</f>
        <v>0</v>
      </c>
      <c r="M275" s="37">
        <f t="shared" si="67"/>
        <v>0</v>
      </c>
      <c r="N275" s="32">
        <f t="shared" si="68"/>
        <v>29864048</v>
      </c>
      <c r="O275" s="37">
        <f t="shared" si="69"/>
        <v>0.41425977969305267</v>
      </c>
      <c r="P275" s="32">
        <f>SUM(P268:P274)</f>
        <v>8049540</v>
      </c>
      <c r="Q275" s="32">
        <f>SUM(Q268:Q274)</f>
        <v>52503195</v>
      </c>
      <c r="R275" s="32">
        <f>SUM(R268:R274)</f>
        <v>51843020</v>
      </c>
      <c r="S275" s="32">
        <f>SUM(S268:S274)</f>
        <v>24048150</v>
      </c>
      <c r="T275" s="37">
        <f t="shared" si="70"/>
        <v>0.46386475942180838</v>
      </c>
      <c r="U275" s="37">
        <f t="shared" si="71"/>
        <v>-0.13190666795866601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3885424</v>
      </c>
      <c r="E276" s="31">
        <v>5439645</v>
      </c>
      <c r="F276" s="31">
        <v>828639</v>
      </c>
      <c r="G276" s="36">
        <f t="shared" si="64"/>
        <v>0.21326861624368409</v>
      </c>
      <c r="H276" s="31">
        <v>1243468</v>
      </c>
      <c r="I276" s="36">
        <f t="shared" si="65"/>
        <v>0.32003405548532154</v>
      </c>
      <c r="J276" s="31">
        <v>1238884</v>
      </c>
      <c r="K276" s="36">
        <f t="shared" si="66"/>
        <v>0.22775089183209565</v>
      </c>
      <c r="L276" s="31">
        <v>0</v>
      </c>
      <c r="M276" s="36">
        <f t="shared" si="67"/>
        <v>0</v>
      </c>
      <c r="N276" s="31">
        <f t="shared" si="68"/>
        <v>3310991</v>
      </c>
      <c r="O276" s="36">
        <f t="shared" si="69"/>
        <v>0.60867777217079422</v>
      </c>
      <c r="P276" s="31">
        <v>740294</v>
      </c>
      <c r="Q276" s="31">
        <v>3320976</v>
      </c>
      <c r="R276" s="31">
        <v>3320976</v>
      </c>
      <c r="S276" s="31">
        <v>2323395</v>
      </c>
      <c r="T276" s="36">
        <f t="shared" si="70"/>
        <v>0.69961210198447688</v>
      </c>
      <c r="U276" s="36">
        <f t="shared" si="71"/>
        <v>0.67350268947202063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11356200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2013413</v>
      </c>
      <c r="Q277" s="31">
        <v>9374100</v>
      </c>
      <c r="R277" s="31">
        <v>7601100</v>
      </c>
      <c r="S277" s="31">
        <v>6147594</v>
      </c>
      <c r="T277" s="36">
        <f t="shared" si="70"/>
        <v>0.8087768875557485</v>
      </c>
      <c r="U277" s="36">
        <f t="shared" si="71"/>
        <v>-1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7755221</v>
      </c>
      <c r="E278" s="31">
        <v>7755221</v>
      </c>
      <c r="F278" s="31">
        <v>836086</v>
      </c>
      <c r="G278" s="36">
        <f t="shared" si="64"/>
        <v>0.10780943573368186</v>
      </c>
      <c r="H278" s="31">
        <v>2506947</v>
      </c>
      <c r="I278" s="36">
        <f t="shared" si="65"/>
        <v>0.32325925979414383</v>
      </c>
      <c r="J278" s="31">
        <v>840545</v>
      </c>
      <c r="K278" s="36">
        <f t="shared" si="66"/>
        <v>0.10838440322977257</v>
      </c>
      <c r="L278" s="31">
        <v>0</v>
      </c>
      <c r="M278" s="36">
        <f t="shared" si="67"/>
        <v>0</v>
      </c>
      <c r="N278" s="31">
        <f t="shared" si="68"/>
        <v>4183578</v>
      </c>
      <c r="O278" s="36">
        <f t="shared" si="69"/>
        <v>0.53945309875759828</v>
      </c>
      <c r="P278" s="31">
        <v>2156568</v>
      </c>
      <c r="Q278" s="31">
        <v>15281197</v>
      </c>
      <c r="R278" s="31">
        <v>14770137</v>
      </c>
      <c r="S278" s="31">
        <v>6494651</v>
      </c>
      <c r="T278" s="36">
        <f t="shared" si="70"/>
        <v>0.43971501415322012</v>
      </c>
      <c r="U278" s="36">
        <f t="shared" si="71"/>
        <v>-0.61023951018470091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6544228</v>
      </c>
      <c r="E279" s="31">
        <v>6544228</v>
      </c>
      <c r="F279" s="31">
        <v>496168</v>
      </c>
      <c r="G279" s="36">
        <f t="shared" si="64"/>
        <v>7.581765182997903E-2</v>
      </c>
      <c r="H279" s="31">
        <v>-165920</v>
      </c>
      <c r="I279" s="36">
        <f t="shared" si="65"/>
        <v>-2.5353639879295158E-2</v>
      </c>
      <c r="J279" s="31">
        <v>306350</v>
      </c>
      <c r="K279" s="36">
        <f t="shared" si="66"/>
        <v>4.6812244316671116E-2</v>
      </c>
      <c r="L279" s="31">
        <v>0</v>
      </c>
      <c r="M279" s="36">
        <f t="shared" si="67"/>
        <v>0</v>
      </c>
      <c r="N279" s="31">
        <f t="shared" si="68"/>
        <v>636598</v>
      </c>
      <c r="O279" s="36">
        <f t="shared" si="69"/>
        <v>9.7276256267354991E-2</v>
      </c>
      <c r="P279" s="31">
        <v>471142</v>
      </c>
      <c r="Q279" s="31">
        <v>6188178</v>
      </c>
      <c r="R279" s="31">
        <v>6188178</v>
      </c>
      <c r="S279" s="31">
        <v>2437211</v>
      </c>
      <c r="T279" s="36">
        <f t="shared" si="70"/>
        <v>0.39384953050801058</v>
      </c>
      <c r="U279" s="36">
        <f t="shared" si="71"/>
        <v>-0.34977140649740412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2245932</v>
      </c>
      <c r="E280" s="31">
        <v>1907672</v>
      </c>
      <c r="F280" s="31">
        <v>386228</v>
      </c>
      <c r="G280" s="36">
        <f t="shared" si="64"/>
        <v>0.17196780668337242</v>
      </c>
      <c r="H280" s="31">
        <v>361230</v>
      </c>
      <c r="I280" s="36">
        <f t="shared" si="65"/>
        <v>0.16083746079578545</v>
      </c>
      <c r="J280" s="31">
        <v>366762</v>
      </c>
      <c r="K280" s="36">
        <f t="shared" si="66"/>
        <v>0.19225632079309232</v>
      </c>
      <c r="L280" s="31">
        <v>0</v>
      </c>
      <c r="M280" s="36">
        <f t="shared" si="67"/>
        <v>0</v>
      </c>
      <c r="N280" s="31">
        <f t="shared" si="68"/>
        <v>1114220</v>
      </c>
      <c r="O280" s="36">
        <f t="shared" si="69"/>
        <v>0.58407315303679042</v>
      </c>
      <c r="P280" s="31">
        <v>402659</v>
      </c>
      <c r="Q280" s="31">
        <v>2055454</v>
      </c>
      <c r="R280" s="31">
        <v>1694546</v>
      </c>
      <c r="S280" s="31">
        <v>1166319</v>
      </c>
      <c r="T280" s="36">
        <f t="shared" si="70"/>
        <v>0.68827815827956274</v>
      </c>
      <c r="U280" s="36">
        <f t="shared" si="71"/>
        <v>-8.9149876197973987E-2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2501275</v>
      </c>
      <c r="E281" s="31">
        <v>3229150</v>
      </c>
      <c r="F281" s="31">
        <v>237002</v>
      </c>
      <c r="G281" s="36">
        <f t="shared" si="64"/>
        <v>9.4752476237119063E-2</v>
      </c>
      <c r="H281" s="31">
        <v>696408</v>
      </c>
      <c r="I281" s="36">
        <f t="shared" si="65"/>
        <v>0.27842120518535546</v>
      </c>
      <c r="J281" s="31">
        <v>708746</v>
      </c>
      <c r="K281" s="36">
        <f t="shared" si="66"/>
        <v>0.21948376507749717</v>
      </c>
      <c r="L281" s="31">
        <v>0</v>
      </c>
      <c r="M281" s="36">
        <f t="shared" si="67"/>
        <v>0</v>
      </c>
      <c r="N281" s="31">
        <f t="shared" si="68"/>
        <v>1642156</v>
      </c>
      <c r="O281" s="36">
        <f t="shared" si="69"/>
        <v>0.50854125698713282</v>
      </c>
      <c r="P281" s="31">
        <v>727454</v>
      </c>
      <c r="Q281" s="31">
        <v>2395844</v>
      </c>
      <c r="R281" s="31">
        <v>2765488</v>
      </c>
      <c r="S281" s="31">
        <v>2616548</v>
      </c>
      <c r="T281" s="36">
        <f t="shared" si="70"/>
        <v>0.9461433208171578</v>
      </c>
      <c r="U281" s="36">
        <f t="shared" si="71"/>
        <v>-2.5717090015313637E-2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9203322</v>
      </c>
      <c r="E282" s="31">
        <v>9203322</v>
      </c>
      <c r="F282" s="31">
        <v>804406</v>
      </c>
      <c r="G282" s="36">
        <f t="shared" si="64"/>
        <v>8.7403874383619309E-2</v>
      </c>
      <c r="H282" s="31">
        <v>839806</v>
      </c>
      <c r="I282" s="36">
        <f t="shared" si="65"/>
        <v>9.125031157227792E-2</v>
      </c>
      <c r="J282" s="31">
        <v>589141</v>
      </c>
      <c r="K282" s="36">
        <f t="shared" si="66"/>
        <v>6.4013950614788873E-2</v>
      </c>
      <c r="L282" s="31">
        <v>0</v>
      </c>
      <c r="M282" s="36">
        <f t="shared" si="67"/>
        <v>0</v>
      </c>
      <c r="N282" s="31">
        <f t="shared" si="68"/>
        <v>2233353</v>
      </c>
      <c r="O282" s="36">
        <f t="shared" si="69"/>
        <v>0.24266813657068612</v>
      </c>
      <c r="P282" s="31">
        <v>779322</v>
      </c>
      <c r="Q282" s="31">
        <v>8394707</v>
      </c>
      <c r="R282" s="31">
        <v>8622601</v>
      </c>
      <c r="S282" s="31">
        <v>2331515</v>
      </c>
      <c r="T282" s="36">
        <f t="shared" si="70"/>
        <v>0.27039578892726218</v>
      </c>
      <c r="U282" s="36">
        <f t="shared" si="71"/>
        <v>-0.24403391666089247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18008255</v>
      </c>
      <c r="E283" s="31">
        <v>18008255</v>
      </c>
      <c r="F283" s="31">
        <v>2707268</v>
      </c>
      <c r="G283" s="36">
        <f t="shared" si="64"/>
        <v>0.15033483255318186</v>
      </c>
      <c r="H283" s="31">
        <v>2687470</v>
      </c>
      <c r="I283" s="36">
        <f t="shared" si="65"/>
        <v>0.14923544785433124</v>
      </c>
      <c r="J283" s="31">
        <v>2733568</v>
      </c>
      <c r="K283" s="36">
        <f t="shared" si="66"/>
        <v>0.15179527388966893</v>
      </c>
      <c r="L283" s="31">
        <v>0</v>
      </c>
      <c r="M283" s="36">
        <f t="shared" si="67"/>
        <v>0</v>
      </c>
      <c r="N283" s="31">
        <f t="shared" si="68"/>
        <v>8128306</v>
      </c>
      <c r="O283" s="36">
        <f t="shared" si="69"/>
        <v>0.45136555429718206</v>
      </c>
      <c r="P283" s="31">
        <v>2178691</v>
      </c>
      <c r="Q283" s="31">
        <v>8490672</v>
      </c>
      <c r="R283" s="31">
        <v>8790606</v>
      </c>
      <c r="S283" s="31">
        <v>6428081</v>
      </c>
      <c r="T283" s="36">
        <f t="shared" si="70"/>
        <v>0.73124435334719817</v>
      </c>
      <c r="U283" s="36">
        <f t="shared" si="71"/>
        <v>0.25468366096890294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61499857</v>
      </c>
      <c r="E285" s="32">
        <f>SUM(E276:E284)</f>
        <v>52087493</v>
      </c>
      <c r="F285" s="32">
        <f>SUM(F276:F284)</f>
        <v>6295797</v>
      </c>
      <c r="G285" s="37">
        <f t="shared" si="64"/>
        <v>0.1023709209600276</v>
      </c>
      <c r="H285" s="32">
        <f>SUM(H276:H284)</f>
        <v>8169409</v>
      </c>
      <c r="I285" s="37">
        <f t="shared" si="65"/>
        <v>0.13283622757041533</v>
      </c>
      <c r="J285" s="32">
        <f>SUM(J276:J284)</f>
        <v>6783996</v>
      </c>
      <c r="K285" s="37">
        <f t="shared" si="66"/>
        <v>0.13024232131886249</v>
      </c>
      <c r="L285" s="32">
        <f>SUM(L276:L284)</f>
        <v>0</v>
      </c>
      <c r="M285" s="37">
        <f t="shared" si="67"/>
        <v>0</v>
      </c>
      <c r="N285" s="32">
        <f t="shared" si="68"/>
        <v>21249202</v>
      </c>
      <c r="O285" s="37">
        <f t="shared" si="69"/>
        <v>0.40795209706099694</v>
      </c>
      <c r="P285" s="32">
        <f>SUM(P276:P284)</f>
        <v>9469543</v>
      </c>
      <c r="Q285" s="32">
        <f>SUM(Q276:Q284)</f>
        <v>55501128</v>
      </c>
      <c r="R285" s="32">
        <f>SUM(R276:R284)</f>
        <v>53753632</v>
      </c>
      <c r="S285" s="32">
        <f>SUM(S276:S284)</f>
        <v>29945314</v>
      </c>
      <c r="T285" s="37">
        <f t="shared" si="70"/>
        <v>0.5570844775660927</v>
      </c>
      <c r="U285" s="37">
        <f t="shared" si="71"/>
        <v>-0.28359837428268708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11707985</v>
      </c>
      <c r="E286" s="31">
        <v>11707985</v>
      </c>
      <c r="F286" s="31">
        <v>1417993</v>
      </c>
      <c r="G286" s="36">
        <f t="shared" si="64"/>
        <v>0.12111332564911896</v>
      </c>
      <c r="H286" s="31">
        <v>2931401</v>
      </c>
      <c r="I286" s="36">
        <f t="shared" si="65"/>
        <v>0.2503762175985022</v>
      </c>
      <c r="J286" s="31">
        <v>2937627</v>
      </c>
      <c r="K286" s="36">
        <f t="shared" si="66"/>
        <v>0.25090799142636416</v>
      </c>
      <c r="L286" s="31">
        <v>0</v>
      </c>
      <c r="M286" s="36">
        <f t="shared" si="67"/>
        <v>0</v>
      </c>
      <c r="N286" s="31">
        <f t="shared" si="68"/>
        <v>7287021</v>
      </c>
      <c r="O286" s="36">
        <f t="shared" si="69"/>
        <v>0.62239753467398529</v>
      </c>
      <c r="P286" s="31">
        <v>1690242</v>
      </c>
      <c r="Q286" s="31">
        <v>12145767</v>
      </c>
      <c r="R286" s="31">
        <v>8030000</v>
      </c>
      <c r="S286" s="31">
        <v>4924097</v>
      </c>
      <c r="T286" s="36">
        <f t="shared" si="70"/>
        <v>0.61321257783312577</v>
      </c>
      <c r="U286" s="36">
        <f t="shared" si="71"/>
        <v>0.73799195618142255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3879732</v>
      </c>
      <c r="E287" s="31">
        <v>7466609</v>
      </c>
      <c r="F287" s="31">
        <v>833050</v>
      </c>
      <c r="G287" s="36">
        <f t="shared" si="64"/>
        <v>0.21471843931488052</v>
      </c>
      <c r="H287" s="31">
        <v>1689347</v>
      </c>
      <c r="I287" s="36">
        <f t="shared" si="65"/>
        <v>0.4354287873492293</v>
      </c>
      <c r="J287" s="31">
        <v>3154652</v>
      </c>
      <c r="K287" s="36">
        <f t="shared" si="66"/>
        <v>0.42250129878235221</v>
      </c>
      <c r="L287" s="31">
        <v>0</v>
      </c>
      <c r="M287" s="36">
        <f t="shared" si="67"/>
        <v>0</v>
      </c>
      <c r="N287" s="31">
        <f t="shared" si="68"/>
        <v>5677049</v>
      </c>
      <c r="O287" s="36">
        <f t="shared" si="69"/>
        <v>0.76032493465239714</v>
      </c>
      <c r="P287" s="31">
        <v>1626018</v>
      </c>
      <c r="Q287" s="31">
        <v>4682569</v>
      </c>
      <c r="R287" s="31">
        <v>4441333</v>
      </c>
      <c r="S287" s="31">
        <v>3484452</v>
      </c>
      <c r="T287" s="36">
        <f t="shared" si="70"/>
        <v>0.78455094450247254</v>
      </c>
      <c r="U287" s="36">
        <f t="shared" si="71"/>
        <v>0.9401089040834727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20004585</v>
      </c>
      <c r="E288" s="31">
        <v>22805066</v>
      </c>
      <c r="F288" s="31">
        <v>1369536</v>
      </c>
      <c r="G288" s="36">
        <f t="shared" si="64"/>
        <v>6.8461105291611896E-2</v>
      </c>
      <c r="H288" s="31">
        <v>4097108</v>
      </c>
      <c r="I288" s="36">
        <f t="shared" si="65"/>
        <v>0.20480844766337317</v>
      </c>
      <c r="J288" s="31">
        <v>2697722</v>
      </c>
      <c r="K288" s="36">
        <f t="shared" si="66"/>
        <v>0.11829485606399912</v>
      </c>
      <c r="L288" s="31">
        <v>0</v>
      </c>
      <c r="M288" s="36">
        <f t="shared" si="67"/>
        <v>0</v>
      </c>
      <c r="N288" s="31">
        <f t="shared" si="68"/>
        <v>8164366</v>
      </c>
      <c r="O288" s="36">
        <f t="shared" si="69"/>
        <v>0.35800668149787418</v>
      </c>
      <c r="P288" s="31">
        <v>1169</v>
      </c>
      <c r="Q288" s="31">
        <v>21977274</v>
      </c>
      <c r="R288" s="31">
        <v>21977274</v>
      </c>
      <c r="S288" s="31">
        <v>3717884</v>
      </c>
      <c r="T288" s="36">
        <f t="shared" si="70"/>
        <v>0.16916947934489054</v>
      </c>
      <c r="U288" s="36">
        <f t="shared" si="71"/>
        <v>2306.7177074422584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11541687</v>
      </c>
      <c r="E289" s="31">
        <v>9541687</v>
      </c>
      <c r="F289" s="31">
        <v>2255744</v>
      </c>
      <c r="G289" s="36">
        <f t="shared" si="64"/>
        <v>0.19544317914703457</v>
      </c>
      <c r="H289" s="31">
        <v>1999300</v>
      </c>
      <c r="I289" s="36">
        <f t="shared" si="65"/>
        <v>0.17322424356162144</v>
      </c>
      <c r="J289" s="31">
        <v>2011899</v>
      </c>
      <c r="K289" s="36">
        <f t="shared" si="66"/>
        <v>0.21085359433819198</v>
      </c>
      <c r="L289" s="31">
        <v>0</v>
      </c>
      <c r="M289" s="36">
        <f t="shared" si="67"/>
        <v>0</v>
      </c>
      <c r="N289" s="31">
        <f t="shared" si="68"/>
        <v>6266943</v>
      </c>
      <c r="O289" s="36">
        <f t="shared" si="69"/>
        <v>0.65679612001525511</v>
      </c>
      <c r="P289" s="31">
        <v>1928493</v>
      </c>
      <c r="Q289" s="31">
        <v>8480873</v>
      </c>
      <c r="R289" s="31">
        <v>10971185</v>
      </c>
      <c r="S289" s="31">
        <v>5997380</v>
      </c>
      <c r="T289" s="36">
        <f t="shared" si="70"/>
        <v>0.5466483337943896</v>
      </c>
      <c r="U289" s="36">
        <f t="shared" si="71"/>
        <v>4.3249314361006208E-2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48148882</v>
      </c>
      <c r="E290" s="31">
        <v>48811374</v>
      </c>
      <c r="F290" s="31">
        <v>12463189</v>
      </c>
      <c r="G290" s="36">
        <f t="shared" si="64"/>
        <v>0.25884690323650711</v>
      </c>
      <c r="H290" s="31">
        <v>11582675</v>
      </c>
      <c r="I290" s="36">
        <f t="shared" si="65"/>
        <v>0.24055958350185577</v>
      </c>
      <c r="J290" s="31">
        <v>11303542</v>
      </c>
      <c r="K290" s="36">
        <f t="shared" si="66"/>
        <v>0.23157598472847743</v>
      </c>
      <c r="L290" s="31">
        <v>0</v>
      </c>
      <c r="M290" s="36">
        <f t="shared" si="67"/>
        <v>0</v>
      </c>
      <c r="N290" s="31">
        <f t="shared" si="68"/>
        <v>35349406</v>
      </c>
      <c r="O290" s="36">
        <f t="shared" si="69"/>
        <v>0.72420428074817156</v>
      </c>
      <c r="P290" s="31">
        <v>11070308</v>
      </c>
      <c r="Q290" s="31">
        <v>43459623</v>
      </c>
      <c r="R290" s="31">
        <v>45379888</v>
      </c>
      <c r="S290" s="31">
        <v>34116557</v>
      </c>
      <c r="T290" s="36">
        <f t="shared" si="70"/>
        <v>0.75179905688616944</v>
      </c>
      <c r="U290" s="36">
        <f t="shared" si="71"/>
        <v>2.1068429171076319E-2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95282871</v>
      </c>
      <c r="E292" s="32">
        <f>SUM(E286:E291)</f>
        <v>100332721</v>
      </c>
      <c r="F292" s="32">
        <f>SUM(F286:F291)</f>
        <v>18339512</v>
      </c>
      <c r="G292" s="37">
        <f t="shared" si="64"/>
        <v>0.19247438503401099</v>
      </c>
      <c r="H292" s="32">
        <f>SUM(H286:H291)</f>
        <v>22299831</v>
      </c>
      <c r="I292" s="37">
        <f t="shared" si="65"/>
        <v>0.23403819349649949</v>
      </c>
      <c r="J292" s="32">
        <f>SUM(J286:J291)</f>
        <v>22105442</v>
      </c>
      <c r="K292" s="37">
        <f t="shared" si="66"/>
        <v>0.22032136455264678</v>
      </c>
      <c r="L292" s="32">
        <f>SUM(L286:L291)</f>
        <v>0</v>
      </c>
      <c r="M292" s="37">
        <f t="shared" si="67"/>
        <v>0</v>
      </c>
      <c r="N292" s="32">
        <f t="shared" si="68"/>
        <v>62744785</v>
      </c>
      <c r="O292" s="37">
        <f t="shared" si="69"/>
        <v>0.62536712225715474</v>
      </c>
      <c r="P292" s="32">
        <f>SUM(P286:P291)</f>
        <v>16316230</v>
      </c>
      <c r="Q292" s="32">
        <f>SUM(Q286:Q291)</f>
        <v>90746106</v>
      </c>
      <c r="R292" s="32">
        <f>SUM(R286:R291)</f>
        <v>90799680</v>
      </c>
      <c r="S292" s="32">
        <f>SUM(S286:S291)</f>
        <v>52240370</v>
      </c>
      <c r="T292" s="37">
        <f t="shared" si="70"/>
        <v>0.57533649898325634</v>
      </c>
      <c r="U292" s="37">
        <f t="shared" si="71"/>
        <v>0.3548130910142846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76412609</v>
      </c>
      <c r="E293" s="31">
        <v>83402609</v>
      </c>
      <c r="F293" s="31">
        <v>22908520</v>
      </c>
      <c r="G293" s="36">
        <f t="shared" si="64"/>
        <v>0.29980025940483201</v>
      </c>
      <c r="H293" s="31">
        <v>24247030</v>
      </c>
      <c r="I293" s="36">
        <f t="shared" si="65"/>
        <v>0.31731713283078711</v>
      </c>
      <c r="J293" s="31">
        <v>24537063</v>
      </c>
      <c r="K293" s="36">
        <f t="shared" si="66"/>
        <v>0.29420018503258094</v>
      </c>
      <c r="L293" s="31">
        <v>0</v>
      </c>
      <c r="M293" s="36">
        <f t="shared" si="67"/>
        <v>0</v>
      </c>
      <c r="N293" s="31">
        <f t="shared" si="68"/>
        <v>71692613</v>
      </c>
      <c r="O293" s="36">
        <f t="shared" si="69"/>
        <v>0.85959676633137461</v>
      </c>
      <c r="P293" s="31">
        <v>21197999</v>
      </c>
      <c r="Q293" s="31">
        <v>70950471</v>
      </c>
      <c r="R293" s="31">
        <v>79090471</v>
      </c>
      <c r="S293" s="31">
        <v>61682720</v>
      </c>
      <c r="T293" s="36">
        <f t="shared" si="70"/>
        <v>0.77990077970328431</v>
      </c>
      <c r="U293" s="36">
        <f t="shared" si="71"/>
        <v>0.15751788647598297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25941100</v>
      </c>
      <c r="E294" s="31">
        <v>20487803</v>
      </c>
      <c r="F294" s="31">
        <v>6105838</v>
      </c>
      <c r="G294" s="36">
        <f t="shared" si="64"/>
        <v>0.23537313375300201</v>
      </c>
      <c r="H294" s="31">
        <v>4148888</v>
      </c>
      <c r="I294" s="36">
        <f t="shared" si="65"/>
        <v>0.15993492951339766</v>
      </c>
      <c r="J294" s="31">
        <v>8367942</v>
      </c>
      <c r="K294" s="36">
        <f t="shared" si="66"/>
        <v>0.40843530172561693</v>
      </c>
      <c r="L294" s="31">
        <v>0</v>
      </c>
      <c r="M294" s="36">
        <f t="shared" si="67"/>
        <v>0</v>
      </c>
      <c r="N294" s="31">
        <f t="shared" si="68"/>
        <v>18622668</v>
      </c>
      <c r="O294" s="36">
        <f t="shared" si="69"/>
        <v>0.90896364046452416</v>
      </c>
      <c r="P294" s="31">
        <v>5797227</v>
      </c>
      <c r="Q294" s="31">
        <v>24096419</v>
      </c>
      <c r="R294" s="31">
        <v>24751328</v>
      </c>
      <c r="S294" s="31">
        <v>17181041</v>
      </c>
      <c r="T294" s="36">
        <f t="shared" si="70"/>
        <v>0.69414622924475</v>
      </c>
      <c r="U294" s="36">
        <f t="shared" si="71"/>
        <v>0.44343873372562426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9367672</v>
      </c>
      <c r="E295" s="31">
        <v>11255533</v>
      </c>
      <c r="F295" s="31">
        <v>1790751</v>
      </c>
      <c r="G295" s="36">
        <f t="shared" si="64"/>
        <v>0.19116286308914318</v>
      </c>
      <c r="H295" s="31">
        <v>3539519</v>
      </c>
      <c r="I295" s="36">
        <f t="shared" si="65"/>
        <v>0.37784403638385289</v>
      </c>
      <c r="J295" s="31">
        <v>2624715</v>
      </c>
      <c r="K295" s="36">
        <f t="shared" si="66"/>
        <v>0.23319331034789734</v>
      </c>
      <c r="L295" s="31">
        <v>0</v>
      </c>
      <c r="M295" s="36">
        <f t="shared" si="67"/>
        <v>0</v>
      </c>
      <c r="N295" s="31">
        <f t="shared" si="68"/>
        <v>7954985</v>
      </c>
      <c r="O295" s="36">
        <f t="shared" si="69"/>
        <v>0.70676217643358163</v>
      </c>
      <c r="P295" s="31">
        <v>2278384</v>
      </c>
      <c r="Q295" s="31">
        <v>8844732</v>
      </c>
      <c r="R295" s="31">
        <v>8844740</v>
      </c>
      <c r="S295" s="31">
        <v>6792074</v>
      </c>
      <c r="T295" s="36">
        <f t="shared" si="70"/>
        <v>0.76792240359807074</v>
      </c>
      <c r="U295" s="36">
        <f t="shared" si="71"/>
        <v>0.15200729991081396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21700010</v>
      </c>
      <c r="E296" s="31">
        <v>24465744</v>
      </c>
      <c r="F296" s="31">
        <v>6544708</v>
      </c>
      <c r="G296" s="36">
        <f t="shared" si="64"/>
        <v>0.30159930801875207</v>
      </c>
      <c r="H296" s="31">
        <v>6613854</v>
      </c>
      <c r="I296" s="36">
        <f t="shared" si="65"/>
        <v>0.3047857581632451</v>
      </c>
      <c r="J296" s="31">
        <v>6685738</v>
      </c>
      <c r="K296" s="36">
        <f t="shared" si="66"/>
        <v>0.27326935162895516</v>
      </c>
      <c r="L296" s="31">
        <v>0</v>
      </c>
      <c r="M296" s="36">
        <f t="shared" si="67"/>
        <v>0</v>
      </c>
      <c r="N296" s="31">
        <f t="shared" si="68"/>
        <v>19844300</v>
      </c>
      <c r="O296" s="36">
        <f t="shared" si="69"/>
        <v>0.81110551961959543</v>
      </c>
      <c r="P296" s="31">
        <v>5929014</v>
      </c>
      <c r="Q296" s="31">
        <v>20845535</v>
      </c>
      <c r="R296" s="31">
        <v>25688161</v>
      </c>
      <c r="S296" s="31">
        <v>17205653</v>
      </c>
      <c r="T296" s="36">
        <f t="shared" si="70"/>
        <v>0.66978920756530602</v>
      </c>
      <c r="U296" s="36">
        <f t="shared" si="71"/>
        <v>0.12763066506505139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133421391</v>
      </c>
      <c r="E298" s="32">
        <f>SUM(E293:E297)</f>
        <v>139611689</v>
      </c>
      <c r="F298" s="32">
        <f>SUM(F293:F297)</f>
        <v>37349817</v>
      </c>
      <c r="G298" s="37">
        <f t="shared" si="64"/>
        <v>0.27993874685356862</v>
      </c>
      <c r="H298" s="32">
        <f>SUM(H293:H297)</f>
        <v>38549291</v>
      </c>
      <c r="I298" s="37">
        <f t="shared" si="65"/>
        <v>0.28892886448770422</v>
      </c>
      <c r="J298" s="32">
        <f>SUM(J293:J297)</f>
        <v>42215458</v>
      </c>
      <c r="K298" s="37">
        <f t="shared" si="66"/>
        <v>0.30237767555408629</v>
      </c>
      <c r="L298" s="32">
        <f>SUM(L293:L297)</f>
        <v>0</v>
      </c>
      <c r="M298" s="37">
        <f t="shared" si="67"/>
        <v>0</v>
      </c>
      <c r="N298" s="32">
        <f t="shared" si="68"/>
        <v>118114566</v>
      </c>
      <c r="O298" s="37">
        <f t="shared" si="69"/>
        <v>0.8460220404610963</v>
      </c>
      <c r="P298" s="32">
        <f>SUM(P293:P297)</f>
        <v>35202624</v>
      </c>
      <c r="Q298" s="32">
        <f>SUM(Q293:Q297)</f>
        <v>124737157</v>
      </c>
      <c r="R298" s="32">
        <f>SUM(R293:R297)</f>
        <v>138374700</v>
      </c>
      <c r="S298" s="32">
        <f>SUM(S293:S297)</f>
        <v>102861488</v>
      </c>
      <c r="T298" s="37">
        <f t="shared" si="70"/>
        <v>0.74335473175370936</v>
      </c>
      <c r="U298" s="37">
        <f t="shared" si="71"/>
        <v>0.19921338818378986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453872983</v>
      </c>
      <c r="E299" s="32">
        <f>SUM(E263:E266,E268:E274,E276:E284,E286:E291,E293:E297)</f>
        <v>468541093</v>
      </c>
      <c r="F299" s="32">
        <f>SUM(F263:F266,F268:F274,F276:F284,F286:F291,F293:F297)</f>
        <v>103097171</v>
      </c>
      <c r="G299" s="37">
        <f t="shared" si="64"/>
        <v>0.22714983015413368</v>
      </c>
      <c r="H299" s="32">
        <f>SUM(H263:H266,H268:H274,H276:H284,H286:H291,H293:H297)</f>
        <v>114673800</v>
      </c>
      <c r="I299" s="37">
        <f t="shared" si="65"/>
        <v>0.25265614895610561</v>
      </c>
      <c r="J299" s="32">
        <f>SUM(J263:J266,J268:J274,J276:J284,J286:J291,J293:J297)</f>
        <v>104727019</v>
      </c>
      <c r="K299" s="37">
        <f t="shared" si="66"/>
        <v>0.22351725508097536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322497990</v>
      </c>
      <c r="O299" s="37">
        <f t="shared" si="69"/>
        <v>0.68830246656721739</v>
      </c>
      <c r="P299" s="32">
        <f>SUM(P263:P266,P268:P274,P276:P284,P286:P291,P293:P297)</f>
        <v>92489191</v>
      </c>
      <c r="Q299" s="32">
        <f>SUM(Q263:Q266,Q268:Q274,Q276:Q284,Q286:Q291,Q293:Q297)</f>
        <v>415119309</v>
      </c>
      <c r="R299" s="32">
        <f>SUM(R263:R266,R268:R274,R276:R284,R286:R291,R293:R297)</f>
        <v>425124388</v>
      </c>
      <c r="S299" s="32">
        <f>SUM(S263:S266,S268:S274,S276:S284,S286:S291,S293:S297)</f>
        <v>282241021</v>
      </c>
      <c r="T299" s="37">
        <f t="shared" si="70"/>
        <v>0.66390221066310595</v>
      </c>
      <c r="U299" s="37">
        <f t="shared" si="71"/>
        <v>0.13231630493989299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2041107396</v>
      </c>
      <c r="E302" s="31">
        <v>2065278310</v>
      </c>
      <c r="F302" s="31">
        <v>578601023</v>
      </c>
      <c r="G302" s="36">
        <f t="shared" ref="G302:G339" si="72">IF(($D302     =0),0,($F302     /$D302     ))</f>
        <v>0.28347407105275119</v>
      </c>
      <c r="H302" s="31">
        <v>533237913</v>
      </c>
      <c r="I302" s="36">
        <f t="shared" ref="I302:I339" si="73">IF(($D302     =0),0,($H302     /$D302     ))</f>
        <v>0.26124931693697123</v>
      </c>
      <c r="J302" s="31">
        <v>507830270</v>
      </c>
      <c r="K302" s="36">
        <f t="shared" ref="K302:K339" si="74">IF(($E302     =0),0,($J302     /$E302     ))</f>
        <v>0.24588950919646274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1619669206</v>
      </c>
      <c r="O302" s="36">
        <f t="shared" ref="O302:O339" si="77">IF(($E302     =0),0,($N302     /$E302     ))</f>
        <v>0.78423774566247195</v>
      </c>
      <c r="P302" s="31">
        <v>502836349</v>
      </c>
      <c r="Q302" s="31">
        <v>1995890452</v>
      </c>
      <c r="R302" s="31">
        <v>1954435901</v>
      </c>
      <c r="S302" s="31">
        <v>1526806215</v>
      </c>
      <c r="T302" s="36">
        <f t="shared" ref="T302:T339" si="78">IF(($R302     =0),0,($S302     /$R302     ))</f>
        <v>0.78120045493372259</v>
      </c>
      <c r="U302" s="36">
        <f t="shared" ref="U302:U339" si="79">IF(($P302     =0),0,(($J302     /$P302     )-1))</f>
        <v>9.9315035795075612E-3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2041107396</v>
      </c>
      <c r="E303" s="32">
        <f>E302</f>
        <v>2065278310</v>
      </c>
      <c r="F303" s="32">
        <f>F302</f>
        <v>578601023</v>
      </c>
      <c r="G303" s="37">
        <f t="shared" si="72"/>
        <v>0.28347407105275119</v>
      </c>
      <c r="H303" s="32">
        <f>H302</f>
        <v>533237913</v>
      </c>
      <c r="I303" s="37">
        <f t="shared" si="73"/>
        <v>0.26124931693697123</v>
      </c>
      <c r="J303" s="32">
        <f>J302</f>
        <v>507830270</v>
      </c>
      <c r="K303" s="37">
        <f t="shared" si="74"/>
        <v>0.24588950919646274</v>
      </c>
      <c r="L303" s="32">
        <f>L302</f>
        <v>0</v>
      </c>
      <c r="M303" s="37">
        <f t="shared" si="75"/>
        <v>0</v>
      </c>
      <c r="N303" s="32">
        <f t="shared" si="76"/>
        <v>1619669206</v>
      </c>
      <c r="O303" s="37">
        <f t="shared" si="77"/>
        <v>0.78423774566247195</v>
      </c>
      <c r="P303" s="32">
        <f>P302</f>
        <v>502836349</v>
      </c>
      <c r="Q303" s="32">
        <f>Q302</f>
        <v>1995890452</v>
      </c>
      <c r="R303" s="32">
        <f>R302</f>
        <v>1954435901</v>
      </c>
      <c r="S303" s="32">
        <f>S302</f>
        <v>1526806215</v>
      </c>
      <c r="T303" s="37">
        <f t="shared" si="78"/>
        <v>0.78120045493372259</v>
      </c>
      <c r="U303" s="37">
        <f t="shared" si="79"/>
        <v>9.9315035795075612E-3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29795066</v>
      </c>
      <c r="E304" s="31">
        <v>36881391</v>
      </c>
      <c r="F304" s="31">
        <v>9217068</v>
      </c>
      <c r="G304" s="36">
        <f t="shared" si="72"/>
        <v>0.30934880291924843</v>
      </c>
      <c r="H304" s="31">
        <v>9214915</v>
      </c>
      <c r="I304" s="36">
        <f t="shared" si="73"/>
        <v>0.30927654263293125</v>
      </c>
      <c r="J304" s="31">
        <v>9173967</v>
      </c>
      <c r="K304" s="36">
        <f t="shared" si="74"/>
        <v>0.24874243490436682</v>
      </c>
      <c r="L304" s="31">
        <v>0</v>
      </c>
      <c r="M304" s="36">
        <f t="shared" si="75"/>
        <v>0</v>
      </c>
      <c r="N304" s="31">
        <f t="shared" si="76"/>
        <v>27605950</v>
      </c>
      <c r="O304" s="36">
        <f t="shared" si="77"/>
        <v>0.74850620466023099</v>
      </c>
      <c r="P304" s="31">
        <v>5830498</v>
      </c>
      <c r="Q304" s="31">
        <v>22387601</v>
      </c>
      <c r="R304" s="31">
        <v>23685601</v>
      </c>
      <c r="S304" s="31">
        <v>17632294</v>
      </c>
      <c r="T304" s="36">
        <f t="shared" si="78"/>
        <v>0.74443093084275125</v>
      </c>
      <c r="U304" s="36">
        <f t="shared" si="79"/>
        <v>0.57344484124683692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16192000</v>
      </c>
      <c r="E305" s="31">
        <v>17134848</v>
      </c>
      <c r="F305" s="31">
        <v>3406636</v>
      </c>
      <c r="G305" s="36">
        <f t="shared" si="72"/>
        <v>0.21039006916996048</v>
      </c>
      <c r="H305" s="31">
        <v>3536274</v>
      </c>
      <c r="I305" s="36">
        <f t="shared" si="73"/>
        <v>0.21839636857707509</v>
      </c>
      <c r="J305" s="31">
        <v>3132622</v>
      </c>
      <c r="K305" s="36">
        <f t="shared" si="74"/>
        <v>0.1828216976304663</v>
      </c>
      <c r="L305" s="31">
        <v>0</v>
      </c>
      <c r="M305" s="36">
        <f t="shared" si="75"/>
        <v>0</v>
      </c>
      <c r="N305" s="31">
        <f t="shared" si="76"/>
        <v>10075532</v>
      </c>
      <c r="O305" s="36">
        <f t="shared" si="77"/>
        <v>0.58801408684804202</v>
      </c>
      <c r="P305" s="31">
        <v>10138245</v>
      </c>
      <c r="Q305" s="31">
        <v>24033015</v>
      </c>
      <c r="R305" s="31">
        <v>24485334</v>
      </c>
      <c r="S305" s="31">
        <v>20903594</v>
      </c>
      <c r="T305" s="36">
        <f t="shared" si="78"/>
        <v>0.85371896499349365</v>
      </c>
      <c r="U305" s="36">
        <f t="shared" si="79"/>
        <v>-0.69100943999676478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39848000</v>
      </c>
      <c r="E306" s="31">
        <v>42843456</v>
      </c>
      <c r="F306" s="31">
        <v>10438514</v>
      </c>
      <c r="G306" s="36">
        <f t="shared" si="72"/>
        <v>0.26195829150772937</v>
      </c>
      <c r="H306" s="31">
        <v>10916650</v>
      </c>
      <c r="I306" s="36">
        <f t="shared" si="73"/>
        <v>0.2739572876932343</v>
      </c>
      <c r="J306" s="31">
        <v>11281956</v>
      </c>
      <c r="K306" s="36">
        <f t="shared" si="74"/>
        <v>0.26332973698480344</v>
      </c>
      <c r="L306" s="31">
        <v>0</v>
      </c>
      <c r="M306" s="36">
        <f t="shared" si="75"/>
        <v>0</v>
      </c>
      <c r="N306" s="31">
        <f t="shared" si="76"/>
        <v>32637120</v>
      </c>
      <c r="O306" s="36">
        <f t="shared" si="77"/>
        <v>0.76177608080916726</v>
      </c>
      <c r="P306" s="31">
        <v>8434701</v>
      </c>
      <c r="Q306" s="31">
        <v>32837000</v>
      </c>
      <c r="R306" s="31">
        <v>32871665</v>
      </c>
      <c r="S306" s="31">
        <v>24997368</v>
      </c>
      <c r="T306" s="36">
        <f t="shared" si="78"/>
        <v>0.76045335701735828</v>
      </c>
      <c r="U306" s="36">
        <f t="shared" si="79"/>
        <v>0.33756442581663526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123750917</v>
      </c>
      <c r="E307" s="31">
        <v>127202652</v>
      </c>
      <c r="F307" s="31">
        <v>37635437</v>
      </c>
      <c r="G307" s="36">
        <f t="shared" si="72"/>
        <v>0.30412248985597418</v>
      </c>
      <c r="H307" s="31">
        <v>34019169</v>
      </c>
      <c r="I307" s="36">
        <f t="shared" si="73"/>
        <v>0.27490033871829817</v>
      </c>
      <c r="J307" s="31">
        <v>31697203</v>
      </c>
      <c r="K307" s="36">
        <f t="shared" si="74"/>
        <v>0.24918665217766056</v>
      </c>
      <c r="L307" s="31">
        <v>0</v>
      </c>
      <c r="M307" s="36">
        <f t="shared" si="75"/>
        <v>0</v>
      </c>
      <c r="N307" s="31">
        <f t="shared" si="76"/>
        <v>103351809</v>
      </c>
      <c r="O307" s="36">
        <f t="shared" si="77"/>
        <v>0.81249728189629256</v>
      </c>
      <c r="P307" s="31">
        <v>32059147</v>
      </c>
      <c r="Q307" s="31">
        <v>115868519</v>
      </c>
      <c r="R307" s="31">
        <v>117513165</v>
      </c>
      <c r="S307" s="31">
        <v>97722369</v>
      </c>
      <c r="T307" s="36">
        <f t="shared" si="78"/>
        <v>0.83158656308848455</v>
      </c>
      <c r="U307" s="36">
        <f t="shared" si="79"/>
        <v>-1.128988241639739E-2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56594513</v>
      </c>
      <c r="E308" s="31">
        <v>56594513</v>
      </c>
      <c r="F308" s="31">
        <v>17124182</v>
      </c>
      <c r="G308" s="36">
        <f t="shared" si="72"/>
        <v>0.30257671799384511</v>
      </c>
      <c r="H308" s="31">
        <v>15857823</v>
      </c>
      <c r="I308" s="36">
        <f t="shared" si="73"/>
        <v>0.28020071486435444</v>
      </c>
      <c r="J308" s="31">
        <v>14455409</v>
      </c>
      <c r="K308" s="36">
        <f t="shared" si="74"/>
        <v>0.25542068009313906</v>
      </c>
      <c r="L308" s="31">
        <v>0</v>
      </c>
      <c r="M308" s="36">
        <f t="shared" si="75"/>
        <v>0</v>
      </c>
      <c r="N308" s="31">
        <f t="shared" si="76"/>
        <v>47437414</v>
      </c>
      <c r="O308" s="36">
        <f t="shared" si="77"/>
        <v>0.83819811295133861</v>
      </c>
      <c r="P308" s="31">
        <v>13082990</v>
      </c>
      <c r="Q308" s="31">
        <v>51128001</v>
      </c>
      <c r="R308" s="31">
        <v>52583342</v>
      </c>
      <c r="S308" s="31">
        <v>43127554</v>
      </c>
      <c r="T308" s="36">
        <f t="shared" si="78"/>
        <v>0.82017521822785622</v>
      </c>
      <c r="U308" s="36">
        <f t="shared" si="79"/>
        <v>0.10490102033250803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9600000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266180496</v>
      </c>
      <c r="E310" s="32">
        <f>SUM(E304:E309)</f>
        <v>290256860</v>
      </c>
      <c r="F310" s="32">
        <f>SUM(F304:F309)</f>
        <v>77821837</v>
      </c>
      <c r="G310" s="37">
        <f t="shared" si="72"/>
        <v>0.29236491091368316</v>
      </c>
      <c r="H310" s="32">
        <f>SUM(H304:H309)</f>
        <v>73544831</v>
      </c>
      <c r="I310" s="37">
        <f t="shared" si="73"/>
        <v>0.27629684407831295</v>
      </c>
      <c r="J310" s="32">
        <f>SUM(J304:J309)</f>
        <v>69741157</v>
      </c>
      <c r="K310" s="37">
        <f t="shared" si="74"/>
        <v>0.24027393185470275</v>
      </c>
      <c r="L310" s="32">
        <f>SUM(L304:L309)</f>
        <v>0</v>
      </c>
      <c r="M310" s="37">
        <f t="shared" si="75"/>
        <v>0</v>
      </c>
      <c r="N310" s="32">
        <f t="shared" si="76"/>
        <v>221107825</v>
      </c>
      <c r="O310" s="37">
        <f t="shared" si="77"/>
        <v>0.76176606127414181</v>
      </c>
      <c r="P310" s="32">
        <f>SUM(P304:P309)</f>
        <v>69545581</v>
      </c>
      <c r="Q310" s="32">
        <f>SUM(Q304:Q309)</f>
        <v>246254136</v>
      </c>
      <c r="R310" s="32">
        <f>SUM(R304:R309)</f>
        <v>251139107</v>
      </c>
      <c r="S310" s="32">
        <f>SUM(S304:S309)</f>
        <v>204383179</v>
      </c>
      <c r="T310" s="37">
        <f t="shared" si="78"/>
        <v>0.81382458288346149</v>
      </c>
      <c r="U310" s="37">
        <f t="shared" si="79"/>
        <v>2.8121988081457605E-3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39479630</v>
      </c>
      <c r="E311" s="31">
        <v>39479630</v>
      </c>
      <c r="F311" s="31">
        <v>10784241</v>
      </c>
      <c r="G311" s="36">
        <f t="shared" si="72"/>
        <v>0.27315962687593576</v>
      </c>
      <c r="H311" s="31">
        <v>10851997</v>
      </c>
      <c r="I311" s="36">
        <f t="shared" si="73"/>
        <v>0.27487585369974338</v>
      </c>
      <c r="J311" s="31">
        <v>10826435</v>
      </c>
      <c r="K311" s="36">
        <f t="shared" si="74"/>
        <v>0.27422838055979754</v>
      </c>
      <c r="L311" s="31">
        <v>0</v>
      </c>
      <c r="M311" s="36">
        <f t="shared" si="75"/>
        <v>0</v>
      </c>
      <c r="N311" s="31">
        <f t="shared" si="76"/>
        <v>32462673</v>
      </c>
      <c r="O311" s="36">
        <f t="shared" si="77"/>
        <v>0.82226386113547667</v>
      </c>
      <c r="P311" s="31">
        <v>8414922</v>
      </c>
      <c r="Q311" s="31">
        <v>33070505</v>
      </c>
      <c r="R311" s="31">
        <v>37243516</v>
      </c>
      <c r="S311" s="31">
        <v>26758688</v>
      </c>
      <c r="T311" s="36">
        <f t="shared" si="78"/>
        <v>0.71847910385260083</v>
      </c>
      <c r="U311" s="36">
        <f t="shared" si="79"/>
        <v>0.28657579951424395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223026260</v>
      </c>
      <c r="E312" s="31">
        <v>230576349</v>
      </c>
      <c r="F312" s="31">
        <v>68944315</v>
      </c>
      <c r="G312" s="36">
        <f t="shared" si="72"/>
        <v>0.30913092924573099</v>
      </c>
      <c r="H312" s="31">
        <v>44712892</v>
      </c>
      <c r="I312" s="36">
        <f t="shared" si="73"/>
        <v>0.20048263374904821</v>
      </c>
      <c r="J312" s="31">
        <v>78626572</v>
      </c>
      <c r="K312" s="36">
        <f t="shared" si="74"/>
        <v>0.34100016042842279</v>
      </c>
      <c r="L312" s="31">
        <v>0</v>
      </c>
      <c r="M312" s="36">
        <f t="shared" si="75"/>
        <v>0</v>
      </c>
      <c r="N312" s="31">
        <f t="shared" si="76"/>
        <v>192283779</v>
      </c>
      <c r="O312" s="36">
        <f t="shared" si="77"/>
        <v>0.8339267224670992</v>
      </c>
      <c r="P312" s="31">
        <v>41083678</v>
      </c>
      <c r="Q312" s="31">
        <v>205625872</v>
      </c>
      <c r="R312" s="31">
        <v>208579403</v>
      </c>
      <c r="S312" s="31">
        <v>147735308</v>
      </c>
      <c r="T312" s="36">
        <f t="shared" si="78"/>
        <v>0.70829288930316858</v>
      </c>
      <c r="U312" s="36">
        <f t="shared" si="79"/>
        <v>0.91381531127763194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151335681</v>
      </c>
      <c r="E313" s="31">
        <v>134129802</v>
      </c>
      <c r="F313" s="31">
        <v>48971957</v>
      </c>
      <c r="G313" s="36">
        <f t="shared" si="72"/>
        <v>0.32359822003906669</v>
      </c>
      <c r="H313" s="31">
        <v>34515853</v>
      </c>
      <c r="I313" s="36">
        <f t="shared" si="73"/>
        <v>0.228074785615165</v>
      </c>
      <c r="J313" s="31">
        <v>33047406</v>
      </c>
      <c r="K313" s="36">
        <f t="shared" si="74"/>
        <v>0.24638376786689062</v>
      </c>
      <c r="L313" s="31">
        <v>0</v>
      </c>
      <c r="M313" s="36">
        <f t="shared" si="75"/>
        <v>0</v>
      </c>
      <c r="N313" s="31">
        <f t="shared" si="76"/>
        <v>116535216</v>
      </c>
      <c r="O313" s="36">
        <f t="shared" si="77"/>
        <v>0.86882418569439179</v>
      </c>
      <c r="P313" s="31">
        <v>31541321</v>
      </c>
      <c r="Q313" s="31">
        <v>133288696</v>
      </c>
      <c r="R313" s="31">
        <v>134256096</v>
      </c>
      <c r="S313" s="31">
        <v>108610617</v>
      </c>
      <c r="T313" s="36">
        <f t="shared" si="78"/>
        <v>0.80898089722495725</v>
      </c>
      <c r="U313" s="36">
        <f t="shared" si="79"/>
        <v>4.7749585377226289E-2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74041750</v>
      </c>
      <c r="E314" s="31">
        <v>73758750</v>
      </c>
      <c r="F314" s="31">
        <v>38589292</v>
      </c>
      <c r="G314" s="36">
        <f t="shared" si="72"/>
        <v>0.52118287317628231</v>
      </c>
      <c r="H314" s="31">
        <v>12569685</v>
      </c>
      <c r="I314" s="36">
        <f t="shared" si="73"/>
        <v>0.16976482862709213</v>
      </c>
      <c r="J314" s="31">
        <v>13320467</v>
      </c>
      <c r="K314" s="36">
        <f t="shared" si="74"/>
        <v>0.18059507516057416</v>
      </c>
      <c r="L314" s="31">
        <v>0</v>
      </c>
      <c r="M314" s="36">
        <f t="shared" si="75"/>
        <v>0</v>
      </c>
      <c r="N314" s="31">
        <f t="shared" si="76"/>
        <v>64479444</v>
      </c>
      <c r="O314" s="36">
        <f t="shared" si="77"/>
        <v>0.87419382785093291</v>
      </c>
      <c r="P314" s="31">
        <v>15219565</v>
      </c>
      <c r="Q314" s="31">
        <v>69160800</v>
      </c>
      <c r="R314" s="31">
        <v>69160800</v>
      </c>
      <c r="S314" s="31">
        <v>57244810</v>
      </c>
      <c r="T314" s="36">
        <f t="shared" si="78"/>
        <v>0.82770601265456734</v>
      </c>
      <c r="U314" s="36">
        <f t="shared" si="79"/>
        <v>-0.12478004463333869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48972831</v>
      </c>
      <c r="E315" s="31">
        <v>50385934</v>
      </c>
      <c r="F315" s="31">
        <v>13949606</v>
      </c>
      <c r="G315" s="36">
        <f t="shared" si="72"/>
        <v>0.28484377388760718</v>
      </c>
      <c r="H315" s="31">
        <v>11075058</v>
      </c>
      <c r="I315" s="36">
        <f t="shared" si="73"/>
        <v>0.22614698341617212</v>
      </c>
      <c r="J315" s="31">
        <v>11506995</v>
      </c>
      <c r="K315" s="36">
        <f t="shared" si="74"/>
        <v>0.22837713001410276</v>
      </c>
      <c r="L315" s="31">
        <v>0</v>
      </c>
      <c r="M315" s="36">
        <f t="shared" si="75"/>
        <v>0</v>
      </c>
      <c r="N315" s="31">
        <f t="shared" si="76"/>
        <v>36531659</v>
      </c>
      <c r="O315" s="36">
        <f t="shared" si="77"/>
        <v>0.72503685254698269</v>
      </c>
      <c r="P315" s="31">
        <v>11476960</v>
      </c>
      <c r="Q315" s="31">
        <v>46006165</v>
      </c>
      <c r="R315" s="31">
        <v>47011183</v>
      </c>
      <c r="S315" s="31">
        <v>41160813</v>
      </c>
      <c r="T315" s="36">
        <f t="shared" si="78"/>
        <v>0.87555365284043163</v>
      </c>
      <c r="U315" s="36">
        <f t="shared" si="79"/>
        <v>2.6169821973762719E-3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536856152</v>
      </c>
      <c r="E317" s="32">
        <f>SUM(E311:E316)</f>
        <v>528330465</v>
      </c>
      <c r="F317" s="32">
        <f>SUM(F311:F316)</f>
        <v>181239411</v>
      </c>
      <c r="G317" s="37">
        <f t="shared" si="72"/>
        <v>0.33759399109950033</v>
      </c>
      <c r="H317" s="32">
        <f>SUM(H311:H316)</f>
        <v>113725485</v>
      </c>
      <c r="I317" s="37">
        <f t="shared" si="73"/>
        <v>0.21183604691187372</v>
      </c>
      <c r="J317" s="32">
        <f>SUM(J311:J316)</f>
        <v>147327875</v>
      </c>
      <c r="K317" s="37">
        <f t="shared" si="74"/>
        <v>0.27885553599488155</v>
      </c>
      <c r="L317" s="32">
        <f>SUM(L311:L316)</f>
        <v>0</v>
      </c>
      <c r="M317" s="37">
        <f t="shared" si="75"/>
        <v>0</v>
      </c>
      <c r="N317" s="32">
        <f t="shared" si="76"/>
        <v>442292771</v>
      </c>
      <c r="O317" s="37">
        <f t="shared" si="77"/>
        <v>0.8371517455462274</v>
      </c>
      <c r="P317" s="32">
        <f>SUM(P311:P316)</f>
        <v>107736446</v>
      </c>
      <c r="Q317" s="32">
        <f>SUM(Q311:Q316)</f>
        <v>487152038</v>
      </c>
      <c r="R317" s="32">
        <f>SUM(R311:R316)</f>
        <v>496250998</v>
      </c>
      <c r="S317" s="32">
        <f>SUM(S311:S316)</f>
        <v>381510236</v>
      </c>
      <c r="T317" s="37">
        <f t="shared" si="78"/>
        <v>0.76878482368311529</v>
      </c>
      <c r="U317" s="37">
        <f t="shared" si="79"/>
        <v>0.36748408240605968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59279661</v>
      </c>
      <c r="E318" s="31">
        <v>60771781</v>
      </c>
      <c r="F318" s="31">
        <v>28516949</v>
      </c>
      <c r="G318" s="36">
        <f t="shared" si="72"/>
        <v>0.48105789606320454</v>
      </c>
      <c r="H318" s="31">
        <v>11004467</v>
      </c>
      <c r="I318" s="36">
        <f t="shared" si="73"/>
        <v>0.18563646981719412</v>
      </c>
      <c r="J318" s="31">
        <v>10799077</v>
      </c>
      <c r="K318" s="36">
        <f t="shared" si="74"/>
        <v>0.17769887310032925</v>
      </c>
      <c r="L318" s="31">
        <v>0</v>
      </c>
      <c r="M318" s="36">
        <f t="shared" si="75"/>
        <v>0</v>
      </c>
      <c r="N318" s="31">
        <f t="shared" si="76"/>
        <v>50320493</v>
      </c>
      <c r="O318" s="36">
        <f t="shared" si="77"/>
        <v>0.82802399686130645</v>
      </c>
      <c r="P318" s="31">
        <v>9717660</v>
      </c>
      <c r="Q318" s="31">
        <v>54810358</v>
      </c>
      <c r="R318" s="31">
        <v>54088046</v>
      </c>
      <c r="S318" s="31">
        <v>45283604</v>
      </c>
      <c r="T318" s="36">
        <f t="shared" si="78"/>
        <v>0.83722018724802894</v>
      </c>
      <c r="U318" s="36">
        <f t="shared" si="79"/>
        <v>0.11128368352051821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104634185</v>
      </c>
      <c r="E319" s="31">
        <v>111309929</v>
      </c>
      <c r="F319" s="31">
        <v>33190947</v>
      </c>
      <c r="G319" s="36">
        <f t="shared" si="72"/>
        <v>0.31720939958580457</v>
      </c>
      <c r="H319" s="31">
        <v>30581910</v>
      </c>
      <c r="I319" s="36">
        <f t="shared" si="73"/>
        <v>0.29227455635077582</v>
      </c>
      <c r="J319" s="31">
        <v>23622470</v>
      </c>
      <c r="K319" s="36">
        <f t="shared" si="74"/>
        <v>0.21222248735779897</v>
      </c>
      <c r="L319" s="31">
        <v>0</v>
      </c>
      <c r="M319" s="36">
        <f t="shared" si="75"/>
        <v>0</v>
      </c>
      <c r="N319" s="31">
        <f t="shared" si="76"/>
        <v>87395327</v>
      </c>
      <c r="O319" s="36">
        <f t="shared" si="77"/>
        <v>0.78515302080553839</v>
      </c>
      <c r="P319" s="31">
        <v>26550369</v>
      </c>
      <c r="Q319" s="31">
        <v>96834597</v>
      </c>
      <c r="R319" s="31">
        <v>96834597</v>
      </c>
      <c r="S319" s="31">
        <v>81400822</v>
      </c>
      <c r="T319" s="36">
        <f t="shared" si="78"/>
        <v>0.84061714017356837</v>
      </c>
      <c r="U319" s="36">
        <f t="shared" si="79"/>
        <v>-0.11027714906711839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26033840</v>
      </c>
      <c r="E320" s="31">
        <v>26184740</v>
      </c>
      <c r="F320" s="31">
        <v>7260119</v>
      </c>
      <c r="G320" s="36">
        <f t="shared" si="72"/>
        <v>0.27887238302148282</v>
      </c>
      <c r="H320" s="31">
        <v>7054432</v>
      </c>
      <c r="I320" s="36">
        <f t="shared" si="73"/>
        <v>0.27097162769687455</v>
      </c>
      <c r="J320" s="31">
        <v>6756646</v>
      </c>
      <c r="K320" s="36">
        <f t="shared" si="74"/>
        <v>0.2580375440046378</v>
      </c>
      <c r="L320" s="31">
        <v>0</v>
      </c>
      <c r="M320" s="36">
        <f t="shared" si="75"/>
        <v>0</v>
      </c>
      <c r="N320" s="31">
        <f t="shared" si="76"/>
        <v>21071197</v>
      </c>
      <c r="O320" s="36">
        <f t="shared" si="77"/>
        <v>0.80471285947464055</v>
      </c>
      <c r="P320" s="31">
        <v>6567426</v>
      </c>
      <c r="Q320" s="31">
        <v>24446300</v>
      </c>
      <c r="R320" s="31">
        <v>24446300</v>
      </c>
      <c r="S320" s="31">
        <v>19789944</v>
      </c>
      <c r="T320" s="36">
        <f t="shared" si="78"/>
        <v>0.80952716771045108</v>
      </c>
      <c r="U320" s="36">
        <f t="shared" si="79"/>
        <v>2.8811896776606227E-2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20225396</v>
      </c>
      <c r="E321" s="31">
        <v>19903005</v>
      </c>
      <c r="F321" s="31">
        <v>4545240</v>
      </c>
      <c r="G321" s="36">
        <f t="shared" si="72"/>
        <v>0.22472934522518126</v>
      </c>
      <c r="H321" s="31">
        <v>5380206</v>
      </c>
      <c r="I321" s="36">
        <f t="shared" si="73"/>
        <v>0.26601239352742462</v>
      </c>
      <c r="J321" s="31">
        <v>5537662</v>
      </c>
      <c r="K321" s="36">
        <f t="shared" si="74"/>
        <v>0.27823245786251877</v>
      </c>
      <c r="L321" s="31">
        <v>0</v>
      </c>
      <c r="M321" s="36">
        <f t="shared" si="75"/>
        <v>0</v>
      </c>
      <c r="N321" s="31">
        <f t="shared" si="76"/>
        <v>15463108</v>
      </c>
      <c r="O321" s="36">
        <f t="shared" si="77"/>
        <v>0.77692328369510033</v>
      </c>
      <c r="P321" s="31">
        <v>4979620</v>
      </c>
      <c r="Q321" s="31">
        <v>18196335</v>
      </c>
      <c r="R321" s="31">
        <v>17677554</v>
      </c>
      <c r="S321" s="31">
        <v>12621593</v>
      </c>
      <c r="T321" s="36">
        <f t="shared" si="78"/>
        <v>0.71398978614349018</v>
      </c>
      <c r="U321" s="36">
        <f t="shared" si="79"/>
        <v>0.11206517766415902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14300000</v>
      </c>
      <c r="E322" s="31">
        <v>14296000</v>
      </c>
      <c r="F322" s="31">
        <v>3783683</v>
      </c>
      <c r="G322" s="36">
        <f t="shared" si="72"/>
        <v>0.26459321678321679</v>
      </c>
      <c r="H322" s="31">
        <v>3784237</v>
      </c>
      <c r="I322" s="36">
        <f t="shared" si="73"/>
        <v>0.26463195804195805</v>
      </c>
      <c r="J322" s="31">
        <v>3822431</v>
      </c>
      <c r="K322" s="36">
        <f t="shared" si="74"/>
        <v>0.26737765808617797</v>
      </c>
      <c r="L322" s="31">
        <v>0</v>
      </c>
      <c r="M322" s="36">
        <f t="shared" si="75"/>
        <v>0</v>
      </c>
      <c r="N322" s="31">
        <f t="shared" si="76"/>
        <v>11390351</v>
      </c>
      <c r="O322" s="36">
        <f t="shared" si="77"/>
        <v>0.79675090934527137</v>
      </c>
      <c r="P322" s="31">
        <v>2822774</v>
      </c>
      <c r="Q322" s="31">
        <v>11900000</v>
      </c>
      <c r="R322" s="31">
        <v>12600000</v>
      </c>
      <c r="S322" s="31">
        <v>8439756</v>
      </c>
      <c r="T322" s="36">
        <f t="shared" si="78"/>
        <v>0.66982190476190473</v>
      </c>
      <c r="U322" s="36">
        <f t="shared" si="79"/>
        <v>0.3541399346883598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224473082</v>
      </c>
      <c r="E323" s="32">
        <f>SUM(E318:E322)</f>
        <v>232465455</v>
      </c>
      <c r="F323" s="32">
        <f>SUM(F318:F322)</f>
        <v>77296938</v>
      </c>
      <c r="G323" s="37">
        <f t="shared" si="72"/>
        <v>0.3443483615554403</v>
      </c>
      <c r="H323" s="32">
        <f>SUM(H318:H322)</f>
        <v>57805252</v>
      </c>
      <c r="I323" s="37">
        <f t="shared" si="73"/>
        <v>0.25751529530832568</v>
      </c>
      <c r="J323" s="32">
        <f>SUM(J318:J322)</f>
        <v>50538286</v>
      </c>
      <c r="K323" s="37">
        <f t="shared" si="74"/>
        <v>0.2174012736645107</v>
      </c>
      <c r="L323" s="32">
        <f>SUM(L318:L322)</f>
        <v>0</v>
      </c>
      <c r="M323" s="37">
        <f t="shared" si="75"/>
        <v>0</v>
      </c>
      <c r="N323" s="32">
        <f t="shared" si="76"/>
        <v>185640476</v>
      </c>
      <c r="O323" s="37">
        <f t="shared" si="77"/>
        <v>0.79857231260446848</v>
      </c>
      <c r="P323" s="32">
        <f>SUM(P318:P322)</f>
        <v>50637849</v>
      </c>
      <c r="Q323" s="32">
        <f>SUM(Q318:Q322)</f>
        <v>206187590</v>
      </c>
      <c r="R323" s="32">
        <f>SUM(R318:R322)</f>
        <v>205646497</v>
      </c>
      <c r="S323" s="32">
        <f>SUM(S318:S322)</f>
        <v>167535719</v>
      </c>
      <c r="T323" s="37">
        <f t="shared" si="78"/>
        <v>0.8146782048030704</v>
      </c>
      <c r="U323" s="37">
        <f t="shared" si="79"/>
        <v>-1.9661775127928216E-3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15768670</v>
      </c>
      <c r="E324" s="31">
        <v>15768670</v>
      </c>
      <c r="F324" s="31">
        <v>2954136</v>
      </c>
      <c r="G324" s="36">
        <f t="shared" si="72"/>
        <v>0.18734211572694462</v>
      </c>
      <c r="H324" s="31">
        <v>3034549</v>
      </c>
      <c r="I324" s="36">
        <f t="shared" si="73"/>
        <v>0.19244165804725447</v>
      </c>
      <c r="J324" s="31">
        <v>2763633</v>
      </c>
      <c r="K324" s="36">
        <f t="shared" si="74"/>
        <v>0.17526100806218914</v>
      </c>
      <c r="L324" s="31">
        <v>0</v>
      </c>
      <c r="M324" s="36">
        <f t="shared" si="75"/>
        <v>0</v>
      </c>
      <c r="N324" s="31">
        <f t="shared" si="76"/>
        <v>8752318</v>
      </c>
      <c r="O324" s="36">
        <f t="shared" si="77"/>
        <v>0.55504478183638828</v>
      </c>
      <c r="P324" s="31">
        <v>2833249</v>
      </c>
      <c r="Q324" s="31">
        <v>14130990</v>
      </c>
      <c r="R324" s="31">
        <v>14130990</v>
      </c>
      <c r="S324" s="31">
        <v>8030013</v>
      </c>
      <c r="T324" s="36">
        <f t="shared" si="78"/>
        <v>0.56825551500637961</v>
      </c>
      <c r="U324" s="36">
        <f t="shared" si="79"/>
        <v>-2.4571084292273615E-2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46696922</v>
      </c>
      <c r="E325" s="31">
        <v>46801608</v>
      </c>
      <c r="F325" s="31">
        <v>9718064</v>
      </c>
      <c r="G325" s="36">
        <f t="shared" si="72"/>
        <v>0.20810930536278172</v>
      </c>
      <c r="H325" s="31">
        <v>21725482</v>
      </c>
      <c r="I325" s="36">
        <f t="shared" si="73"/>
        <v>0.46524441161239705</v>
      </c>
      <c r="J325" s="31">
        <v>8367561</v>
      </c>
      <c r="K325" s="36">
        <f t="shared" si="74"/>
        <v>0.17878789549282154</v>
      </c>
      <c r="L325" s="31">
        <v>0</v>
      </c>
      <c r="M325" s="36">
        <f t="shared" si="75"/>
        <v>0</v>
      </c>
      <c r="N325" s="31">
        <f t="shared" si="76"/>
        <v>39811107</v>
      </c>
      <c r="O325" s="36">
        <f t="shared" si="77"/>
        <v>0.85063545252547734</v>
      </c>
      <c r="P325" s="31">
        <v>7640315</v>
      </c>
      <c r="Q325" s="31">
        <v>32179520</v>
      </c>
      <c r="R325" s="31">
        <v>32479520</v>
      </c>
      <c r="S325" s="31">
        <v>24252226</v>
      </c>
      <c r="T325" s="36">
        <f t="shared" si="78"/>
        <v>0.7466928698453672</v>
      </c>
      <c r="U325" s="36">
        <f t="shared" si="79"/>
        <v>9.5185342489151337E-2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123107408</v>
      </c>
      <c r="E326" s="31">
        <v>123965369</v>
      </c>
      <c r="F326" s="31">
        <v>23010527</v>
      </c>
      <c r="G326" s="36">
        <f t="shared" si="72"/>
        <v>0.18691423508811103</v>
      </c>
      <c r="H326" s="31">
        <v>23235685</v>
      </c>
      <c r="I326" s="36">
        <f t="shared" si="73"/>
        <v>0.18874319082406479</v>
      </c>
      <c r="J326" s="31">
        <v>23416900</v>
      </c>
      <c r="K326" s="36">
        <f t="shared" si="74"/>
        <v>0.188898723804065</v>
      </c>
      <c r="L326" s="31">
        <v>0</v>
      </c>
      <c r="M326" s="36">
        <f t="shared" si="75"/>
        <v>0</v>
      </c>
      <c r="N326" s="31">
        <f t="shared" si="76"/>
        <v>69663112</v>
      </c>
      <c r="O326" s="36">
        <f t="shared" si="77"/>
        <v>0.56195623472874912</v>
      </c>
      <c r="P326" s="31">
        <v>21596020</v>
      </c>
      <c r="Q326" s="31">
        <v>113084223</v>
      </c>
      <c r="R326" s="31">
        <v>112734983</v>
      </c>
      <c r="S326" s="31">
        <v>63900767</v>
      </c>
      <c r="T326" s="36">
        <f t="shared" si="78"/>
        <v>0.56682287342873861</v>
      </c>
      <c r="U326" s="36">
        <f t="shared" si="79"/>
        <v>8.4315535918192408E-2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210990240</v>
      </c>
      <c r="E327" s="31">
        <v>212659790</v>
      </c>
      <c r="F327" s="31">
        <v>65970113</v>
      </c>
      <c r="G327" s="36">
        <f t="shared" si="72"/>
        <v>0.31266902677583569</v>
      </c>
      <c r="H327" s="31">
        <v>41310557</v>
      </c>
      <c r="I327" s="36">
        <f t="shared" si="73"/>
        <v>0.19579368694969018</v>
      </c>
      <c r="J327" s="31">
        <v>56497479</v>
      </c>
      <c r="K327" s="36">
        <f t="shared" si="74"/>
        <v>0.2656707175343303</v>
      </c>
      <c r="L327" s="31">
        <v>0</v>
      </c>
      <c r="M327" s="36">
        <f t="shared" si="75"/>
        <v>0</v>
      </c>
      <c r="N327" s="31">
        <f t="shared" si="76"/>
        <v>163778149</v>
      </c>
      <c r="O327" s="36">
        <f t="shared" si="77"/>
        <v>0.77014159094203938</v>
      </c>
      <c r="P327" s="31">
        <v>52954979</v>
      </c>
      <c r="Q327" s="31">
        <v>176212293</v>
      </c>
      <c r="R327" s="31">
        <v>195266722</v>
      </c>
      <c r="S327" s="31">
        <v>166044626</v>
      </c>
      <c r="T327" s="36">
        <f t="shared" si="78"/>
        <v>0.85034779249277304</v>
      </c>
      <c r="U327" s="36">
        <f t="shared" si="79"/>
        <v>6.6896448018608501E-2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44845100</v>
      </c>
      <c r="E328" s="31">
        <v>45795000</v>
      </c>
      <c r="F328" s="31">
        <v>39894590</v>
      </c>
      <c r="G328" s="36">
        <f t="shared" si="72"/>
        <v>0.8896086751952833</v>
      </c>
      <c r="H328" s="31">
        <v>1048986</v>
      </c>
      <c r="I328" s="36">
        <f t="shared" si="73"/>
        <v>2.33913181150226E-2</v>
      </c>
      <c r="J328" s="31">
        <v>1428984</v>
      </c>
      <c r="K328" s="36">
        <f t="shared" si="74"/>
        <v>3.1203930560104814E-2</v>
      </c>
      <c r="L328" s="31">
        <v>0</v>
      </c>
      <c r="M328" s="36">
        <f t="shared" si="75"/>
        <v>0</v>
      </c>
      <c r="N328" s="31">
        <f t="shared" si="76"/>
        <v>42372560</v>
      </c>
      <c r="O328" s="36">
        <f t="shared" si="77"/>
        <v>0.92526607708265096</v>
      </c>
      <c r="P328" s="31">
        <v>173932</v>
      </c>
      <c r="Q328" s="31">
        <v>32794600</v>
      </c>
      <c r="R328" s="31">
        <v>35104500</v>
      </c>
      <c r="S328" s="31">
        <v>26268726</v>
      </c>
      <c r="T328" s="36">
        <f t="shared" si="78"/>
        <v>0.74830081613468358</v>
      </c>
      <c r="U328" s="36">
        <f t="shared" si="79"/>
        <v>7.2157624818894739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83241975</v>
      </c>
      <c r="E329" s="31">
        <v>70662098</v>
      </c>
      <c r="F329" s="31">
        <v>19866974</v>
      </c>
      <c r="G329" s="36">
        <f t="shared" si="72"/>
        <v>0.23866533680874344</v>
      </c>
      <c r="H329" s="31">
        <v>12412325</v>
      </c>
      <c r="I329" s="36">
        <f t="shared" si="73"/>
        <v>0.14911137079580344</v>
      </c>
      <c r="J329" s="31">
        <v>12172463</v>
      </c>
      <c r="K329" s="36">
        <f t="shared" si="74"/>
        <v>0.17226297186930398</v>
      </c>
      <c r="L329" s="31">
        <v>0</v>
      </c>
      <c r="M329" s="36">
        <f t="shared" si="75"/>
        <v>0</v>
      </c>
      <c r="N329" s="31">
        <f t="shared" si="76"/>
        <v>44451762</v>
      </c>
      <c r="O329" s="36">
        <f t="shared" si="77"/>
        <v>0.62907503821921618</v>
      </c>
      <c r="P329" s="31">
        <v>11925588</v>
      </c>
      <c r="Q329" s="31">
        <v>71551518</v>
      </c>
      <c r="R329" s="31">
        <v>66557717</v>
      </c>
      <c r="S329" s="31">
        <v>37653730</v>
      </c>
      <c r="T329" s="36">
        <f t="shared" si="78"/>
        <v>0.56573049222827154</v>
      </c>
      <c r="U329" s="36">
        <f t="shared" si="79"/>
        <v>2.0701285337041631E-2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51000552</v>
      </c>
      <c r="E330" s="31">
        <v>52402013</v>
      </c>
      <c r="F330" s="31">
        <v>23319912</v>
      </c>
      <c r="G330" s="36">
        <f t="shared" si="72"/>
        <v>0.45724822743095017</v>
      </c>
      <c r="H330" s="31">
        <v>12207823</v>
      </c>
      <c r="I330" s="36">
        <f t="shared" si="73"/>
        <v>0.23936648764115337</v>
      </c>
      <c r="J330" s="31">
        <v>11487927</v>
      </c>
      <c r="K330" s="36">
        <f t="shared" si="74"/>
        <v>0.21922682626715123</v>
      </c>
      <c r="L330" s="31">
        <v>0</v>
      </c>
      <c r="M330" s="36">
        <f t="shared" si="75"/>
        <v>0</v>
      </c>
      <c r="N330" s="31">
        <f t="shared" si="76"/>
        <v>47015662</v>
      </c>
      <c r="O330" s="36">
        <f t="shared" si="77"/>
        <v>0.89721099073045152</v>
      </c>
      <c r="P330" s="31">
        <v>10627281</v>
      </c>
      <c r="Q330" s="31">
        <v>49174924</v>
      </c>
      <c r="R330" s="31">
        <v>50163322</v>
      </c>
      <c r="S330" s="31">
        <v>45151954</v>
      </c>
      <c r="T330" s="36">
        <f t="shared" si="78"/>
        <v>0.90009896075064566</v>
      </c>
      <c r="U330" s="36">
        <f t="shared" si="79"/>
        <v>8.0984590508145882E-2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40332459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12274569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615983326</v>
      </c>
      <c r="E332" s="32">
        <f>SUM(E324:E331)</f>
        <v>568054548</v>
      </c>
      <c r="F332" s="32">
        <f>SUM(F324:F331)</f>
        <v>184734316</v>
      </c>
      <c r="G332" s="37">
        <f t="shared" si="72"/>
        <v>0.29990148791787263</v>
      </c>
      <c r="H332" s="32">
        <f>SUM(H324:H331)</f>
        <v>114975407</v>
      </c>
      <c r="I332" s="37">
        <f t="shared" si="73"/>
        <v>0.18665344035627354</v>
      </c>
      <c r="J332" s="32">
        <f>SUM(J324:J331)</f>
        <v>116134947</v>
      </c>
      <c r="K332" s="37">
        <f t="shared" si="74"/>
        <v>0.2044433011035412</v>
      </c>
      <c r="L332" s="32">
        <f>SUM(L324:L331)</f>
        <v>0</v>
      </c>
      <c r="M332" s="37">
        <f t="shared" si="75"/>
        <v>0</v>
      </c>
      <c r="N332" s="32">
        <f t="shared" si="76"/>
        <v>415844670</v>
      </c>
      <c r="O332" s="37">
        <f t="shared" si="77"/>
        <v>0.73205059525375016</v>
      </c>
      <c r="P332" s="32">
        <f>SUM(P324:P331)</f>
        <v>107751364</v>
      </c>
      <c r="Q332" s="32">
        <f>SUM(Q324:Q331)</f>
        <v>501402637</v>
      </c>
      <c r="R332" s="32">
        <f>SUM(R324:R331)</f>
        <v>506437754</v>
      </c>
      <c r="S332" s="32">
        <f>SUM(S324:S331)</f>
        <v>371302042</v>
      </c>
      <c r="T332" s="37">
        <f t="shared" si="78"/>
        <v>0.73316422219185495</v>
      </c>
      <c r="U332" s="37">
        <f t="shared" si="79"/>
        <v>7.7804889783112063E-2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3651852</v>
      </c>
      <c r="E333" s="31">
        <v>4245960</v>
      </c>
      <c r="F333" s="31">
        <v>760647</v>
      </c>
      <c r="G333" s="36">
        <f t="shared" si="72"/>
        <v>0.20829075219915813</v>
      </c>
      <c r="H333" s="31">
        <v>725005</v>
      </c>
      <c r="I333" s="36">
        <f t="shared" si="73"/>
        <v>0.19853077287907614</v>
      </c>
      <c r="J333" s="31">
        <v>747045</v>
      </c>
      <c r="K333" s="36">
        <f t="shared" si="74"/>
        <v>0.17594254302913828</v>
      </c>
      <c r="L333" s="31">
        <v>0</v>
      </c>
      <c r="M333" s="36">
        <f t="shared" si="75"/>
        <v>0</v>
      </c>
      <c r="N333" s="31">
        <f t="shared" si="76"/>
        <v>2232697</v>
      </c>
      <c r="O333" s="36">
        <f t="shared" si="77"/>
        <v>0.5258403282178824</v>
      </c>
      <c r="P333" s="31">
        <v>628842</v>
      </c>
      <c r="Q333" s="31">
        <v>3290352</v>
      </c>
      <c r="R333" s="31">
        <v>3388176</v>
      </c>
      <c r="S333" s="31">
        <v>2070300</v>
      </c>
      <c r="T333" s="36">
        <f t="shared" si="78"/>
        <v>0.61103673480952581</v>
      </c>
      <c r="U333" s="36">
        <f t="shared" si="79"/>
        <v>0.18796931502666814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3505724</v>
      </c>
      <c r="E334" s="31">
        <v>3284754</v>
      </c>
      <c r="F334" s="31">
        <v>871872</v>
      </c>
      <c r="G334" s="36">
        <f t="shared" si="72"/>
        <v>0.24869955535575533</v>
      </c>
      <c r="H334" s="31">
        <v>822882</v>
      </c>
      <c r="I334" s="36">
        <f t="shared" si="73"/>
        <v>0.23472526644995442</v>
      </c>
      <c r="J334" s="31">
        <v>789037</v>
      </c>
      <c r="K334" s="36">
        <f t="shared" si="74"/>
        <v>0.24021190019100364</v>
      </c>
      <c r="L334" s="31">
        <v>0</v>
      </c>
      <c r="M334" s="36">
        <f t="shared" si="75"/>
        <v>0</v>
      </c>
      <c r="N334" s="31">
        <f t="shared" si="76"/>
        <v>2483791</v>
      </c>
      <c r="O334" s="36">
        <f t="shared" si="77"/>
        <v>0.75615738651966025</v>
      </c>
      <c r="P334" s="31">
        <v>981134</v>
      </c>
      <c r="Q334" s="31">
        <v>2546628</v>
      </c>
      <c r="R334" s="31">
        <v>3123169</v>
      </c>
      <c r="S334" s="31">
        <v>3258586</v>
      </c>
      <c r="T334" s="36">
        <f t="shared" si="78"/>
        <v>1.0433588448143536</v>
      </c>
      <c r="U334" s="36">
        <f t="shared" si="79"/>
        <v>-0.19579078902575997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23471555</v>
      </c>
      <c r="E335" s="31">
        <v>25204001</v>
      </c>
      <c r="F335" s="31">
        <v>7543884</v>
      </c>
      <c r="G335" s="36">
        <f t="shared" si="72"/>
        <v>0.32140537770079569</v>
      </c>
      <c r="H335" s="31">
        <v>5679501</v>
      </c>
      <c r="I335" s="36">
        <f t="shared" si="73"/>
        <v>0.24197378486427507</v>
      </c>
      <c r="J335" s="31">
        <v>3005132</v>
      </c>
      <c r="K335" s="36">
        <f t="shared" si="74"/>
        <v>0.11923233934167833</v>
      </c>
      <c r="L335" s="31">
        <v>0</v>
      </c>
      <c r="M335" s="36">
        <f t="shared" si="75"/>
        <v>0</v>
      </c>
      <c r="N335" s="31">
        <f t="shared" si="76"/>
        <v>16228517</v>
      </c>
      <c r="O335" s="36">
        <f t="shared" si="77"/>
        <v>0.6438865400775059</v>
      </c>
      <c r="P335" s="31">
        <v>3294112</v>
      </c>
      <c r="Q335" s="31">
        <v>24004710</v>
      </c>
      <c r="R335" s="31">
        <v>25884916</v>
      </c>
      <c r="S335" s="31">
        <v>10512476</v>
      </c>
      <c r="T335" s="36">
        <f t="shared" si="78"/>
        <v>0.40612362813926073</v>
      </c>
      <c r="U335" s="36">
        <f t="shared" si="79"/>
        <v>-8.7726221816380234E-2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30629131</v>
      </c>
      <c r="E337" s="32">
        <f>SUM(E333:E336)</f>
        <v>32734715</v>
      </c>
      <c r="F337" s="32">
        <f>SUM(F333:F336)</f>
        <v>9176403</v>
      </c>
      <c r="G337" s="37">
        <f t="shared" si="72"/>
        <v>0.29959723636952024</v>
      </c>
      <c r="H337" s="32">
        <f>SUM(H333:H336)</f>
        <v>7227388</v>
      </c>
      <c r="I337" s="37">
        <f t="shared" si="73"/>
        <v>0.23596451365205234</v>
      </c>
      <c r="J337" s="32">
        <f>SUM(J333:J336)</f>
        <v>4541214</v>
      </c>
      <c r="K337" s="37">
        <f t="shared" si="74"/>
        <v>0.13872776958650779</v>
      </c>
      <c r="L337" s="32">
        <f>SUM(L333:L336)</f>
        <v>0</v>
      </c>
      <c r="M337" s="37">
        <f t="shared" si="75"/>
        <v>0</v>
      </c>
      <c r="N337" s="32">
        <f t="shared" si="76"/>
        <v>20945005</v>
      </c>
      <c r="O337" s="37">
        <f t="shared" si="77"/>
        <v>0.63984076232220133</v>
      </c>
      <c r="P337" s="32">
        <f>SUM(P333:P336)</f>
        <v>4904088</v>
      </c>
      <c r="Q337" s="32">
        <f>SUM(Q333:Q336)</f>
        <v>29841690</v>
      </c>
      <c r="R337" s="32">
        <f>SUM(R333:R336)</f>
        <v>32396261</v>
      </c>
      <c r="S337" s="32">
        <f>SUM(S333:S336)</f>
        <v>15841362</v>
      </c>
      <c r="T337" s="37">
        <f t="shared" si="78"/>
        <v>0.48898735567045837</v>
      </c>
      <c r="U337" s="37">
        <f t="shared" si="79"/>
        <v>-7.3994186074964441E-2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3715229583</v>
      </c>
      <c r="E338" s="32">
        <f>SUM(E302,E304:E309,E311:E316,E318:E322,E324:E331,E333:E336)</f>
        <v>3717120353</v>
      </c>
      <c r="F338" s="32">
        <f>SUM(F302,F304:F309,F311:F316,F318:F322,F324:F331,F333:F336)</f>
        <v>1108869928</v>
      </c>
      <c r="G338" s="37">
        <f t="shared" si="72"/>
        <v>0.29846605794536168</v>
      </c>
      <c r="H338" s="32">
        <f>SUM(H302,H304:H309,H311:H316,H318:H322,H324:H331,H333:H336)</f>
        <v>900516276</v>
      </c>
      <c r="I338" s="37">
        <f t="shared" si="73"/>
        <v>0.24238509515550441</v>
      </c>
      <c r="J338" s="32">
        <f>SUM(J302,J304:J309,J311:J316,J318:J322,J324:J331,J333:J336)</f>
        <v>896113749</v>
      </c>
      <c r="K338" s="37">
        <f t="shared" si="74"/>
        <v>0.24107741044132933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2905499953</v>
      </c>
      <c r="O338" s="37">
        <f t="shared" si="77"/>
        <v>0.78165345134844499</v>
      </c>
      <c r="P338" s="32">
        <f>SUM(P302,P304:P309,P311:P316,P318:P322,P324:P331,P333:P336)</f>
        <v>843411677</v>
      </c>
      <c r="Q338" s="32">
        <f>SUM(Q302,Q304:Q309,Q311:Q316,Q318:Q322,Q324:Q331,Q333:Q336)</f>
        <v>3466728543</v>
      </c>
      <c r="R338" s="32">
        <f>SUM(R302,R304:R309,R311:R316,R318:R322,R324:R331,R333:R336)</f>
        <v>3446306518</v>
      </c>
      <c r="S338" s="32">
        <f>SUM(S302,S304:S309,S311:S316,S318:S322,S324:S331,S333:S336)</f>
        <v>2667378753</v>
      </c>
      <c r="T338" s="37">
        <f t="shared" si="78"/>
        <v>0.77398186698377713</v>
      </c>
      <c r="U338" s="37">
        <f t="shared" si="79"/>
        <v>6.2486770621270393E-2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21634144984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22355780193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6510937311</v>
      </c>
      <c r="G339" s="39">
        <f t="shared" si="72"/>
        <v>0.30095653495043623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5781629432</v>
      </c>
      <c r="I339" s="39">
        <f t="shared" si="73"/>
        <v>0.26724557112268266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5574690573</v>
      </c>
      <c r="K339" s="39">
        <f t="shared" si="74"/>
        <v>0.24936238077459433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17867257316</v>
      </c>
      <c r="O339" s="39">
        <f t="shared" si="77"/>
        <v>0.79922316115787195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5064611532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19824061682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20166963485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15678711320</v>
      </c>
      <c r="T339" s="39">
        <f t="shared" si="78"/>
        <v>0.77744531702364017</v>
      </c>
      <c r="U339" s="39">
        <f t="shared" si="79"/>
        <v>0.10071434655494116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sheetProtection algorithmName="SHA-512" hashValue="yRBsdfUqZ3c5kTdnhsnI4ajyvwmM6I5+in4xPsIVjof3ccIlUBmzJ3+N/N13bMvXJhPdssgonGcbgj/X7Xa+Jw==" saltValue="0wDMluJGUKEe23bhtHuKMw==" spinCount="100000" sheet="1" objects="1" scenarios="1"/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47280075</v>
      </c>
      <c r="E8" s="31">
        <v>63253200</v>
      </c>
      <c r="F8" s="31">
        <v>11005235</v>
      </c>
      <c r="G8" s="36">
        <f>IF(($D8       =0),0,($F8       /$D8       ))</f>
        <v>0.23276686849587272</v>
      </c>
      <c r="H8" s="31">
        <v>28012629</v>
      </c>
      <c r="I8" s="36">
        <f>IF(($D8       =0),0,($H8       /$D8       ))</f>
        <v>0.59248275304131814</v>
      </c>
      <c r="J8" s="31">
        <v>8613228</v>
      </c>
      <c r="K8" s="36">
        <f>IF(($E8       =0),0,($J8       /$E8       ))</f>
        <v>0.13617062852156098</v>
      </c>
      <c r="L8" s="31">
        <v>0</v>
      </c>
      <c r="M8" s="36">
        <f>IF(($E8       =0),0,($L8       /$E8       ))</f>
        <v>0</v>
      </c>
      <c r="N8" s="31">
        <f>$F8       +$H8       +$J8</f>
        <v>47631092</v>
      </c>
      <c r="O8" s="36">
        <f>IF(($E8       =0),0,($N8       /$E8       ))</f>
        <v>0.75302264549461528</v>
      </c>
      <c r="P8" s="31">
        <v>9249987</v>
      </c>
      <c r="Q8" s="31">
        <v>79576007</v>
      </c>
      <c r="R8" s="31">
        <v>80080138</v>
      </c>
      <c r="S8" s="31">
        <v>27229407</v>
      </c>
      <c r="T8" s="36">
        <f>IF(($R8       =0),0,($S8       /$R8       ))</f>
        <v>0.34002697397949039</v>
      </c>
      <c r="U8" s="36">
        <f>IF(($P8       =0),0,(($J8       /$P8       )-1))</f>
        <v>-6.8838907557383644E-2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45140410</v>
      </c>
      <c r="E9" s="31">
        <v>39936240</v>
      </c>
      <c r="F9" s="31">
        <v>10088563</v>
      </c>
      <c r="G9" s="36">
        <f>IF(($D9       =0),0,($F9       /$D9       ))</f>
        <v>0.22349294124709987</v>
      </c>
      <c r="H9" s="31">
        <v>8838404</v>
      </c>
      <c r="I9" s="36">
        <f>IF(($D9       =0),0,($H9       /$D9       ))</f>
        <v>0.19579804436867099</v>
      </c>
      <c r="J9" s="31">
        <v>12102217</v>
      </c>
      <c r="K9" s="36">
        <f>IF(($E9       =0),0,($J9       /$E9       ))</f>
        <v>0.30303846831849968</v>
      </c>
      <c r="L9" s="31">
        <v>0</v>
      </c>
      <c r="M9" s="36">
        <f>IF(($E9       =0),0,($L9       /$E9       ))</f>
        <v>0</v>
      </c>
      <c r="N9" s="31">
        <f>$F9       +$H9       +$J9</f>
        <v>31029184</v>
      </c>
      <c r="O9" s="36">
        <f>IF(($E9       =0),0,($N9       /$E9       ))</f>
        <v>0.77696808713088661</v>
      </c>
      <c r="P9" s="31">
        <v>10401367</v>
      </c>
      <c r="Q9" s="31">
        <v>41887100</v>
      </c>
      <c r="R9" s="31">
        <v>41887100</v>
      </c>
      <c r="S9" s="31">
        <v>27679449</v>
      </c>
      <c r="T9" s="36">
        <f>IF(($R9       =0),0,($S9       /$R9       ))</f>
        <v>0.66081082242504252</v>
      </c>
      <c r="U9" s="36">
        <f>IF(($P9       =0),0,(($J9       /$P9       )-1))</f>
        <v>0.16352177555123282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92420485</v>
      </c>
      <c r="E10" s="32">
        <f>SUM(E8:E9)</f>
        <v>103189440</v>
      </c>
      <c r="F10" s="32">
        <f>SUM(F8:F9)</f>
        <v>21093798</v>
      </c>
      <c r="G10" s="37">
        <f t="shared" ref="G10:G54" si="0">IF(($D10      =0),0,($F10      /$D10      ))</f>
        <v>0.22823725714055709</v>
      </c>
      <c r="H10" s="32">
        <f>SUM(H8:H9)</f>
        <v>36851033</v>
      </c>
      <c r="I10" s="37">
        <f t="shared" ref="I10:I54" si="1">IF(($D10      =0),0,($H10      /$D10      ))</f>
        <v>0.39873230485643957</v>
      </c>
      <c r="J10" s="32">
        <f>SUM(J8:J9)</f>
        <v>20715445</v>
      </c>
      <c r="K10" s="37">
        <f t="shared" ref="K10:K54" si="2">IF(($E10      =0),0,($J10      /$E10      ))</f>
        <v>0.20075159822555486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78660276</v>
      </c>
      <c r="O10" s="37">
        <f t="shared" ref="O10:O54" si="5">IF(($E10      =0),0,($N10      /$E10      ))</f>
        <v>0.76228997850942892</v>
      </c>
      <c r="P10" s="32">
        <f>SUM(P8:P9)</f>
        <v>19651354</v>
      </c>
      <c r="Q10" s="32">
        <f>SUM(Q8:Q9)</f>
        <v>121463107</v>
      </c>
      <c r="R10" s="32">
        <f>SUM(R8:R9)</f>
        <v>121967238</v>
      </c>
      <c r="S10" s="32">
        <f>SUM(S8:S9)</f>
        <v>54908856</v>
      </c>
      <c r="T10" s="37">
        <f t="shared" ref="T10:T54" si="6">IF(($R10      =0),0,($S10      /$R10      ))</f>
        <v>0.45019348556536143</v>
      </c>
      <c r="U10" s="37">
        <f t="shared" ref="U10:U54" si="7">IF(($P10      =0),0,(($J10      /$P10      )-1))</f>
        <v>5.4148482593107783E-2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55353</v>
      </c>
      <c r="E11" s="31">
        <v>55353</v>
      </c>
      <c r="F11" s="31">
        <v>36984</v>
      </c>
      <c r="G11" s="36">
        <f t="shared" si="0"/>
        <v>0.66814806785540082</v>
      </c>
      <c r="H11" s="31">
        <v>-122</v>
      </c>
      <c r="I11" s="36">
        <f t="shared" si="1"/>
        <v>-2.2040359149458925E-3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36862</v>
      </c>
      <c r="O11" s="36">
        <f t="shared" si="5"/>
        <v>0.66594403194045493</v>
      </c>
      <c r="P11" s="31">
        <v>231202</v>
      </c>
      <c r="Q11" s="31">
        <v>439153</v>
      </c>
      <c r="R11" s="31">
        <v>439153</v>
      </c>
      <c r="S11" s="31">
        <v>314321</v>
      </c>
      <c r="T11" s="36">
        <f t="shared" si="6"/>
        <v>0.71574371574371576</v>
      </c>
      <c r="U11" s="36">
        <f t="shared" si="7"/>
        <v>-1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14765343</v>
      </c>
      <c r="E14" s="31">
        <v>14765343</v>
      </c>
      <c r="F14" s="31">
        <v>134803</v>
      </c>
      <c r="G14" s="36">
        <f t="shared" si="0"/>
        <v>9.1296897064971662E-3</v>
      </c>
      <c r="H14" s="31">
        <v>805921</v>
      </c>
      <c r="I14" s="36">
        <f t="shared" si="1"/>
        <v>5.4581935550024135E-2</v>
      </c>
      <c r="J14" s="31">
        <v>2534170</v>
      </c>
      <c r="K14" s="36">
        <f t="shared" si="2"/>
        <v>0.17162960589537271</v>
      </c>
      <c r="L14" s="31">
        <v>0</v>
      </c>
      <c r="M14" s="36">
        <f t="shared" si="3"/>
        <v>0</v>
      </c>
      <c r="N14" s="31">
        <f t="shared" si="4"/>
        <v>3474894</v>
      </c>
      <c r="O14" s="36">
        <f t="shared" si="5"/>
        <v>0.23534123115189401</v>
      </c>
      <c r="P14" s="31">
        <v>3789055</v>
      </c>
      <c r="Q14" s="31">
        <v>12267360</v>
      </c>
      <c r="R14" s="31">
        <v>12267360</v>
      </c>
      <c r="S14" s="31">
        <v>10357810</v>
      </c>
      <c r="T14" s="36">
        <f t="shared" si="6"/>
        <v>0.84433896127610175</v>
      </c>
      <c r="U14" s="36">
        <f t="shared" si="7"/>
        <v>-0.33118679987490285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25000</v>
      </c>
      <c r="E15" s="31">
        <v>25000</v>
      </c>
      <c r="F15" s="31">
        <v>580</v>
      </c>
      <c r="G15" s="36">
        <f t="shared" si="0"/>
        <v>2.3199999999999998E-2</v>
      </c>
      <c r="H15" s="31">
        <v>2233</v>
      </c>
      <c r="I15" s="36">
        <f t="shared" si="1"/>
        <v>8.9319999999999997E-2</v>
      </c>
      <c r="J15" s="31">
        <v>7743</v>
      </c>
      <c r="K15" s="36">
        <f t="shared" si="2"/>
        <v>0.30972</v>
      </c>
      <c r="L15" s="31">
        <v>0</v>
      </c>
      <c r="M15" s="36">
        <f t="shared" si="3"/>
        <v>0</v>
      </c>
      <c r="N15" s="31">
        <f t="shared" si="4"/>
        <v>10556</v>
      </c>
      <c r="O15" s="36">
        <f t="shared" si="5"/>
        <v>0.42224</v>
      </c>
      <c r="P15" s="31">
        <v>1074</v>
      </c>
      <c r="Q15" s="31">
        <v>5000</v>
      </c>
      <c r="R15" s="31">
        <v>5000</v>
      </c>
      <c r="S15" s="31">
        <v>5994</v>
      </c>
      <c r="T15" s="36">
        <f t="shared" si="6"/>
        <v>1.1988000000000001</v>
      </c>
      <c r="U15" s="36">
        <f t="shared" si="7"/>
        <v>6.2094972067039107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0</v>
      </c>
      <c r="O16" s="36">
        <f t="shared" si="5"/>
        <v>0</v>
      </c>
      <c r="P16" s="31">
        <v>0</v>
      </c>
      <c r="Q16" s="31">
        <v>0</v>
      </c>
      <c r="R16" s="31">
        <v>0</v>
      </c>
      <c r="S16" s="31">
        <v>0</v>
      </c>
      <c r="T16" s="36">
        <f t="shared" si="6"/>
        <v>0</v>
      </c>
      <c r="U16" s="36">
        <f t="shared" si="7"/>
        <v>0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14845696</v>
      </c>
      <c r="E19" s="32">
        <f>SUM(E11:E18)</f>
        <v>14845696</v>
      </c>
      <c r="F19" s="32">
        <f>SUM(F11:F18)</f>
        <v>172367</v>
      </c>
      <c r="G19" s="37">
        <f t="shared" si="0"/>
        <v>1.1610570498008312E-2</v>
      </c>
      <c r="H19" s="32">
        <f>SUM(H11:H18)</f>
        <v>808032</v>
      </c>
      <c r="I19" s="37">
        <f t="shared" si="1"/>
        <v>5.4428704454139436E-2</v>
      </c>
      <c r="J19" s="32">
        <f>SUM(J11:J18)</f>
        <v>2541913</v>
      </c>
      <c r="K19" s="37">
        <f t="shared" si="2"/>
        <v>0.17122221821058439</v>
      </c>
      <c r="L19" s="32">
        <f>SUM(L11:L18)</f>
        <v>0</v>
      </c>
      <c r="M19" s="37">
        <f t="shared" si="3"/>
        <v>0</v>
      </c>
      <c r="N19" s="32">
        <f t="shared" si="4"/>
        <v>3522312</v>
      </c>
      <c r="O19" s="37">
        <f t="shared" si="5"/>
        <v>0.23726149316273215</v>
      </c>
      <c r="P19" s="32">
        <f>SUM(P11:P18)</f>
        <v>4021331</v>
      </c>
      <c r="Q19" s="32">
        <f>SUM(Q11:Q18)</f>
        <v>12711513</v>
      </c>
      <c r="R19" s="32">
        <f>SUM(R11:R18)</f>
        <v>12711513</v>
      </c>
      <c r="S19" s="32">
        <f>SUM(S11:S18)</f>
        <v>10678125</v>
      </c>
      <c r="T19" s="37">
        <f t="shared" si="6"/>
        <v>0.84003572194749754</v>
      </c>
      <c r="U19" s="37">
        <f t="shared" si="7"/>
        <v>-0.36789262062734951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0</v>
      </c>
      <c r="E27" s="32">
        <f>SUM(E20:E26)</f>
        <v>0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0</v>
      </c>
      <c r="O27" s="37">
        <f t="shared" si="5"/>
        <v>0</v>
      </c>
      <c r="P27" s="32">
        <f>SUM(P20:P26)</f>
        <v>0</v>
      </c>
      <c r="Q27" s="32">
        <f>SUM(Q20:Q26)</f>
        <v>0</v>
      </c>
      <c r="R27" s="32">
        <f>SUM(R20:R26)</f>
        <v>0</v>
      </c>
      <c r="S27" s="32">
        <f>SUM(S20:S26)</f>
        <v>0</v>
      </c>
      <c r="T27" s="37">
        <f t="shared" si="6"/>
        <v>0</v>
      </c>
      <c r="U27" s="37">
        <f t="shared" si="7"/>
        <v>0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5070000</v>
      </c>
      <c r="E30" s="31">
        <v>5070000</v>
      </c>
      <c r="F30" s="31">
        <v>233779</v>
      </c>
      <c r="G30" s="36">
        <f t="shared" si="0"/>
        <v>4.6110256410256407E-2</v>
      </c>
      <c r="H30" s="31">
        <v>270659</v>
      </c>
      <c r="I30" s="36">
        <f t="shared" si="1"/>
        <v>5.3384418145956611E-2</v>
      </c>
      <c r="J30" s="31">
        <v>256237</v>
      </c>
      <c r="K30" s="36">
        <f t="shared" si="2"/>
        <v>5.0539842209072976E-2</v>
      </c>
      <c r="L30" s="31">
        <v>0</v>
      </c>
      <c r="M30" s="36">
        <f t="shared" si="3"/>
        <v>0</v>
      </c>
      <c r="N30" s="31">
        <f t="shared" si="4"/>
        <v>760675</v>
      </c>
      <c r="O30" s="36">
        <f t="shared" si="5"/>
        <v>0.15003451676528601</v>
      </c>
      <c r="P30" s="31">
        <v>121638</v>
      </c>
      <c r="Q30" s="31">
        <v>4690637</v>
      </c>
      <c r="R30" s="31">
        <v>4690637</v>
      </c>
      <c r="S30" s="31">
        <v>530469</v>
      </c>
      <c r="T30" s="36">
        <f t="shared" si="6"/>
        <v>0.11309103646263823</v>
      </c>
      <c r="U30" s="36">
        <f t="shared" si="7"/>
        <v>1.1065538729673294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17468242</v>
      </c>
      <c r="E31" s="31">
        <v>17468242</v>
      </c>
      <c r="F31" s="31">
        <v>0</v>
      </c>
      <c r="G31" s="36">
        <f t="shared" si="0"/>
        <v>0</v>
      </c>
      <c r="H31" s="31">
        <v>1714148</v>
      </c>
      <c r="I31" s="36">
        <f t="shared" si="1"/>
        <v>9.8129393902374379E-2</v>
      </c>
      <c r="J31" s="31">
        <v>864587</v>
      </c>
      <c r="K31" s="36">
        <f t="shared" si="2"/>
        <v>4.9494791748362542E-2</v>
      </c>
      <c r="L31" s="31">
        <v>0</v>
      </c>
      <c r="M31" s="36">
        <f t="shared" si="3"/>
        <v>0</v>
      </c>
      <c r="N31" s="31">
        <f t="shared" si="4"/>
        <v>2578735</v>
      </c>
      <c r="O31" s="36">
        <f t="shared" si="5"/>
        <v>0.14762418565073693</v>
      </c>
      <c r="P31" s="31">
        <v>240287</v>
      </c>
      <c r="Q31" s="31">
        <v>13811554</v>
      </c>
      <c r="R31" s="31">
        <v>15829594</v>
      </c>
      <c r="S31" s="31">
        <v>1255705</v>
      </c>
      <c r="T31" s="36">
        <f t="shared" si="6"/>
        <v>7.9326418605556157E-2</v>
      </c>
      <c r="U31" s="36">
        <f t="shared" si="7"/>
        <v>2.5981430539313406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7440</v>
      </c>
      <c r="G33" s="36">
        <f t="shared" si="0"/>
        <v>0</v>
      </c>
      <c r="H33" s="31">
        <v>7440</v>
      </c>
      <c r="I33" s="36">
        <f t="shared" si="1"/>
        <v>0</v>
      </c>
      <c r="J33" s="31">
        <v>7440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22320</v>
      </c>
      <c r="O33" s="36">
        <f t="shared" si="5"/>
        <v>0</v>
      </c>
      <c r="P33" s="31">
        <v>7440</v>
      </c>
      <c r="Q33" s="31">
        <v>18000</v>
      </c>
      <c r="R33" s="31">
        <v>18000</v>
      </c>
      <c r="S33" s="31">
        <v>22320</v>
      </c>
      <c r="T33" s="36">
        <f t="shared" si="6"/>
        <v>1.24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22538242</v>
      </c>
      <c r="E35" s="32">
        <f>SUM(E28:E34)</f>
        <v>22538242</v>
      </c>
      <c r="F35" s="32">
        <f>SUM(F28:F34)</f>
        <v>241219</v>
      </c>
      <c r="G35" s="37">
        <f t="shared" si="0"/>
        <v>1.0702653738477029E-2</v>
      </c>
      <c r="H35" s="32">
        <f>SUM(H28:H34)</f>
        <v>1992247</v>
      </c>
      <c r="I35" s="37">
        <f t="shared" si="1"/>
        <v>8.8394072616666375E-2</v>
      </c>
      <c r="J35" s="32">
        <f>SUM(J28:J34)</f>
        <v>1128264</v>
      </c>
      <c r="K35" s="37">
        <f t="shared" si="2"/>
        <v>5.0059982495529155E-2</v>
      </c>
      <c r="L35" s="32">
        <f>SUM(L28:L34)</f>
        <v>0</v>
      </c>
      <c r="M35" s="37">
        <f t="shared" si="3"/>
        <v>0</v>
      </c>
      <c r="N35" s="32">
        <f t="shared" si="4"/>
        <v>3361730</v>
      </c>
      <c r="O35" s="37">
        <f t="shared" si="5"/>
        <v>0.14915670885067256</v>
      </c>
      <c r="P35" s="32">
        <f>SUM(P28:P34)</f>
        <v>369365</v>
      </c>
      <c r="Q35" s="32">
        <f>SUM(Q28:Q34)</f>
        <v>18520191</v>
      </c>
      <c r="R35" s="32">
        <f>SUM(R28:R34)</f>
        <v>20538231</v>
      </c>
      <c r="S35" s="32">
        <f>SUM(S28:S34)</f>
        <v>1808494</v>
      </c>
      <c r="T35" s="37">
        <f t="shared" si="6"/>
        <v>8.8055003373951723E-2</v>
      </c>
      <c r="U35" s="37">
        <f t="shared" si="7"/>
        <v>2.0546045239803448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331398</v>
      </c>
      <c r="E37" s="31">
        <v>45398</v>
      </c>
      <c r="F37" s="31">
        <v>36</v>
      </c>
      <c r="G37" s="36">
        <f t="shared" si="0"/>
        <v>1.0863070990168921E-4</v>
      </c>
      <c r="H37" s="31">
        <v>130760</v>
      </c>
      <c r="I37" s="36">
        <f t="shared" si="1"/>
        <v>0.39457087852069112</v>
      </c>
      <c r="J37" s="31">
        <v>437774</v>
      </c>
      <c r="K37" s="36">
        <f t="shared" si="2"/>
        <v>9.6430239217586671</v>
      </c>
      <c r="L37" s="31">
        <v>0</v>
      </c>
      <c r="M37" s="36">
        <f t="shared" si="3"/>
        <v>0</v>
      </c>
      <c r="N37" s="31">
        <f t="shared" si="4"/>
        <v>568570</v>
      </c>
      <c r="O37" s="36">
        <f t="shared" si="5"/>
        <v>12.524120005286576</v>
      </c>
      <c r="P37" s="31">
        <v>1314</v>
      </c>
      <c r="Q37" s="31">
        <v>333254</v>
      </c>
      <c r="R37" s="31">
        <v>330714</v>
      </c>
      <c r="S37" s="31">
        <v>568597</v>
      </c>
      <c r="T37" s="36">
        <f t="shared" si="6"/>
        <v>1.7193012693747467</v>
      </c>
      <c r="U37" s="36">
        <f t="shared" si="7"/>
        <v>332.16133942161338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331398</v>
      </c>
      <c r="E40" s="32">
        <f>SUM(E36:E39)</f>
        <v>45398</v>
      </c>
      <c r="F40" s="32">
        <f>SUM(F36:F39)</f>
        <v>36</v>
      </c>
      <c r="G40" s="37">
        <f t="shared" si="0"/>
        <v>1.0863070990168921E-4</v>
      </c>
      <c r="H40" s="32">
        <f>SUM(H36:H39)</f>
        <v>130760</v>
      </c>
      <c r="I40" s="37">
        <f t="shared" si="1"/>
        <v>0.39457087852069112</v>
      </c>
      <c r="J40" s="32">
        <f>SUM(J36:J39)</f>
        <v>437774</v>
      </c>
      <c r="K40" s="37">
        <f t="shared" si="2"/>
        <v>9.6430239217586671</v>
      </c>
      <c r="L40" s="32">
        <f>SUM(L36:L39)</f>
        <v>0</v>
      </c>
      <c r="M40" s="37">
        <f t="shared" si="3"/>
        <v>0</v>
      </c>
      <c r="N40" s="32">
        <f t="shared" si="4"/>
        <v>568570</v>
      </c>
      <c r="O40" s="37">
        <f t="shared" si="5"/>
        <v>12.524120005286576</v>
      </c>
      <c r="P40" s="32">
        <f>SUM(P36:P39)</f>
        <v>1314</v>
      </c>
      <c r="Q40" s="32">
        <f>SUM(Q36:Q39)</f>
        <v>333254</v>
      </c>
      <c r="R40" s="32">
        <f>SUM(R36:R39)</f>
        <v>330714</v>
      </c>
      <c r="S40" s="32">
        <f>SUM(S36:S39)</f>
        <v>568597</v>
      </c>
      <c r="T40" s="37">
        <f t="shared" si="6"/>
        <v>1.7193012693747467</v>
      </c>
      <c r="U40" s="37">
        <f t="shared" si="7"/>
        <v>332.16133942161338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1410896</v>
      </c>
      <c r="E45" s="31">
        <v>1410896</v>
      </c>
      <c r="F45" s="31">
        <v>309510</v>
      </c>
      <c r="G45" s="36">
        <f t="shared" si="0"/>
        <v>0.21937123643415249</v>
      </c>
      <c r="H45" s="31">
        <v>196263</v>
      </c>
      <c r="I45" s="36">
        <f t="shared" si="1"/>
        <v>0.13910522107937084</v>
      </c>
      <c r="J45" s="31">
        <v>223162</v>
      </c>
      <c r="K45" s="36">
        <f t="shared" si="2"/>
        <v>0.15817041085948219</v>
      </c>
      <c r="L45" s="31">
        <v>0</v>
      </c>
      <c r="M45" s="36">
        <f t="shared" si="3"/>
        <v>0</v>
      </c>
      <c r="N45" s="31">
        <f t="shared" si="4"/>
        <v>728935</v>
      </c>
      <c r="O45" s="36">
        <f t="shared" si="5"/>
        <v>0.51664686837300555</v>
      </c>
      <c r="P45" s="31">
        <v>275720</v>
      </c>
      <c r="Q45" s="31">
        <v>1319034</v>
      </c>
      <c r="R45" s="31">
        <v>1331034</v>
      </c>
      <c r="S45" s="31">
        <v>447830</v>
      </c>
      <c r="T45" s="36">
        <f t="shared" si="6"/>
        <v>0.33645271270305643</v>
      </c>
      <c r="U45" s="36">
        <f t="shared" si="7"/>
        <v>-0.19062091977368345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5111857</v>
      </c>
      <c r="E46" s="31">
        <v>5111857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4573938</v>
      </c>
      <c r="R46" s="31">
        <v>4573938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6522753</v>
      </c>
      <c r="E47" s="32">
        <f>SUM(E41:E46)</f>
        <v>6522753</v>
      </c>
      <c r="F47" s="32">
        <f>SUM(F41:F46)</f>
        <v>309510</v>
      </c>
      <c r="G47" s="37">
        <f t="shared" si="0"/>
        <v>4.7450823295010561E-2</v>
      </c>
      <c r="H47" s="32">
        <f>SUM(H41:H46)</f>
        <v>196263</v>
      </c>
      <c r="I47" s="37">
        <f t="shared" si="1"/>
        <v>3.0088982366801256E-2</v>
      </c>
      <c r="J47" s="32">
        <f>SUM(J41:J46)</f>
        <v>223162</v>
      </c>
      <c r="K47" s="37">
        <f t="shared" si="2"/>
        <v>3.4212854602956755E-2</v>
      </c>
      <c r="L47" s="32">
        <f>SUM(L41:L46)</f>
        <v>0</v>
      </c>
      <c r="M47" s="37">
        <f t="shared" si="3"/>
        <v>0</v>
      </c>
      <c r="N47" s="32">
        <f t="shared" si="4"/>
        <v>728935</v>
      </c>
      <c r="O47" s="37">
        <f t="shared" si="5"/>
        <v>0.11175266026476857</v>
      </c>
      <c r="P47" s="32">
        <f>SUM(P41:P46)</f>
        <v>275720</v>
      </c>
      <c r="Q47" s="32">
        <f>SUM(Q41:Q46)</f>
        <v>5892972</v>
      </c>
      <c r="R47" s="32">
        <f>SUM(R41:R46)</f>
        <v>5904972</v>
      </c>
      <c r="S47" s="32">
        <f>SUM(S41:S46)</f>
        <v>447830</v>
      </c>
      <c r="T47" s="37">
        <f t="shared" si="6"/>
        <v>7.5839479001763258E-2</v>
      </c>
      <c r="U47" s="37">
        <f t="shared" si="7"/>
        <v>-0.19062091977368345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136658574</v>
      </c>
      <c r="E54" s="32">
        <f>SUM(E8:E9,E11:E18,E20:E26,E28:E34,E36:E39,E41:E46,E48:E52)</f>
        <v>147141529</v>
      </c>
      <c r="F54" s="32">
        <f>SUM(F8:F9,F11:F18,F20:F26,F28:F34,F36:F39,F41:F46,F48:F52)</f>
        <v>21816930</v>
      </c>
      <c r="G54" s="37">
        <f t="shared" si="0"/>
        <v>0.15964552652217781</v>
      </c>
      <c r="H54" s="32">
        <f>SUM(H8:H9,H11:H18,H20:H26,H28:H34,H36:H39,H41:H46,H48:H52)</f>
        <v>39978335</v>
      </c>
      <c r="I54" s="37">
        <f t="shared" si="1"/>
        <v>0.29254172519025406</v>
      </c>
      <c r="J54" s="32">
        <f>SUM(J8:J9,J11:J18,J20:J26,J28:J34,J36:J39,J41:J46,J48:J52)</f>
        <v>25046558</v>
      </c>
      <c r="K54" s="37">
        <f t="shared" si="2"/>
        <v>0.17022086266345648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86841823</v>
      </c>
      <c r="O54" s="37">
        <f t="shared" si="5"/>
        <v>0.59019247380527085</v>
      </c>
      <c r="P54" s="32">
        <f>SUM(P8:P9,P11:P18,P20:P26,P28:P34,P36:P39,P41:P46,P48:P52)</f>
        <v>24319084</v>
      </c>
      <c r="Q54" s="32">
        <f>SUM(Q8:Q9,Q11:Q18,Q20:Q26,Q28:Q34,Q36:Q39,Q41:Q46,Q48:Q52)</f>
        <v>158921037</v>
      </c>
      <c r="R54" s="32">
        <f>SUM(R8:R9,R11:R18,R20:R26,R28:R34,R36:R39,R41:R46,R48:R52)</f>
        <v>161452668</v>
      </c>
      <c r="S54" s="32">
        <f>SUM(S8:S9,S11:S18,S20:S26,S28:S34,S36:S39,S41:S46,S48:S52)</f>
        <v>68411902</v>
      </c>
      <c r="T54" s="37">
        <f t="shared" si="6"/>
        <v>0.4237272932522862</v>
      </c>
      <c r="U54" s="37">
        <f t="shared" si="7"/>
        <v>2.9913708920944471E-2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1572544</v>
      </c>
      <c r="E57" s="31">
        <v>1572544</v>
      </c>
      <c r="F57" s="31">
        <v>15640</v>
      </c>
      <c r="G57" s="36">
        <f t="shared" ref="G57:G85" si="8">IF(($D57      =0),0,($F57      /$D57      ))</f>
        <v>9.9456676569940165E-3</v>
      </c>
      <c r="H57" s="31">
        <v>15640</v>
      </c>
      <c r="I57" s="36">
        <f t="shared" ref="I57:I85" si="9">IF(($D57      =0),0,($H57      /$D57      ))</f>
        <v>9.9456676569940165E-3</v>
      </c>
      <c r="J57" s="31">
        <v>63090</v>
      </c>
      <c r="K57" s="36">
        <f t="shared" ref="K57:K85" si="10">IF(($E57      =0),0,($J57      /$E57      ))</f>
        <v>4.0119704122746326E-2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94370</v>
      </c>
      <c r="O57" s="36">
        <f t="shared" ref="O57:O85" si="13">IF(($E57      =0),0,($N57      /$E57      ))</f>
        <v>6.0011039436734359E-2</v>
      </c>
      <c r="P57" s="31">
        <v>6256</v>
      </c>
      <c r="Q57" s="31">
        <v>1493394</v>
      </c>
      <c r="R57" s="31">
        <v>1493394</v>
      </c>
      <c r="S57" s="31">
        <v>31264</v>
      </c>
      <c r="T57" s="36">
        <f t="shared" ref="T57:T85" si="14">IF(($R57      =0),0,($S57      /$R57      ))</f>
        <v>2.0934863806872133E-2</v>
      </c>
      <c r="U57" s="36">
        <f t="shared" ref="U57:U85" si="15">IF(($P57      =0),0,(($J57      /$P57      )-1))</f>
        <v>9.0847186700767271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1572544</v>
      </c>
      <c r="E58" s="32">
        <f>E57</f>
        <v>1572544</v>
      </c>
      <c r="F58" s="32">
        <f>F57</f>
        <v>15640</v>
      </c>
      <c r="G58" s="37">
        <f t="shared" si="8"/>
        <v>9.9456676569940165E-3</v>
      </c>
      <c r="H58" s="32">
        <f>H57</f>
        <v>15640</v>
      </c>
      <c r="I58" s="37">
        <f t="shared" si="9"/>
        <v>9.9456676569940165E-3</v>
      </c>
      <c r="J58" s="32">
        <f>J57</f>
        <v>63090</v>
      </c>
      <c r="K58" s="37">
        <f t="shared" si="10"/>
        <v>4.0119704122746326E-2</v>
      </c>
      <c r="L58" s="32">
        <f>L57</f>
        <v>0</v>
      </c>
      <c r="M58" s="37">
        <f t="shared" si="11"/>
        <v>0</v>
      </c>
      <c r="N58" s="32">
        <f t="shared" si="12"/>
        <v>94370</v>
      </c>
      <c r="O58" s="37">
        <f t="shared" si="13"/>
        <v>6.0011039436734359E-2</v>
      </c>
      <c r="P58" s="32">
        <f>P57</f>
        <v>6256</v>
      </c>
      <c r="Q58" s="32">
        <f>Q57</f>
        <v>1493394</v>
      </c>
      <c r="R58" s="32">
        <f>R57</f>
        <v>1493394</v>
      </c>
      <c r="S58" s="32">
        <f>S57</f>
        <v>31264</v>
      </c>
      <c r="T58" s="37">
        <f t="shared" si="14"/>
        <v>2.0934863806872133E-2</v>
      </c>
      <c r="U58" s="37">
        <f t="shared" si="15"/>
        <v>9.0847186700767271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1179971</v>
      </c>
      <c r="E60" s="31">
        <v>1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1179971</v>
      </c>
      <c r="E63" s="32">
        <f>SUM(E59:E62)</f>
        <v>1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25405925</v>
      </c>
      <c r="E67" s="31">
        <v>25405925</v>
      </c>
      <c r="F67" s="31">
        <v>67220</v>
      </c>
      <c r="G67" s="36">
        <f t="shared" si="8"/>
        <v>2.6458395039739746E-3</v>
      </c>
      <c r="H67" s="31">
        <v>66366</v>
      </c>
      <c r="I67" s="36">
        <f t="shared" si="9"/>
        <v>2.6122252978389884E-3</v>
      </c>
      <c r="J67" s="31">
        <v>66366</v>
      </c>
      <c r="K67" s="36">
        <f t="shared" si="10"/>
        <v>2.6122252978389884E-3</v>
      </c>
      <c r="L67" s="31">
        <v>0</v>
      </c>
      <c r="M67" s="36">
        <f t="shared" si="11"/>
        <v>0</v>
      </c>
      <c r="N67" s="31">
        <f t="shared" si="12"/>
        <v>199952</v>
      </c>
      <c r="O67" s="36">
        <f t="shared" si="13"/>
        <v>7.8702900996519519E-3</v>
      </c>
      <c r="P67" s="31">
        <v>62883</v>
      </c>
      <c r="Q67" s="31">
        <v>23820320</v>
      </c>
      <c r="R67" s="31">
        <v>23820320</v>
      </c>
      <c r="S67" s="31">
        <v>189455</v>
      </c>
      <c r="T67" s="36">
        <f t="shared" si="14"/>
        <v>7.9535035633442365E-3</v>
      </c>
      <c r="U67" s="36">
        <f t="shared" si="15"/>
        <v>5.538857878917991E-2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25405925</v>
      </c>
      <c r="E70" s="32">
        <f>SUM(E64:E69)</f>
        <v>25405925</v>
      </c>
      <c r="F70" s="32">
        <f>SUM(F64:F69)</f>
        <v>67220</v>
      </c>
      <c r="G70" s="37">
        <f t="shared" si="8"/>
        <v>2.6458395039739746E-3</v>
      </c>
      <c r="H70" s="32">
        <f>SUM(H64:H69)</f>
        <v>66366</v>
      </c>
      <c r="I70" s="37">
        <f t="shared" si="9"/>
        <v>2.6122252978389884E-3</v>
      </c>
      <c r="J70" s="32">
        <f>SUM(J64:J69)</f>
        <v>66366</v>
      </c>
      <c r="K70" s="37">
        <f t="shared" si="10"/>
        <v>2.6122252978389884E-3</v>
      </c>
      <c r="L70" s="32">
        <f>SUM(L64:L69)</f>
        <v>0</v>
      </c>
      <c r="M70" s="37">
        <f t="shared" si="11"/>
        <v>0</v>
      </c>
      <c r="N70" s="32">
        <f t="shared" si="12"/>
        <v>199952</v>
      </c>
      <c r="O70" s="37">
        <f t="shared" si="13"/>
        <v>7.8702900996519519E-3</v>
      </c>
      <c r="P70" s="32">
        <f>SUM(P64:P69)</f>
        <v>62883</v>
      </c>
      <c r="Q70" s="32">
        <f>SUM(Q64:Q69)</f>
        <v>23820320</v>
      </c>
      <c r="R70" s="32">
        <f>SUM(R64:R69)</f>
        <v>23820320</v>
      </c>
      <c r="S70" s="32">
        <f>SUM(S64:S69)</f>
        <v>189455</v>
      </c>
      <c r="T70" s="37">
        <f t="shared" si="14"/>
        <v>7.9535035633442365E-3</v>
      </c>
      <c r="U70" s="37">
        <f t="shared" si="15"/>
        <v>5.538857878917991E-2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811162</v>
      </c>
      <c r="E72" s="31">
        <v>811162</v>
      </c>
      <c r="F72" s="31">
        <v>204540</v>
      </c>
      <c r="G72" s="36">
        <f t="shared" si="8"/>
        <v>0.25215678249227652</v>
      </c>
      <c r="H72" s="31">
        <v>204540</v>
      </c>
      <c r="I72" s="36">
        <f t="shared" si="9"/>
        <v>0.25215678249227652</v>
      </c>
      <c r="J72" s="31">
        <v>204540</v>
      </c>
      <c r="K72" s="36">
        <f t="shared" si="10"/>
        <v>0.25215678249227652</v>
      </c>
      <c r="L72" s="31">
        <v>0</v>
      </c>
      <c r="M72" s="36">
        <f t="shared" si="11"/>
        <v>0</v>
      </c>
      <c r="N72" s="31">
        <f t="shared" si="12"/>
        <v>613620</v>
      </c>
      <c r="O72" s="36">
        <f t="shared" si="13"/>
        <v>0.75647034747682951</v>
      </c>
      <c r="P72" s="31">
        <v>194559</v>
      </c>
      <c r="Q72" s="31">
        <v>721844</v>
      </c>
      <c r="R72" s="31">
        <v>770333</v>
      </c>
      <c r="S72" s="31">
        <v>579727</v>
      </c>
      <c r="T72" s="36">
        <f t="shared" si="14"/>
        <v>0.75256674710806881</v>
      </c>
      <c r="U72" s="36">
        <f t="shared" si="15"/>
        <v>5.1300633740921864E-2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190000</v>
      </c>
      <c r="Q74" s="31">
        <v>0</v>
      </c>
      <c r="R74" s="31">
        <v>0</v>
      </c>
      <c r="S74" s="31">
        <v>190000</v>
      </c>
      <c r="T74" s="36">
        <f t="shared" si="14"/>
        <v>0</v>
      </c>
      <c r="U74" s="36">
        <f t="shared" si="15"/>
        <v>-1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811162</v>
      </c>
      <c r="E78" s="32">
        <f>SUM(E71:E77)</f>
        <v>811162</v>
      </c>
      <c r="F78" s="32">
        <f>SUM(F71:F77)</f>
        <v>204540</v>
      </c>
      <c r="G78" s="37">
        <f t="shared" si="8"/>
        <v>0.25215678249227652</v>
      </c>
      <c r="H78" s="32">
        <f>SUM(H71:H77)</f>
        <v>204540</v>
      </c>
      <c r="I78" s="37">
        <f t="shared" si="9"/>
        <v>0.25215678249227652</v>
      </c>
      <c r="J78" s="32">
        <f>SUM(J71:J77)</f>
        <v>204540</v>
      </c>
      <c r="K78" s="37">
        <f t="shared" si="10"/>
        <v>0.25215678249227652</v>
      </c>
      <c r="L78" s="32">
        <f>SUM(L71:L77)</f>
        <v>0</v>
      </c>
      <c r="M78" s="37">
        <f t="shared" si="11"/>
        <v>0</v>
      </c>
      <c r="N78" s="32">
        <f t="shared" si="12"/>
        <v>613620</v>
      </c>
      <c r="O78" s="37">
        <f t="shared" si="13"/>
        <v>0.75647034747682951</v>
      </c>
      <c r="P78" s="32">
        <f>SUM(P71:P77)</f>
        <v>384559</v>
      </c>
      <c r="Q78" s="32">
        <f>SUM(Q71:Q77)</f>
        <v>721844</v>
      </c>
      <c r="R78" s="32">
        <f>SUM(R71:R77)</f>
        <v>770333</v>
      </c>
      <c r="S78" s="32">
        <f>SUM(S71:S77)</f>
        <v>769727</v>
      </c>
      <c r="T78" s="37">
        <f t="shared" si="14"/>
        <v>0.9992133272234216</v>
      </c>
      <c r="U78" s="37">
        <f t="shared" si="15"/>
        <v>-0.46811802610262665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28969602</v>
      </c>
      <c r="E85" s="32">
        <f>SUM(E57,E59:E62,E64:E69,E71:E77,E79:E83)</f>
        <v>27789632</v>
      </c>
      <c r="F85" s="32">
        <f>SUM(F57,F59:F62,F64:F69,F71:F77,F79:F83)</f>
        <v>287400</v>
      </c>
      <c r="G85" s="37">
        <f t="shared" si="8"/>
        <v>9.9207438196769158E-3</v>
      </c>
      <c r="H85" s="32">
        <f>SUM(H57,H59:H62,H64:H69,H71:H77,H79:H83)</f>
        <v>286546</v>
      </c>
      <c r="I85" s="37">
        <f t="shared" si="9"/>
        <v>9.8912646435391147E-3</v>
      </c>
      <c r="J85" s="32">
        <f>SUM(J57,J59:J62,J64:J69,J71:J77,J79:J83)</f>
        <v>333996</v>
      </c>
      <c r="K85" s="37">
        <f t="shared" si="10"/>
        <v>1.2018726984222029E-2</v>
      </c>
      <c r="L85" s="32">
        <f>SUM(L57,L59:L62,L64:L69,L71:L77,L79:L83)</f>
        <v>0</v>
      </c>
      <c r="M85" s="37">
        <f t="shared" si="11"/>
        <v>0</v>
      </c>
      <c r="N85" s="32">
        <f t="shared" si="12"/>
        <v>907942</v>
      </c>
      <c r="O85" s="37">
        <f t="shared" si="13"/>
        <v>3.267196917181199E-2</v>
      </c>
      <c r="P85" s="32">
        <f>SUM(P57,P59:P62,P64:P69,P71:P77,P79:P83)</f>
        <v>453698</v>
      </c>
      <c r="Q85" s="32">
        <f>SUM(Q57,Q59:Q62,Q64:Q69,Q71:Q77,Q79:Q83)</f>
        <v>26035558</v>
      </c>
      <c r="R85" s="32">
        <f>SUM(R57,R59:R62,R64:R69,R71:R77,R79:R83)</f>
        <v>26084047</v>
      </c>
      <c r="S85" s="32">
        <f>SUM(S57,S59:S62,S64:S69,S71:S77,S79:S83)</f>
        <v>990446</v>
      </c>
      <c r="T85" s="37">
        <f t="shared" si="14"/>
        <v>3.797133167257366E-2</v>
      </c>
      <c r="U85" s="37">
        <f t="shared" si="15"/>
        <v>-0.26383629639099138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356775596</v>
      </c>
      <c r="E88" s="31">
        <v>366775596</v>
      </c>
      <c r="F88" s="31">
        <v>105165649</v>
      </c>
      <c r="G88" s="36">
        <f t="shared" ref="G88:G99" si="16">IF(($D88      =0),0,($F88      /$D88      ))</f>
        <v>0.29476693523623182</v>
      </c>
      <c r="H88" s="31">
        <v>92911058</v>
      </c>
      <c r="I88" s="36">
        <f t="shared" ref="I88:I99" si="17">IF(($D88      =0),0,($H88      /$D88      ))</f>
        <v>0.26041875913508389</v>
      </c>
      <c r="J88" s="31">
        <v>87062840</v>
      </c>
      <c r="K88" s="36">
        <f t="shared" ref="K88:K99" si="18">IF(($E88      =0),0,($J88      /$E88      ))</f>
        <v>0.2373735901447489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285139547</v>
      </c>
      <c r="O88" s="36">
        <f t="shared" ref="O88:O99" si="21">IF(($E88      =0),0,($N88      /$E88      ))</f>
        <v>0.77742235336726162</v>
      </c>
      <c r="P88" s="31">
        <v>86237418</v>
      </c>
      <c r="Q88" s="31">
        <v>349709252</v>
      </c>
      <c r="R88" s="31">
        <v>349709252</v>
      </c>
      <c r="S88" s="31">
        <v>281154989</v>
      </c>
      <c r="T88" s="36">
        <f t="shared" ref="T88:T99" si="22">IF(($R88      =0),0,($S88      /$R88      ))</f>
        <v>0.80396783154024187</v>
      </c>
      <c r="U88" s="36">
        <f t="shared" ref="U88:U99" si="23">IF(($P88      =0),0,(($J88      /$P88      )-1))</f>
        <v>9.5715064196379984E-3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896173000</v>
      </c>
      <c r="E89" s="31">
        <v>917313000</v>
      </c>
      <c r="F89" s="31">
        <v>228480990</v>
      </c>
      <c r="G89" s="36">
        <f t="shared" si="16"/>
        <v>0.25495187871091857</v>
      </c>
      <c r="H89" s="31">
        <v>242992306</v>
      </c>
      <c r="I89" s="36">
        <f t="shared" si="17"/>
        <v>0.27114441742833134</v>
      </c>
      <c r="J89" s="31">
        <v>221288967</v>
      </c>
      <c r="K89" s="36">
        <f t="shared" si="18"/>
        <v>0.24123605247063978</v>
      </c>
      <c r="L89" s="31">
        <v>0</v>
      </c>
      <c r="M89" s="36">
        <f t="shared" si="19"/>
        <v>0</v>
      </c>
      <c r="N89" s="31">
        <f t="shared" si="20"/>
        <v>692762263</v>
      </c>
      <c r="O89" s="36">
        <f t="shared" si="21"/>
        <v>0.75520816013727043</v>
      </c>
      <c r="P89" s="31">
        <v>218536623</v>
      </c>
      <c r="Q89" s="31">
        <v>841862000</v>
      </c>
      <c r="R89" s="31">
        <v>828273000</v>
      </c>
      <c r="S89" s="31">
        <v>650196914</v>
      </c>
      <c r="T89" s="36">
        <f t="shared" si="22"/>
        <v>0.78500314992762044</v>
      </c>
      <c r="U89" s="36">
        <f t="shared" si="23"/>
        <v>1.2594429081115521E-2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244653150</v>
      </c>
      <c r="E90" s="31">
        <v>244653150</v>
      </c>
      <c r="F90" s="31">
        <v>1208</v>
      </c>
      <c r="G90" s="36">
        <f t="shared" si="16"/>
        <v>4.9376024792650334E-6</v>
      </c>
      <c r="H90" s="31">
        <v>3876167</v>
      </c>
      <c r="I90" s="36">
        <f t="shared" si="17"/>
        <v>1.5843519693083861E-2</v>
      </c>
      <c r="J90" s="31">
        <v>8186342</v>
      </c>
      <c r="K90" s="36">
        <f t="shared" si="18"/>
        <v>3.3461012049098897E-2</v>
      </c>
      <c r="L90" s="31">
        <v>0</v>
      </c>
      <c r="M90" s="36">
        <f t="shared" si="19"/>
        <v>0</v>
      </c>
      <c r="N90" s="31">
        <f t="shared" si="20"/>
        <v>12063717</v>
      </c>
      <c r="O90" s="36">
        <f t="shared" si="21"/>
        <v>4.9309469344662023E-2</v>
      </c>
      <c r="P90" s="31">
        <v>42614412</v>
      </c>
      <c r="Q90" s="31">
        <v>2049164196</v>
      </c>
      <c r="R90" s="31">
        <v>246720516</v>
      </c>
      <c r="S90" s="31">
        <v>628533690</v>
      </c>
      <c r="T90" s="36">
        <f t="shared" si="22"/>
        <v>2.5475534024904518</v>
      </c>
      <c r="U90" s="36">
        <f t="shared" si="23"/>
        <v>-0.80789733764248584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1497601746</v>
      </c>
      <c r="E91" s="32">
        <f>SUM(E88:E90)</f>
        <v>1528741746</v>
      </c>
      <c r="F91" s="32">
        <f>SUM(F88:F90)</f>
        <v>333647847</v>
      </c>
      <c r="G91" s="37">
        <f t="shared" si="16"/>
        <v>0.22278809963406654</v>
      </c>
      <c r="H91" s="32">
        <f>SUM(H88:H90)</f>
        <v>339779531</v>
      </c>
      <c r="I91" s="37">
        <f t="shared" si="17"/>
        <v>0.22688243513840028</v>
      </c>
      <c r="J91" s="32">
        <f>SUM(J88:J90)</f>
        <v>316538149</v>
      </c>
      <c r="K91" s="37">
        <f t="shared" si="18"/>
        <v>0.20705796111621327</v>
      </c>
      <c r="L91" s="32">
        <f>SUM(L88:L90)</f>
        <v>0</v>
      </c>
      <c r="M91" s="37">
        <f t="shared" si="19"/>
        <v>0</v>
      </c>
      <c r="N91" s="32">
        <f t="shared" si="20"/>
        <v>989965527</v>
      </c>
      <c r="O91" s="37">
        <f t="shared" si="21"/>
        <v>0.64756884515666258</v>
      </c>
      <c r="P91" s="32">
        <f>SUM(P88:P90)</f>
        <v>347388453</v>
      </c>
      <c r="Q91" s="32">
        <f>SUM(Q88:Q90)</f>
        <v>3240735448</v>
      </c>
      <c r="R91" s="32">
        <f>SUM(R88:R90)</f>
        <v>1424702768</v>
      </c>
      <c r="S91" s="32">
        <f>SUM(S88:S90)</f>
        <v>1559885593</v>
      </c>
      <c r="T91" s="37">
        <f t="shared" si="22"/>
        <v>1.094884931816178</v>
      </c>
      <c r="U91" s="37">
        <f t="shared" si="23"/>
        <v>-8.8806359951175473E-2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0</v>
      </c>
      <c r="G92" s="36">
        <f t="shared" si="16"/>
        <v>0</v>
      </c>
      <c r="H92" s="31">
        <v>0</v>
      </c>
      <c r="I92" s="36">
        <f t="shared" si="17"/>
        <v>0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0</v>
      </c>
      <c r="O92" s="36">
        <f t="shared" si="21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22"/>
        <v>0</v>
      </c>
      <c r="U92" s="36">
        <f t="shared" si="23"/>
        <v>0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6"/>
        <v>0</v>
      </c>
      <c r="H94" s="31">
        <v>0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0</v>
      </c>
      <c r="O94" s="36">
        <f t="shared" si="21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22"/>
        <v>0</v>
      </c>
      <c r="U94" s="36">
        <f t="shared" si="23"/>
        <v>0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3864461</v>
      </c>
      <c r="E95" s="31">
        <v>3864461</v>
      </c>
      <c r="F95" s="31">
        <v>0</v>
      </c>
      <c r="G95" s="36">
        <f t="shared" si="16"/>
        <v>0</v>
      </c>
      <c r="H95" s="31">
        <v>1651251</v>
      </c>
      <c r="I95" s="36">
        <f t="shared" si="17"/>
        <v>0.42729141269636312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1651251</v>
      </c>
      <c r="O95" s="36">
        <f t="shared" si="21"/>
        <v>0.42729141269636312</v>
      </c>
      <c r="P95" s="31">
        <v>259727</v>
      </c>
      <c r="Q95" s="31">
        <v>5012456</v>
      </c>
      <c r="R95" s="31">
        <v>4786153</v>
      </c>
      <c r="S95" s="31">
        <v>2189047</v>
      </c>
      <c r="T95" s="36">
        <f t="shared" si="22"/>
        <v>0.45737087803085275</v>
      </c>
      <c r="U95" s="36">
        <f t="shared" si="23"/>
        <v>-1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3864461</v>
      </c>
      <c r="E96" s="32">
        <f>SUM(E92:E95)</f>
        <v>3864461</v>
      </c>
      <c r="F96" s="32">
        <f>SUM(F92:F95)</f>
        <v>0</v>
      </c>
      <c r="G96" s="37">
        <f t="shared" si="16"/>
        <v>0</v>
      </c>
      <c r="H96" s="32">
        <f>SUM(H92:H95)</f>
        <v>1651251</v>
      </c>
      <c r="I96" s="37">
        <f t="shared" si="17"/>
        <v>0.42729141269636312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1651251</v>
      </c>
      <c r="O96" s="37">
        <f t="shared" si="21"/>
        <v>0.42729141269636312</v>
      </c>
      <c r="P96" s="32">
        <f>SUM(P92:P95)</f>
        <v>259727</v>
      </c>
      <c r="Q96" s="32">
        <f>SUM(Q92:Q95)</f>
        <v>5012456</v>
      </c>
      <c r="R96" s="32">
        <f>SUM(R92:R95)</f>
        <v>4786153</v>
      </c>
      <c r="S96" s="32">
        <f>SUM(S92:S95)</f>
        <v>2189047</v>
      </c>
      <c r="T96" s="37">
        <f t="shared" si="22"/>
        <v>0.45737087803085275</v>
      </c>
      <c r="U96" s="37">
        <f t="shared" si="23"/>
        <v>-1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25441</v>
      </c>
      <c r="Q97" s="31">
        <v>93763</v>
      </c>
      <c r="R97" s="31">
        <v>0</v>
      </c>
      <c r="S97" s="31">
        <v>81219</v>
      </c>
      <c r="T97" s="36">
        <f t="shared" si="22"/>
        <v>0</v>
      </c>
      <c r="U97" s="36">
        <f t="shared" si="23"/>
        <v>-1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33480200</v>
      </c>
      <c r="E99" s="31">
        <v>25000000</v>
      </c>
      <c r="F99" s="31">
        <v>10932278</v>
      </c>
      <c r="G99" s="36">
        <f t="shared" si="16"/>
        <v>0.32652965036051157</v>
      </c>
      <c r="H99" s="31">
        <v>-1161261</v>
      </c>
      <c r="I99" s="36">
        <f t="shared" si="17"/>
        <v>-3.4685007855389152E-2</v>
      </c>
      <c r="J99" s="31">
        <v>6774085</v>
      </c>
      <c r="K99" s="36">
        <f t="shared" si="18"/>
        <v>0.27096340000000002</v>
      </c>
      <c r="L99" s="31">
        <v>0</v>
      </c>
      <c r="M99" s="36">
        <f t="shared" si="19"/>
        <v>0</v>
      </c>
      <c r="N99" s="31">
        <f t="shared" si="20"/>
        <v>16545102</v>
      </c>
      <c r="O99" s="36">
        <f t="shared" si="21"/>
        <v>0.66180408000000002</v>
      </c>
      <c r="P99" s="31">
        <v>901337</v>
      </c>
      <c r="Q99" s="31">
        <v>30537757</v>
      </c>
      <c r="R99" s="31">
        <v>30436044</v>
      </c>
      <c r="S99" s="31">
        <v>15716681</v>
      </c>
      <c r="T99" s="36">
        <f t="shared" si="22"/>
        <v>0.51638383096042306</v>
      </c>
      <c r="U99" s="36">
        <f t="shared" si="23"/>
        <v>6.5155962753110099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33480200</v>
      </c>
      <c r="E101" s="32">
        <f>SUM(E97:E100)</f>
        <v>25000000</v>
      </c>
      <c r="F101" s="32">
        <f>SUM(F97:F100)</f>
        <v>10932278</v>
      </c>
      <c r="G101" s="37">
        <f>IF(($D101     =0),0,($F101     /$D101     ))</f>
        <v>0.32652965036051157</v>
      </c>
      <c r="H101" s="32">
        <f>SUM(H97:H100)</f>
        <v>-1161261</v>
      </c>
      <c r="I101" s="37">
        <f>IF(($D101     =0),0,($H101     /$D101     ))</f>
        <v>-3.4685007855389152E-2</v>
      </c>
      <c r="J101" s="32">
        <f>SUM(J97:J100)</f>
        <v>6774085</v>
      </c>
      <c r="K101" s="37">
        <f>IF(($E101     =0),0,($J101     /$E101     ))</f>
        <v>0.27096340000000002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16545102</v>
      </c>
      <c r="O101" s="37">
        <f>IF(($E101     =0),0,($N101     /$E101     ))</f>
        <v>0.66180408000000002</v>
      </c>
      <c r="P101" s="32">
        <f>SUM(P97:P100)</f>
        <v>926778</v>
      </c>
      <c r="Q101" s="32">
        <f>SUM(Q97:Q100)</f>
        <v>30631520</v>
      </c>
      <c r="R101" s="32">
        <f>SUM(R97:R100)</f>
        <v>30436044</v>
      </c>
      <c r="S101" s="32">
        <f>SUM(S97:S100)</f>
        <v>15797900</v>
      </c>
      <c r="T101" s="37">
        <f>IF(($R101     =0),0,($S101     /$R101     ))</f>
        <v>0.51905234464768157</v>
      </c>
      <c r="U101" s="37">
        <f>IF(($P101     =0),0,(($J101     /$P101     )-1))</f>
        <v>6.3092855031086197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1534946407</v>
      </c>
      <c r="E102" s="32">
        <f>SUM(E88:E90,E92:E95,E97:E100)</f>
        <v>1557606207</v>
      </c>
      <c r="F102" s="32">
        <f>SUM(F88:F90,F92:F95,F97:F100)</f>
        <v>344580125</v>
      </c>
      <c r="G102" s="37">
        <f>IF(($D102     =0),0,($F102     /$D102     ))</f>
        <v>0.22449000396923957</v>
      </c>
      <c r="H102" s="32">
        <f>SUM(H88:H90,H92:H95,H97:H100)</f>
        <v>340269521</v>
      </c>
      <c r="I102" s="37">
        <f>IF(($D102     =0),0,($H102     /$D102     ))</f>
        <v>0.22168169484499795</v>
      </c>
      <c r="J102" s="32">
        <f>SUM(J88:J90,J92:J95,J97:J100)</f>
        <v>323312234</v>
      </c>
      <c r="K102" s="37">
        <f>IF(($E102     =0),0,($J102     /$E102     ))</f>
        <v>0.20756994453861982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1008161880</v>
      </c>
      <c r="O102" s="37">
        <f>IF(($E102     =0),0,($N102     /$E102     ))</f>
        <v>0.64725081055098799</v>
      </c>
      <c r="P102" s="32">
        <f>SUM(P88:P90,P92:P95,P97:P100)</f>
        <v>348574958</v>
      </c>
      <c r="Q102" s="32">
        <f>SUM(Q88:Q90,Q92:Q95,Q97:Q100)</f>
        <v>3276379424</v>
      </c>
      <c r="R102" s="32">
        <f>SUM(R88:R90,R92:R95,R97:R100)</f>
        <v>1459924965</v>
      </c>
      <c r="S102" s="32">
        <f>SUM(S88:S90,S92:S95,S97:S100)</f>
        <v>1577872540</v>
      </c>
      <c r="T102" s="37">
        <f>IF(($R102     =0),0,($S102     /$R102     ))</f>
        <v>1.080790162390298</v>
      </c>
      <c r="U102" s="37">
        <f>IF(($P102     =0),0,(($J102     /$P102     )-1))</f>
        <v>-7.2474294036922737E-2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154404370</v>
      </c>
      <c r="E105" s="31">
        <v>160639370</v>
      </c>
      <c r="F105" s="31">
        <v>44694991</v>
      </c>
      <c r="G105" s="36">
        <f t="shared" ref="G105:G136" si="24">IF(($D105     =0),0,($F105     /$D105     ))</f>
        <v>0.28946713749099201</v>
      </c>
      <c r="H105" s="31">
        <v>41937546</v>
      </c>
      <c r="I105" s="36">
        <f t="shared" ref="I105:I136" si="25">IF(($D105     =0),0,($H105     /$D105     ))</f>
        <v>0.27160854320379663</v>
      </c>
      <c r="J105" s="31">
        <v>45652591</v>
      </c>
      <c r="K105" s="36">
        <f t="shared" ref="K105:K136" si="26">IF(($E105     =0),0,($J105     /$E105     ))</f>
        <v>0.2841930405977065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132285128</v>
      </c>
      <c r="O105" s="36">
        <f t="shared" ref="O105:O136" si="29">IF(($E105     =0),0,($N105     /$E105     ))</f>
        <v>0.82349132718834739</v>
      </c>
      <c r="P105" s="31">
        <v>43722296</v>
      </c>
      <c r="Q105" s="31">
        <v>146186440</v>
      </c>
      <c r="R105" s="31">
        <v>146186440</v>
      </c>
      <c r="S105" s="31">
        <v>120408927</v>
      </c>
      <c r="T105" s="36">
        <f t="shared" ref="T105:T136" si="30">IF(($R105     =0),0,($S105     /$R105     ))</f>
        <v>0.82366686677642609</v>
      </c>
      <c r="U105" s="36">
        <f t="shared" ref="U105:U136" si="31">IF(($P105     =0),0,(($J105     /$P105     )-1))</f>
        <v>4.4148985222550952E-2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154404370</v>
      </c>
      <c r="E106" s="32">
        <f>E105</f>
        <v>160639370</v>
      </c>
      <c r="F106" s="32">
        <f>F105</f>
        <v>44694991</v>
      </c>
      <c r="G106" s="37">
        <f t="shared" si="24"/>
        <v>0.28946713749099201</v>
      </c>
      <c r="H106" s="32">
        <f>H105</f>
        <v>41937546</v>
      </c>
      <c r="I106" s="37">
        <f t="shared" si="25"/>
        <v>0.27160854320379663</v>
      </c>
      <c r="J106" s="32">
        <f>J105</f>
        <v>45652591</v>
      </c>
      <c r="K106" s="37">
        <f t="shared" si="26"/>
        <v>0.2841930405977065</v>
      </c>
      <c r="L106" s="32">
        <f>L105</f>
        <v>0</v>
      </c>
      <c r="M106" s="37">
        <f t="shared" si="27"/>
        <v>0</v>
      </c>
      <c r="N106" s="32">
        <f t="shared" si="28"/>
        <v>132285128</v>
      </c>
      <c r="O106" s="37">
        <f t="shared" si="29"/>
        <v>0.82349132718834739</v>
      </c>
      <c r="P106" s="32">
        <f>P105</f>
        <v>43722296</v>
      </c>
      <c r="Q106" s="32">
        <f>Q105</f>
        <v>146186440</v>
      </c>
      <c r="R106" s="32">
        <f>R105</f>
        <v>146186440</v>
      </c>
      <c r="S106" s="32">
        <f>S105</f>
        <v>120408927</v>
      </c>
      <c r="T106" s="37">
        <f t="shared" si="30"/>
        <v>0.82366686677642609</v>
      </c>
      <c r="U106" s="37">
        <f t="shared" si="31"/>
        <v>4.4148985222550952E-2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579084</v>
      </c>
      <c r="E110" s="31">
        <v>653132</v>
      </c>
      <c r="F110" s="31">
        <v>157502</v>
      </c>
      <c r="G110" s="36">
        <f t="shared" si="24"/>
        <v>0.27198472069682467</v>
      </c>
      <c r="H110" s="31">
        <v>137477</v>
      </c>
      <c r="I110" s="36">
        <f t="shared" si="25"/>
        <v>0.23740424532537593</v>
      </c>
      <c r="J110" s="31">
        <v>145229</v>
      </c>
      <c r="K110" s="36">
        <f t="shared" si="26"/>
        <v>0.22235780822253387</v>
      </c>
      <c r="L110" s="31">
        <v>0</v>
      </c>
      <c r="M110" s="36">
        <f t="shared" si="27"/>
        <v>0</v>
      </c>
      <c r="N110" s="31">
        <f t="shared" si="28"/>
        <v>440208</v>
      </c>
      <c r="O110" s="36">
        <f t="shared" si="29"/>
        <v>0.67399545574248387</v>
      </c>
      <c r="P110" s="31">
        <v>164715</v>
      </c>
      <c r="Q110" s="31">
        <v>4227893</v>
      </c>
      <c r="R110" s="31">
        <v>883395</v>
      </c>
      <c r="S110" s="31">
        <v>437577</v>
      </c>
      <c r="T110" s="36">
        <f t="shared" si="30"/>
        <v>0.49533560864618886</v>
      </c>
      <c r="U110" s="36">
        <f t="shared" si="31"/>
        <v>-0.11830130832043229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579084</v>
      </c>
      <c r="E112" s="32">
        <f>SUM(E107:E111)</f>
        <v>653132</v>
      </c>
      <c r="F112" s="32">
        <f>SUM(F107:F111)</f>
        <v>157502</v>
      </c>
      <c r="G112" s="37">
        <f t="shared" si="24"/>
        <v>0.27198472069682467</v>
      </c>
      <c r="H112" s="32">
        <f>SUM(H107:H111)</f>
        <v>137477</v>
      </c>
      <c r="I112" s="37">
        <f t="shared" si="25"/>
        <v>0.23740424532537593</v>
      </c>
      <c r="J112" s="32">
        <f>SUM(J107:J111)</f>
        <v>145229</v>
      </c>
      <c r="K112" s="37">
        <f t="shared" si="26"/>
        <v>0.22235780822253387</v>
      </c>
      <c r="L112" s="32">
        <f>SUM(L107:L111)</f>
        <v>0</v>
      </c>
      <c r="M112" s="37">
        <f t="shared" si="27"/>
        <v>0</v>
      </c>
      <c r="N112" s="32">
        <f t="shared" si="28"/>
        <v>440208</v>
      </c>
      <c r="O112" s="37">
        <f t="shared" si="29"/>
        <v>0.67399545574248387</v>
      </c>
      <c r="P112" s="32">
        <f>SUM(P107:P111)</f>
        <v>164715</v>
      </c>
      <c r="Q112" s="32">
        <f>SUM(Q107:Q111)</f>
        <v>4227893</v>
      </c>
      <c r="R112" s="32">
        <f>SUM(R107:R111)</f>
        <v>883395</v>
      </c>
      <c r="S112" s="32">
        <f>SUM(S107:S111)</f>
        <v>437577</v>
      </c>
      <c r="T112" s="37">
        <f t="shared" si="30"/>
        <v>0.49533560864618886</v>
      </c>
      <c r="U112" s="37">
        <f t="shared" si="31"/>
        <v>-0.11830130832043229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27071</v>
      </c>
      <c r="E114" s="31">
        <v>29725</v>
      </c>
      <c r="F114" s="31">
        <v>6758</v>
      </c>
      <c r="G114" s="36">
        <f t="shared" si="24"/>
        <v>0.24963983598684938</v>
      </c>
      <c r="H114" s="31">
        <v>5217</v>
      </c>
      <c r="I114" s="36">
        <f t="shared" si="25"/>
        <v>0.19271545195966164</v>
      </c>
      <c r="J114" s="31">
        <v>11130</v>
      </c>
      <c r="K114" s="36">
        <f t="shared" si="26"/>
        <v>0.37443229604709838</v>
      </c>
      <c r="L114" s="31">
        <v>0</v>
      </c>
      <c r="M114" s="36">
        <f t="shared" si="27"/>
        <v>0</v>
      </c>
      <c r="N114" s="31">
        <f t="shared" si="28"/>
        <v>23105</v>
      </c>
      <c r="O114" s="36">
        <f t="shared" si="29"/>
        <v>0.77729184188393607</v>
      </c>
      <c r="P114" s="31">
        <v>13337</v>
      </c>
      <c r="Q114" s="31">
        <v>24008</v>
      </c>
      <c r="R114" s="31">
        <v>25708</v>
      </c>
      <c r="S114" s="31">
        <v>16315</v>
      </c>
      <c r="T114" s="36">
        <f t="shared" si="30"/>
        <v>0.63462735335304188</v>
      </c>
      <c r="U114" s="36">
        <f t="shared" si="31"/>
        <v>-0.1654794931393867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53017</v>
      </c>
      <c r="F115" s="31">
        <v>632</v>
      </c>
      <c r="G115" s="36">
        <f t="shared" si="24"/>
        <v>0</v>
      </c>
      <c r="H115" s="31">
        <v>1800</v>
      </c>
      <c r="I115" s="36">
        <f t="shared" si="25"/>
        <v>0</v>
      </c>
      <c r="J115" s="31">
        <v>15919</v>
      </c>
      <c r="K115" s="36">
        <f t="shared" si="26"/>
        <v>0.30026218005545391</v>
      </c>
      <c r="L115" s="31">
        <v>0</v>
      </c>
      <c r="M115" s="36">
        <f t="shared" si="27"/>
        <v>0</v>
      </c>
      <c r="N115" s="31">
        <f t="shared" si="28"/>
        <v>18351</v>
      </c>
      <c r="O115" s="36">
        <f t="shared" si="29"/>
        <v>0.34613425882264182</v>
      </c>
      <c r="P115" s="31">
        <v>2653</v>
      </c>
      <c r="Q115" s="31">
        <v>0</v>
      </c>
      <c r="R115" s="31">
        <v>9575</v>
      </c>
      <c r="S115" s="31">
        <v>10253</v>
      </c>
      <c r="T115" s="36">
        <f t="shared" si="30"/>
        <v>1.0708093994778067</v>
      </c>
      <c r="U115" s="36">
        <f t="shared" si="31"/>
        <v>5.0003769317753486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111187758</v>
      </c>
      <c r="E117" s="31">
        <v>111121679</v>
      </c>
      <c r="F117" s="31">
        <v>8118387</v>
      </c>
      <c r="G117" s="36">
        <f t="shared" si="24"/>
        <v>7.3015115566949382E-2</v>
      </c>
      <c r="H117" s="31">
        <v>10331926</v>
      </c>
      <c r="I117" s="36">
        <f t="shared" si="25"/>
        <v>9.2923233509214206E-2</v>
      </c>
      <c r="J117" s="31">
        <v>9591314</v>
      </c>
      <c r="K117" s="36">
        <f t="shared" si="26"/>
        <v>8.6313616625609116E-2</v>
      </c>
      <c r="L117" s="31">
        <v>0</v>
      </c>
      <c r="M117" s="36">
        <f t="shared" si="27"/>
        <v>0</v>
      </c>
      <c r="N117" s="31">
        <f t="shared" si="28"/>
        <v>28041627</v>
      </c>
      <c r="O117" s="36">
        <f t="shared" si="29"/>
        <v>0.25235064167811933</v>
      </c>
      <c r="P117" s="31">
        <v>6948273</v>
      </c>
      <c r="Q117" s="31">
        <v>1024723053</v>
      </c>
      <c r="R117" s="31">
        <v>85287811</v>
      </c>
      <c r="S117" s="31">
        <v>574491873</v>
      </c>
      <c r="T117" s="36">
        <f t="shared" si="30"/>
        <v>6.7359200132361234</v>
      </c>
      <c r="U117" s="36">
        <f t="shared" si="31"/>
        <v>0.38038819142540881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7960777</v>
      </c>
      <c r="E118" s="31">
        <v>7960777</v>
      </c>
      <c r="F118" s="31">
        <v>1765733</v>
      </c>
      <c r="G118" s="36">
        <f t="shared" si="24"/>
        <v>0.22180410279046883</v>
      </c>
      <c r="H118" s="31">
        <v>1712392</v>
      </c>
      <c r="I118" s="36">
        <f t="shared" si="25"/>
        <v>0.2151036261912625</v>
      </c>
      <c r="J118" s="31">
        <v>2130048</v>
      </c>
      <c r="K118" s="36">
        <f t="shared" si="26"/>
        <v>0.26756785173105591</v>
      </c>
      <c r="L118" s="31">
        <v>0</v>
      </c>
      <c r="M118" s="36">
        <f t="shared" si="27"/>
        <v>0</v>
      </c>
      <c r="N118" s="31">
        <f t="shared" si="28"/>
        <v>5608173</v>
      </c>
      <c r="O118" s="36">
        <f t="shared" si="29"/>
        <v>0.70447558071278715</v>
      </c>
      <c r="P118" s="31">
        <v>1871406</v>
      </c>
      <c r="Q118" s="31">
        <v>7554091</v>
      </c>
      <c r="R118" s="31">
        <v>7560091</v>
      </c>
      <c r="S118" s="31">
        <v>5482599</v>
      </c>
      <c r="T118" s="36">
        <f t="shared" si="30"/>
        <v>0.725202778643802</v>
      </c>
      <c r="U118" s="36">
        <f t="shared" si="31"/>
        <v>0.13820731578289269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119175606</v>
      </c>
      <c r="E121" s="32">
        <f>SUM(E113:E120)</f>
        <v>119165198</v>
      </c>
      <c r="F121" s="32">
        <f>SUM(F113:F120)</f>
        <v>9891510</v>
      </c>
      <c r="G121" s="37">
        <f t="shared" si="24"/>
        <v>8.2999452085857239E-2</v>
      </c>
      <c r="H121" s="32">
        <f>SUM(H113:H120)</f>
        <v>12051335</v>
      </c>
      <c r="I121" s="37">
        <f t="shared" si="25"/>
        <v>0.1011224981729902</v>
      </c>
      <c r="J121" s="32">
        <f>SUM(J113:J120)</f>
        <v>11748411</v>
      </c>
      <c r="K121" s="37">
        <f t="shared" si="26"/>
        <v>9.8589279396825241E-2</v>
      </c>
      <c r="L121" s="32">
        <f>SUM(L113:L120)</f>
        <v>0</v>
      </c>
      <c r="M121" s="37">
        <f t="shared" si="27"/>
        <v>0</v>
      </c>
      <c r="N121" s="32">
        <f t="shared" si="28"/>
        <v>33691256</v>
      </c>
      <c r="O121" s="37">
        <f t="shared" si="29"/>
        <v>0.28272731103925158</v>
      </c>
      <c r="P121" s="32">
        <f>SUM(P113:P120)</f>
        <v>8835669</v>
      </c>
      <c r="Q121" s="32">
        <f>SUM(Q113:Q120)</f>
        <v>1032301152</v>
      </c>
      <c r="R121" s="32">
        <f>SUM(R113:R120)</f>
        <v>92883185</v>
      </c>
      <c r="S121" s="32">
        <f>SUM(S113:S120)</f>
        <v>580001040</v>
      </c>
      <c r="T121" s="37">
        <f t="shared" si="30"/>
        <v>6.2444137762933085</v>
      </c>
      <c r="U121" s="37">
        <f t="shared" si="31"/>
        <v>0.32965721101594014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4334784</v>
      </c>
      <c r="E122" s="31">
        <v>4104049</v>
      </c>
      <c r="F122" s="31">
        <v>1118816</v>
      </c>
      <c r="G122" s="36">
        <f t="shared" si="24"/>
        <v>0.25810190311674125</v>
      </c>
      <c r="H122" s="31">
        <v>1049379</v>
      </c>
      <c r="I122" s="36">
        <f t="shared" si="25"/>
        <v>0.24208334256101341</v>
      </c>
      <c r="J122" s="31">
        <v>862659</v>
      </c>
      <c r="K122" s="36">
        <f t="shared" si="26"/>
        <v>0.21019705174085399</v>
      </c>
      <c r="L122" s="31">
        <v>0</v>
      </c>
      <c r="M122" s="36">
        <f t="shared" si="27"/>
        <v>0</v>
      </c>
      <c r="N122" s="31">
        <f t="shared" si="28"/>
        <v>3030854</v>
      </c>
      <c r="O122" s="36">
        <f t="shared" si="29"/>
        <v>0.73850336582238663</v>
      </c>
      <c r="P122" s="31">
        <v>948102</v>
      </c>
      <c r="Q122" s="31">
        <v>5026346</v>
      </c>
      <c r="R122" s="31">
        <v>4116605</v>
      </c>
      <c r="S122" s="31">
        <v>3189508</v>
      </c>
      <c r="T122" s="36">
        <f t="shared" si="30"/>
        <v>0.77479087743419639</v>
      </c>
      <c r="U122" s="36">
        <f t="shared" si="31"/>
        <v>-9.0120050374326799E-2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34734</v>
      </c>
      <c r="E123" s="31">
        <v>90357</v>
      </c>
      <c r="F123" s="31">
        <v>10421</v>
      </c>
      <c r="G123" s="36">
        <f t="shared" si="24"/>
        <v>0.300023032187482</v>
      </c>
      <c r="H123" s="31">
        <v>8792</v>
      </c>
      <c r="I123" s="36">
        <f t="shared" si="25"/>
        <v>0.25312374042724706</v>
      </c>
      <c r="J123" s="31">
        <v>24468</v>
      </c>
      <c r="K123" s="36">
        <f t="shared" si="26"/>
        <v>0.27079252299213119</v>
      </c>
      <c r="L123" s="31">
        <v>0</v>
      </c>
      <c r="M123" s="36">
        <f t="shared" si="27"/>
        <v>0</v>
      </c>
      <c r="N123" s="31">
        <f t="shared" si="28"/>
        <v>43681</v>
      </c>
      <c r="O123" s="36">
        <f t="shared" si="29"/>
        <v>0.48342685126774904</v>
      </c>
      <c r="P123" s="31">
        <v>12024</v>
      </c>
      <c r="Q123" s="31">
        <v>32986</v>
      </c>
      <c r="R123" s="31">
        <v>32986</v>
      </c>
      <c r="S123" s="31">
        <v>17879</v>
      </c>
      <c r="T123" s="36">
        <f t="shared" si="30"/>
        <v>0.54201782574425517</v>
      </c>
      <c r="U123" s="36">
        <f t="shared" si="31"/>
        <v>1.0349301397205588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161892</v>
      </c>
      <c r="E124" s="31">
        <v>202633</v>
      </c>
      <c r="F124" s="31">
        <v>9884</v>
      </c>
      <c r="G124" s="36">
        <f t="shared" si="24"/>
        <v>6.1053047710819562E-2</v>
      </c>
      <c r="H124" s="31">
        <v>11229</v>
      </c>
      <c r="I124" s="36">
        <f t="shared" si="25"/>
        <v>6.9361055518493808E-2</v>
      </c>
      <c r="J124" s="31">
        <v>71886</v>
      </c>
      <c r="K124" s="36">
        <f t="shared" si="26"/>
        <v>0.35475958999768054</v>
      </c>
      <c r="L124" s="31">
        <v>0</v>
      </c>
      <c r="M124" s="36">
        <f t="shared" si="27"/>
        <v>0</v>
      </c>
      <c r="N124" s="31">
        <f t="shared" si="28"/>
        <v>92999</v>
      </c>
      <c r="O124" s="36">
        <f t="shared" si="29"/>
        <v>0.45895288526547995</v>
      </c>
      <c r="P124" s="31">
        <v>13659</v>
      </c>
      <c r="Q124" s="31">
        <v>138240</v>
      </c>
      <c r="R124" s="31">
        <v>157240</v>
      </c>
      <c r="S124" s="31">
        <v>33893</v>
      </c>
      <c r="T124" s="36">
        <f t="shared" si="30"/>
        <v>0.21554947850419739</v>
      </c>
      <c r="U124" s="36">
        <f t="shared" si="31"/>
        <v>4.2629035800571051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4531410</v>
      </c>
      <c r="E126" s="32">
        <f>SUM(E122:E125)</f>
        <v>4397039</v>
      </c>
      <c r="F126" s="32">
        <f>SUM(F122:F125)</f>
        <v>1139121</v>
      </c>
      <c r="G126" s="37">
        <f t="shared" si="24"/>
        <v>0.25138334425708553</v>
      </c>
      <c r="H126" s="32">
        <f>SUM(H122:H125)</f>
        <v>1069400</v>
      </c>
      <c r="I126" s="37">
        <f t="shared" si="25"/>
        <v>0.23599718409943041</v>
      </c>
      <c r="J126" s="32">
        <f>SUM(J122:J125)</f>
        <v>959013</v>
      </c>
      <c r="K126" s="37">
        <f t="shared" si="26"/>
        <v>0.21810427426274817</v>
      </c>
      <c r="L126" s="32">
        <f>SUM(L122:L125)</f>
        <v>0</v>
      </c>
      <c r="M126" s="37">
        <f t="shared" si="27"/>
        <v>0</v>
      </c>
      <c r="N126" s="32">
        <f t="shared" si="28"/>
        <v>3167534</v>
      </c>
      <c r="O126" s="37">
        <f t="shared" si="29"/>
        <v>0.72037887314622406</v>
      </c>
      <c r="P126" s="32">
        <f>SUM(P122:P125)</f>
        <v>973785</v>
      </c>
      <c r="Q126" s="32">
        <f>SUM(Q122:Q125)</f>
        <v>5197572</v>
      </c>
      <c r="R126" s="32">
        <f>SUM(R122:R125)</f>
        <v>4306831</v>
      </c>
      <c r="S126" s="32">
        <f>SUM(S122:S125)</f>
        <v>3241280</v>
      </c>
      <c r="T126" s="37">
        <f t="shared" si="30"/>
        <v>0.75259047777820864</v>
      </c>
      <c r="U126" s="37">
        <f t="shared" si="31"/>
        <v>-1.5169672977094484E-2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29396</v>
      </c>
      <c r="E127" s="31">
        <v>99396</v>
      </c>
      <c r="F127" s="31">
        <v>1869</v>
      </c>
      <c r="G127" s="36">
        <f t="shared" si="24"/>
        <v>6.3580078922302358E-2</v>
      </c>
      <c r="H127" s="31">
        <v>47622</v>
      </c>
      <c r="I127" s="36">
        <f t="shared" si="25"/>
        <v>1.6200163287522111</v>
      </c>
      <c r="J127" s="31">
        <v>36035</v>
      </c>
      <c r="K127" s="36">
        <f t="shared" si="26"/>
        <v>0.36253974002977984</v>
      </c>
      <c r="L127" s="31">
        <v>0</v>
      </c>
      <c r="M127" s="36">
        <f t="shared" si="27"/>
        <v>0</v>
      </c>
      <c r="N127" s="31">
        <f t="shared" si="28"/>
        <v>85526</v>
      </c>
      <c r="O127" s="36">
        <f t="shared" si="29"/>
        <v>0.86045716125397398</v>
      </c>
      <c r="P127" s="31">
        <v>286092</v>
      </c>
      <c r="Q127" s="31">
        <v>29396</v>
      </c>
      <c r="R127" s="31">
        <v>29396</v>
      </c>
      <c r="S127" s="31">
        <v>837038</v>
      </c>
      <c r="T127" s="36">
        <f t="shared" si="30"/>
        <v>28.474554361137571</v>
      </c>
      <c r="U127" s="36">
        <f t="shared" si="31"/>
        <v>-0.8740440138137382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29396</v>
      </c>
      <c r="E132" s="32">
        <f>SUM(E127:E131)</f>
        <v>99396</v>
      </c>
      <c r="F132" s="32">
        <f>SUM(F127:F131)</f>
        <v>1869</v>
      </c>
      <c r="G132" s="37">
        <f t="shared" si="24"/>
        <v>6.3580078922302358E-2</v>
      </c>
      <c r="H132" s="32">
        <f>SUM(H127:H131)</f>
        <v>47622</v>
      </c>
      <c r="I132" s="37">
        <f t="shared" si="25"/>
        <v>1.6200163287522111</v>
      </c>
      <c r="J132" s="32">
        <f>SUM(J127:J131)</f>
        <v>36035</v>
      </c>
      <c r="K132" s="37">
        <f t="shared" si="26"/>
        <v>0.36253974002977984</v>
      </c>
      <c r="L132" s="32">
        <f>SUM(L127:L131)</f>
        <v>0</v>
      </c>
      <c r="M132" s="37">
        <f t="shared" si="27"/>
        <v>0</v>
      </c>
      <c r="N132" s="32">
        <f t="shared" si="28"/>
        <v>85526</v>
      </c>
      <c r="O132" s="37">
        <f t="shared" si="29"/>
        <v>0.86045716125397398</v>
      </c>
      <c r="P132" s="32">
        <f>SUM(P127:P131)</f>
        <v>286092</v>
      </c>
      <c r="Q132" s="32">
        <f>SUM(Q127:Q131)</f>
        <v>29396</v>
      </c>
      <c r="R132" s="32">
        <f>SUM(R127:R131)</f>
        <v>29396</v>
      </c>
      <c r="S132" s="32">
        <f>SUM(S127:S131)</f>
        <v>837038</v>
      </c>
      <c r="T132" s="37">
        <f t="shared" si="30"/>
        <v>28.474554361137571</v>
      </c>
      <c r="U132" s="37">
        <f t="shared" si="31"/>
        <v>-0.8740440138137382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195467</v>
      </c>
      <c r="E133" s="31">
        <v>195467</v>
      </c>
      <c r="F133" s="31">
        <v>41962</v>
      </c>
      <c r="G133" s="36">
        <f t="shared" si="24"/>
        <v>0.21467562299518589</v>
      </c>
      <c r="H133" s="31">
        <v>39513</v>
      </c>
      <c r="I133" s="36">
        <f t="shared" si="25"/>
        <v>0.20214665391089032</v>
      </c>
      <c r="J133" s="31">
        <v>39904</v>
      </c>
      <c r="K133" s="36">
        <f t="shared" si="26"/>
        <v>0.20414699156379337</v>
      </c>
      <c r="L133" s="31">
        <v>0</v>
      </c>
      <c r="M133" s="36">
        <f t="shared" si="27"/>
        <v>0</v>
      </c>
      <c r="N133" s="31">
        <f t="shared" si="28"/>
        <v>121379</v>
      </c>
      <c r="O133" s="36">
        <f t="shared" si="29"/>
        <v>0.62096926846986955</v>
      </c>
      <c r="P133" s="31">
        <v>47490</v>
      </c>
      <c r="Q133" s="31">
        <v>184403</v>
      </c>
      <c r="R133" s="31">
        <v>184403</v>
      </c>
      <c r="S133" s="31">
        <v>132297</v>
      </c>
      <c r="T133" s="36">
        <f t="shared" si="30"/>
        <v>0.71743409814373948</v>
      </c>
      <c r="U133" s="36">
        <f t="shared" si="31"/>
        <v>-0.15973889239839967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3901280</v>
      </c>
      <c r="E134" s="31">
        <v>3601072</v>
      </c>
      <c r="F134" s="31">
        <v>115195</v>
      </c>
      <c r="G134" s="36">
        <f t="shared" si="24"/>
        <v>2.9527488414058976E-2</v>
      </c>
      <c r="H134" s="31">
        <v>694386</v>
      </c>
      <c r="I134" s="36">
        <f t="shared" si="25"/>
        <v>0.17798927531476849</v>
      </c>
      <c r="J134" s="31">
        <v>638626</v>
      </c>
      <c r="K134" s="36">
        <f t="shared" si="26"/>
        <v>0.17734330221667327</v>
      </c>
      <c r="L134" s="31">
        <v>0</v>
      </c>
      <c r="M134" s="36">
        <f t="shared" si="27"/>
        <v>0</v>
      </c>
      <c r="N134" s="31">
        <f t="shared" si="28"/>
        <v>1448207</v>
      </c>
      <c r="O134" s="36">
        <f t="shared" si="29"/>
        <v>0.40215996792066361</v>
      </c>
      <c r="P134" s="31">
        <v>112577</v>
      </c>
      <c r="Q134" s="31">
        <v>370000</v>
      </c>
      <c r="R134" s="31">
        <v>6870000</v>
      </c>
      <c r="S134" s="31">
        <v>318608</v>
      </c>
      <c r="T134" s="36">
        <f t="shared" si="30"/>
        <v>4.6376710334788934E-2</v>
      </c>
      <c r="U134" s="36">
        <f t="shared" si="31"/>
        <v>4.6727928440089892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4096747</v>
      </c>
      <c r="E137" s="32">
        <f>SUM(E133:E136)</f>
        <v>3796539</v>
      </c>
      <c r="F137" s="32">
        <f>SUM(F133:F136)</f>
        <v>157157</v>
      </c>
      <c r="G137" s="37">
        <f t="shared" ref="G137:G170" si="32">IF(($D137     =0),0,($F137     /$D137     ))</f>
        <v>3.8361412115515067E-2</v>
      </c>
      <c r="H137" s="32">
        <f>SUM(H133:H136)</f>
        <v>733899</v>
      </c>
      <c r="I137" s="37">
        <f t="shared" ref="I137:I170" si="33">IF(($D137     =0),0,($H137     /$D137     ))</f>
        <v>0.17914188989459198</v>
      </c>
      <c r="J137" s="32">
        <f>SUM(J133:J136)</f>
        <v>678530</v>
      </c>
      <c r="K137" s="37">
        <f t="shared" ref="K137:K170" si="34">IF(($E137     =0),0,($J137     /$E137     ))</f>
        <v>0.17872330562125135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1569586</v>
      </c>
      <c r="O137" s="37">
        <f t="shared" ref="O137:O170" si="37">IF(($E137     =0),0,($N137     /$E137     ))</f>
        <v>0.41342549095373443</v>
      </c>
      <c r="P137" s="32">
        <f>SUM(P133:P136)</f>
        <v>160067</v>
      </c>
      <c r="Q137" s="32">
        <f>SUM(Q133:Q136)</f>
        <v>554403</v>
      </c>
      <c r="R137" s="32">
        <f>SUM(R133:R136)</f>
        <v>7054403</v>
      </c>
      <c r="S137" s="32">
        <f>SUM(S133:S136)</f>
        <v>450905</v>
      </c>
      <c r="T137" s="37">
        <f t="shared" ref="T137:T170" si="38">IF(($R137     =0),0,($S137     /$R137     ))</f>
        <v>6.391823659634982E-2</v>
      </c>
      <c r="U137" s="37">
        <f t="shared" ref="U137:U170" si="39">IF(($P137     =0),0,(($J137     /$P137     )-1))</f>
        <v>3.2390374030874574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3123000</v>
      </c>
      <c r="E138" s="31">
        <v>3123000</v>
      </c>
      <c r="F138" s="31">
        <v>303600</v>
      </c>
      <c r="G138" s="36">
        <f t="shared" si="32"/>
        <v>9.7214217098943317E-2</v>
      </c>
      <c r="H138" s="31">
        <v>423100</v>
      </c>
      <c r="I138" s="36">
        <f t="shared" si="33"/>
        <v>0.13547870637207812</v>
      </c>
      <c r="J138" s="31">
        <v>603550</v>
      </c>
      <c r="K138" s="36">
        <f t="shared" si="34"/>
        <v>0.19325968619916747</v>
      </c>
      <c r="L138" s="31">
        <v>0</v>
      </c>
      <c r="M138" s="36">
        <f t="shared" si="35"/>
        <v>0</v>
      </c>
      <c r="N138" s="31">
        <f t="shared" si="36"/>
        <v>1330250</v>
      </c>
      <c r="O138" s="36">
        <f t="shared" si="37"/>
        <v>0.42595260967018894</v>
      </c>
      <c r="P138" s="31">
        <v>786900</v>
      </c>
      <c r="Q138" s="31">
        <v>3123000</v>
      </c>
      <c r="R138" s="31">
        <v>3123000</v>
      </c>
      <c r="S138" s="31">
        <v>1160900</v>
      </c>
      <c r="T138" s="36">
        <f t="shared" si="38"/>
        <v>0.37172590457893051</v>
      </c>
      <c r="U138" s="36">
        <f t="shared" si="39"/>
        <v>-0.23300292286186297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1236074</v>
      </c>
      <c r="E139" s="31">
        <v>1064168</v>
      </c>
      <c r="F139" s="31">
        <v>515034</v>
      </c>
      <c r="G139" s="36">
        <f t="shared" si="32"/>
        <v>0.41666922854133326</v>
      </c>
      <c r="H139" s="31">
        <v>412021</v>
      </c>
      <c r="I139" s="36">
        <f t="shared" si="33"/>
        <v>0.33333036695214041</v>
      </c>
      <c r="J139" s="31">
        <v>137113</v>
      </c>
      <c r="K139" s="36">
        <f t="shared" si="34"/>
        <v>0.12884525751573059</v>
      </c>
      <c r="L139" s="31">
        <v>0</v>
      </c>
      <c r="M139" s="36">
        <f t="shared" si="35"/>
        <v>0</v>
      </c>
      <c r="N139" s="31">
        <f t="shared" si="36"/>
        <v>1064168</v>
      </c>
      <c r="O139" s="36">
        <f t="shared" si="37"/>
        <v>1</v>
      </c>
      <c r="P139" s="31">
        <v>318168</v>
      </c>
      <c r="Q139" s="31">
        <v>1150000</v>
      </c>
      <c r="R139" s="31">
        <v>1150000</v>
      </c>
      <c r="S139" s="31">
        <v>1150000</v>
      </c>
      <c r="T139" s="36">
        <f t="shared" si="38"/>
        <v>1</v>
      </c>
      <c r="U139" s="36">
        <f t="shared" si="39"/>
        <v>-0.5690547132332604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4854330</v>
      </c>
      <c r="E140" s="31">
        <v>4854330</v>
      </c>
      <c r="F140" s="31">
        <v>5861</v>
      </c>
      <c r="G140" s="36">
        <f t="shared" si="32"/>
        <v>1.207375683152979E-3</v>
      </c>
      <c r="H140" s="31">
        <v>17888</v>
      </c>
      <c r="I140" s="36">
        <f t="shared" si="33"/>
        <v>3.6849575533595778E-3</v>
      </c>
      <c r="J140" s="31">
        <v>6261</v>
      </c>
      <c r="K140" s="36">
        <f t="shared" si="34"/>
        <v>1.2897763440062788E-3</v>
      </c>
      <c r="L140" s="31">
        <v>0</v>
      </c>
      <c r="M140" s="36">
        <f t="shared" si="35"/>
        <v>0</v>
      </c>
      <c r="N140" s="31">
        <f t="shared" si="36"/>
        <v>30010</v>
      </c>
      <c r="O140" s="36">
        <f t="shared" si="37"/>
        <v>6.182109580518836E-3</v>
      </c>
      <c r="P140" s="31">
        <v>17382</v>
      </c>
      <c r="Q140" s="31">
        <v>10000</v>
      </c>
      <c r="R140" s="31">
        <v>10000</v>
      </c>
      <c r="S140" s="31">
        <v>23087</v>
      </c>
      <c r="T140" s="36">
        <f t="shared" si="38"/>
        <v>2.3087</v>
      </c>
      <c r="U140" s="36">
        <f t="shared" si="39"/>
        <v>-0.63979979288919564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566957</v>
      </c>
      <c r="E141" s="31">
        <v>800000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2000000</v>
      </c>
      <c r="E143" s="31">
        <v>2054746</v>
      </c>
      <c r="F143" s="31">
        <v>22212</v>
      </c>
      <c r="G143" s="36">
        <f t="shared" si="32"/>
        <v>1.1106E-2</v>
      </c>
      <c r="H143" s="31">
        <v>9723</v>
      </c>
      <c r="I143" s="36">
        <f t="shared" si="33"/>
        <v>4.8615000000000004E-3</v>
      </c>
      <c r="J143" s="31">
        <v>4782</v>
      </c>
      <c r="K143" s="36">
        <f t="shared" si="34"/>
        <v>2.3272949551915419E-3</v>
      </c>
      <c r="L143" s="31">
        <v>0</v>
      </c>
      <c r="M143" s="36">
        <f t="shared" si="35"/>
        <v>0</v>
      </c>
      <c r="N143" s="31">
        <f t="shared" si="36"/>
        <v>36717</v>
      </c>
      <c r="O143" s="36">
        <f t="shared" si="37"/>
        <v>1.7869361955200301E-2</v>
      </c>
      <c r="P143" s="31">
        <v>6413</v>
      </c>
      <c r="Q143" s="31">
        <v>500000</v>
      </c>
      <c r="R143" s="31">
        <v>500000</v>
      </c>
      <c r="S143" s="31">
        <v>6413</v>
      </c>
      <c r="T143" s="36">
        <f t="shared" si="38"/>
        <v>1.2826000000000001E-2</v>
      </c>
      <c r="U143" s="36">
        <f t="shared" si="39"/>
        <v>-0.25432714798066425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11780361</v>
      </c>
      <c r="E144" s="32">
        <f>SUM(E138:E143)</f>
        <v>11896244</v>
      </c>
      <c r="F144" s="32">
        <f>SUM(F138:F143)</f>
        <v>846707</v>
      </c>
      <c r="G144" s="37">
        <f t="shared" si="32"/>
        <v>7.1874452743850556E-2</v>
      </c>
      <c r="H144" s="32">
        <f>SUM(H138:H143)</f>
        <v>862732</v>
      </c>
      <c r="I144" s="37">
        <f t="shared" si="33"/>
        <v>7.3234767593285136E-2</v>
      </c>
      <c r="J144" s="32">
        <f>SUM(J138:J143)</f>
        <v>751706</v>
      </c>
      <c r="K144" s="37">
        <f t="shared" si="34"/>
        <v>6.3188515635691403E-2</v>
      </c>
      <c r="L144" s="32">
        <f>SUM(L138:L143)</f>
        <v>0</v>
      </c>
      <c r="M144" s="37">
        <f t="shared" si="35"/>
        <v>0</v>
      </c>
      <c r="N144" s="32">
        <f t="shared" si="36"/>
        <v>2461145</v>
      </c>
      <c r="O144" s="37">
        <f t="shared" si="37"/>
        <v>0.20688420647727132</v>
      </c>
      <c r="P144" s="32">
        <f>SUM(P138:P143)</f>
        <v>1128863</v>
      </c>
      <c r="Q144" s="32">
        <f>SUM(Q138:Q143)</f>
        <v>4783000</v>
      </c>
      <c r="R144" s="32">
        <f>SUM(R138:R143)</f>
        <v>4783000</v>
      </c>
      <c r="S144" s="32">
        <f>SUM(S138:S143)</f>
        <v>2340400</v>
      </c>
      <c r="T144" s="37">
        <f t="shared" si="38"/>
        <v>0.48931632866401842</v>
      </c>
      <c r="U144" s="37">
        <f t="shared" si="39"/>
        <v>-0.33410342973416618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4642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30000</v>
      </c>
      <c r="E146" s="31">
        <v>30000</v>
      </c>
      <c r="F146" s="31">
        <v>9073</v>
      </c>
      <c r="G146" s="36">
        <f t="shared" si="32"/>
        <v>0.30243333333333333</v>
      </c>
      <c r="H146" s="31">
        <v>505218</v>
      </c>
      <c r="I146" s="36">
        <f t="shared" si="33"/>
        <v>16.840599999999998</v>
      </c>
      <c r="J146" s="31">
        <v>6013</v>
      </c>
      <c r="K146" s="36">
        <f t="shared" si="34"/>
        <v>0.20043333333333332</v>
      </c>
      <c r="L146" s="31">
        <v>0</v>
      </c>
      <c r="M146" s="36">
        <f t="shared" si="35"/>
        <v>0</v>
      </c>
      <c r="N146" s="31">
        <f t="shared" si="36"/>
        <v>520304</v>
      </c>
      <c r="O146" s="36">
        <f t="shared" si="37"/>
        <v>17.343466666666668</v>
      </c>
      <c r="P146" s="31">
        <v>3060</v>
      </c>
      <c r="Q146" s="31">
        <v>26087</v>
      </c>
      <c r="R146" s="31">
        <v>30000</v>
      </c>
      <c r="S146" s="31">
        <v>10960</v>
      </c>
      <c r="T146" s="36">
        <f t="shared" si="38"/>
        <v>0.36533333333333334</v>
      </c>
      <c r="U146" s="36">
        <f t="shared" si="39"/>
        <v>0.96503267973856199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102790</v>
      </c>
      <c r="E148" s="31">
        <v>52790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89383</v>
      </c>
      <c r="R148" s="31">
        <v>89383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132790</v>
      </c>
      <c r="E150" s="32">
        <f>SUM(E145:E149)</f>
        <v>87432</v>
      </c>
      <c r="F150" s="32">
        <f>SUM(F145:F149)</f>
        <v>9073</v>
      </c>
      <c r="G150" s="37">
        <f t="shared" si="32"/>
        <v>6.8325928157240756E-2</v>
      </c>
      <c r="H150" s="32">
        <f>SUM(H145:H149)</f>
        <v>505218</v>
      </c>
      <c r="I150" s="37">
        <f t="shared" si="33"/>
        <v>3.8046389035318926</v>
      </c>
      <c r="J150" s="32">
        <f>SUM(J145:J149)</f>
        <v>6013</v>
      </c>
      <c r="K150" s="37">
        <f t="shared" si="34"/>
        <v>6.8773446792936219E-2</v>
      </c>
      <c r="L150" s="32">
        <f>SUM(L145:L149)</f>
        <v>0</v>
      </c>
      <c r="M150" s="37">
        <f t="shared" si="35"/>
        <v>0</v>
      </c>
      <c r="N150" s="32">
        <f t="shared" si="36"/>
        <v>520304</v>
      </c>
      <c r="O150" s="37">
        <f t="shared" si="37"/>
        <v>5.9509561716533996</v>
      </c>
      <c r="P150" s="32">
        <f>SUM(P145:P149)</f>
        <v>3060</v>
      </c>
      <c r="Q150" s="32">
        <f>SUM(Q145:Q149)</f>
        <v>115470</v>
      </c>
      <c r="R150" s="32">
        <f>SUM(R145:R149)</f>
        <v>119383</v>
      </c>
      <c r="S150" s="32">
        <f>SUM(S145:S149)</f>
        <v>10960</v>
      </c>
      <c r="T150" s="37">
        <f t="shared" si="38"/>
        <v>9.1805365923121385E-2</v>
      </c>
      <c r="U150" s="37">
        <f t="shared" si="39"/>
        <v>0.96503267973856199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9622200</v>
      </c>
      <c r="E152" s="31">
        <v>3682200</v>
      </c>
      <c r="F152" s="31">
        <v>39495</v>
      </c>
      <c r="G152" s="36">
        <f t="shared" si="32"/>
        <v>4.104570680301802E-3</v>
      </c>
      <c r="H152" s="31">
        <v>367821</v>
      </c>
      <c r="I152" s="36">
        <f t="shared" si="33"/>
        <v>3.8226289206210635E-2</v>
      </c>
      <c r="J152" s="31">
        <v>1250395</v>
      </c>
      <c r="K152" s="36">
        <f t="shared" si="34"/>
        <v>0.3395782412688067</v>
      </c>
      <c r="L152" s="31">
        <v>0</v>
      </c>
      <c r="M152" s="36">
        <f t="shared" si="35"/>
        <v>0</v>
      </c>
      <c r="N152" s="31">
        <f t="shared" si="36"/>
        <v>1657711</v>
      </c>
      <c r="O152" s="36">
        <f t="shared" si="37"/>
        <v>0.45019580685459781</v>
      </c>
      <c r="P152" s="31">
        <v>30638</v>
      </c>
      <c r="Q152" s="31">
        <v>1592700</v>
      </c>
      <c r="R152" s="31">
        <v>1618701</v>
      </c>
      <c r="S152" s="31">
        <v>88045</v>
      </c>
      <c r="T152" s="36">
        <f t="shared" si="38"/>
        <v>5.4392380062778738E-2</v>
      </c>
      <c r="U152" s="36">
        <f t="shared" si="39"/>
        <v>39.811900254585808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205224</v>
      </c>
      <c r="E155" s="31">
        <v>205224</v>
      </c>
      <c r="F155" s="31">
        <v>55478</v>
      </c>
      <c r="G155" s="36">
        <f t="shared" si="32"/>
        <v>0.27032900635403267</v>
      </c>
      <c r="H155" s="31">
        <v>43983</v>
      </c>
      <c r="I155" s="36">
        <f t="shared" si="33"/>
        <v>0.2143170389428137</v>
      </c>
      <c r="J155" s="31">
        <v>60172</v>
      </c>
      <c r="K155" s="36">
        <f t="shared" si="34"/>
        <v>0.29320157486453824</v>
      </c>
      <c r="L155" s="31">
        <v>0</v>
      </c>
      <c r="M155" s="36">
        <f t="shared" si="35"/>
        <v>0</v>
      </c>
      <c r="N155" s="31">
        <f t="shared" si="36"/>
        <v>159633</v>
      </c>
      <c r="O155" s="36">
        <f t="shared" si="37"/>
        <v>0.77784762016138465</v>
      </c>
      <c r="P155" s="31">
        <v>33939</v>
      </c>
      <c r="Q155" s="31">
        <v>292878</v>
      </c>
      <c r="R155" s="31">
        <v>168201</v>
      </c>
      <c r="S155" s="31">
        <v>33939</v>
      </c>
      <c r="T155" s="36">
        <f t="shared" si="38"/>
        <v>0.20177644603777622</v>
      </c>
      <c r="U155" s="36">
        <f t="shared" si="39"/>
        <v>0.77294557883261139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9827424</v>
      </c>
      <c r="E157" s="32">
        <f>SUM(E151:E156)</f>
        <v>3887424</v>
      </c>
      <c r="F157" s="32">
        <f>SUM(F151:F156)</f>
        <v>94973</v>
      </c>
      <c r="G157" s="37">
        <f t="shared" si="32"/>
        <v>9.6640788064094926E-3</v>
      </c>
      <c r="H157" s="32">
        <f>SUM(H151:H156)</f>
        <v>411804</v>
      </c>
      <c r="I157" s="37">
        <f t="shared" si="33"/>
        <v>4.1903554787093747E-2</v>
      </c>
      <c r="J157" s="32">
        <f>SUM(J151:J156)</f>
        <v>1310567</v>
      </c>
      <c r="K157" s="37">
        <f t="shared" si="34"/>
        <v>0.33712993488747306</v>
      </c>
      <c r="L157" s="32">
        <f>SUM(L151:L156)</f>
        <v>0</v>
      </c>
      <c r="M157" s="37">
        <f t="shared" si="35"/>
        <v>0</v>
      </c>
      <c r="N157" s="32">
        <f t="shared" si="36"/>
        <v>1817344</v>
      </c>
      <c r="O157" s="37">
        <f t="shared" si="37"/>
        <v>0.4674931265537281</v>
      </c>
      <c r="P157" s="32">
        <f>SUM(P151:P156)</f>
        <v>64577</v>
      </c>
      <c r="Q157" s="32">
        <f>SUM(Q151:Q156)</f>
        <v>1885578</v>
      </c>
      <c r="R157" s="32">
        <f>SUM(R151:R156)</f>
        <v>1786902</v>
      </c>
      <c r="S157" s="32">
        <f>SUM(S151:S156)</f>
        <v>121984</v>
      </c>
      <c r="T157" s="37">
        <f t="shared" si="38"/>
        <v>6.8265635160741883E-2</v>
      </c>
      <c r="U157" s="37">
        <f t="shared" si="39"/>
        <v>19.294640506681947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0</v>
      </c>
      <c r="E163" s="32">
        <f>SUM(E158:E162)</f>
        <v>0</v>
      </c>
      <c r="F163" s="32">
        <f>SUM(F158:F162)</f>
        <v>0</v>
      </c>
      <c r="G163" s="37">
        <f t="shared" si="32"/>
        <v>0</v>
      </c>
      <c r="H163" s="32">
        <f>SUM(H158:H162)</f>
        <v>0</v>
      </c>
      <c r="I163" s="37">
        <f t="shared" si="33"/>
        <v>0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0</v>
      </c>
      <c r="O163" s="37">
        <f t="shared" si="37"/>
        <v>0</v>
      </c>
      <c r="P163" s="32">
        <f>SUM(P158:P162)</f>
        <v>0</v>
      </c>
      <c r="Q163" s="32">
        <f>SUM(Q158:Q162)</f>
        <v>0</v>
      </c>
      <c r="R163" s="32">
        <f>SUM(R158:R162)</f>
        <v>0</v>
      </c>
      <c r="S163" s="32">
        <f>SUM(S158:S162)</f>
        <v>0</v>
      </c>
      <c r="T163" s="37">
        <f t="shared" si="38"/>
        <v>0</v>
      </c>
      <c r="U163" s="37">
        <f t="shared" si="39"/>
        <v>0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250000</v>
      </c>
      <c r="E166" s="31">
        <v>337800</v>
      </c>
      <c r="F166" s="31">
        <v>100650</v>
      </c>
      <c r="G166" s="36">
        <f t="shared" si="32"/>
        <v>0.40260000000000001</v>
      </c>
      <c r="H166" s="31">
        <v>64600</v>
      </c>
      <c r="I166" s="36">
        <f t="shared" si="33"/>
        <v>0.25840000000000002</v>
      </c>
      <c r="J166" s="31">
        <v>104050</v>
      </c>
      <c r="K166" s="36">
        <f t="shared" si="34"/>
        <v>0.30802249851983421</v>
      </c>
      <c r="L166" s="31">
        <v>0</v>
      </c>
      <c r="M166" s="36">
        <f t="shared" si="35"/>
        <v>0</v>
      </c>
      <c r="N166" s="31">
        <f t="shared" si="36"/>
        <v>269300</v>
      </c>
      <c r="O166" s="36">
        <f t="shared" si="37"/>
        <v>0.79721728833629368</v>
      </c>
      <c r="P166" s="31">
        <v>64650</v>
      </c>
      <c r="Q166" s="31">
        <v>400000</v>
      </c>
      <c r="R166" s="31">
        <v>300000</v>
      </c>
      <c r="S166" s="31">
        <v>198050</v>
      </c>
      <c r="T166" s="36">
        <f t="shared" si="38"/>
        <v>0.66016666666666668</v>
      </c>
      <c r="U166" s="36">
        <f t="shared" si="39"/>
        <v>0.60943542150038676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250000</v>
      </c>
      <c r="E169" s="32">
        <f>SUM(E164:E168)</f>
        <v>337800</v>
      </c>
      <c r="F169" s="32">
        <f>SUM(F164:F168)</f>
        <v>100650</v>
      </c>
      <c r="G169" s="37">
        <f t="shared" si="32"/>
        <v>0.40260000000000001</v>
      </c>
      <c r="H169" s="32">
        <f>SUM(H164:H168)</f>
        <v>64600</v>
      </c>
      <c r="I169" s="37">
        <f t="shared" si="33"/>
        <v>0.25840000000000002</v>
      </c>
      <c r="J169" s="32">
        <f>SUM(J164:J168)</f>
        <v>104050</v>
      </c>
      <c r="K169" s="37">
        <f t="shared" si="34"/>
        <v>0.30802249851983421</v>
      </c>
      <c r="L169" s="32">
        <f>SUM(L164:L168)</f>
        <v>0</v>
      </c>
      <c r="M169" s="37">
        <f t="shared" si="35"/>
        <v>0</v>
      </c>
      <c r="N169" s="32">
        <f t="shared" si="36"/>
        <v>269300</v>
      </c>
      <c r="O169" s="37">
        <f t="shared" si="37"/>
        <v>0.79721728833629368</v>
      </c>
      <c r="P169" s="32">
        <f>SUM(P164:P168)</f>
        <v>64650</v>
      </c>
      <c r="Q169" s="32">
        <f>SUM(Q164:Q168)</f>
        <v>400000</v>
      </c>
      <c r="R169" s="32">
        <f>SUM(R164:R168)</f>
        <v>300000</v>
      </c>
      <c r="S169" s="32">
        <f>SUM(S164:S168)</f>
        <v>198050</v>
      </c>
      <c r="T169" s="37">
        <f t="shared" si="38"/>
        <v>0.66016666666666668</v>
      </c>
      <c r="U169" s="37">
        <f t="shared" si="39"/>
        <v>0.60943542150038676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304807188</v>
      </c>
      <c r="E170" s="32">
        <f>SUM(E105,E107:E111,E113:E120,E122:E125,E127:E131,E133:E136,E138:E143,E145:E149,E151:E156,E158:E162,E164:E168)</f>
        <v>304959574</v>
      </c>
      <c r="F170" s="32">
        <f>SUM(F105,F107:F111,F113:F120,F122:F125,F127:F131,F133:F136,F138:F143,F145:F149,F151:F156,F158:F162,F164:F168)</f>
        <v>57093553</v>
      </c>
      <c r="G170" s="37">
        <f t="shared" si="32"/>
        <v>0.18731038915000917</v>
      </c>
      <c r="H170" s="32">
        <f>SUM(H105,H107:H111,H113:H120,H122:H125,H127:H131,H133:H136,H138:H143,H145:H149,H151:H156,H158:H162,H164:H168)</f>
        <v>57821633</v>
      </c>
      <c r="I170" s="37">
        <f t="shared" si="33"/>
        <v>0.18969904672982973</v>
      </c>
      <c r="J170" s="32">
        <f>SUM(J105,J107:J111,J113:J120,J122:J125,J127:J131,J133:J136,J138:J143,J145:J149,J151:J156,J158:J162,J164:J168)</f>
        <v>61392145</v>
      </c>
      <c r="K170" s="37">
        <f t="shared" si="34"/>
        <v>0.20131240411556975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176307331</v>
      </c>
      <c r="O170" s="37">
        <f t="shared" si="37"/>
        <v>0.57813345122262005</v>
      </c>
      <c r="P170" s="32">
        <f>SUM(P105,P107:P111,P113:P120,P122:P125,P127:P131,P133:P136,P138:P143,P145:P149,P151:P156,P158:P162,P164:P168)</f>
        <v>55403774</v>
      </c>
      <c r="Q170" s="32">
        <f>SUM(Q105,Q107:Q111,Q113:Q120,Q122:Q125,Q127:Q131,Q133:Q136,Q138:Q143,Q145:Q149,Q151:Q156,Q158:Q162,Q164:Q168)</f>
        <v>1195680904</v>
      </c>
      <c r="R170" s="32">
        <f>SUM(R105,R107:R111,R113:R120,R122:R125,R127:R131,R133:R136,R138:R143,R145:R149,R151:R156,R158:R162,R164:R168)</f>
        <v>258332935</v>
      </c>
      <c r="S170" s="32">
        <f>SUM(S105,S107:S111,S113:S120,S122:S125,S127:S131,S133:S136,S138:S143,S145:S149,S151:S156,S158:S162,S164:S168)</f>
        <v>708048161</v>
      </c>
      <c r="T170" s="37">
        <f t="shared" si="38"/>
        <v>2.740835817159744</v>
      </c>
      <c r="U170" s="37">
        <f t="shared" si="39"/>
        <v>0.10808597623692573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38434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38434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6313647</v>
      </c>
      <c r="E180" s="31">
        <v>6313647</v>
      </c>
      <c r="F180" s="31">
        <v>129211</v>
      </c>
      <c r="G180" s="36">
        <f t="shared" si="40"/>
        <v>2.0465350691921801E-2</v>
      </c>
      <c r="H180" s="31">
        <v>238866</v>
      </c>
      <c r="I180" s="36">
        <f t="shared" si="41"/>
        <v>3.783328399576346E-2</v>
      </c>
      <c r="J180" s="31">
        <v>192774</v>
      </c>
      <c r="K180" s="36">
        <f t="shared" si="42"/>
        <v>3.0532907525555358E-2</v>
      </c>
      <c r="L180" s="31">
        <v>0</v>
      </c>
      <c r="M180" s="36">
        <f t="shared" si="43"/>
        <v>0</v>
      </c>
      <c r="N180" s="31">
        <f t="shared" si="44"/>
        <v>560851</v>
      </c>
      <c r="O180" s="36">
        <f t="shared" si="45"/>
        <v>8.8831542213240619E-2</v>
      </c>
      <c r="P180" s="31">
        <v>141199</v>
      </c>
      <c r="Q180" s="31">
        <v>4092992</v>
      </c>
      <c r="R180" s="31">
        <v>4092992</v>
      </c>
      <c r="S180" s="31">
        <v>467430</v>
      </c>
      <c r="T180" s="36">
        <f t="shared" si="46"/>
        <v>0.11420251981924226</v>
      </c>
      <c r="U180" s="36">
        <f t="shared" si="47"/>
        <v>0.3652646265200179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6358885</v>
      </c>
      <c r="E184" s="31">
        <v>380420</v>
      </c>
      <c r="F184" s="31">
        <v>19092</v>
      </c>
      <c r="G184" s="36">
        <f t="shared" si="40"/>
        <v>3.0024131589107212E-3</v>
      </c>
      <c r="H184" s="31">
        <v>171117</v>
      </c>
      <c r="I184" s="36">
        <f t="shared" si="41"/>
        <v>2.6909906375095632E-2</v>
      </c>
      <c r="J184" s="31">
        <v>60057</v>
      </c>
      <c r="K184" s="36">
        <f t="shared" si="42"/>
        <v>0.15787024867251984</v>
      </c>
      <c r="L184" s="31">
        <v>0</v>
      </c>
      <c r="M184" s="36">
        <f t="shared" si="43"/>
        <v>0</v>
      </c>
      <c r="N184" s="31">
        <f t="shared" si="44"/>
        <v>250266</v>
      </c>
      <c r="O184" s="36">
        <f t="shared" si="45"/>
        <v>0.65786761999894849</v>
      </c>
      <c r="P184" s="31">
        <v>29134</v>
      </c>
      <c r="Q184" s="31">
        <v>450000</v>
      </c>
      <c r="R184" s="31">
        <v>291005</v>
      </c>
      <c r="S184" s="31">
        <v>168230</v>
      </c>
      <c r="T184" s="36">
        <f t="shared" si="46"/>
        <v>0.57810003264548715</v>
      </c>
      <c r="U184" s="36">
        <f t="shared" si="47"/>
        <v>1.0614059174847257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12672532</v>
      </c>
      <c r="E185" s="32">
        <f>SUM(E180:E184)</f>
        <v>6694067</v>
      </c>
      <c r="F185" s="32">
        <f>SUM(F180:F184)</f>
        <v>148303</v>
      </c>
      <c r="G185" s="37">
        <f t="shared" si="40"/>
        <v>1.1702712607078048E-2</v>
      </c>
      <c r="H185" s="32">
        <f>SUM(H180:H184)</f>
        <v>409983</v>
      </c>
      <c r="I185" s="37">
        <f t="shared" si="41"/>
        <v>3.2352098223149092E-2</v>
      </c>
      <c r="J185" s="32">
        <f>SUM(J180:J184)</f>
        <v>252831</v>
      </c>
      <c r="K185" s="37">
        <f t="shared" si="42"/>
        <v>3.7769415812539668E-2</v>
      </c>
      <c r="L185" s="32">
        <f>SUM(L180:L184)</f>
        <v>0</v>
      </c>
      <c r="M185" s="37">
        <f t="shared" si="43"/>
        <v>0</v>
      </c>
      <c r="N185" s="32">
        <f t="shared" si="44"/>
        <v>811117</v>
      </c>
      <c r="O185" s="37">
        <f t="shared" si="45"/>
        <v>0.12116953714386187</v>
      </c>
      <c r="P185" s="32">
        <f>SUM(P180:P184)</f>
        <v>170333</v>
      </c>
      <c r="Q185" s="32">
        <f>SUM(Q180:Q184)</f>
        <v>4542992</v>
      </c>
      <c r="R185" s="32">
        <f>SUM(R180:R184)</f>
        <v>4383997</v>
      </c>
      <c r="S185" s="32">
        <f>SUM(S180:S184)</f>
        <v>635660</v>
      </c>
      <c r="T185" s="37">
        <f t="shared" si="46"/>
        <v>0.144995537177603</v>
      </c>
      <c r="U185" s="37">
        <f t="shared" si="47"/>
        <v>0.48433362883293318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0</v>
      </c>
      <c r="E188" s="31">
        <v>0</v>
      </c>
      <c r="F188" s="31">
        <v>29125</v>
      </c>
      <c r="G188" s="36">
        <f t="shared" si="40"/>
        <v>0</v>
      </c>
      <c r="H188" s="31">
        <v>-29125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0</v>
      </c>
      <c r="R188" s="31">
        <v>0</v>
      </c>
      <c r="S188" s="31">
        <v>46440</v>
      </c>
      <c r="T188" s="36">
        <f t="shared" si="46"/>
        <v>0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0</v>
      </c>
      <c r="E191" s="32">
        <f>SUM(E186:E190)</f>
        <v>0</v>
      </c>
      <c r="F191" s="32">
        <f>SUM(F186:F190)</f>
        <v>29125</v>
      </c>
      <c r="G191" s="37">
        <f t="shared" si="40"/>
        <v>0</v>
      </c>
      <c r="H191" s="32">
        <f>SUM(H186:H190)</f>
        <v>-29125</v>
      </c>
      <c r="I191" s="37">
        <f t="shared" si="41"/>
        <v>0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0</v>
      </c>
      <c r="O191" s="37">
        <f t="shared" si="45"/>
        <v>0</v>
      </c>
      <c r="P191" s="32">
        <f>SUM(P186:P190)</f>
        <v>0</v>
      </c>
      <c r="Q191" s="32">
        <f>SUM(Q186:Q190)</f>
        <v>0</v>
      </c>
      <c r="R191" s="32">
        <f>SUM(R186:R190)</f>
        <v>0</v>
      </c>
      <c r="S191" s="32">
        <f>SUM(S186:S190)</f>
        <v>46440</v>
      </c>
      <c r="T191" s="37">
        <f t="shared" si="46"/>
        <v>0</v>
      </c>
      <c r="U191" s="37">
        <f t="shared" si="47"/>
        <v>0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9173295</v>
      </c>
      <c r="E193" s="31">
        <v>9173295</v>
      </c>
      <c r="F193" s="31">
        <v>3438982</v>
      </c>
      <c r="G193" s="36">
        <f t="shared" si="40"/>
        <v>0.3748905927477531</v>
      </c>
      <c r="H193" s="31">
        <v>3101894</v>
      </c>
      <c r="I193" s="36">
        <f t="shared" si="41"/>
        <v>0.3381439275636508</v>
      </c>
      <c r="J193" s="31">
        <v>2767242</v>
      </c>
      <c r="K193" s="36">
        <f t="shared" si="42"/>
        <v>0.30166281581481902</v>
      </c>
      <c r="L193" s="31">
        <v>0</v>
      </c>
      <c r="M193" s="36">
        <f t="shared" si="43"/>
        <v>0</v>
      </c>
      <c r="N193" s="31">
        <f t="shared" si="44"/>
        <v>9308118</v>
      </c>
      <c r="O193" s="36">
        <f t="shared" si="45"/>
        <v>1.0146973361262228</v>
      </c>
      <c r="P193" s="31">
        <v>1581425</v>
      </c>
      <c r="Q193" s="31">
        <v>0</v>
      </c>
      <c r="R193" s="31">
        <v>8711581</v>
      </c>
      <c r="S193" s="31">
        <v>1581425</v>
      </c>
      <c r="T193" s="36">
        <f t="shared" si="46"/>
        <v>0.18153134316262456</v>
      </c>
      <c r="U193" s="36">
        <f t="shared" si="47"/>
        <v>0.74984080813190634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4083208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3877690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1815492</v>
      </c>
      <c r="E197" s="31">
        <v>1388408</v>
      </c>
      <c r="F197" s="31">
        <v>403232</v>
      </c>
      <c r="G197" s="36">
        <f t="shared" si="40"/>
        <v>0.22210618388844455</v>
      </c>
      <c r="H197" s="31">
        <v>291822</v>
      </c>
      <c r="I197" s="36">
        <f t="shared" si="41"/>
        <v>0.16073989860599772</v>
      </c>
      <c r="J197" s="31">
        <v>353385</v>
      </c>
      <c r="K197" s="36">
        <f t="shared" si="42"/>
        <v>0.25452532684916823</v>
      </c>
      <c r="L197" s="31">
        <v>0</v>
      </c>
      <c r="M197" s="36">
        <f t="shared" si="43"/>
        <v>0</v>
      </c>
      <c r="N197" s="31">
        <f t="shared" si="44"/>
        <v>1048439</v>
      </c>
      <c r="O197" s="36">
        <f t="shared" si="45"/>
        <v>0.75513753882144152</v>
      </c>
      <c r="P197" s="31">
        <v>313271</v>
      </c>
      <c r="Q197" s="31">
        <v>1725589</v>
      </c>
      <c r="R197" s="31">
        <v>1725589</v>
      </c>
      <c r="S197" s="31">
        <v>1059899</v>
      </c>
      <c r="T197" s="36">
        <f t="shared" si="46"/>
        <v>0.6142244763961755</v>
      </c>
      <c r="U197" s="36">
        <f t="shared" si="47"/>
        <v>0.12804887780867036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15071995</v>
      </c>
      <c r="E198" s="32">
        <f>SUM(E192:E197)</f>
        <v>10561703</v>
      </c>
      <c r="F198" s="32">
        <f>SUM(F192:F197)</f>
        <v>3842214</v>
      </c>
      <c r="G198" s="37">
        <f t="shared" si="40"/>
        <v>0.25492404953690601</v>
      </c>
      <c r="H198" s="32">
        <f>SUM(H192:H197)</f>
        <v>3393716</v>
      </c>
      <c r="I198" s="37">
        <f t="shared" si="41"/>
        <v>0.22516700675657073</v>
      </c>
      <c r="J198" s="32">
        <f>SUM(J192:J197)</f>
        <v>3120627</v>
      </c>
      <c r="K198" s="37">
        <f t="shared" si="42"/>
        <v>0.29546627092240713</v>
      </c>
      <c r="L198" s="32">
        <f>SUM(L192:L197)</f>
        <v>0</v>
      </c>
      <c r="M198" s="37">
        <f t="shared" si="43"/>
        <v>0</v>
      </c>
      <c r="N198" s="32">
        <f t="shared" si="44"/>
        <v>10356557</v>
      </c>
      <c r="O198" s="37">
        <f t="shared" si="45"/>
        <v>0.98057642787342159</v>
      </c>
      <c r="P198" s="32">
        <f>SUM(P192:P197)</f>
        <v>1894696</v>
      </c>
      <c r="Q198" s="32">
        <f>SUM(Q192:Q197)</f>
        <v>5603279</v>
      </c>
      <c r="R198" s="32">
        <f>SUM(R192:R197)</f>
        <v>10437170</v>
      </c>
      <c r="S198" s="32">
        <f>SUM(S192:S197)</f>
        <v>2641324</v>
      </c>
      <c r="T198" s="37">
        <f t="shared" si="46"/>
        <v>0.25306898325887189</v>
      </c>
      <c r="U198" s="37">
        <f t="shared" si="47"/>
        <v>0.64703308604652143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6031690</v>
      </c>
      <c r="E199" s="31">
        <v>5950523</v>
      </c>
      <c r="F199" s="31">
        <v>18231</v>
      </c>
      <c r="G199" s="36">
        <f t="shared" si="40"/>
        <v>3.0225359725052181E-3</v>
      </c>
      <c r="H199" s="31">
        <v>36309</v>
      </c>
      <c r="I199" s="36">
        <f t="shared" si="41"/>
        <v>6.0197059198997295E-3</v>
      </c>
      <c r="J199" s="31">
        <v>3987760</v>
      </c>
      <c r="K199" s="36">
        <f t="shared" si="42"/>
        <v>0.67015285883274467</v>
      </c>
      <c r="L199" s="31">
        <v>0</v>
      </c>
      <c r="M199" s="36">
        <f t="shared" si="43"/>
        <v>0</v>
      </c>
      <c r="N199" s="31">
        <f t="shared" si="44"/>
        <v>4042300</v>
      </c>
      <c r="O199" s="36">
        <f t="shared" si="45"/>
        <v>0.67931843974050687</v>
      </c>
      <c r="P199" s="31">
        <v>33489</v>
      </c>
      <c r="Q199" s="31">
        <v>5719904</v>
      </c>
      <c r="R199" s="31">
        <v>5719904</v>
      </c>
      <c r="S199" s="31">
        <v>75357</v>
      </c>
      <c r="T199" s="36">
        <f t="shared" si="46"/>
        <v>1.3174521810156254E-2</v>
      </c>
      <c r="U199" s="36">
        <f t="shared" si="47"/>
        <v>118.07671175609902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6031690</v>
      </c>
      <c r="E204" s="32">
        <f>SUM(E199:E203)</f>
        <v>5950523</v>
      </c>
      <c r="F204" s="32">
        <f>SUM(F199:F203)</f>
        <v>18231</v>
      </c>
      <c r="G204" s="37">
        <f t="shared" si="40"/>
        <v>3.0225359725052181E-3</v>
      </c>
      <c r="H204" s="32">
        <f>SUM(H199:H203)</f>
        <v>36309</v>
      </c>
      <c r="I204" s="37">
        <f t="shared" si="41"/>
        <v>6.0197059198997295E-3</v>
      </c>
      <c r="J204" s="32">
        <f>SUM(J199:J203)</f>
        <v>3987760</v>
      </c>
      <c r="K204" s="37">
        <f t="shared" si="42"/>
        <v>0.67015285883274467</v>
      </c>
      <c r="L204" s="32">
        <f>SUM(L199:L203)</f>
        <v>0</v>
      </c>
      <c r="M204" s="37">
        <f t="shared" si="43"/>
        <v>0</v>
      </c>
      <c r="N204" s="32">
        <f t="shared" si="44"/>
        <v>4042300</v>
      </c>
      <c r="O204" s="37">
        <f t="shared" si="45"/>
        <v>0.67931843974050687</v>
      </c>
      <c r="P204" s="32">
        <f>SUM(P199:P203)</f>
        <v>33489</v>
      </c>
      <c r="Q204" s="32">
        <f>SUM(Q199:Q203)</f>
        <v>5719904</v>
      </c>
      <c r="R204" s="32">
        <f>SUM(R199:R203)</f>
        <v>5719904</v>
      </c>
      <c r="S204" s="32">
        <f>SUM(S199:S203)</f>
        <v>75357</v>
      </c>
      <c r="T204" s="37">
        <f t="shared" si="46"/>
        <v>1.3174521810156254E-2</v>
      </c>
      <c r="U204" s="37">
        <f t="shared" si="47"/>
        <v>118.07671175609902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33776217</v>
      </c>
      <c r="E205" s="32">
        <f>SUM(E173:E178,E180:E184,E186:E190,E192:E197,E199:E203)</f>
        <v>23206293</v>
      </c>
      <c r="F205" s="32">
        <f>SUM(F173:F178,F180:F184,F186:F190,F192:F197,F199:F203)</f>
        <v>4037873</v>
      </c>
      <c r="G205" s="37">
        <f t="shared" si="40"/>
        <v>0.11954781673743983</v>
      </c>
      <c r="H205" s="32">
        <f>SUM(H173:H178,H180:H184,H186:H190,H192:H197,H199:H203)</f>
        <v>3810883</v>
      </c>
      <c r="I205" s="37">
        <f t="shared" si="41"/>
        <v>0.112827407521689</v>
      </c>
      <c r="J205" s="32">
        <f>SUM(J173:J178,J180:J184,J186:J190,J192:J197,J199:J203)</f>
        <v>7361218</v>
      </c>
      <c r="K205" s="37">
        <f t="shared" si="42"/>
        <v>0.31720783668464414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15209974</v>
      </c>
      <c r="O205" s="37">
        <f t="shared" si="45"/>
        <v>0.65542454367873404</v>
      </c>
      <c r="P205" s="32">
        <f>SUM(P173:P178,P180:P184,P186:P190,P192:P197,P199:P203)</f>
        <v>2098518</v>
      </c>
      <c r="Q205" s="32">
        <f>SUM(Q173:Q178,Q180:Q184,Q186:Q190,Q192:Q197,Q199:Q203)</f>
        <v>15866175</v>
      </c>
      <c r="R205" s="32">
        <f>SUM(R173:R178,R180:R184,R186:R190,R192:R197,R199:R203)</f>
        <v>20541071</v>
      </c>
      <c r="S205" s="32">
        <f>SUM(S173:S178,S180:S184,S186:S190,S192:S197,S199:S203)</f>
        <v>3437215</v>
      </c>
      <c r="T205" s="37">
        <f t="shared" si="46"/>
        <v>0.16733377728941204</v>
      </c>
      <c r="U205" s="37">
        <f t="shared" si="47"/>
        <v>2.5078174216280251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1</v>
      </c>
      <c r="F208" s="31">
        <v>628</v>
      </c>
      <c r="G208" s="36">
        <f t="shared" ref="G208:G231" si="48">IF(($D208     =0),0,($F208     /$D208     ))</f>
        <v>0</v>
      </c>
      <c r="H208" s="31">
        <v>1954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2582</v>
      </c>
      <c r="O208" s="36">
        <f t="shared" ref="O208:O231" si="53">IF(($E208     =0),0,($N208     /$E208     ))</f>
        <v>2582</v>
      </c>
      <c r="P208" s="31">
        <v>785</v>
      </c>
      <c r="Q208" s="31">
        <v>0</v>
      </c>
      <c r="R208" s="31">
        <v>2</v>
      </c>
      <c r="S208" s="31">
        <v>3372</v>
      </c>
      <c r="T208" s="36">
        <f t="shared" ref="T208:T231" si="54">IF(($R208     =0),0,($S208     /$R208     ))</f>
        <v>1686</v>
      </c>
      <c r="U208" s="36">
        <f t="shared" ref="U208:U231" si="55">IF(($P208     =0),0,(($J208     /$P208     )-1))</f>
        <v>-1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157571</v>
      </c>
      <c r="F209" s="31">
        <v>38493</v>
      </c>
      <c r="G209" s="36">
        <f t="shared" si="48"/>
        <v>0</v>
      </c>
      <c r="H209" s="31">
        <v>40291</v>
      </c>
      <c r="I209" s="36">
        <f t="shared" si="49"/>
        <v>0</v>
      </c>
      <c r="J209" s="31">
        <v>41190</v>
      </c>
      <c r="K209" s="36">
        <f t="shared" si="50"/>
        <v>0.26140596937253685</v>
      </c>
      <c r="L209" s="31">
        <v>0</v>
      </c>
      <c r="M209" s="36">
        <f t="shared" si="51"/>
        <v>0</v>
      </c>
      <c r="N209" s="31">
        <f t="shared" si="52"/>
        <v>119974</v>
      </c>
      <c r="O209" s="36">
        <f t="shared" si="53"/>
        <v>0.7613964498543514</v>
      </c>
      <c r="P209" s="31">
        <v>38493</v>
      </c>
      <c r="Q209" s="31">
        <v>121349</v>
      </c>
      <c r="R209" s="31">
        <v>147262</v>
      </c>
      <c r="S209" s="31">
        <v>112123</v>
      </c>
      <c r="T209" s="36">
        <f t="shared" si="54"/>
        <v>0.76138447121456998</v>
      </c>
      <c r="U209" s="36">
        <f t="shared" si="55"/>
        <v>7.0064687085963584E-2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94175</v>
      </c>
      <c r="E210" s="31">
        <v>144699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64044</v>
      </c>
      <c r="K210" s="36">
        <f t="shared" si="50"/>
        <v>0.44260153836584909</v>
      </c>
      <c r="L210" s="31">
        <v>0</v>
      </c>
      <c r="M210" s="36">
        <f t="shared" si="51"/>
        <v>0</v>
      </c>
      <c r="N210" s="31">
        <f t="shared" si="52"/>
        <v>64044</v>
      </c>
      <c r="O210" s="36">
        <f t="shared" si="53"/>
        <v>0.44260153836584909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94175</v>
      </c>
      <c r="E216" s="32">
        <f>SUM(E208:E215)</f>
        <v>302271</v>
      </c>
      <c r="F216" s="32">
        <f>SUM(F208:F215)</f>
        <v>39121</v>
      </c>
      <c r="G216" s="37">
        <f t="shared" si="48"/>
        <v>0.41540748606318023</v>
      </c>
      <c r="H216" s="32">
        <f>SUM(H208:H215)</f>
        <v>42245</v>
      </c>
      <c r="I216" s="37">
        <f t="shared" si="49"/>
        <v>0.44857977170161933</v>
      </c>
      <c r="J216" s="32">
        <f>SUM(J208:J215)</f>
        <v>105234</v>
      </c>
      <c r="K216" s="37">
        <f t="shared" si="50"/>
        <v>0.34814454578838194</v>
      </c>
      <c r="L216" s="32">
        <f>SUM(L208:L215)</f>
        <v>0</v>
      </c>
      <c r="M216" s="37">
        <f t="shared" si="51"/>
        <v>0</v>
      </c>
      <c r="N216" s="32">
        <f t="shared" si="52"/>
        <v>186600</v>
      </c>
      <c r="O216" s="37">
        <f t="shared" si="53"/>
        <v>0.61732683585259585</v>
      </c>
      <c r="P216" s="32">
        <f>SUM(P208:P215)</f>
        <v>39278</v>
      </c>
      <c r="Q216" s="32">
        <f>SUM(Q208:Q215)</f>
        <v>121349</v>
      </c>
      <c r="R216" s="32">
        <f>SUM(R208:R215)</f>
        <v>147264</v>
      </c>
      <c r="S216" s="32">
        <f>SUM(S208:S215)</f>
        <v>115495</v>
      </c>
      <c r="T216" s="37">
        <f t="shared" si="54"/>
        <v>0.78427178400695352</v>
      </c>
      <c r="U216" s="37">
        <f t="shared" si="55"/>
        <v>1.6792097357299252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42744303</v>
      </c>
      <c r="E218" s="31">
        <v>54027676</v>
      </c>
      <c r="F218" s="31">
        <v>-306547</v>
      </c>
      <c r="G218" s="36">
        <f t="shared" si="48"/>
        <v>-7.1716457746427639E-3</v>
      </c>
      <c r="H218" s="31">
        <v>13668250</v>
      </c>
      <c r="I218" s="36">
        <f t="shared" si="49"/>
        <v>0.31976775946024899</v>
      </c>
      <c r="J218" s="31">
        <v>23208485</v>
      </c>
      <c r="K218" s="36">
        <f t="shared" si="50"/>
        <v>0.42956659842263067</v>
      </c>
      <c r="L218" s="31">
        <v>0</v>
      </c>
      <c r="M218" s="36">
        <f t="shared" si="51"/>
        <v>0</v>
      </c>
      <c r="N218" s="31">
        <f t="shared" si="52"/>
        <v>36570188</v>
      </c>
      <c r="O218" s="36">
        <f t="shared" si="53"/>
        <v>0.67687879078863211</v>
      </c>
      <c r="P218" s="31">
        <v>15932018</v>
      </c>
      <c r="Q218" s="31">
        <v>53794514</v>
      </c>
      <c r="R218" s="31">
        <v>47749696</v>
      </c>
      <c r="S218" s="31">
        <v>37033315</v>
      </c>
      <c r="T218" s="36">
        <f t="shared" si="54"/>
        <v>0.77557174395413953</v>
      </c>
      <c r="U218" s="36">
        <f t="shared" si="55"/>
        <v>0.45671973255365383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39047592</v>
      </c>
      <c r="E219" s="31">
        <v>39047592</v>
      </c>
      <c r="F219" s="31">
        <v>1745264</v>
      </c>
      <c r="G219" s="36">
        <f t="shared" si="48"/>
        <v>4.4695816325882529E-2</v>
      </c>
      <c r="H219" s="31">
        <v>1622718</v>
      </c>
      <c r="I219" s="36">
        <f t="shared" si="49"/>
        <v>4.1557440981251803E-2</v>
      </c>
      <c r="J219" s="31">
        <v>16286809</v>
      </c>
      <c r="K219" s="36">
        <f t="shared" si="50"/>
        <v>0.41710149501664534</v>
      </c>
      <c r="L219" s="31">
        <v>0</v>
      </c>
      <c r="M219" s="36">
        <f t="shared" si="51"/>
        <v>0</v>
      </c>
      <c r="N219" s="31">
        <f t="shared" si="52"/>
        <v>19654791</v>
      </c>
      <c r="O219" s="36">
        <f t="shared" si="53"/>
        <v>0.50335475232377969</v>
      </c>
      <c r="P219" s="31">
        <v>15366621</v>
      </c>
      <c r="Q219" s="31">
        <v>37188180</v>
      </c>
      <c r="R219" s="31">
        <v>37188180</v>
      </c>
      <c r="S219" s="31">
        <v>18178337</v>
      </c>
      <c r="T219" s="36">
        <f t="shared" si="54"/>
        <v>0.48882029182390752</v>
      </c>
      <c r="U219" s="36">
        <f t="shared" si="55"/>
        <v>5.9882260387628561E-2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18828</v>
      </c>
      <c r="E222" s="31">
        <v>18828</v>
      </c>
      <c r="F222" s="31">
        <v>2664</v>
      </c>
      <c r="G222" s="36">
        <f t="shared" si="48"/>
        <v>0.14149139579349904</v>
      </c>
      <c r="H222" s="31">
        <v>3229</v>
      </c>
      <c r="I222" s="36">
        <f t="shared" si="49"/>
        <v>0.1714998937752284</v>
      </c>
      <c r="J222" s="31">
        <v>3761</v>
      </c>
      <c r="K222" s="36">
        <f t="shared" si="50"/>
        <v>0.19975568302528149</v>
      </c>
      <c r="L222" s="31">
        <v>0</v>
      </c>
      <c r="M222" s="36">
        <f t="shared" si="51"/>
        <v>0</v>
      </c>
      <c r="N222" s="31">
        <f t="shared" si="52"/>
        <v>9654</v>
      </c>
      <c r="O222" s="36">
        <f t="shared" si="53"/>
        <v>0.51274697259400892</v>
      </c>
      <c r="P222" s="31">
        <v>3678</v>
      </c>
      <c r="Q222" s="31">
        <v>30000</v>
      </c>
      <c r="R222" s="31">
        <v>18000</v>
      </c>
      <c r="S222" s="31">
        <v>11647</v>
      </c>
      <c r="T222" s="36">
        <f t="shared" si="54"/>
        <v>0.64705555555555561</v>
      </c>
      <c r="U222" s="36">
        <f t="shared" si="55"/>
        <v>2.256661228928758E-2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81810723</v>
      </c>
      <c r="E224" s="32">
        <f>SUM(E217:E223)</f>
        <v>93094096</v>
      </c>
      <c r="F224" s="32">
        <f>SUM(F217:F223)</f>
        <v>1441381</v>
      </c>
      <c r="G224" s="37">
        <f t="shared" si="48"/>
        <v>1.7618485048714213E-2</v>
      </c>
      <c r="H224" s="32">
        <f>SUM(H217:H223)</f>
        <v>15294197</v>
      </c>
      <c r="I224" s="37">
        <f t="shared" si="49"/>
        <v>0.18694611707563077</v>
      </c>
      <c r="J224" s="32">
        <f>SUM(J217:J223)</f>
        <v>39499055</v>
      </c>
      <c r="K224" s="37">
        <f t="shared" si="50"/>
        <v>0.42429172952063471</v>
      </c>
      <c r="L224" s="32">
        <f>SUM(L217:L223)</f>
        <v>0</v>
      </c>
      <c r="M224" s="37">
        <f t="shared" si="51"/>
        <v>0</v>
      </c>
      <c r="N224" s="32">
        <f t="shared" si="52"/>
        <v>56234633</v>
      </c>
      <c r="O224" s="37">
        <f t="shared" si="53"/>
        <v>0.60406229198466033</v>
      </c>
      <c r="P224" s="32">
        <f>SUM(P217:P223)</f>
        <v>31302317</v>
      </c>
      <c r="Q224" s="32">
        <f>SUM(Q217:Q223)</f>
        <v>91012694</v>
      </c>
      <c r="R224" s="32">
        <f>SUM(R217:R223)</f>
        <v>84955876</v>
      </c>
      <c r="S224" s="32">
        <f>SUM(S217:S223)</f>
        <v>55223299</v>
      </c>
      <c r="T224" s="37">
        <f t="shared" si="54"/>
        <v>0.65002330150771448</v>
      </c>
      <c r="U224" s="37">
        <f t="shared" si="55"/>
        <v>0.26185722929072641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500000</v>
      </c>
      <c r="E225" s="31">
        <v>500000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91200</v>
      </c>
      <c r="R225" s="31">
        <v>91200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500000</v>
      </c>
      <c r="E230" s="32">
        <f>SUM(E225:E229)</f>
        <v>500000</v>
      </c>
      <c r="F230" s="32">
        <f>SUM(F225:F229)</f>
        <v>0</v>
      </c>
      <c r="G230" s="37">
        <f t="shared" si="48"/>
        <v>0</v>
      </c>
      <c r="H230" s="32">
        <f>SUM(H225:H229)</f>
        <v>0</v>
      </c>
      <c r="I230" s="37">
        <f t="shared" si="49"/>
        <v>0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0</v>
      </c>
      <c r="O230" s="37">
        <f t="shared" si="53"/>
        <v>0</v>
      </c>
      <c r="P230" s="32">
        <f>SUM(P225:P229)</f>
        <v>0</v>
      </c>
      <c r="Q230" s="32">
        <f>SUM(Q225:Q229)</f>
        <v>91200</v>
      </c>
      <c r="R230" s="32">
        <f>SUM(R225:R229)</f>
        <v>91200</v>
      </c>
      <c r="S230" s="32">
        <f>SUM(S225:S229)</f>
        <v>0</v>
      </c>
      <c r="T230" s="37">
        <f t="shared" si="54"/>
        <v>0</v>
      </c>
      <c r="U230" s="37">
        <f t="shared" si="55"/>
        <v>0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82404898</v>
      </c>
      <c r="E231" s="32">
        <f>SUM(E208:E215,E217:E223,E225:E229)</f>
        <v>93896367</v>
      </c>
      <c r="F231" s="32">
        <f>SUM(F208:F215,F217:F223,F225:F229)</f>
        <v>1480502</v>
      </c>
      <c r="G231" s="37">
        <f t="shared" si="48"/>
        <v>1.7966189339861813E-2</v>
      </c>
      <c r="H231" s="32">
        <f>SUM(H208:H215,H217:H223,H225:H229)</f>
        <v>15336442</v>
      </c>
      <c r="I231" s="37">
        <f t="shared" si="49"/>
        <v>0.18611080618047729</v>
      </c>
      <c r="J231" s="32">
        <f>SUM(J208:J215,J217:J223,J225:J229)</f>
        <v>39604289</v>
      </c>
      <c r="K231" s="37">
        <f t="shared" si="50"/>
        <v>0.42178723485648811</v>
      </c>
      <c r="L231" s="32">
        <f>SUM(L208:L215,L217:L223,L225:L229)</f>
        <v>0</v>
      </c>
      <c r="M231" s="37">
        <f t="shared" si="51"/>
        <v>0</v>
      </c>
      <c r="N231" s="32">
        <f t="shared" si="52"/>
        <v>56421233</v>
      </c>
      <c r="O231" s="37">
        <f t="shared" si="53"/>
        <v>0.60088834959929815</v>
      </c>
      <c r="P231" s="32">
        <f>SUM(P208:P215,P217:P223,P225:P229)</f>
        <v>31341595</v>
      </c>
      <c r="Q231" s="32">
        <f>SUM(Q208:Q215,Q217:Q223,Q225:Q229)</f>
        <v>91225243</v>
      </c>
      <c r="R231" s="32">
        <f>SUM(R208:R215,R217:R223,R225:R229)</f>
        <v>85194340</v>
      </c>
      <c r="S231" s="32">
        <f>SUM(S208:S215,S217:S223,S225:S229)</f>
        <v>55338794</v>
      </c>
      <c r="T231" s="37">
        <f t="shared" si="54"/>
        <v>0.64955951299112125</v>
      </c>
      <c r="U231" s="37">
        <f t="shared" si="55"/>
        <v>0.26363348770220529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48099</v>
      </c>
      <c r="E235" s="31">
        <v>48099</v>
      </c>
      <c r="F235" s="31">
        <v>6622</v>
      </c>
      <c r="G235" s="36">
        <f t="shared" si="56"/>
        <v>0.13767437992473855</v>
      </c>
      <c r="H235" s="31">
        <v>8261</v>
      </c>
      <c r="I235" s="36">
        <f t="shared" si="57"/>
        <v>0.17174993243102768</v>
      </c>
      <c r="J235" s="31">
        <v>12238</v>
      </c>
      <c r="K235" s="36">
        <f t="shared" si="58"/>
        <v>0.2544335641073619</v>
      </c>
      <c r="L235" s="31">
        <v>0</v>
      </c>
      <c r="M235" s="36">
        <f t="shared" si="59"/>
        <v>0</v>
      </c>
      <c r="N235" s="31">
        <f t="shared" si="60"/>
        <v>27121</v>
      </c>
      <c r="O235" s="36">
        <f t="shared" si="61"/>
        <v>0.56385787646312813</v>
      </c>
      <c r="P235" s="31">
        <v>9215</v>
      </c>
      <c r="Q235" s="31">
        <v>57158</v>
      </c>
      <c r="R235" s="31">
        <v>57158</v>
      </c>
      <c r="S235" s="31">
        <v>32184</v>
      </c>
      <c r="T235" s="36">
        <f t="shared" si="62"/>
        <v>0.56307078624164597</v>
      </c>
      <c r="U235" s="36">
        <f t="shared" si="63"/>
        <v>0.32805208898534999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9248280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48099</v>
      </c>
      <c r="E240" s="32">
        <f>SUM(E234:E239)</f>
        <v>48099</v>
      </c>
      <c r="F240" s="32">
        <f>SUM(F234:F239)</f>
        <v>6622</v>
      </c>
      <c r="G240" s="37">
        <f t="shared" si="56"/>
        <v>0.13767437992473855</v>
      </c>
      <c r="H240" s="32">
        <f>SUM(H234:H239)</f>
        <v>8261</v>
      </c>
      <c r="I240" s="37">
        <f t="shared" si="57"/>
        <v>0.17174993243102768</v>
      </c>
      <c r="J240" s="32">
        <f>SUM(J234:J239)</f>
        <v>12238</v>
      </c>
      <c r="K240" s="37">
        <f t="shared" si="58"/>
        <v>0.2544335641073619</v>
      </c>
      <c r="L240" s="32">
        <f>SUM(L234:L239)</f>
        <v>0</v>
      </c>
      <c r="M240" s="37">
        <f t="shared" si="59"/>
        <v>0</v>
      </c>
      <c r="N240" s="32">
        <f t="shared" si="60"/>
        <v>27121</v>
      </c>
      <c r="O240" s="37">
        <f t="shared" si="61"/>
        <v>0.56385787646312813</v>
      </c>
      <c r="P240" s="32">
        <f>SUM(P234:P239)</f>
        <v>9215</v>
      </c>
      <c r="Q240" s="32">
        <f>SUM(Q234:Q239)</f>
        <v>57158</v>
      </c>
      <c r="R240" s="32">
        <f>SUM(R234:R239)</f>
        <v>57158</v>
      </c>
      <c r="S240" s="32">
        <f>SUM(S234:S239)</f>
        <v>9280464</v>
      </c>
      <c r="T240" s="37">
        <f t="shared" si="62"/>
        <v>162.36509325028868</v>
      </c>
      <c r="U240" s="37">
        <f t="shared" si="63"/>
        <v>0.32805208898534999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3669286</v>
      </c>
      <c r="E242" s="31">
        <v>2205644</v>
      </c>
      <c r="F242" s="31">
        <v>786597</v>
      </c>
      <c r="G242" s="36">
        <f t="shared" si="56"/>
        <v>0.21437331404529383</v>
      </c>
      <c r="H242" s="31">
        <v>195891</v>
      </c>
      <c r="I242" s="36">
        <f t="shared" si="57"/>
        <v>5.3386680678475323E-2</v>
      </c>
      <c r="J242" s="31">
        <v>492018</v>
      </c>
      <c r="K242" s="36">
        <f t="shared" si="58"/>
        <v>0.22307226370166719</v>
      </c>
      <c r="L242" s="31">
        <v>0</v>
      </c>
      <c r="M242" s="36">
        <f t="shared" si="59"/>
        <v>0</v>
      </c>
      <c r="N242" s="31">
        <f t="shared" si="60"/>
        <v>1474506</v>
      </c>
      <c r="O242" s="36">
        <f t="shared" si="61"/>
        <v>0.66851495526930005</v>
      </c>
      <c r="P242" s="31">
        <v>732181</v>
      </c>
      <c r="Q242" s="31">
        <v>1943249</v>
      </c>
      <c r="R242" s="31">
        <v>3285026</v>
      </c>
      <c r="S242" s="31">
        <v>2374694</v>
      </c>
      <c r="T242" s="36">
        <f t="shared" si="62"/>
        <v>0.72288438508553665</v>
      </c>
      <c r="U242" s="36">
        <f t="shared" si="63"/>
        <v>-0.32801042365207511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180889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180889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3669286</v>
      </c>
      <c r="E247" s="32">
        <f>SUM(E241:E246)</f>
        <v>2205644</v>
      </c>
      <c r="F247" s="32">
        <f>SUM(F241:F246)</f>
        <v>786597</v>
      </c>
      <c r="G247" s="37">
        <f t="shared" si="56"/>
        <v>0.21437331404529383</v>
      </c>
      <c r="H247" s="32">
        <f>SUM(H241:H246)</f>
        <v>195891</v>
      </c>
      <c r="I247" s="37">
        <f t="shared" si="57"/>
        <v>5.3386680678475323E-2</v>
      </c>
      <c r="J247" s="32">
        <f>SUM(J241:J246)</f>
        <v>672907</v>
      </c>
      <c r="K247" s="37">
        <f t="shared" si="58"/>
        <v>0.30508413869146606</v>
      </c>
      <c r="L247" s="32">
        <f>SUM(L241:L246)</f>
        <v>0</v>
      </c>
      <c r="M247" s="37">
        <f t="shared" si="59"/>
        <v>0</v>
      </c>
      <c r="N247" s="32">
        <f t="shared" si="60"/>
        <v>1655395</v>
      </c>
      <c r="O247" s="37">
        <f t="shared" si="61"/>
        <v>0.75052683025909894</v>
      </c>
      <c r="P247" s="32">
        <f>SUM(P241:P246)</f>
        <v>732181</v>
      </c>
      <c r="Q247" s="32">
        <f>SUM(Q241:Q246)</f>
        <v>1943249</v>
      </c>
      <c r="R247" s="32">
        <f>SUM(R241:R246)</f>
        <v>3285026</v>
      </c>
      <c r="S247" s="32">
        <f>SUM(S241:S246)</f>
        <v>2374694</v>
      </c>
      <c r="T247" s="37">
        <f t="shared" si="62"/>
        <v>0.72288438508553665</v>
      </c>
      <c r="U247" s="37">
        <f t="shared" si="63"/>
        <v>-8.0955392177617269E-2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-2465679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7294356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7294356</v>
      </c>
      <c r="F254" s="32">
        <f>SUM(F248:F253)</f>
        <v>0</v>
      </c>
      <c r="G254" s="37">
        <f t="shared" si="56"/>
        <v>0</v>
      </c>
      <c r="H254" s="32">
        <f>SUM(H248:H253)</f>
        <v>0</v>
      </c>
      <c r="I254" s="37">
        <f t="shared" si="57"/>
        <v>0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0</v>
      </c>
      <c r="O254" s="37">
        <f t="shared" si="61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-2465679</v>
      </c>
      <c r="T254" s="37">
        <f t="shared" si="62"/>
        <v>0</v>
      </c>
      <c r="U254" s="37">
        <f t="shared" si="63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22947297</v>
      </c>
      <c r="E255" s="31">
        <v>24384909</v>
      </c>
      <c r="F255" s="31">
        <v>8501355</v>
      </c>
      <c r="G255" s="36">
        <f t="shared" si="56"/>
        <v>0.37047304525670277</v>
      </c>
      <c r="H255" s="31">
        <v>7906218</v>
      </c>
      <c r="I255" s="36">
        <f t="shared" si="57"/>
        <v>0.34453809527109008</v>
      </c>
      <c r="J255" s="31">
        <v>6730598</v>
      </c>
      <c r="K255" s="36">
        <f t="shared" si="58"/>
        <v>0.27601489101312621</v>
      </c>
      <c r="L255" s="31">
        <v>0</v>
      </c>
      <c r="M255" s="36">
        <f t="shared" si="59"/>
        <v>0</v>
      </c>
      <c r="N255" s="31">
        <f t="shared" si="60"/>
        <v>23138171</v>
      </c>
      <c r="O255" s="36">
        <f t="shared" si="61"/>
        <v>0.94887255884366839</v>
      </c>
      <c r="P255" s="31">
        <v>3183906</v>
      </c>
      <c r="Q255" s="31">
        <v>21064274</v>
      </c>
      <c r="R255" s="31">
        <v>21792305</v>
      </c>
      <c r="S255" s="31">
        <v>12161633</v>
      </c>
      <c r="T255" s="36">
        <f t="shared" si="62"/>
        <v>0.55807006188652375</v>
      </c>
      <c r="U255" s="36">
        <f t="shared" si="63"/>
        <v>1.1139436905486533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102000</v>
      </c>
      <c r="E257" s="31">
        <v>102000</v>
      </c>
      <c r="F257" s="31">
        <v>46575</v>
      </c>
      <c r="G257" s="36">
        <f t="shared" si="56"/>
        <v>0.45661764705882352</v>
      </c>
      <c r="H257" s="31">
        <v>2661</v>
      </c>
      <c r="I257" s="36">
        <f t="shared" si="57"/>
        <v>2.6088235294117648E-2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49236</v>
      </c>
      <c r="O257" s="36">
        <f t="shared" si="61"/>
        <v>0.48270588235294115</v>
      </c>
      <c r="P257" s="31">
        <v>14917</v>
      </c>
      <c r="Q257" s="31">
        <v>100000</v>
      </c>
      <c r="R257" s="31">
        <v>100000</v>
      </c>
      <c r="S257" s="31">
        <v>60404</v>
      </c>
      <c r="T257" s="36">
        <f t="shared" si="62"/>
        <v>0.60404000000000002</v>
      </c>
      <c r="U257" s="36">
        <f t="shared" si="63"/>
        <v>-1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23049297</v>
      </c>
      <c r="E259" s="32">
        <f>SUM(E255:E258)</f>
        <v>24486909</v>
      </c>
      <c r="F259" s="32">
        <f>SUM(F255:F258)</f>
        <v>8547930</v>
      </c>
      <c r="G259" s="37">
        <f t="shared" si="56"/>
        <v>0.37085426076118505</v>
      </c>
      <c r="H259" s="32">
        <f>SUM(H255:H258)</f>
        <v>7908879</v>
      </c>
      <c r="I259" s="37">
        <f t="shared" si="57"/>
        <v>0.34312885985199459</v>
      </c>
      <c r="J259" s="32">
        <f>SUM(J255:J258)</f>
        <v>6730598</v>
      </c>
      <c r="K259" s="37">
        <f t="shared" si="58"/>
        <v>0.27486515345811918</v>
      </c>
      <c r="L259" s="32">
        <f>SUM(L255:L258)</f>
        <v>0</v>
      </c>
      <c r="M259" s="37">
        <f t="shared" si="59"/>
        <v>0</v>
      </c>
      <c r="N259" s="32">
        <f t="shared" si="60"/>
        <v>23187407</v>
      </c>
      <c r="O259" s="37">
        <f t="shared" si="61"/>
        <v>0.94693074573030023</v>
      </c>
      <c r="P259" s="32">
        <f>SUM(P255:P258)</f>
        <v>3198823</v>
      </c>
      <c r="Q259" s="32">
        <f>SUM(Q255:Q258)</f>
        <v>21164274</v>
      </c>
      <c r="R259" s="32">
        <f>SUM(R255:R258)</f>
        <v>21892305</v>
      </c>
      <c r="S259" s="32">
        <f>SUM(S255:S258)</f>
        <v>12222037</v>
      </c>
      <c r="T259" s="37">
        <f t="shared" si="62"/>
        <v>0.55828004406114384</v>
      </c>
      <c r="U259" s="37">
        <f t="shared" si="63"/>
        <v>1.104085784052447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26766682</v>
      </c>
      <c r="E260" s="32">
        <f>SUM(E234:E239,E241:E246,E248:E253,E255:E258)</f>
        <v>34035008</v>
      </c>
      <c r="F260" s="32">
        <f>SUM(F234:F239,F241:F246,F248:F253,F255:F258)</f>
        <v>9341149</v>
      </c>
      <c r="G260" s="37">
        <f t="shared" si="56"/>
        <v>0.34898419609871706</v>
      </c>
      <c r="H260" s="32">
        <f>SUM(H234:H239,H241:H246,H248:H253,H255:H258)</f>
        <v>8113031</v>
      </c>
      <c r="I260" s="37">
        <f t="shared" si="57"/>
        <v>0.30310185625547464</v>
      </c>
      <c r="J260" s="32">
        <f>SUM(J234:J239,J241:J246,J248:J253,J255:J258)</f>
        <v>7415743</v>
      </c>
      <c r="K260" s="37">
        <f t="shared" si="58"/>
        <v>0.21788574282103884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24869923</v>
      </c>
      <c r="O260" s="37">
        <f t="shared" si="61"/>
        <v>0.73071594400682971</v>
      </c>
      <c r="P260" s="32">
        <f>SUM(P234:P239,P241:P246,P248:P253,P255:P258)</f>
        <v>3940219</v>
      </c>
      <c r="Q260" s="32">
        <f>SUM(Q234:Q239,Q241:Q246,Q248:Q253,Q255:Q258)</f>
        <v>23164681</v>
      </c>
      <c r="R260" s="32">
        <f>SUM(R234:R239,R241:R246,R248:R253,R255:R258)</f>
        <v>25234489</v>
      </c>
      <c r="S260" s="32">
        <f>SUM(S234:S239,S241:S246,S248:S253,S255:S258)</f>
        <v>21411516</v>
      </c>
      <c r="T260" s="37">
        <f t="shared" si="62"/>
        <v>0.84850206398076855</v>
      </c>
      <c r="U260" s="37">
        <f t="shared" si="63"/>
        <v>0.88206366194366348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54756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11034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11034</v>
      </c>
      <c r="O264" s="36">
        <f t="shared" si="69"/>
        <v>0</v>
      </c>
      <c r="P264" s="31">
        <v>0</v>
      </c>
      <c r="Q264" s="31">
        <v>52000</v>
      </c>
      <c r="R264" s="31">
        <v>52000</v>
      </c>
      <c r="S264" s="31">
        <v>8572</v>
      </c>
      <c r="T264" s="36">
        <f t="shared" si="70"/>
        <v>0.16484615384615384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54756</v>
      </c>
      <c r="E267" s="32">
        <f>SUM(E263:E266)</f>
        <v>0</v>
      </c>
      <c r="F267" s="32">
        <f>SUM(F263:F266)</f>
        <v>0</v>
      </c>
      <c r="G267" s="37">
        <f t="shared" si="64"/>
        <v>0</v>
      </c>
      <c r="H267" s="32">
        <f>SUM(H263:H266)</f>
        <v>0</v>
      </c>
      <c r="I267" s="37">
        <f t="shared" si="65"/>
        <v>0</v>
      </c>
      <c r="J267" s="32">
        <f>SUM(J263:J266)</f>
        <v>11034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11034</v>
      </c>
      <c r="O267" s="37">
        <f t="shared" si="69"/>
        <v>0</v>
      </c>
      <c r="P267" s="32">
        <f>SUM(P263:P266)</f>
        <v>0</v>
      </c>
      <c r="Q267" s="32">
        <f>SUM(Q263:Q266)</f>
        <v>52000</v>
      </c>
      <c r="R267" s="32">
        <f>SUM(R263:R266)</f>
        <v>52000</v>
      </c>
      <c r="S267" s="32">
        <f>SUM(S263:S266)</f>
        <v>8572</v>
      </c>
      <c r="T267" s="37">
        <f t="shared" si="70"/>
        <v>0.16484615384615384</v>
      </c>
      <c r="U267" s="37">
        <f t="shared" si="71"/>
        <v>0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150000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244266</v>
      </c>
      <c r="E269" s="31">
        <v>243974</v>
      </c>
      <c r="F269" s="31">
        <v>38059</v>
      </c>
      <c r="G269" s="36">
        <f t="shared" si="64"/>
        <v>0.15580965013550802</v>
      </c>
      <c r="H269" s="31">
        <v>47312</v>
      </c>
      <c r="I269" s="36">
        <f t="shared" si="65"/>
        <v>0.19369048496311397</v>
      </c>
      <c r="J269" s="31">
        <v>19892</v>
      </c>
      <c r="K269" s="36">
        <f t="shared" si="66"/>
        <v>8.1533278136194834E-2</v>
      </c>
      <c r="L269" s="31">
        <v>0</v>
      </c>
      <c r="M269" s="36">
        <f t="shared" si="67"/>
        <v>0</v>
      </c>
      <c r="N269" s="31">
        <f t="shared" si="68"/>
        <v>105263</v>
      </c>
      <c r="O269" s="36">
        <f t="shared" si="69"/>
        <v>0.43145171206767935</v>
      </c>
      <c r="P269" s="31">
        <v>55827</v>
      </c>
      <c r="Q269" s="31">
        <v>161971</v>
      </c>
      <c r="R269" s="31">
        <v>231971</v>
      </c>
      <c r="S269" s="31">
        <v>152735</v>
      </c>
      <c r="T269" s="36">
        <f t="shared" si="70"/>
        <v>0.65842282009389108</v>
      </c>
      <c r="U269" s="36">
        <f t="shared" si="71"/>
        <v>-0.64368495530836334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244266</v>
      </c>
      <c r="E275" s="32">
        <f>SUM(E268:E274)</f>
        <v>393974</v>
      </c>
      <c r="F275" s="32">
        <f>SUM(F268:F274)</f>
        <v>38059</v>
      </c>
      <c r="G275" s="37">
        <f t="shared" si="64"/>
        <v>0.15580965013550802</v>
      </c>
      <c r="H275" s="32">
        <f>SUM(H268:H274)</f>
        <v>47312</v>
      </c>
      <c r="I275" s="37">
        <f t="shared" si="65"/>
        <v>0.19369048496311397</v>
      </c>
      <c r="J275" s="32">
        <f>SUM(J268:J274)</f>
        <v>19892</v>
      </c>
      <c r="K275" s="37">
        <f t="shared" si="66"/>
        <v>5.0490641514414659E-2</v>
      </c>
      <c r="L275" s="32">
        <f>SUM(L268:L274)</f>
        <v>0</v>
      </c>
      <c r="M275" s="37">
        <f t="shared" si="67"/>
        <v>0</v>
      </c>
      <c r="N275" s="32">
        <f t="shared" si="68"/>
        <v>105263</v>
      </c>
      <c r="O275" s="37">
        <f t="shared" si="69"/>
        <v>0.26718260595876886</v>
      </c>
      <c r="P275" s="32">
        <f>SUM(P268:P274)</f>
        <v>55827</v>
      </c>
      <c r="Q275" s="32">
        <f>SUM(Q268:Q274)</f>
        <v>161971</v>
      </c>
      <c r="R275" s="32">
        <f>SUM(R268:R274)</f>
        <v>231971</v>
      </c>
      <c r="S275" s="32">
        <f>SUM(S268:S274)</f>
        <v>152735</v>
      </c>
      <c r="T275" s="37">
        <f t="shared" si="70"/>
        <v>0.65842282009389108</v>
      </c>
      <c r="U275" s="37">
        <f t="shared" si="71"/>
        <v>-0.64368495530836334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347</v>
      </c>
      <c r="E279" s="31">
        <v>347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347</v>
      </c>
      <c r="R279" s="31">
        <v>347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555580</v>
      </c>
      <c r="E282" s="31">
        <v>555580</v>
      </c>
      <c r="F282" s="31">
        <v>35380</v>
      </c>
      <c r="G282" s="36">
        <f t="shared" si="64"/>
        <v>6.3681198027286806E-2</v>
      </c>
      <c r="H282" s="31">
        <v>278520</v>
      </c>
      <c r="I282" s="36">
        <f t="shared" si="65"/>
        <v>0.50131394218654379</v>
      </c>
      <c r="J282" s="31">
        <v>103015</v>
      </c>
      <c r="K282" s="36">
        <f t="shared" si="66"/>
        <v>0.18541884157097088</v>
      </c>
      <c r="L282" s="31">
        <v>0</v>
      </c>
      <c r="M282" s="36">
        <f t="shared" si="67"/>
        <v>0</v>
      </c>
      <c r="N282" s="31">
        <f t="shared" si="68"/>
        <v>416915</v>
      </c>
      <c r="O282" s="36">
        <f t="shared" si="69"/>
        <v>0.75041398178480145</v>
      </c>
      <c r="P282" s="31">
        <v>1557</v>
      </c>
      <c r="Q282" s="31">
        <v>527695</v>
      </c>
      <c r="R282" s="31">
        <v>529124</v>
      </c>
      <c r="S282" s="31">
        <v>3725</v>
      </c>
      <c r="T282" s="36">
        <f t="shared" si="70"/>
        <v>7.0399377083632574E-3</v>
      </c>
      <c r="U282" s="36">
        <f t="shared" si="71"/>
        <v>65.162491971740522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555927</v>
      </c>
      <c r="E285" s="32">
        <f>SUM(E276:E284)</f>
        <v>555927</v>
      </c>
      <c r="F285" s="32">
        <f>SUM(F276:F284)</f>
        <v>35380</v>
      </c>
      <c r="G285" s="37">
        <f t="shared" si="64"/>
        <v>6.3641449326979987E-2</v>
      </c>
      <c r="H285" s="32">
        <f>SUM(H276:H284)</f>
        <v>278520</v>
      </c>
      <c r="I285" s="37">
        <f t="shared" si="65"/>
        <v>0.50100103071086677</v>
      </c>
      <c r="J285" s="32">
        <f>SUM(J276:J284)</f>
        <v>103015</v>
      </c>
      <c r="K285" s="37">
        <f t="shared" si="66"/>
        <v>0.18530310634309902</v>
      </c>
      <c r="L285" s="32">
        <f>SUM(L276:L284)</f>
        <v>0</v>
      </c>
      <c r="M285" s="37">
        <f t="shared" si="67"/>
        <v>0</v>
      </c>
      <c r="N285" s="32">
        <f t="shared" si="68"/>
        <v>416915</v>
      </c>
      <c r="O285" s="37">
        <f t="shared" si="69"/>
        <v>0.74994558638094566</v>
      </c>
      <c r="P285" s="32">
        <f>SUM(P276:P284)</f>
        <v>1557</v>
      </c>
      <c r="Q285" s="32">
        <f>SUM(Q276:Q284)</f>
        <v>528042</v>
      </c>
      <c r="R285" s="32">
        <f>SUM(R276:R284)</f>
        <v>529471</v>
      </c>
      <c r="S285" s="32">
        <f>SUM(S276:S284)</f>
        <v>3725</v>
      </c>
      <c r="T285" s="37">
        <f t="shared" si="70"/>
        <v>7.0353239365328795E-3</v>
      </c>
      <c r="U285" s="37">
        <f t="shared" si="71"/>
        <v>65.162491971740522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39918</v>
      </c>
      <c r="F290" s="31">
        <v>710</v>
      </c>
      <c r="G290" s="36">
        <f t="shared" si="64"/>
        <v>0</v>
      </c>
      <c r="H290" s="31">
        <v>237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947</v>
      </c>
      <c r="O290" s="36">
        <f t="shared" si="69"/>
        <v>2.3723633448569568E-2</v>
      </c>
      <c r="P290" s="31">
        <v>0</v>
      </c>
      <c r="Q290" s="31">
        <v>2500</v>
      </c>
      <c r="R290" s="31">
        <v>225</v>
      </c>
      <c r="S290" s="31">
        <v>222</v>
      </c>
      <c r="T290" s="36">
        <f t="shared" si="70"/>
        <v>0.98666666666666669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500000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539918</v>
      </c>
      <c r="F292" s="32">
        <f>SUM(F286:F291)</f>
        <v>710</v>
      </c>
      <c r="G292" s="37">
        <f t="shared" si="64"/>
        <v>0</v>
      </c>
      <c r="H292" s="32">
        <f>SUM(H286:H291)</f>
        <v>237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947</v>
      </c>
      <c r="O292" s="37">
        <f t="shared" si="69"/>
        <v>1.7539700473034794E-3</v>
      </c>
      <c r="P292" s="32">
        <f>SUM(P286:P291)</f>
        <v>0</v>
      </c>
      <c r="Q292" s="32">
        <f>SUM(Q286:Q291)</f>
        <v>2500</v>
      </c>
      <c r="R292" s="32">
        <f>SUM(R286:R291)</f>
        <v>225</v>
      </c>
      <c r="S292" s="32">
        <f>SUM(S286:S291)</f>
        <v>222</v>
      </c>
      <c r="T292" s="37">
        <f t="shared" si="70"/>
        <v>0.98666666666666669</v>
      </c>
      <c r="U292" s="37">
        <f t="shared" si="71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9210000</v>
      </c>
      <c r="E293" s="31">
        <v>9210000</v>
      </c>
      <c r="F293" s="31">
        <v>3317645</v>
      </c>
      <c r="G293" s="36">
        <f t="shared" si="64"/>
        <v>0.36022204125950053</v>
      </c>
      <c r="H293" s="31">
        <v>206278</v>
      </c>
      <c r="I293" s="36">
        <f t="shared" si="65"/>
        <v>2.2397176981541804E-2</v>
      </c>
      <c r="J293" s="31">
        <v>4713852</v>
      </c>
      <c r="K293" s="36">
        <f t="shared" si="66"/>
        <v>0.51181889250814327</v>
      </c>
      <c r="L293" s="31">
        <v>0</v>
      </c>
      <c r="M293" s="36">
        <f t="shared" si="67"/>
        <v>0</v>
      </c>
      <c r="N293" s="31">
        <f t="shared" si="68"/>
        <v>8237775</v>
      </c>
      <c r="O293" s="36">
        <f t="shared" si="69"/>
        <v>0.89443811074918567</v>
      </c>
      <c r="P293" s="31">
        <v>1364719</v>
      </c>
      <c r="Q293" s="31">
        <v>8720000</v>
      </c>
      <c r="R293" s="31">
        <v>8720000</v>
      </c>
      <c r="S293" s="31">
        <v>6982999</v>
      </c>
      <c r="T293" s="36">
        <f t="shared" si="70"/>
        <v>0.80080263761467885</v>
      </c>
      <c r="U293" s="36">
        <f t="shared" si="71"/>
        <v>2.4540824887760779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9210000</v>
      </c>
      <c r="E298" s="32">
        <f>SUM(E293:E297)</f>
        <v>9210000</v>
      </c>
      <c r="F298" s="32">
        <f>SUM(F293:F297)</f>
        <v>3317645</v>
      </c>
      <c r="G298" s="37">
        <f t="shared" si="64"/>
        <v>0.36022204125950053</v>
      </c>
      <c r="H298" s="32">
        <f>SUM(H293:H297)</f>
        <v>206278</v>
      </c>
      <c r="I298" s="37">
        <f t="shared" si="65"/>
        <v>2.2397176981541804E-2</v>
      </c>
      <c r="J298" s="32">
        <f>SUM(J293:J297)</f>
        <v>4713852</v>
      </c>
      <c r="K298" s="37">
        <f t="shared" si="66"/>
        <v>0.51181889250814327</v>
      </c>
      <c r="L298" s="32">
        <f>SUM(L293:L297)</f>
        <v>0</v>
      </c>
      <c r="M298" s="37">
        <f t="shared" si="67"/>
        <v>0</v>
      </c>
      <c r="N298" s="32">
        <f t="shared" si="68"/>
        <v>8237775</v>
      </c>
      <c r="O298" s="37">
        <f t="shared" si="69"/>
        <v>0.89443811074918567</v>
      </c>
      <c r="P298" s="32">
        <f>SUM(P293:P297)</f>
        <v>1364719</v>
      </c>
      <c r="Q298" s="32">
        <f>SUM(Q293:Q297)</f>
        <v>8720000</v>
      </c>
      <c r="R298" s="32">
        <f>SUM(R293:R297)</f>
        <v>8720000</v>
      </c>
      <c r="S298" s="32">
        <f>SUM(S293:S297)</f>
        <v>6982999</v>
      </c>
      <c r="T298" s="37">
        <f t="shared" si="70"/>
        <v>0.80080263761467885</v>
      </c>
      <c r="U298" s="37">
        <f t="shared" si="71"/>
        <v>2.4540824887760779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10064949</v>
      </c>
      <c r="E299" s="32">
        <f>SUM(E263:E266,E268:E274,E276:E284,E286:E291,E293:E297)</f>
        <v>10699819</v>
      </c>
      <c r="F299" s="32">
        <f>SUM(F263:F266,F268:F274,F276:F284,F286:F291,F293:F297)</f>
        <v>3391794</v>
      </c>
      <c r="G299" s="37">
        <f t="shared" si="64"/>
        <v>0.33699067923742088</v>
      </c>
      <c r="H299" s="32">
        <f>SUM(H263:H266,H268:H274,H276:H284,H286:H291,H293:H297)</f>
        <v>532347</v>
      </c>
      <c r="I299" s="37">
        <f t="shared" si="65"/>
        <v>5.2891177093892877E-2</v>
      </c>
      <c r="J299" s="32">
        <f>SUM(J263:J266,J268:J274,J276:J284,J286:J291,J293:J297)</f>
        <v>4847793</v>
      </c>
      <c r="K299" s="37">
        <f t="shared" si="66"/>
        <v>0.45307243047756229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8771934</v>
      </c>
      <c r="O299" s="37">
        <f t="shared" si="69"/>
        <v>0.81982078388428814</v>
      </c>
      <c r="P299" s="32">
        <f>SUM(P263:P266,P268:P274,P276:P284,P286:P291,P293:P297)</f>
        <v>1422103</v>
      </c>
      <c r="Q299" s="32">
        <f>SUM(Q263:Q266,Q268:Q274,Q276:Q284,Q286:Q291,Q293:Q297)</f>
        <v>9464513</v>
      </c>
      <c r="R299" s="32">
        <f>SUM(R263:R266,R268:R274,R276:R284,R286:R291,R293:R297)</f>
        <v>9533667</v>
      </c>
      <c r="S299" s="32">
        <f>SUM(S263:S266,S268:S274,S276:S284,S286:S291,S293:S297)</f>
        <v>7148253</v>
      </c>
      <c r="T299" s="37">
        <f t="shared" si="70"/>
        <v>0.7497905055840528</v>
      </c>
      <c r="U299" s="37">
        <f t="shared" si="71"/>
        <v>2.4088902139999706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278969680</v>
      </c>
      <c r="E302" s="31">
        <v>339690130</v>
      </c>
      <c r="F302" s="31">
        <v>95669976</v>
      </c>
      <c r="G302" s="36">
        <f t="shared" ref="G302:G339" si="72">IF(($D302     =0),0,($F302     /$D302     ))</f>
        <v>0.34294040843435031</v>
      </c>
      <c r="H302" s="31">
        <v>116507108</v>
      </c>
      <c r="I302" s="36">
        <f t="shared" ref="I302:I339" si="73">IF(($D302     =0),0,($H302     /$D302     ))</f>
        <v>0.41763358656037458</v>
      </c>
      <c r="J302" s="31">
        <v>84831872</v>
      </c>
      <c r="K302" s="36">
        <f t="shared" ref="K302:K339" si="74">IF(($E302     =0),0,($J302     /$E302     ))</f>
        <v>0.24973310823013903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297008956</v>
      </c>
      <c r="O302" s="36">
        <f t="shared" ref="O302:O339" si="77">IF(($E302     =0),0,($N302     /$E302     ))</f>
        <v>0.87435262249156309</v>
      </c>
      <c r="P302" s="31">
        <v>71847403</v>
      </c>
      <c r="Q302" s="31">
        <v>131783185</v>
      </c>
      <c r="R302" s="31">
        <v>216432778</v>
      </c>
      <c r="S302" s="31">
        <v>192420839</v>
      </c>
      <c r="T302" s="36">
        <f t="shared" ref="T302:T339" si="78">IF(($R302     =0),0,($S302     /$R302     ))</f>
        <v>0.88905590353786434</v>
      </c>
      <c r="U302" s="36">
        <f t="shared" ref="U302:U339" si="79">IF(($P302     =0),0,(($J302     /$P302     )-1))</f>
        <v>0.18072287177867796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278969680</v>
      </c>
      <c r="E303" s="32">
        <f>E302</f>
        <v>339690130</v>
      </c>
      <c r="F303" s="32">
        <f>F302</f>
        <v>95669976</v>
      </c>
      <c r="G303" s="37">
        <f t="shared" si="72"/>
        <v>0.34294040843435031</v>
      </c>
      <c r="H303" s="32">
        <f>H302</f>
        <v>116507108</v>
      </c>
      <c r="I303" s="37">
        <f t="shared" si="73"/>
        <v>0.41763358656037458</v>
      </c>
      <c r="J303" s="32">
        <f>J302</f>
        <v>84831872</v>
      </c>
      <c r="K303" s="37">
        <f t="shared" si="74"/>
        <v>0.24973310823013903</v>
      </c>
      <c r="L303" s="32">
        <f>L302</f>
        <v>0</v>
      </c>
      <c r="M303" s="37">
        <f t="shared" si="75"/>
        <v>0</v>
      </c>
      <c r="N303" s="32">
        <f t="shared" si="76"/>
        <v>297008956</v>
      </c>
      <c r="O303" s="37">
        <f t="shared" si="77"/>
        <v>0.87435262249156309</v>
      </c>
      <c r="P303" s="32">
        <f>P302</f>
        <v>71847403</v>
      </c>
      <c r="Q303" s="32">
        <f>Q302</f>
        <v>131783185</v>
      </c>
      <c r="R303" s="32">
        <f>R302</f>
        <v>216432778</v>
      </c>
      <c r="S303" s="32">
        <f>S302</f>
        <v>192420839</v>
      </c>
      <c r="T303" s="37">
        <f t="shared" si="78"/>
        <v>0.88905590353786434</v>
      </c>
      <c r="U303" s="37">
        <f t="shared" si="79"/>
        <v>0.18072287177867796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34399</v>
      </c>
      <c r="E308" s="31">
        <v>34399</v>
      </c>
      <c r="F308" s="31">
        <v>8505</v>
      </c>
      <c r="G308" s="36">
        <f t="shared" si="72"/>
        <v>0.24724555946393789</v>
      </c>
      <c r="H308" s="31">
        <v>8505</v>
      </c>
      <c r="I308" s="36">
        <f t="shared" si="73"/>
        <v>0.24724555946393789</v>
      </c>
      <c r="J308" s="31">
        <v>9015</v>
      </c>
      <c r="K308" s="36">
        <f t="shared" si="74"/>
        <v>0.26207157184801882</v>
      </c>
      <c r="L308" s="31">
        <v>0</v>
      </c>
      <c r="M308" s="36">
        <f t="shared" si="75"/>
        <v>0</v>
      </c>
      <c r="N308" s="31">
        <f t="shared" si="76"/>
        <v>26025</v>
      </c>
      <c r="O308" s="36">
        <f t="shared" si="77"/>
        <v>0.75656269077589466</v>
      </c>
      <c r="P308" s="31">
        <v>2835</v>
      </c>
      <c r="Q308" s="31">
        <v>32452</v>
      </c>
      <c r="R308" s="31">
        <v>32452</v>
      </c>
      <c r="S308" s="31">
        <v>18879</v>
      </c>
      <c r="T308" s="36">
        <f t="shared" si="78"/>
        <v>0.58175150992234681</v>
      </c>
      <c r="U308" s="36">
        <f t="shared" si="79"/>
        <v>2.17989417989418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34399</v>
      </c>
      <c r="E310" s="32">
        <f>SUM(E304:E309)</f>
        <v>34399</v>
      </c>
      <c r="F310" s="32">
        <f>SUM(F304:F309)</f>
        <v>8505</v>
      </c>
      <c r="G310" s="37">
        <f t="shared" si="72"/>
        <v>0.24724555946393789</v>
      </c>
      <c r="H310" s="32">
        <f>SUM(H304:H309)</f>
        <v>8505</v>
      </c>
      <c r="I310" s="37">
        <f t="shared" si="73"/>
        <v>0.24724555946393789</v>
      </c>
      <c r="J310" s="32">
        <f>SUM(J304:J309)</f>
        <v>9015</v>
      </c>
      <c r="K310" s="37">
        <f t="shared" si="74"/>
        <v>0.26207157184801882</v>
      </c>
      <c r="L310" s="32">
        <f>SUM(L304:L309)</f>
        <v>0</v>
      </c>
      <c r="M310" s="37">
        <f t="shared" si="75"/>
        <v>0</v>
      </c>
      <c r="N310" s="32">
        <f t="shared" si="76"/>
        <v>26025</v>
      </c>
      <c r="O310" s="37">
        <f t="shared" si="77"/>
        <v>0.75656269077589466</v>
      </c>
      <c r="P310" s="32">
        <f>SUM(P304:P309)</f>
        <v>2835</v>
      </c>
      <c r="Q310" s="32">
        <f>SUM(Q304:Q309)</f>
        <v>32452</v>
      </c>
      <c r="R310" s="32">
        <f>SUM(R304:R309)</f>
        <v>32452</v>
      </c>
      <c r="S310" s="32">
        <f>SUM(S304:S309)</f>
        <v>18879</v>
      </c>
      <c r="T310" s="37">
        <f t="shared" si="78"/>
        <v>0.58175150992234681</v>
      </c>
      <c r="U310" s="37">
        <f t="shared" si="79"/>
        <v>2.17989417989418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282786</v>
      </c>
      <c r="E311" s="31">
        <v>282786</v>
      </c>
      <c r="F311" s="31">
        <v>85841</v>
      </c>
      <c r="G311" s="36">
        <f t="shared" si="72"/>
        <v>0.30355463141739691</v>
      </c>
      <c r="H311" s="31">
        <v>9964</v>
      </c>
      <c r="I311" s="36">
        <f t="shared" si="73"/>
        <v>3.5235124794013847E-2</v>
      </c>
      <c r="J311" s="31">
        <v>4188</v>
      </c>
      <c r="K311" s="36">
        <f t="shared" si="74"/>
        <v>1.4809785491502409E-2</v>
      </c>
      <c r="L311" s="31">
        <v>0</v>
      </c>
      <c r="M311" s="36">
        <f t="shared" si="75"/>
        <v>0</v>
      </c>
      <c r="N311" s="31">
        <f t="shared" si="76"/>
        <v>99993</v>
      </c>
      <c r="O311" s="36">
        <f t="shared" si="77"/>
        <v>0.35359954170291313</v>
      </c>
      <c r="P311" s="31">
        <v>6422</v>
      </c>
      <c r="Q311" s="31">
        <v>126463</v>
      </c>
      <c r="R311" s="31">
        <v>126463</v>
      </c>
      <c r="S311" s="31">
        <v>104180</v>
      </c>
      <c r="T311" s="36">
        <f t="shared" si="78"/>
        <v>0.82379826510520859</v>
      </c>
      <c r="U311" s="36">
        <f t="shared" si="79"/>
        <v>-0.34786670819059484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118041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13049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2318</v>
      </c>
      <c r="E315" s="31">
        <v>19044</v>
      </c>
      <c r="F315" s="31">
        <v>3392</v>
      </c>
      <c r="G315" s="36">
        <f t="shared" si="72"/>
        <v>1.4633304572907679</v>
      </c>
      <c r="H315" s="31">
        <v>6131</v>
      </c>
      <c r="I315" s="36">
        <f t="shared" si="73"/>
        <v>2.6449525452976705</v>
      </c>
      <c r="J315" s="31">
        <v>1826</v>
      </c>
      <c r="K315" s="36">
        <f t="shared" si="74"/>
        <v>9.5883217811384161E-2</v>
      </c>
      <c r="L315" s="31">
        <v>0</v>
      </c>
      <c r="M315" s="36">
        <f t="shared" si="75"/>
        <v>0</v>
      </c>
      <c r="N315" s="31">
        <f t="shared" si="76"/>
        <v>11349</v>
      </c>
      <c r="O315" s="36">
        <f t="shared" si="77"/>
        <v>0.59593572778827975</v>
      </c>
      <c r="P315" s="31">
        <v>3131</v>
      </c>
      <c r="Q315" s="31">
        <v>2170</v>
      </c>
      <c r="R315" s="31">
        <v>2170</v>
      </c>
      <c r="S315" s="31">
        <v>10358</v>
      </c>
      <c r="T315" s="36">
        <f t="shared" si="78"/>
        <v>4.7732718894009221</v>
      </c>
      <c r="U315" s="36">
        <f t="shared" si="79"/>
        <v>-0.41679974449057811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50000</v>
      </c>
      <c r="R316" s="31">
        <v>50000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285104</v>
      </c>
      <c r="E317" s="32">
        <f>SUM(E311:E316)</f>
        <v>301830</v>
      </c>
      <c r="F317" s="32">
        <f>SUM(F311:F316)</f>
        <v>89233</v>
      </c>
      <c r="G317" s="37">
        <f t="shared" si="72"/>
        <v>0.31298403389640272</v>
      </c>
      <c r="H317" s="32">
        <f>SUM(H311:H316)</f>
        <v>16095</v>
      </c>
      <c r="I317" s="37">
        <f t="shared" si="73"/>
        <v>5.6453083786968963E-2</v>
      </c>
      <c r="J317" s="32">
        <f>SUM(J311:J316)</f>
        <v>6014</v>
      </c>
      <c r="K317" s="37">
        <f t="shared" si="74"/>
        <v>1.9925123413842231E-2</v>
      </c>
      <c r="L317" s="32">
        <f>SUM(L311:L316)</f>
        <v>0</v>
      </c>
      <c r="M317" s="37">
        <f t="shared" si="75"/>
        <v>0</v>
      </c>
      <c r="N317" s="32">
        <f t="shared" si="76"/>
        <v>111342</v>
      </c>
      <c r="O317" s="37">
        <f t="shared" si="77"/>
        <v>0.36888977238843057</v>
      </c>
      <c r="P317" s="32">
        <f>SUM(P311:P316)</f>
        <v>9553</v>
      </c>
      <c r="Q317" s="32">
        <f>SUM(Q311:Q316)</f>
        <v>296674</v>
      </c>
      <c r="R317" s="32">
        <f>SUM(R311:R316)</f>
        <v>191682</v>
      </c>
      <c r="S317" s="32">
        <f>SUM(S311:S316)</f>
        <v>114538</v>
      </c>
      <c r="T317" s="37">
        <f t="shared" si="78"/>
        <v>0.59754176187644115</v>
      </c>
      <c r="U317" s="37">
        <f t="shared" si="79"/>
        <v>-0.37045954150528626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7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7</v>
      </c>
      <c r="O319" s="36">
        <f t="shared" si="77"/>
        <v>0</v>
      </c>
      <c r="P319" s="31">
        <v>15</v>
      </c>
      <c r="Q319" s="31">
        <v>0</v>
      </c>
      <c r="R319" s="31">
        <v>0</v>
      </c>
      <c r="S319" s="31">
        <v>15</v>
      </c>
      <c r="T319" s="36">
        <f t="shared" si="78"/>
        <v>0</v>
      </c>
      <c r="U319" s="36">
        <f t="shared" si="79"/>
        <v>-1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65000</v>
      </c>
      <c r="E321" s="31">
        <v>65000</v>
      </c>
      <c r="F321" s="31">
        <v>13273</v>
      </c>
      <c r="G321" s="36">
        <f t="shared" si="72"/>
        <v>0.20419999999999999</v>
      </c>
      <c r="H321" s="31">
        <v>3147</v>
      </c>
      <c r="I321" s="36">
        <f t="shared" si="73"/>
        <v>4.8415384615384617E-2</v>
      </c>
      <c r="J321" s="31">
        <v>610</v>
      </c>
      <c r="K321" s="36">
        <f t="shared" si="74"/>
        <v>9.3846153846153853E-3</v>
      </c>
      <c r="L321" s="31">
        <v>0</v>
      </c>
      <c r="M321" s="36">
        <f t="shared" si="75"/>
        <v>0</v>
      </c>
      <c r="N321" s="31">
        <f t="shared" si="76"/>
        <v>17030</v>
      </c>
      <c r="O321" s="36">
        <f t="shared" si="77"/>
        <v>0.26200000000000001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65000</v>
      </c>
      <c r="E323" s="32">
        <f>SUM(E318:E322)</f>
        <v>65000</v>
      </c>
      <c r="F323" s="32">
        <f>SUM(F318:F322)</f>
        <v>13280</v>
      </c>
      <c r="G323" s="37">
        <f t="shared" si="72"/>
        <v>0.2043076923076923</v>
      </c>
      <c r="H323" s="32">
        <f>SUM(H318:H322)</f>
        <v>3147</v>
      </c>
      <c r="I323" s="37">
        <f t="shared" si="73"/>
        <v>4.8415384615384617E-2</v>
      </c>
      <c r="J323" s="32">
        <f>SUM(J318:J322)</f>
        <v>610</v>
      </c>
      <c r="K323" s="37">
        <f t="shared" si="74"/>
        <v>9.3846153846153853E-3</v>
      </c>
      <c r="L323" s="32">
        <f>SUM(L318:L322)</f>
        <v>0</v>
      </c>
      <c r="M323" s="37">
        <f t="shared" si="75"/>
        <v>0</v>
      </c>
      <c r="N323" s="32">
        <f t="shared" si="76"/>
        <v>17037</v>
      </c>
      <c r="O323" s="37">
        <f t="shared" si="77"/>
        <v>0.26210769230769232</v>
      </c>
      <c r="P323" s="32">
        <f>SUM(P318:P322)</f>
        <v>15</v>
      </c>
      <c r="Q323" s="32">
        <f>SUM(Q318:Q322)</f>
        <v>0</v>
      </c>
      <c r="R323" s="32">
        <f>SUM(R318:R322)</f>
        <v>0</v>
      </c>
      <c r="S323" s="32">
        <f>SUM(S318:S322)</f>
        <v>15</v>
      </c>
      <c r="T323" s="37">
        <f t="shared" si="78"/>
        <v>0</v>
      </c>
      <c r="U323" s="37">
        <f t="shared" si="79"/>
        <v>39.666666666666664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0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606040</v>
      </c>
      <c r="E327" s="31">
        <v>383460</v>
      </c>
      <c r="F327" s="31">
        <v>28430</v>
      </c>
      <c r="G327" s="36">
        <f t="shared" si="72"/>
        <v>4.6911094977229228E-2</v>
      </c>
      <c r="H327" s="31">
        <v>52960</v>
      </c>
      <c r="I327" s="36">
        <f t="shared" si="73"/>
        <v>8.7386971157019336E-2</v>
      </c>
      <c r="J327" s="31">
        <v>49683</v>
      </c>
      <c r="K327" s="36">
        <f t="shared" si="74"/>
        <v>0.12956501329995307</v>
      </c>
      <c r="L327" s="31">
        <v>0</v>
      </c>
      <c r="M327" s="36">
        <f t="shared" si="75"/>
        <v>0</v>
      </c>
      <c r="N327" s="31">
        <f t="shared" si="76"/>
        <v>131073</v>
      </c>
      <c r="O327" s="36">
        <f t="shared" si="77"/>
        <v>0.34181661711782196</v>
      </c>
      <c r="P327" s="31">
        <v>61850</v>
      </c>
      <c r="Q327" s="31">
        <v>346566</v>
      </c>
      <c r="R327" s="31">
        <v>430566</v>
      </c>
      <c r="S327" s="31">
        <v>87285</v>
      </c>
      <c r="T327" s="36">
        <f t="shared" si="78"/>
        <v>0.2027215339808531</v>
      </c>
      <c r="U327" s="36">
        <f t="shared" si="79"/>
        <v>-0.19671786580436545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527409</v>
      </c>
      <c r="E329" s="31">
        <v>1189623</v>
      </c>
      <c r="F329" s="31">
        <v>81489</v>
      </c>
      <c r="G329" s="36">
        <f t="shared" si="72"/>
        <v>0.1545081710778542</v>
      </c>
      <c r="H329" s="31">
        <v>1656885</v>
      </c>
      <c r="I329" s="36">
        <f t="shared" si="73"/>
        <v>3.1415561736716664</v>
      </c>
      <c r="J329" s="31">
        <v>-1148249</v>
      </c>
      <c r="K329" s="36">
        <f t="shared" si="74"/>
        <v>-0.96522091452502179</v>
      </c>
      <c r="L329" s="31">
        <v>0</v>
      </c>
      <c r="M329" s="36">
        <f t="shared" si="75"/>
        <v>0</v>
      </c>
      <c r="N329" s="31">
        <f t="shared" si="76"/>
        <v>590125</v>
      </c>
      <c r="O329" s="36">
        <f t="shared" si="77"/>
        <v>0.49606051665107348</v>
      </c>
      <c r="P329" s="31">
        <v>134332</v>
      </c>
      <c r="Q329" s="31">
        <v>563841</v>
      </c>
      <c r="R329" s="31">
        <v>451624</v>
      </c>
      <c r="S329" s="31">
        <v>341049</v>
      </c>
      <c r="T329" s="36">
        <f t="shared" si="78"/>
        <v>0.75516137317768761</v>
      </c>
      <c r="U329" s="36">
        <f t="shared" si="79"/>
        <v>-9.5478441473364501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1133449</v>
      </c>
      <c r="E332" s="32">
        <f>SUM(E324:E331)</f>
        <v>1573083</v>
      </c>
      <c r="F332" s="32">
        <f>SUM(F324:F331)</f>
        <v>109919</v>
      </c>
      <c r="G332" s="37">
        <f t="shared" si="72"/>
        <v>9.6977455536155568E-2</v>
      </c>
      <c r="H332" s="32">
        <f>SUM(H324:H331)</f>
        <v>1709845</v>
      </c>
      <c r="I332" s="37">
        <f t="shared" si="73"/>
        <v>1.5085328056224849</v>
      </c>
      <c r="J332" s="32">
        <f>SUM(J324:J331)</f>
        <v>-1098566</v>
      </c>
      <c r="K332" s="37">
        <f t="shared" si="74"/>
        <v>-0.69835221663446878</v>
      </c>
      <c r="L332" s="32">
        <f>SUM(L324:L331)</f>
        <v>0</v>
      </c>
      <c r="M332" s="37">
        <f t="shared" si="75"/>
        <v>0</v>
      </c>
      <c r="N332" s="32">
        <f t="shared" si="76"/>
        <v>721198</v>
      </c>
      <c r="O332" s="37">
        <f t="shared" si="77"/>
        <v>0.4584615052098332</v>
      </c>
      <c r="P332" s="32">
        <f>SUM(P324:P331)</f>
        <v>196182</v>
      </c>
      <c r="Q332" s="32">
        <f>SUM(Q324:Q331)</f>
        <v>910407</v>
      </c>
      <c r="R332" s="32">
        <f>SUM(R324:R331)</f>
        <v>882190</v>
      </c>
      <c r="S332" s="32">
        <f>SUM(S324:S331)</f>
        <v>428334</v>
      </c>
      <c r="T332" s="37">
        <f t="shared" si="78"/>
        <v>0.48553486210453528</v>
      </c>
      <c r="U332" s="37">
        <f t="shared" si="79"/>
        <v>-6.5997288232355666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280487632</v>
      </c>
      <c r="E338" s="32">
        <f>SUM(E302,E304:E309,E311:E316,E318:E322,E324:E331,E333:E336)</f>
        <v>341664442</v>
      </c>
      <c r="F338" s="32">
        <f>SUM(F302,F304:F309,F311:F316,F318:F322,F324:F331,F333:F336)</f>
        <v>95890913</v>
      </c>
      <c r="G338" s="37">
        <f t="shared" si="72"/>
        <v>0.34187216140781568</v>
      </c>
      <c r="H338" s="32">
        <f>SUM(H302,H304:H309,H311:H316,H318:H322,H324:H331,H333:H336)</f>
        <v>118244700</v>
      </c>
      <c r="I338" s="37">
        <f t="shared" si="73"/>
        <v>0.42156832070228323</v>
      </c>
      <c r="J338" s="32">
        <f>SUM(J302,J304:J309,J311:J316,J318:J322,J324:J331,J333:J336)</f>
        <v>83748945</v>
      </c>
      <c r="K338" s="37">
        <f t="shared" si="74"/>
        <v>0.24512045944775254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297884558</v>
      </c>
      <c r="O338" s="37">
        <f t="shared" si="77"/>
        <v>0.87186291981768471</v>
      </c>
      <c r="P338" s="32">
        <f>SUM(P302,P304:P309,P311:P316,P318:P322,P324:P331,P333:P336)</f>
        <v>72055988</v>
      </c>
      <c r="Q338" s="32">
        <f>SUM(Q302,Q304:Q309,Q311:Q316,Q318:Q322,Q324:Q331,Q333:Q336)</f>
        <v>133022718</v>
      </c>
      <c r="R338" s="32">
        <f>SUM(R302,R304:R309,R311:R316,R318:R322,R324:R331,R333:R336)</f>
        <v>217539102</v>
      </c>
      <c r="S338" s="32">
        <f>SUM(S302,S304:S309,S311:S316,S318:S322,S324:S331,S333:S336)</f>
        <v>192982605</v>
      </c>
      <c r="T338" s="37">
        <f t="shared" si="78"/>
        <v>0.88711685957037734</v>
      </c>
      <c r="U338" s="37">
        <f t="shared" si="79"/>
        <v>0.16227599294037853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2438882149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2540998871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537920239</v>
      </c>
      <c r="G339" s="39">
        <f t="shared" si="72"/>
        <v>0.22056016081816834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584393438</v>
      </c>
      <c r="I339" s="39">
        <f t="shared" si="73"/>
        <v>0.23961528368216367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553062921</v>
      </c>
      <c r="K339" s="39">
        <f t="shared" si="74"/>
        <v>0.21765571300011805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1675376598</v>
      </c>
      <c r="O339" s="39">
        <f t="shared" si="77"/>
        <v>0.65933779708475915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539609937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4929760253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2263837284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2635641432</v>
      </c>
      <c r="T339" s="39">
        <f t="shared" si="78"/>
        <v>1.1642362508241118</v>
      </c>
      <c r="U339" s="39">
        <f t="shared" si="79"/>
        <v>2.493094192222034E-2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sheetProtection algorithmName="SHA-512" hashValue="WS1Ho4CHlgg/M1GFlFoCHbaBaz8wl0qrz9eyUbSzp2mWrep2EpOWKA5jUoT6IRf7CjRj5638RteA2b0kqu5wcA==" saltValue="Hm4bWcaTDTafFk0VLDXxiw==" spinCount="100000" sheet="1" objects="1" scenarios="1"/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3774793869</v>
      </c>
      <c r="E8" s="31">
        <v>3788597553</v>
      </c>
      <c r="F8" s="31">
        <v>1232412796</v>
      </c>
      <c r="G8" s="36">
        <f>IF(($D8       =0),0,($F8       /$D8       ))</f>
        <v>0.32648479328130431</v>
      </c>
      <c r="H8" s="31">
        <v>996263448</v>
      </c>
      <c r="I8" s="36">
        <f>IF(($D8       =0),0,($H8       /$D8       ))</f>
        <v>0.2639252585900605</v>
      </c>
      <c r="J8" s="31">
        <v>995362308</v>
      </c>
      <c r="K8" s="36">
        <f>IF(($E8       =0),0,($J8       /$E8       ))</f>
        <v>0.26272579604339941</v>
      </c>
      <c r="L8" s="31">
        <v>0</v>
      </c>
      <c r="M8" s="36">
        <f>IF(($E8       =0),0,($L8       /$E8       ))</f>
        <v>0</v>
      </c>
      <c r="N8" s="31">
        <f>$F8       +$H8       +$J8</f>
        <v>3224038552</v>
      </c>
      <c r="O8" s="36">
        <f>IF(($E8       =0),0,($N8       /$E8       ))</f>
        <v>0.85098469998404713</v>
      </c>
      <c r="P8" s="31">
        <v>884627324</v>
      </c>
      <c r="Q8" s="31">
        <v>3364678235</v>
      </c>
      <c r="R8" s="31">
        <v>3443244464</v>
      </c>
      <c r="S8" s="31">
        <v>2829979951</v>
      </c>
      <c r="T8" s="36">
        <f>IF(($R8       =0),0,($S8       /$R8       ))</f>
        <v>0.82189341494284329</v>
      </c>
      <c r="U8" s="36">
        <f>IF(($P8       =0),0,(($J8       /$P8       )-1))</f>
        <v>0.12517698808950639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4023928450</v>
      </c>
      <c r="E9" s="31">
        <v>4059578080</v>
      </c>
      <c r="F9" s="31">
        <v>10160134687</v>
      </c>
      <c r="G9" s="36">
        <f>IF(($D9       =0),0,($F9       /$D9       ))</f>
        <v>2.5249292608570113</v>
      </c>
      <c r="H9" s="31">
        <v>-6211331083</v>
      </c>
      <c r="I9" s="36">
        <f>IF(($D9       =0),0,($H9       /$D9       ))</f>
        <v>-1.5435987891385097</v>
      </c>
      <c r="J9" s="31">
        <v>796996843</v>
      </c>
      <c r="K9" s="36">
        <f>IF(($E9       =0),0,($J9       /$E9       ))</f>
        <v>0.19632504346363008</v>
      </c>
      <c r="L9" s="31">
        <v>0</v>
      </c>
      <c r="M9" s="36">
        <f>IF(($E9       =0),0,($L9       /$E9       ))</f>
        <v>0</v>
      </c>
      <c r="N9" s="31">
        <f>$F9       +$H9       +$J9</f>
        <v>4745800447</v>
      </c>
      <c r="O9" s="36">
        <f>IF(($E9       =0),0,($N9       /$E9       ))</f>
        <v>1.1690378540520645</v>
      </c>
      <c r="P9" s="31">
        <v>101755642</v>
      </c>
      <c r="Q9" s="31">
        <v>3787929510</v>
      </c>
      <c r="R9" s="31">
        <v>3802053170</v>
      </c>
      <c r="S9" s="31">
        <v>3856520924</v>
      </c>
      <c r="T9" s="36">
        <f>IF(($R9       =0),0,($S9       /$R9       ))</f>
        <v>1.0143258790881138</v>
      </c>
      <c r="U9" s="36">
        <f>IF(($P9       =0),0,(($J9       /$P9       )-1))</f>
        <v>6.8324584989596939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7798722319</v>
      </c>
      <c r="E10" s="32">
        <f>SUM(E8:E9)</f>
        <v>7848175633</v>
      </c>
      <c r="F10" s="32">
        <f>SUM(F8:F9)</f>
        <v>11392547483</v>
      </c>
      <c r="G10" s="37">
        <f t="shared" ref="G10:G54" si="0">IF(($D10      =0),0,($F10      /$D10      ))</f>
        <v>1.4608223010126129</v>
      </c>
      <c r="H10" s="32">
        <f>SUM(H8:H9)</f>
        <v>-5215067635</v>
      </c>
      <c r="I10" s="37">
        <f t="shared" ref="I10:I54" si="1">IF(($D10      =0),0,($H10      /$D10      ))</f>
        <v>-0.66870795262123239</v>
      </c>
      <c r="J10" s="32">
        <f>SUM(J8:J9)</f>
        <v>1792359151</v>
      </c>
      <c r="K10" s="37">
        <f t="shared" ref="K10:K54" si="2">IF(($E10      =0),0,($J10      /$E10      ))</f>
        <v>0.22837908258111481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7969838999</v>
      </c>
      <c r="O10" s="37">
        <f t="shared" ref="O10:O54" si="5">IF(($E10      =0),0,($N10      /$E10      ))</f>
        <v>1.0155021207079553</v>
      </c>
      <c r="P10" s="32">
        <f>SUM(P8:P9)</f>
        <v>986382966</v>
      </c>
      <c r="Q10" s="32">
        <f>SUM(Q8:Q9)</f>
        <v>7152607745</v>
      </c>
      <c r="R10" s="32">
        <f>SUM(R8:R9)</f>
        <v>7245297634</v>
      </c>
      <c r="S10" s="32">
        <f>SUM(S8:S9)</f>
        <v>6686500875</v>
      </c>
      <c r="T10" s="37">
        <f t="shared" ref="T10:T54" si="6">IF(($R10      =0),0,($S10      /$R10      ))</f>
        <v>0.92287456123572686</v>
      </c>
      <c r="U10" s="37">
        <f t="shared" ref="U10:U54" si="7">IF(($P10      =0),0,(($J10      /$P10      )-1))</f>
        <v>0.81710270025080711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142820799</v>
      </c>
      <c r="E11" s="31">
        <v>176528689</v>
      </c>
      <c r="F11" s="31">
        <v>110017378</v>
      </c>
      <c r="G11" s="36">
        <f t="shared" si="0"/>
        <v>0.77031762019480088</v>
      </c>
      <c r="H11" s="31">
        <v>40124575</v>
      </c>
      <c r="I11" s="36">
        <f t="shared" si="1"/>
        <v>0.28094349899274823</v>
      </c>
      <c r="J11" s="31">
        <v>27145496</v>
      </c>
      <c r="K11" s="36">
        <f t="shared" si="2"/>
        <v>0.15377384919003165</v>
      </c>
      <c r="L11" s="31">
        <v>0</v>
      </c>
      <c r="M11" s="36">
        <f t="shared" si="3"/>
        <v>0</v>
      </c>
      <c r="N11" s="31">
        <f t="shared" si="4"/>
        <v>177287449</v>
      </c>
      <c r="O11" s="36">
        <f t="shared" si="5"/>
        <v>1.0042982248624754</v>
      </c>
      <c r="P11" s="31">
        <v>29663338</v>
      </c>
      <c r="Q11" s="31">
        <v>176834086</v>
      </c>
      <c r="R11" s="31">
        <v>177956086</v>
      </c>
      <c r="S11" s="31">
        <v>133068864</v>
      </c>
      <c r="T11" s="36">
        <f t="shared" si="6"/>
        <v>0.74776236649754146</v>
      </c>
      <c r="U11" s="36">
        <f t="shared" si="7"/>
        <v>-8.4880602446022801E-2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38741001</v>
      </c>
      <c r="E12" s="31">
        <v>43177021</v>
      </c>
      <c r="F12" s="31">
        <v>28684646</v>
      </c>
      <c r="G12" s="36">
        <f t="shared" si="0"/>
        <v>0.74042087864482387</v>
      </c>
      <c r="H12" s="31">
        <v>1725446</v>
      </c>
      <c r="I12" s="36">
        <f t="shared" si="1"/>
        <v>4.4537981865775747E-2</v>
      </c>
      <c r="J12" s="31">
        <v>5983572</v>
      </c>
      <c r="K12" s="36">
        <f t="shared" si="2"/>
        <v>0.13858232600160164</v>
      </c>
      <c r="L12" s="31">
        <v>0</v>
      </c>
      <c r="M12" s="36">
        <f t="shared" si="3"/>
        <v>0</v>
      </c>
      <c r="N12" s="31">
        <f t="shared" si="4"/>
        <v>36393664</v>
      </c>
      <c r="O12" s="36">
        <f t="shared" si="5"/>
        <v>0.84289427934363514</v>
      </c>
      <c r="P12" s="31">
        <v>3299772</v>
      </c>
      <c r="Q12" s="31">
        <v>33327250</v>
      </c>
      <c r="R12" s="31">
        <v>36701423</v>
      </c>
      <c r="S12" s="31">
        <v>31676499</v>
      </c>
      <c r="T12" s="36">
        <f t="shared" si="6"/>
        <v>0.86308639858459979</v>
      </c>
      <c r="U12" s="36">
        <f t="shared" si="7"/>
        <v>0.81332892090726272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176763830</v>
      </c>
      <c r="E13" s="31">
        <v>172362066</v>
      </c>
      <c r="F13" s="31">
        <v>47038684</v>
      </c>
      <c r="G13" s="36">
        <f t="shared" si="0"/>
        <v>0.26611034621732288</v>
      </c>
      <c r="H13" s="31">
        <v>32763409</v>
      </c>
      <c r="I13" s="36">
        <f t="shared" si="1"/>
        <v>0.18535131876244137</v>
      </c>
      <c r="J13" s="31">
        <v>59268680</v>
      </c>
      <c r="K13" s="36">
        <f t="shared" si="2"/>
        <v>0.34386150836692803</v>
      </c>
      <c r="L13" s="31">
        <v>0</v>
      </c>
      <c r="M13" s="36">
        <f t="shared" si="3"/>
        <v>0</v>
      </c>
      <c r="N13" s="31">
        <f t="shared" si="4"/>
        <v>139070773</v>
      </c>
      <c r="O13" s="36">
        <f t="shared" si="5"/>
        <v>0.80685255304377701</v>
      </c>
      <c r="P13" s="31">
        <v>38551626</v>
      </c>
      <c r="Q13" s="31">
        <v>191784672</v>
      </c>
      <c r="R13" s="31">
        <v>178386668</v>
      </c>
      <c r="S13" s="31">
        <v>140106778</v>
      </c>
      <c r="T13" s="36">
        <f t="shared" si="6"/>
        <v>0.78541058909178119</v>
      </c>
      <c r="U13" s="36">
        <f t="shared" si="7"/>
        <v>0.53738470071275324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227484867</v>
      </c>
      <c r="E14" s="31">
        <v>227499398</v>
      </c>
      <c r="F14" s="31">
        <v>64927792</v>
      </c>
      <c r="G14" s="36">
        <f t="shared" si="0"/>
        <v>0.28541587339961388</v>
      </c>
      <c r="H14" s="31">
        <v>60651460</v>
      </c>
      <c r="I14" s="36">
        <f t="shared" si="1"/>
        <v>0.26661755922428015</v>
      </c>
      <c r="J14" s="31">
        <v>55604965</v>
      </c>
      <c r="K14" s="36">
        <f t="shared" si="2"/>
        <v>0.24441807533925869</v>
      </c>
      <c r="L14" s="31">
        <v>0</v>
      </c>
      <c r="M14" s="36">
        <f t="shared" si="3"/>
        <v>0</v>
      </c>
      <c r="N14" s="31">
        <f t="shared" si="4"/>
        <v>181184217</v>
      </c>
      <c r="O14" s="36">
        <f t="shared" si="5"/>
        <v>0.79641624809925871</v>
      </c>
      <c r="P14" s="31">
        <v>37849852</v>
      </c>
      <c r="Q14" s="31">
        <v>255278068</v>
      </c>
      <c r="R14" s="31">
        <v>255440600</v>
      </c>
      <c r="S14" s="31">
        <v>190689938</v>
      </c>
      <c r="T14" s="36">
        <f t="shared" si="6"/>
        <v>0.74651381965122221</v>
      </c>
      <c r="U14" s="36">
        <f t="shared" si="7"/>
        <v>0.46909332696994421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90826889</v>
      </c>
      <c r="E15" s="31">
        <v>86748368</v>
      </c>
      <c r="F15" s="31">
        <v>13279597</v>
      </c>
      <c r="G15" s="36">
        <f t="shared" si="0"/>
        <v>0.14620777113702529</v>
      </c>
      <c r="H15" s="31">
        <v>10271452</v>
      </c>
      <c r="I15" s="36">
        <f t="shared" si="1"/>
        <v>0.11308822875128972</v>
      </c>
      <c r="J15" s="31">
        <v>17452464</v>
      </c>
      <c r="K15" s="36">
        <f t="shared" si="2"/>
        <v>0.2011849260380322</v>
      </c>
      <c r="L15" s="31">
        <v>0</v>
      </c>
      <c r="M15" s="36">
        <f t="shared" si="3"/>
        <v>0</v>
      </c>
      <c r="N15" s="31">
        <f t="shared" si="4"/>
        <v>41003513</v>
      </c>
      <c r="O15" s="36">
        <f t="shared" si="5"/>
        <v>0.47267186628802055</v>
      </c>
      <c r="P15" s="31">
        <v>11960019</v>
      </c>
      <c r="Q15" s="31">
        <v>98766201</v>
      </c>
      <c r="R15" s="31">
        <v>95962301</v>
      </c>
      <c r="S15" s="31">
        <v>53424744</v>
      </c>
      <c r="T15" s="36">
        <f t="shared" si="6"/>
        <v>0.55672637528772884</v>
      </c>
      <c r="U15" s="36">
        <f t="shared" si="7"/>
        <v>0.45923380222054822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422532862</v>
      </c>
      <c r="E16" s="31">
        <v>557739987</v>
      </c>
      <c r="F16" s="31">
        <v>200954718</v>
      </c>
      <c r="G16" s="36">
        <f t="shared" si="0"/>
        <v>0.47559547687914511</v>
      </c>
      <c r="H16" s="31">
        <v>119006587</v>
      </c>
      <c r="I16" s="36">
        <f t="shared" si="1"/>
        <v>0.28165048852460617</v>
      </c>
      <c r="J16" s="31">
        <v>58912507</v>
      </c>
      <c r="K16" s="36">
        <f t="shared" si="2"/>
        <v>0.10562718896466715</v>
      </c>
      <c r="L16" s="31">
        <v>0</v>
      </c>
      <c r="M16" s="36">
        <f t="shared" si="3"/>
        <v>0</v>
      </c>
      <c r="N16" s="31">
        <f t="shared" si="4"/>
        <v>378873812</v>
      </c>
      <c r="O16" s="36">
        <f t="shared" si="5"/>
        <v>0.6793018625720304</v>
      </c>
      <c r="P16" s="31">
        <v>89823959</v>
      </c>
      <c r="Q16" s="31">
        <v>361538505</v>
      </c>
      <c r="R16" s="31">
        <v>361670248</v>
      </c>
      <c r="S16" s="31">
        <v>378284935</v>
      </c>
      <c r="T16" s="36">
        <f t="shared" si="6"/>
        <v>1.0459387718284199</v>
      </c>
      <c r="U16" s="36">
        <f t="shared" si="7"/>
        <v>-0.34413370713263702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44362219</v>
      </c>
      <c r="E17" s="31">
        <v>45650923</v>
      </c>
      <c r="F17" s="31">
        <v>33107533</v>
      </c>
      <c r="G17" s="36">
        <f t="shared" si="0"/>
        <v>0.74630020198042846</v>
      </c>
      <c r="H17" s="31">
        <v>1754297</v>
      </c>
      <c r="I17" s="36">
        <f t="shared" si="1"/>
        <v>3.9544843327156382E-2</v>
      </c>
      <c r="J17" s="31">
        <v>1168916</v>
      </c>
      <c r="K17" s="36">
        <f t="shared" si="2"/>
        <v>2.5605528282527826E-2</v>
      </c>
      <c r="L17" s="31">
        <v>0</v>
      </c>
      <c r="M17" s="36">
        <f t="shared" si="3"/>
        <v>0</v>
      </c>
      <c r="N17" s="31">
        <f t="shared" si="4"/>
        <v>36030746</v>
      </c>
      <c r="O17" s="36">
        <f t="shared" si="5"/>
        <v>0.78926653903580435</v>
      </c>
      <c r="P17" s="31">
        <v>1818717</v>
      </c>
      <c r="Q17" s="31">
        <v>32755468</v>
      </c>
      <c r="R17" s="31">
        <v>46616092</v>
      </c>
      <c r="S17" s="31">
        <v>381424732</v>
      </c>
      <c r="T17" s="36">
        <f t="shared" si="6"/>
        <v>8.1822545742358663</v>
      </c>
      <c r="U17" s="36">
        <f t="shared" si="7"/>
        <v>-0.35728538304750002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87439000</v>
      </c>
      <c r="E18" s="31">
        <v>87720500</v>
      </c>
      <c r="F18" s="31">
        <v>48847305</v>
      </c>
      <c r="G18" s="36">
        <f t="shared" si="0"/>
        <v>0.55864436921739724</v>
      </c>
      <c r="H18" s="31">
        <v>42085801</v>
      </c>
      <c r="I18" s="36">
        <f t="shared" si="1"/>
        <v>0.48131612895847392</v>
      </c>
      <c r="J18" s="31">
        <v>7024526</v>
      </c>
      <c r="K18" s="36">
        <f t="shared" si="2"/>
        <v>8.0078499324559252E-2</v>
      </c>
      <c r="L18" s="31">
        <v>0</v>
      </c>
      <c r="M18" s="36">
        <f t="shared" si="3"/>
        <v>0</v>
      </c>
      <c r="N18" s="31">
        <f t="shared" si="4"/>
        <v>97957632</v>
      </c>
      <c r="O18" s="36">
        <f t="shared" si="5"/>
        <v>1.116701705986628</v>
      </c>
      <c r="P18" s="31">
        <v>5840580</v>
      </c>
      <c r="Q18" s="31">
        <v>87794000</v>
      </c>
      <c r="R18" s="31">
        <v>87794001</v>
      </c>
      <c r="S18" s="31">
        <v>86440776</v>
      </c>
      <c r="T18" s="36">
        <f t="shared" si="6"/>
        <v>0.98458636143032141</v>
      </c>
      <c r="U18" s="36">
        <f t="shared" si="7"/>
        <v>0.20271034726003245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1230971467</v>
      </c>
      <c r="E19" s="32">
        <f>SUM(E11:E18)</f>
        <v>1397426952</v>
      </c>
      <c r="F19" s="32">
        <f>SUM(F11:F18)</f>
        <v>546857653</v>
      </c>
      <c r="G19" s="37">
        <f t="shared" si="0"/>
        <v>0.4442488454527273</v>
      </c>
      <c r="H19" s="32">
        <f>SUM(H11:H18)</f>
        <v>308383027</v>
      </c>
      <c r="I19" s="37">
        <f t="shared" si="1"/>
        <v>0.25052004475096418</v>
      </c>
      <c r="J19" s="32">
        <f>SUM(J11:J18)</f>
        <v>232561126</v>
      </c>
      <c r="K19" s="37">
        <f t="shared" si="2"/>
        <v>0.16642095364423742</v>
      </c>
      <c r="L19" s="32">
        <f>SUM(L11:L18)</f>
        <v>0</v>
      </c>
      <c r="M19" s="37">
        <f t="shared" si="3"/>
        <v>0</v>
      </c>
      <c r="N19" s="32">
        <f t="shared" si="4"/>
        <v>1087801806</v>
      </c>
      <c r="O19" s="37">
        <f t="shared" si="5"/>
        <v>0.77843196343332011</v>
      </c>
      <c r="P19" s="32">
        <f>SUM(P11:P18)</f>
        <v>218807863</v>
      </c>
      <c r="Q19" s="32">
        <f>SUM(Q11:Q18)</f>
        <v>1238078250</v>
      </c>
      <c r="R19" s="32">
        <f>SUM(R11:R18)</f>
        <v>1240527419</v>
      </c>
      <c r="S19" s="32">
        <f>SUM(S11:S18)</f>
        <v>1395117266</v>
      </c>
      <c r="T19" s="37">
        <f t="shared" si="6"/>
        <v>1.1246162274467228</v>
      </c>
      <c r="U19" s="37">
        <f t="shared" si="7"/>
        <v>6.2855433124905602E-2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350904000</v>
      </c>
      <c r="E20" s="31">
        <v>375904000</v>
      </c>
      <c r="F20" s="31">
        <v>21820891</v>
      </c>
      <c r="G20" s="36">
        <f t="shared" si="0"/>
        <v>6.2184788432163782E-2</v>
      </c>
      <c r="H20" s="31">
        <v>114973688</v>
      </c>
      <c r="I20" s="36">
        <f t="shared" si="1"/>
        <v>0.32764997834165471</v>
      </c>
      <c r="J20" s="31">
        <v>102380724</v>
      </c>
      <c r="K20" s="36">
        <f t="shared" si="2"/>
        <v>0.27235869796543799</v>
      </c>
      <c r="L20" s="31">
        <v>0</v>
      </c>
      <c r="M20" s="36">
        <f t="shared" si="3"/>
        <v>0</v>
      </c>
      <c r="N20" s="31">
        <f t="shared" si="4"/>
        <v>239175303</v>
      </c>
      <c r="O20" s="36">
        <f t="shared" si="5"/>
        <v>0.63626698039925089</v>
      </c>
      <c r="P20" s="31">
        <v>94156961</v>
      </c>
      <c r="Q20" s="31">
        <v>324543000</v>
      </c>
      <c r="R20" s="31">
        <v>341922652</v>
      </c>
      <c r="S20" s="31">
        <v>320984337</v>
      </c>
      <c r="T20" s="36">
        <f t="shared" si="6"/>
        <v>0.93876300713764937</v>
      </c>
      <c r="U20" s="36">
        <f t="shared" si="7"/>
        <v>8.7340998611881604E-2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419373644</v>
      </c>
      <c r="E21" s="31">
        <v>422775072</v>
      </c>
      <c r="F21" s="31">
        <v>193231409</v>
      </c>
      <c r="G21" s="36">
        <f t="shared" si="0"/>
        <v>0.4607619285679288</v>
      </c>
      <c r="H21" s="31">
        <v>126144428</v>
      </c>
      <c r="I21" s="36">
        <f t="shared" si="1"/>
        <v>0.30079245514055242</v>
      </c>
      <c r="J21" s="31">
        <v>98915309</v>
      </c>
      <c r="K21" s="36">
        <f t="shared" si="2"/>
        <v>0.2339667486355487</v>
      </c>
      <c r="L21" s="31">
        <v>0</v>
      </c>
      <c r="M21" s="36">
        <f t="shared" si="3"/>
        <v>0</v>
      </c>
      <c r="N21" s="31">
        <f t="shared" si="4"/>
        <v>418291146</v>
      </c>
      <c r="O21" s="36">
        <f t="shared" si="5"/>
        <v>0.98939406247679618</v>
      </c>
      <c r="P21" s="31">
        <v>100362054</v>
      </c>
      <c r="Q21" s="31">
        <v>413623253</v>
      </c>
      <c r="R21" s="31">
        <v>420562440</v>
      </c>
      <c r="S21" s="31">
        <v>389843736</v>
      </c>
      <c r="T21" s="36">
        <f t="shared" si="6"/>
        <v>0.92695804218750488</v>
      </c>
      <c r="U21" s="36">
        <f t="shared" si="7"/>
        <v>-1.4415258978258905E-2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112657723</v>
      </c>
      <c r="E22" s="31">
        <v>112657724</v>
      </c>
      <c r="F22" s="31">
        <v>37150560</v>
      </c>
      <c r="G22" s="36">
        <f t="shared" si="0"/>
        <v>0.32976487550702582</v>
      </c>
      <c r="H22" s="31">
        <v>30063586</v>
      </c>
      <c r="I22" s="36">
        <f t="shared" si="1"/>
        <v>0.26685774574016552</v>
      </c>
      <c r="J22" s="31">
        <v>26670235</v>
      </c>
      <c r="K22" s="36">
        <f t="shared" si="2"/>
        <v>0.23673685259254837</v>
      </c>
      <c r="L22" s="31">
        <v>0</v>
      </c>
      <c r="M22" s="36">
        <f t="shared" si="3"/>
        <v>0</v>
      </c>
      <c r="N22" s="31">
        <f t="shared" si="4"/>
        <v>93884381</v>
      </c>
      <c r="O22" s="36">
        <f t="shared" si="5"/>
        <v>0.83335946854385234</v>
      </c>
      <c r="P22" s="31">
        <v>24448811</v>
      </c>
      <c r="Q22" s="31">
        <v>99307436</v>
      </c>
      <c r="R22" s="31">
        <v>99307476</v>
      </c>
      <c r="S22" s="31">
        <v>85561367</v>
      </c>
      <c r="T22" s="36">
        <f t="shared" si="6"/>
        <v>0.86158032049873068</v>
      </c>
      <c r="U22" s="36">
        <f t="shared" si="7"/>
        <v>9.086020583986687E-2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23335584</v>
      </c>
      <c r="E23" s="31">
        <v>28422695</v>
      </c>
      <c r="F23" s="31">
        <v>12201162</v>
      </c>
      <c r="G23" s="36">
        <f t="shared" si="0"/>
        <v>0.52285650961210139</v>
      </c>
      <c r="H23" s="31">
        <v>10613260</v>
      </c>
      <c r="I23" s="36">
        <f t="shared" si="1"/>
        <v>0.45481013031428741</v>
      </c>
      <c r="J23" s="31">
        <v>9736715</v>
      </c>
      <c r="K23" s="36">
        <f t="shared" si="2"/>
        <v>0.34256832436192275</v>
      </c>
      <c r="L23" s="31">
        <v>0</v>
      </c>
      <c r="M23" s="36">
        <f t="shared" si="3"/>
        <v>0</v>
      </c>
      <c r="N23" s="31">
        <f t="shared" si="4"/>
        <v>32551137</v>
      </c>
      <c r="O23" s="36">
        <f t="shared" si="5"/>
        <v>1.1452516026365551</v>
      </c>
      <c r="P23" s="31">
        <v>9572505</v>
      </c>
      <c r="Q23" s="31">
        <v>30383184</v>
      </c>
      <c r="R23" s="31">
        <v>29248595</v>
      </c>
      <c r="S23" s="31">
        <v>28621067</v>
      </c>
      <c r="T23" s="36">
        <f t="shared" si="6"/>
        <v>0.97854502070954175</v>
      </c>
      <c r="U23" s="36">
        <f t="shared" si="7"/>
        <v>1.7154339433617327E-2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168213217</v>
      </c>
      <c r="E24" s="31">
        <v>168125717</v>
      </c>
      <c r="F24" s="31">
        <v>64349069</v>
      </c>
      <c r="G24" s="36">
        <f t="shared" si="0"/>
        <v>0.38254466651095553</v>
      </c>
      <c r="H24" s="31">
        <v>40363184</v>
      </c>
      <c r="I24" s="36">
        <f t="shared" si="1"/>
        <v>0.23995251217387989</v>
      </c>
      <c r="J24" s="31">
        <v>31070422</v>
      </c>
      <c r="K24" s="36">
        <f t="shared" si="2"/>
        <v>0.18480469588123749</v>
      </c>
      <c r="L24" s="31">
        <v>0</v>
      </c>
      <c r="M24" s="36">
        <f t="shared" si="3"/>
        <v>0</v>
      </c>
      <c r="N24" s="31">
        <f t="shared" si="4"/>
        <v>135782675</v>
      </c>
      <c r="O24" s="36">
        <f t="shared" si="5"/>
        <v>0.80762584941124738</v>
      </c>
      <c r="P24" s="31">
        <v>33388296</v>
      </c>
      <c r="Q24" s="31">
        <v>160891634</v>
      </c>
      <c r="R24" s="31">
        <v>162891634</v>
      </c>
      <c r="S24" s="31">
        <v>131592914</v>
      </c>
      <c r="T24" s="36">
        <f t="shared" si="6"/>
        <v>0.80785557102337124</v>
      </c>
      <c r="U24" s="36">
        <f t="shared" si="7"/>
        <v>-6.9421751861790115E-2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165260670</v>
      </c>
      <c r="E25" s="31">
        <v>173760670</v>
      </c>
      <c r="F25" s="31">
        <v>93909284</v>
      </c>
      <c r="G25" s="36">
        <f t="shared" si="0"/>
        <v>0.56824944495263152</v>
      </c>
      <c r="H25" s="31">
        <v>34470098</v>
      </c>
      <c r="I25" s="36">
        <f t="shared" si="1"/>
        <v>0.2085801661096981</v>
      </c>
      <c r="J25" s="31">
        <v>25377030</v>
      </c>
      <c r="K25" s="36">
        <f t="shared" si="2"/>
        <v>0.14604588023285131</v>
      </c>
      <c r="L25" s="31">
        <v>0</v>
      </c>
      <c r="M25" s="36">
        <f t="shared" si="3"/>
        <v>0</v>
      </c>
      <c r="N25" s="31">
        <f t="shared" si="4"/>
        <v>153756412</v>
      </c>
      <c r="O25" s="36">
        <f t="shared" si="5"/>
        <v>0.88487464971215868</v>
      </c>
      <c r="P25" s="31">
        <v>90728531</v>
      </c>
      <c r="Q25" s="31">
        <v>388552848</v>
      </c>
      <c r="R25" s="31">
        <v>187610597</v>
      </c>
      <c r="S25" s="31">
        <v>278011818</v>
      </c>
      <c r="T25" s="36">
        <f t="shared" si="6"/>
        <v>1.4818556224731805</v>
      </c>
      <c r="U25" s="36">
        <f t="shared" si="7"/>
        <v>-0.72029713563862285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365621959</v>
      </c>
      <c r="E26" s="31">
        <v>374031828</v>
      </c>
      <c r="F26" s="31">
        <v>13230991</v>
      </c>
      <c r="G26" s="36">
        <f t="shared" si="0"/>
        <v>3.6187626794046031E-2</v>
      </c>
      <c r="H26" s="31">
        <v>12168487</v>
      </c>
      <c r="I26" s="36">
        <f t="shared" si="1"/>
        <v>3.3281608777770373E-2</v>
      </c>
      <c r="J26" s="31">
        <v>9780971</v>
      </c>
      <c r="K26" s="36">
        <f t="shared" si="2"/>
        <v>2.6150103461248759E-2</v>
      </c>
      <c r="L26" s="31">
        <v>0</v>
      </c>
      <c r="M26" s="36">
        <f t="shared" si="3"/>
        <v>0</v>
      </c>
      <c r="N26" s="31">
        <f t="shared" si="4"/>
        <v>35180449</v>
      </c>
      <c r="O26" s="36">
        <f t="shared" si="5"/>
        <v>9.4057367224908997E-2</v>
      </c>
      <c r="P26" s="31">
        <v>3983275</v>
      </c>
      <c r="Q26" s="31">
        <v>259065600</v>
      </c>
      <c r="R26" s="31">
        <v>287181512</v>
      </c>
      <c r="S26" s="31">
        <v>-5561217</v>
      </c>
      <c r="T26" s="36">
        <f t="shared" si="6"/>
        <v>-1.9364815517790016E-2</v>
      </c>
      <c r="U26" s="36">
        <f t="shared" si="7"/>
        <v>1.4555098505626654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1605366797</v>
      </c>
      <c r="E27" s="32">
        <f>SUM(E20:E26)</f>
        <v>1655677706</v>
      </c>
      <c r="F27" s="32">
        <f>SUM(F20:F26)</f>
        <v>435893366</v>
      </c>
      <c r="G27" s="37">
        <f t="shared" si="0"/>
        <v>0.27152259957946545</v>
      </c>
      <c r="H27" s="32">
        <f>SUM(H20:H26)</f>
        <v>368796731</v>
      </c>
      <c r="I27" s="37">
        <f t="shared" si="1"/>
        <v>0.22972739419376442</v>
      </c>
      <c r="J27" s="32">
        <f>SUM(J20:J26)</f>
        <v>303931406</v>
      </c>
      <c r="K27" s="37">
        <f t="shared" si="2"/>
        <v>0.1835691843277136</v>
      </c>
      <c r="L27" s="32">
        <f>SUM(L20:L26)</f>
        <v>0</v>
      </c>
      <c r="M27" s="37">
        <f t="shared" si="3"/>
        <v>0</v>
      </c>
      <c r="N27" s="32">
        <f t="shared" si="4"/>
        <v>1108621503</v>
      </c>
      <c r="O27" s="37">
        <f t="shared" si="5"/>
        <v>0.66958774584115832</v>
      </c>
      <c r="P27" s="32">
        <f>SUM(P20:P26)</f>
        <v>356640433</v>
      </c>
      <c r="Q27" s="32">
        <f>SUM(Q20:Q26)</f>
        <v>1676366955</v>
      </c>
      <c r="R27" s="32">
        <f>SUM(R20:R26)</f>
        <v>1528724906</v>
      </c>
      <c r="S27" s="32">
        <f>SUM(S20:S26)</f>
        <v>1229054022</v>
      </c>
      <c r="T27" s="37">
        <f t="shared" si="6"/>
        <v>0.80397330950530088</v>
      </c>
      <c r="U27" s="37">
        <f t="shared" si="7"/>
        <v>-0.14779318922596751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162891224</v>
      </c>
      <c r="E28" s="31">
        <v>167921434</v>
      </c>
      <c r="F28" s="31">
        <v>70820099</v>
      </c>
      <c r="G28" s="36">
        <f t="shared" si="0"/>
        <v>0.43476927277555483</v>
      </c>
      <c r="H28" s="31">
        <v>26637193</v>
      </c>
      <c r="I28" s="36">
        <f t="shared" si="1"/>
        <v>0.16352748997699226</v>
      </c>
      <c r="J28" s="31">
        <v>20717332</v>
      </c>
      <c r="K28" s="36">
        <f t="shared" si="2"/>
        <v>0.12337514935704992</v>
      </c>
      <c r="L28" s="31">
        <v>0</v>
      </c>
      <c r="M28" s="36">
        <f t="shared" si="3"/>
        <v>0</v>
      </c>
      <c r="N28" s="31">
        <f t="shared" si="4"/>
        <v>118174624</v>
      </c>
      <c r="O28" s="36">
        <f t="shared" si="5"/>
        <v>0.70374949275385534</v>
      </c>
      <c r="P28" s="31">
        <v>18706046</v>
      </c>
      <c r="Q28" s="31">
        <v>120390792</v>
      </c>
      <c r="R28" s="31">
        <v>152317518</v>
      </c>
      <c r="S28" s="31">
        <v>111689306</v>
      </c>
      <c r="T28" s="36">
        <f t="shared" si="6"/>
        <v>0.73326632068676434</v>
      </c>
      <c r="U28" s="36">
        <f t="shared" si="7"/>
        <v>0.10752063797982747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229029167</v>
      </c>
      <c r="E29" s="31">
        <v>233016167</v>
      </c>
      <c r="F29" s="31">
        <v>96344851</v>
      </c>
      <c r="G29" s="36">
        <f t="shared" si="0"/>
        <v>0.42066629443751152</v>
      </c>
      <c r="H29" s="31">
        <v>74262780</v>
      </c>
      <c r="I29" s="36">
        <f t="shared" si="1"/>
        <v>0.3242503169912852</v>
      </c>
      <c r="J29" s="31">
        <v>60150307</v>
      </c>
      <c r="K29" s="36">
        <f t="shared" si="2"/>
        <v>0.25813791280842757</v>
      </c>
      <c r="L29" s="31">
        <v>0</v>
      </c>
      <c r="M29" s="36">
        <f t="shared" si="3"/>
        <v>0</v>
      </c>
      <c r="N29" s="31">
        <f t="shared" si="4"/>
        <v>230757938</v>
      </c>
      <c r="O29" s="36">
        <f t="shared" si="5"/>
        <v>0.99030870248586655</v>
      </c>
      <c r="P29" s="31">
        <v>62729094</v>
      </c>
      <c r="Q29" s="31">
        <v>234697636</v>
      </c>
      <c r="R29" s="31">
        <v>233683399</v>
      </c>
      <c r="S29" s="31">
        <v>205008534</v>
      </c>
      <c r="T29" s="36">
        <f t="shared" si="6"/>
        <v>0.87729181823480751</v>
      </c>
      <c r="U29" s="36">
        <f t="shared" si="7"/>
        <v>-4.1109903484338517E-2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182264681</v>
      </c>
      <c r="E30" s="31">
        <v>231003681</v>
      </c>
      <c r="F30" s="31">
        <v>70621319</v>
      </c>
      <c r="G30" s="36">
        <f t="shared" si="0"/>
        <v>0.38746573725932126</v>
      </c>
      <c r="H30" s="31">
        <v>5967107</v>
      </c>
      <c r="I30" s="36">
        <f t="shared" si="1"/>
        <v>3.2738690607863843E-2</v>
      </c>
      <c r="J30" s="31">
        <v>44808629</v>
      </c>
      <c r="K30" s="36">
        <f t="shared" si="2"/>
        <v>0.19397365793491403</v>
      </c>
      <c r="L30" s="31">
        <v>0</v>
      </c>
      <c r="M30" s="36">
        <f t="shared" si="3"/>
        <v>0</v>
      </c>
      <c r="N30" s="31">
        <f t="shared" si="4"/>
        <v>121397055</v>
      </c>
      <c r="O30" s="36">
        <f t="shared" si="5"/>
        <v>0.52552000242801322</v>
      </c>
      <c r="P30" s="31">
        <v>44739837</v>
      </c>
      <c r="Q30" s="31">
        <v>173756279</v>
      </c>
      <c r="R30" s="31">
        <v>182955534</v>
      </c>
      <c r="S30" s="31">
        <v>155067469</v>
      </c>
      <c r="T30" s="36">
        <f t="shared" si="6"/>
        <v>0.8475691639915085</v>
      </c>
      <c r="U30" s="36">
        <f t="shared" si="7"/>
        <v>1.5376005951921456E-3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98310688</v>
      </c>
      <c r="E31" s="31">
        <v>124297482</v>
      </c>
      <c r="F31" s="31">
        <v>11685592</v>
      </c>
      <c r="G31" s="36">
        <f t="shared" si="0"/>
        <v>0.11886390216290624</v>
      </c>
      <c r="H31" s="31">
        <v>1712034</v>
      </c>
      <c r="I31" s="36">
        <f t="shared" si="1"/>
        <v>1.7414525671918805E-2</v>
      </c>
      <c r="J31" s="31">
        <v>1034607</v>
      </c>
      <c r="K31" s="36">
        <f t="shared" si="2"/>
        <v>8.3236360331096649E-3</v>
      </c>
      <c r="L31" s="31">
        <v>0</v>
      </c>
      <c r="M31" s="36">
        <f t="shared" si="3"/>
        <v>0</v>
      </c>
      <c r="N31" s="31">
        <f t="shared" si="4"/>
        <v>14432233</v>
      </c>
      <c r="O31" s="36">
        <f t="shared" si="5"/>
        <v>0.11611042128753662</v>
      </c>
      <c r="P31" s="31">
        <v>1667043</v>
      </c>
      <c r="Q31" s="31">
        <v>78483883</v>
      </c>
      <c r="R31" s="31">
        <v>106684953</v>
      </c>
      <c r="S31" s="31">
        <v>16211584</v>
      </c>
      <c r="T31" s="36">
        <f t="shared" si="6"/>
        <v>0.15195754925251737</v>
      </c>
      <c r="U31" s="36">
        <f t="shared" si="7"/>
        <v>-0.37937593691344496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101317370</v>
      </c>
      <c r="E32" s="31">
        <v>102456734</v>
      </c>
      <c r="F32" s="31">
        <v>41731472</v>
      </c>
      <c r="G32" s="36">
        <f t="shared" si="0"/>
        <v>0.41188862284917188</v>
      </c>
      <c r="H32" s="31">
        <v>32304594</v>
      </c>
      <c r="I32" s="36">
        <f t="shared" si="1"/>
        <v>0.31884556419101678</v>
      </c>
      <c r="J32" s="31">
        <v>25156418</v>
      </c>
      <c r="K32" s="36">
        <f t="shared" si="2"/>
        <v>0.2455321091925495</v>
      </c>
      <c r="L32" s="31">
        <v>0</v>
      </c>
      <c r="M32" s="36">
        <f t="shared" si="3"/>
        <v>0</v>
      </c>
      <c r="N32" s="31">
        <f t="shared" si="4"/>
        <v>99192484</v>
      </c>
      <c r="O32" s="36">
        <f t="shared" si="5"/>
        <v>0.96814021028622677</v>
      </c>
      <c r="P32" s="31">
        <v>26223722</v>
      </c>
      <c r="Q32" s="31">
        <v>92866944</v>
      </c>
      <c r="R32" s="31">
        <v>95807976</v>
      </c>
      <c r="S32" s="31">
        <v>92565474</v>
      </c>
      <c r="T32" s="36">
        <f t="shared" si="6"/>
        <v>0.96615624152210455</v>
      </c>
      <c r="U32" s="36">
        <f t="shared" si="7"/>
        <v>-4.069994335662952E-2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239322414</v>
      </c>
      <c r="E33" s="31">
        <v>244763625</v>
      </c>
      <c r="F33" s="31">
        <v>179921330</v>
      </c>
      <c r="G33" s="36">
        <f t="shared" si="0"/>
        <v>0.75179473160420318</v>
      </c>
      <c r="H33" s="31">
        <v>5006673</v>
      </c>
      <c r="I33" s="36">
        <f t="shared" si="1"/>
        <v>2.0920200980423003E-2</v>
      </c>
      <c r="J33" s="31">
        <v>12182715</v>
      </c>
      <c r="K33" s="36">
        <f t="shared" si="2"/>
        <v>4.9773388509015588E-2</v>
      </c>
      <c r="L33" s="31">
        <v>0</v>
      </c>
      <c r="M33" s="36">
        <f t="shared" si="3"/>
        <v>0</v>
      </c>
      <c r="N33" s="31">
        <f t="shared" si="4"/>
        <v>197110718</v>
      </c>
      <c r="O33" s="36">
        <f t="shared" si="5"/>
        <v>0.8053105031435942</v>
      </c>
      <c r="P33" s="31">
        <v>26046955</v>
      </c>
      <c r="Q33" s="31">
        <v>212641689</v>
      </c>
      <c r="R33" s="31">
        <v>239575029</v>
      </c>
      <c r="S33" s="31">
        <v>192008653</v>
      </c>
      <c r="T33" s="36">
        <f t="shared" si="6"/>
        <v>0.80145520090910638</v>
      </c>
      <c r="U33" s="36">
        <f t="shared" si="7"/>
        <v>-0.53227872509473761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1124026031</v>
      </c>
      <c r="E34" s="31">
        <v>1154116705</v>
      </c>
      <c r="F34" s="31">
        <v>362388122</v>
      </c>
      <c r="G34" s="36">
        <f t="shared" si="0"/>
        <v>0.32240189462302588</v>
      </c>
      <c r="H34" s="31">
        <v>320819582</v>
      </c>
      <c r="I34" s="36">
        <f t="shared" si="1"/>
        <v>0.28542006426183913</v>
      </c>
      <c r="J34" s="31">
        <v>238667939</v>
      </c>
      <c r="K34" s="36">
        <f t="shared" si="2"/>
        <v>0.20679705784173708</v>
      </c>
      <c r="L34" s="31">
        <v>0</v>
      </c>
      <c r="M34" s="36">
        <f t="shared" si="3"/>
        <v>0</v>
      </c>
      <c r="N34" s="31">
        <f t="shared" si="4"/>
        <v>921875643</v>
      </c>
      <c r="O34" s="36">
        <f t="shared" si="5"/>
        <v>0.79877159649985308</v>
      </c>
      <c r="P34" s="31">
        <v>234599101</v>
      </c>
      <c r="Q34" s="31">
        <v>1016327676</v>
      </c>
      <c r="R34" s="31">
        <v>1062734648</v>
      </c>
      <c r="S34" s="31">
        <v>824685969</v>
      </c>
      <c r="T34" s="36">
        <f t="shared" si="6"/>
        <v>0.77600365298337393</v>
      </c>
      <c r="U34" s="36">
        <f t="shared" si="7"/>
        <v>1.73437919525532E-2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2137161575</v>
      </c>
      <c r="E35" s="32">
        <f>SUM(E28:E34)</f>
        <v>2257575828</v>
      </c>
      <c r="F35" s="32">
        <f>SUM(F28:F34)</f>
        <v>833512785</v>
      </c>
      <c r="G35" s="37">
        <f t="shared" si="0"/>
        <v>0.39000925093836203</v>
      </c>
      <c r="H35" s="32">
        <f>SUM(H28:H34)</f>
        <v>466709963</v>
      </c>
      <c r="I35" s="37">
        <f t="shared" si="1"/>
        <v>0.21837841764490828</v>
      </c>
      <c r="J35" s="32">
        <f>SUM(J28:J34)</f>
        <v>402717947</v>
      </c>
      <c r="K35" s="37">
        <f t="shared" si="2"/>
        <v>0.17838512532124789</v>
      </c>
      <c r="L35" s="32">
        <f>SUM(L28:L34)</f>
        <v>0</v>
      </c>
      <c r="M35" s="37">
        <f t="shared" si="3"/>
        <v>0</v>
      </c>
      <c r="N35" s="32">
        <f t="shared" si="4"/>
        <v>1702940695</v>
      </c>
      <c r="O35" s="37">
        <f t="shared" si="5"/>
        <v>0.75432270042891336</v>
      </c>
      <c r="P35" s="32">
        <f>SUM(P28:P34)</f>
        <v>414711798</v>
      </c>
      <c r="Q35" s="32">
        <f>SUM(Q28:Q34)</f>
        <v>1929164899</v>
      </c>
      <c r="R35" s="32">
        <f>SUM(R28:R34)</f>
        <v>2073759057</v>
      </c>
      <c r="S35" s="32">
        <f>SUM(S28:S34)</f>
        <v>1597236989</v>
      </c>
      <c r="T35" s="37">
        <f t="shared" si="6"/>
        <v>0.77021338790950966</v>
      </c>
      <c r="U35" s="37">
        <f t="shared" si="7"/>
        <v>-2.8920930289038971E-2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315271496</v>
      </c>
      <c r="E36" s="31">
        <v>298810112</v>
      </c>
      <c r="F36" s="31">
        <v>92568741</v>
      </c>
      <c r="G36" s="36">
        <f t="shared" si="0"/>
        <v>0.29361595378733507</v>
      </c>
      <c r="H36" s="31">
        <v>75734377</v>
      </c>
      <c r="I36" s="36">
        <f t="shared" si="1"/>
        <v>0.24021955032687128</v>
      </c>
      <c r="J36" s="31">
        <v>60754692</v>
      </c>
      <c r="K36" s="36">
        <f t="shared" si="2"/>
        <v>0.20332207499055455</v>
      </c>
      <c r="L36" s="31">
        <v>0</v>
      </c>
      <c r="M36" s="36">
        <f t="shared" si="3"/>
        <v>0</v>
      </c>
      <c r="N36" s="31">
        <f t="shared" si="4"/>
        <v>229057810</v>
      </c>
      <c r="O36" s="36">
        <f t="shared" si="5"/>
        <v>0.76656646077626722</v>
      </c>
      <c r="P36" s="31">
        <v>61166445</v>
      </c>
      <c r="Q36" s="31">
        <v>359947896</v>
      </c>
      <c r="R36" s="31">
        <v>318341364</v>
      </c>
      <c r="S36" s="31">
        <v>211740033</v>
      </c>
      <c r="T36" s="36">
        <f t="shared" si="6"/>
        <v>0.66513515661131617</v>
      </c>
      <c r="U36" s="36">
        <f t="shared" si="7"/>
        <v>-6.7316810712148012E-3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154020544</v>
      </c>
      <c r="E37" s="31">
        <v>163259665</v>
      </c>
      <c r="F37" s="31">
        <v>102417336</v>
      </c>
      <c r="G37" s="36">
        <f t="shared" si="0"/>
        <v>0.66495892911532628</v>
      </c>
      <c r="H37" s="31">
        <v>67902305</v>
      </c>
      <c r="I37" s="36">
        <f t="shared" si="1"/>
        <v>0.44086524587265452</v>
      </c>
      <c r="J37" s="31">
        <v>66547548</v>
      </c>
      <c r="K37" s="36">
        <f t="shared" si="2"/>
        <v>0.40761781545980752</v>
      </c>
      <c r="L37" s="31">
        <v>0</v>
      </c>
      <c r="M37" s="36">
        <f t="shared" si="3"/>
        <v>0</v>
      </c>
      <c r="N37" s="31">
        <f t="shared" si="4"/>
        <v>236867189</v>
      </c>
      <c r="O37" s="36">
        <f t="shared" si="5"/>
        <v>1.4508616626158091</v>
      </c>
      <c r="P37" s="31">
        <v>56334681</v>
      </c>
      <c r="Q37" s="31">
        <v>138031106</v>
      </c>
      <c r="R37" s="31">
        <v>146159826</v>
      </c>
      <c r="S37" s="31">
        <v>214453211</v>
      </c>
      <c r="T37" s="36">
        <f t="shared" si="6"/>
        <v>1.4672514114788286</v>
      </c>
      <c r="U37" s="36">
        <f t="shared" si="7"/>
        <v>0.1812891600468991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236184427</v>
      </c>
      <c r="E38" s="31">
        <v>249308427</v>
      </c>
      <c r="F38" s="31">
        <v>17976277</v>
      </c>
      <c r="G38" s="36">
        <f t="shared" si="0"/>
        <v>7.6111186619429394E-2</v>
      </c>
      <c r="H38" s="31">
        <v>108296873</v>
      </c>
      <c r="I38" s="36">
        <f t="shared" si="1"/>
        <v>0.45852673004558425</v>
      </c>
      <c r="J38" s="31">
        <v>85704786</v>
      </c>
      <c r="K38" s="36">
        <f t="shared" si="2"/>
        <v>0.34377011251208128</v>
      </c>
      <c r="L38" s="31">
        <v>0</v>
      </c>
      <c r="M38" s="36">
        <f t="shared" si="3"/>
        <v>0</v>
      </c>
      <c r="N38" s="31">
        <f t="shared" si="4"/>
        <v>211977936</v>
      </c>
      <c r="O38" s="36">
        <f t="shared" si="5"/>
        <v>0.85026382200871209</v>
      </c>
      <c r="P38" s="31">
        <v>49076108</v>
      </c>
      <c r="Q38" s="31">
        <v>180794527</v>
      </c>
      <c r="R38" s="31">
        <v>199803149</v>
      </c>
      <c r="S38" s="31">
        <v>174666920</v>
      </c>
      <c r="T38" s="36">
        <f t="shared" si="6"/>
        <v>0.87419503083006966</v>
      </c>
      <c r="U38" s="36">
        <f t="shared" si="7"/>
        <v>0.74636476877913793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383613905</v>
      </c>
      <c r="E39" s="31">
        <v>375774263</v>
      </c>
      <c r="F39" s="31">
        <v>149465963</v>
      </c>
      <c r="G39" s="36">
        <f t="shared" si="0"/>
        <v>0.38962603037030163</v>
      </c>
      <c r="H39" s="31">
        <v>753449</v>
      </c>
      <c r="I39" s="36">
        <f t="shared" si="1"/>
        <v>1.9640815678983272E-3</v>
      </c>
      <c r="J39" s="31">
        <v>118657069</v>
      </c>
      <c r="K39" s="36">
        <f t="shared" si="2"/>
        <v>0.31576688635538619</v>
      </c>
      <c r="L39" s="31">
        <v>0</v>
      </c>
      <c r="M39" s="36">
        <f t="shared" si="3"/>
        <v>0</v>
      </c>
      <c r="N39" s="31">
        <f t="shared" si="4"/>
        <v>268876481</v>
      </c>
      <c r="O39" s="36">
        <f t="shared" si="5"/>
        <v>0.71552660060702455</v>
      </c>
      <c r="P39" s="31">
        <v>451246</v>
      </c>
      <c r="Q39" s="31">
        <v>358458300</v>
      </c>
      <c r="R39" s="31">
        <v>358458307</v>
      </c>
      <c r="S39" s="31">
        <v>132383725</v>
      </c>
      <c r="T39" s="36">
        <f t="shared" si="6"/>
        <v>0.36931415011118712</v>
      </c>
      <c r="U39" s="36">
        <f t="shared" si="7"/>
        <v>261.95428435930734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1089090372</v>
      </c>
      <c r="E40" s="32">
        <f>SUM(E36:E39)</f>
        <v>1087152467</v>
      </c>
      <c r="F40" s="32">
        <f>SUM(F36:F39)</f>
        <v>362428317</v>
      </c>
      <c r="G40" s="37">
        <f t="shared" si="0"/>
        <v>0.33278075568186183</v>
      </c>
      <c r="H40" s="32">
        <f>SUM(H36:H39)</f>
        <v>252687004</v>
      </c>
      <c r="I40" s="37">
        <f t="shared" si="1"/>
        <v>0.23201656216643149</v>
      </c>
      <c r="J40" s="32">
        <f>SUM(J36:J39)</f>
        <v>331664095</v>
      </c>
      <c r="K40" s="37">
        <f t="shared" si="2"/>
        <v>0.30507597146445148</v>
      </c>
      <c r="L40" s="32">
        <f>SUM(L36:L39)</f>
        <v>0</v>
      </c>
      <c r="M40" s="37">
        <f t="shared" si="3"/>
        <v>0</v>
      </c>
      <c r="N40" s="32">
        <f t="shared" si="4"/>
        <v>946779416</v>
      </c>
      <c r="O40" s="37">
        <f t="shared" si="5"/>
        <v>0.87088006948339103</v>
      </c>
      <c r="P40" s="32">
        <f>SUM(P36:P39)</f>
        <v>167028480</v>
      </c>
      <c r="Q40" s="32">
        <f>SUM(Q36:Q39)</f>
        <v>1037231829</v>
      </c>
      <c r="R40" s="32">
        <f>SUM(R36:R39)</f>
        <v>1022762646</v>
      </c>
      <c r="S40" s="32">
        <f>SUM(S36:S39)</f>
        <v>733243889</v>
      </c>
      <c r="T40" s="37">
        <f t="shared" si="6"/>
        <v>0.71692478393466863</v>
      </c>
      <c r="U40" s="37">
        <f t="shared" si="7"/>
        <v>0.98567391022177775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391978440</v>
      </c>
      <c r="E41" s="31">
        <v>402778440</v>
      </c>
      <c r="F41" s="31">
        <v>162716399</v>
      </c>
      <c r="G41" s="36">
        <f t="shared" si="0"/>
        <v>0.41511568595456422</v>
      </c>
      <c r="H41" s="31">
        <v>121627409</v>
      </c>
      <c r="I41" s="36">
        <f t="shared" si="1"/>
        <v>0.31029106855979122</v>
      </c>
      <c r="J41" s="31">
        <v>102504863</v>
      </c>
      <c r="K41" s="36">
        <f t="shared" si="2"/>
        <v>0.25449441385194299</v>
      </c>
      <c r="L41" s="31">
        <v>0</v>
      </c>
      <c r="M41" s="36">
        <f t="shared" si="3"/>
        <v>0</v>
      </c>
      <c r="N41" s="31">
        <f t="shared" si="4"/>
        <v>386848671</v>
      </c>
      <c r="O41" s="36">
        <f t="shared" si="5"/>
        <v>0.96045029371482749</v>
      </c>
      <c r="P41" s="31">
        <v>93890076</v>
      </c>
      <c r="Q41" s="31">
        <v>368167008</v>
      </c>
      <c r="R41" s="31">
        <v>361575848</v>
      </c>
      <c r="S41" s="31">
        <v>341115553</v>
      </c>
      <c r="T41" s="36">
        <f t="shared" si="6"/>
        <v>0.94341354624991436</v>
      </c>
      <c r="U41" s="36">
        <f t="shared" si="7"/>
        <v>9.1753967693028571E-2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111270078</v>
      </c>
      <c r="E42" s="31">
        <v>133919110</v>
      </c>
      <c r="F42" s="31">
        <v>40281077</v>
      </c>
      <c r="G42" s="36">
        <f t="shared" si="0"/>
        <v>0.36201176204801438</v>
      </c>
      <c r="H42" s="31">
        <v>16774044</v>
      </c>
      <c r="I42" s="36">
        <f t="shared" si="1"/>
        <v>0.15075071664819001</v>
      </c>
      <c r="J42" s="31">
        <v>25633313</v>
      </c>
      <c r="K42" s="36">
        <f t="shared" si="2"/>
        <v>0.19140892588070516</v>
      </c>
      <c r="L42" s="31">
        <v>0</v>
      </c>
      <c r="M42" s="36">
        <f t="shared" si="3"/>
        <v>0</v>
      </c>
      <c r="N42" s="31">
        <f t="shared" si="4"/>
        <v>82688434</v>
      </c>
      <c r="O42" s="36">
        <f t="shared" si="5"/>
        <v>0.61745059386968748</v>
      </c>
      <c r="P42" s="31">
        <v>21968505</v>
      </c>
      <c r="Q42" s="31">
        <v>86502530</v>
      </c>
      <c r="R42" s="31">
        <v>67104042</v>
      </c>
      <c r="S42" s="31">
        <v>66834726</v>
      </c>
      <c r="T42" s="36">
        <f t="shared" si="6"/>
        <v>0.99598659049480209</v>
      </c>
      <c r="U42" s="36">
        <f t="shared" si="7"/>
        <v>0.16682100124701238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373620226</v>
      </c>
      <c r="E43" s="31">
        <v>397110891</v>
      </c>
      <c r="F43" s="31">
        <v>171144853</v>
      </c>
      <c r="G43" s="36">
        <f t="shared" si="0"/>
        <v>0.45807170246719991</v>
      </c>
      <c r="H43" s="31">
        <v>121677761</v>
      </c>
      <c r="I43" s="36">
        <f t="shared" si="1"/>
        <v>0.32567230715180823</v>
      </c>
      <c r="J43" s="31">
        <v>98958515</v>
      </c>
      <c r="K43" s="36">
        <f t="shared" si="2"/>
        <v>0.24919617477829387</v>
      </c>
      <c r="L43" s="31">
        <v>0</v>
      </c>
      <c r="M43" s="36">
        <f t="shared" si="3"/>
        <v>0</v>
      </c>
      <c r="N43" s="31">
        <f t="shared" si="4"/>
        <v>391781129</v>
      </c>
      <c r="O43" s="36">
        <f t="shared" si="5"/>
        <v>0.98657865568335668</v>
      </c>
      <c r="P43" s="31">
        <v>95594960</v>
      </c>
      <c r="Q43" s="31">
        <v>353034955</v>
      </c>
      <c r="R43" s="31">
        <v>363830115</v>
      </c>
      <c r="S43" s="31">
        <v>358561381</v>
      </c>
      <c r="T43" s="36">
        <f t="shared" si="6"/>
        <v>0.98551869737336062</v>
      </c>
      <c r="U43" s="36">
        <f t="shared" si="7"/>
        <v>3.5185484674087331E-2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115052329</v>
      </c>
      <c r="E44" s="31">
        <v>120552329</v>
      </c>
      <c r="F44" s="31">
        <v>68533025</v>
      </c>
      <c r="G44" s="36">
        <f t="shared" si="0"/>
        <v>0.59566829803158527</v>
      </c>
      <c r="H44" s="31">
        <v>26353835</v>
      </c>
      <c r="I44" s="36">
        <f t="shared" si="1"/>
        <v>0.22905955254499891</v>
      </c>
      <c r="J44" s="31">
        <v>20451422</v>
      </c>
      <c r="K44" s="36">
        <f t="shared" si="2"/>
        <v>0.16964767225691674</v>
      </c>
      <c r="L44" s="31">
        <v>0</v>
      </c>
      <c r="M44" s="36">
        <f t="shared" si="3"/>
        <v>0</v>
      </c>
      <c r="N44" s="31">
        <f t="shared" si="4"/>
        <v>115338282</v>
      </c>
      <c r="O44" s="36">
        <f t="shared" si="5"/>
        <v>0.95674868297235471</v>
      </c>
      <c r="P44" s="31">
        <v>20226700</v>
      </c>
      <c r="Q44" s="31">
        <v>258024095</v>
      </c>
      <c r="R44" s="31">
        <v>100541580</v>
      </c>
      <c r="S44" s="31">
        <v>101234839</v>
      </c>
      <c r="T44" s="36">
        <f t="shared" si="6"/>
        <v>1.0068952467227987</v>
      </c>
      <c r="U44" s="36">
        <f t="shared" si="7"/>
        <v>1.111016626538186E-2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839939562</v>
      </c>
      <c r="E45" s="31">
        <v>837791300</v>
      </c>
      <c r="F45" s="31">
        <v>510110851</v>
      </c>
      <c r="G45" s="36">
        <f t="shared" si="0"/>
        <v>0.60731851918650304</v>
      </c>
      <c r="H45" s="31">
        <v>171428957</v>
      </c>
      <c r="I45" s="36">
        <f t="shared" si="1"/>
        <v>0.20409677642973079</v>
      </c>
      <c r="J45" s="31">
        <v>136281377</v>
      </c>
      <c r="K45" s="36">
        <f t="shared" si="2"/>
        <v>0.16266745309959652</v>
      </c>
      <c r="L45" s="31">
        <v>0</v>
      </c>
      <c r="M45" s="36">
        <f t="shared" si="3"/>
        <v>0</v>
      </c>
      <c r="N45" s="31">
        <f t="shared" si="4"/>
        <v>817821185</v>
      </c>
      <c r="O45" s="36">
        <f t="shared" si="5"/>
        <v>0.97616337744256831</v>
      </c>
      <c r="P45" s="31">
        <v>139201055</v>
      </c>
      <c r="Q45" s="31">
        <v>757920937</v>
      </c>
      <c r="R45" s="31">
        <v>777586013</v>
      </c>
      <c r="S45" s="31">
        <v>758462772</v>
      </c>
      <c r="T45" s="36">
        <f t="shared" si="6"/>
        <v>0.97540691231543541</v>
      </c>
      <c r="U45" s="36">
        <f t="shared" si="7"/>
        <v>-2.0974539309346452E-2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459638643</v>
      </c>
      <c r="E46" s="31">
        <v>489538643</v>
      </c>
      <c r="F46" s="31">
        <v>474637254</v>
      </c>
      <c r="G46" s="36">
        <f t="shared" si="0"/>
        <v>1.0326313098961959</v>
      </c>
      <c r="H46" s="31">
        <v>284664670</v>
      </c>
      <c r="I46" s="36">
        <f t="shared" si="1"/>
        <v>0.61932275350486576</v>
      </c>
      <c r="J46" s="31">
        <v>300521302</v>
      </c>
      <c r="K46" s="36">
        <f t="shared" si="2"/>
        <v>0.61388678155893817</v>
      </c>
      <c r="L46" s="31">
        <v>0</v>
      </c>
      <c r="M46" s="36">
        <f t="shared" si="3"/>
        <v>0</v>
      </c>
      <c r="N46" s="31">
        <f t="shared" si="4"/>
        <v>1059823226</v>
      </c>
      <c r="O46" s="36">
        <f t="shared" si="5"/>
        <v>2.1649429338308641</v>
      </c>
      <c r="P46" s="31">
        <v>302215459</v>
      </c>
      <c r="Q46" s="31">
        <v>463370480</v>
      </c>
      <c r="R46" s="31">
        <v>408599534</v>
      </c>
      <c r="S46" s="31">
        <v>889139042</v>
      </c>
      <c r="T46" s="36">
        <f t="shared" si="6"/>
        <v>2.176064748032728</v>
      </c>
      <c r="U46" s="36">
        <f t="shared" si="7"/>
        <v>-5.6057919922620769E-3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2291499278</v>
      </c>
      <c r="E47" s="32">
        <f>SUM(E41:E46)</f>
        <v>2381690713</v>
      </c>
      <c r="F47" s="32">
        <f>SUM(F41:F46)</f>
        <v>1427423459</v>
      </c>
      <c r="G47" s="37">
        <f t="shared" si="0"/>
        <v>0.62292119081348452</v>
      </c>
      <c r="H47" s="32">
        <f>SUM(H41:H46)</f>
        <v>742526676</v>
      </c>
      <c r="I47" s="37">
        <f t="shared" si="1"/>
        <v>0.32403530872943176</v>
      </c>
      <c r="J47" s="32">
        <f>SUM(J41:J46)</f>
        <v>684350792</v>
      </c>
      <c r="K47" s="37">
        <f t="shared" si="2"/>
        <v>0.28733822921028451</v>
      </c>
      <c r="L47" s="32">
        <f>SUM(L41:L46)</f>
        <v>0</v>
      </c>
      <c r="M47" s="37">
        <f t="shared" si="3"/>
        <v>0</v>
      </c>
      <c r="N47" s="32">
        <f t="shared" si="4"/>
        <v>2854300927</v>
      </c>
      <c r="O47" s="37">
        <f t="shared" si="5"/>
        <v>1.1984347553695147</v>
      </c>
      <c r="P47" s="32">
        <f>SUM(P41:P46)</f>
        <v>673096755</v>
      </c>
      <c r="Q47" s="32">
        <f>SUM(Q41:Q46)</f>
        <v>2287020005</v>
      </c>
      <c r="R47" s="32">
        <f>SUM(R41:R46)</f>
        <v>2079237132</v>
      </c>
      <c r="S47" s="32">
        <f>SUM(S41:S46)</f>
        <v>2515348313</v>
      </c>
      <c r="T47" s="37">
        <f t="shared" si="6"/>
        <v>1.2097457641017157</v>
      </c>
      <c r="U47" s="37">
        <f t="shared" si="7"/>
        <v>1.6719790901383869E-2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403019376</v>
      </c>
      <c r="E48" s="31">
        <v>414562391</v>
      </c>
      <c r="F48" s="31">
        <v>178052265</v>
      </c>
      <c r="G48" s="36">
        <f t="shared" si="0"/>
        <v>0.44179579346080872</v>
      </c>
      <c r="H48" s="31">
        <v>115560016</v>
      </c>
      <c r="I48" s="36">
        <f t="shared" si="1"/>
        <v>0.28673563327635143</v>
      </c>
      <c r="J48" s="31">
        <v>91881105</v>
      </c>
      <c r="K48" s="36">
        <f t="shared" si="2"/>
        <v>0.2216339614849433</v>
      </c>
      <c r="L48" s="31">
        <v>0</v>
      </c>
      <c r="M48" s="36">
        <f t="shared" si="3"/>
        <v>0</v>
      </c>
      <c r="N48" s="31">
        <f t="shared" si="4"/>
        <v>385493386</v>
      </c>
      <c r="O48" s="36">
        <f t="shared" si="5"/>
        <v>0.92988026499490162</v>
      </c>
      <c r="P48" s="31">
        <v>96585210</v>
      </c>
      <c r="Q48" s="31">
        <v>376019963</v>
      </c>
      <c r="R48" s="31">
        <v>376429963</v>
      </c>
      <c r="S48" s="31">
        <v>362240593</v>
      </c>
      <c r="T48" s="36">
        <f t="shared" si="6"/>
        <v>0.96230541828573835</v>
      </c>
      <c r="U48" s="36">
        <f t="shared" si="7"/>
        <v>-4.8704196015104229E-2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368347836</v>
      </c>
      <c r="E49" s="31">
        <v>374774436</v>
      </c>
      <c r="F49" s="31">
        <v>158311015</v>
      </c>
      <c r="G49" s="36">
        <f t="shared" si="0"/>
        <v>0.42978673831546549</v>
      </c>
      <c r="H49" s="31">
        <v>100528853</v>
      </c>
      <c r="I49" s="36">
        <f t="shared" si="1"/>
        <v>0.27291826685253012</v>
      </c>
      <c r="J49" s="31">
        <v>75100864</v>
      </c>
      <c r="K49" s="36">
        <f t="shared" si="2"/>
        <v>0.20038950575593689</v>
      </c>
      <c r="L49" s="31">
        <v>0</v>
      </c>
      <c r="M49" s="36">
        <f t="shared" si="3"/>
        <v>0</v>
      </c>
      <c r="N49" s="31">
        <f t="shared" si="4"/>
        <v>333940732</v>
      </c>
      <c r="O49" s="36">
        <f t="shared" si="5"/>
        <v>0.89104458554905275</v>
      </c>
      <c r="P49" s="31">
        <v>71173795</v>
      </c>
      <c r="Q49" s="31">
        <v>396943540</v>
      </c>
      <c r="R49" s="31">
        <v>359832419</v>
      </c>
      <c r="S49" s="31">
        <v>330493264</v>
      </c>
      <c r="T49" s="36">
        <f t="shared" si="6"/>
        <v>0.91846439217028975</v>
      </c>
      <c r="U49" s="36">
        <f t="shared" si="7"/>
        <v>5.5175770801599189E-2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391308036</v>
      </c>
      <c r="E50" s="31">
        <v>411363460</v>
      </c>
      <c r="F50" s="31">
        <v>170942720</v>
      </c>
      <c r="G50" s="36">
        <f t="shared" si="0"/>
        <v>0.4368495003256207</v>
      </c>
      <c r="H50" s="31">
        <v>127247729</v>
      </c>
      <c r="I50" s="36">
        <f t="shared" si="1"/>
        <v>0.32518557579533069</v>
      </c>
      <c r="J50" s="31">
        <v>99699583</v>
      </c>
      <c r="K50" s="36">
        <f t="shared" si="2"/>
        <v>0.2423637310907488</v>
      </c>
      <c r="L50" s="31">
        <v>0</v>
      </c>
      <c r="M50" s="36">
        <f t="shared" si="3"/>
        <v>0</v>
      </c>
      <c r="N50" s="31">
        <f t="shared" si="4"/>
        <v>397890032</v>
      </c>
      <c r="O50" s="36">
        <f t="shared" si="5"/>
        <v>0.9672469013169035</v>
      </c>
      <c r="P50" s="31">
        <v>210105179</v>
      </c>
      <c r="Q50" s="31">
        <v>362794086</v>
      </c>
      <c r="R50" s="31">
        <v>385917460</v>
      </c>
      <c r="S50" s="31">
        <v>375626671</v>
      </c>
      <c r="T50" s="36">
        <f t="shared" si="6"/>
        <v>0.97333422281541759</v>
      </c>
      <c r="U50" s="36">
        <f t="shared" si="7"/>
        <v>-0.52547774655283486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272637395</v>
      </c>
      <c r="E51" s="31">
        <v>222056568</v>
      </c>
      <c r="F51" s="31">
        <v>70661977</v>
      </c>
      <c r="G51" s="36">
        <f t="shared" si="0"/>
        <v>0.25917932864638765</v>
      </c>
      <c r="H51" s="31">
        <v>58173094</v>
      </c>
      <c r="I51" s="36">
        <f t="shared" si="1"/>
        <v>0.21337166165338398</v>
      </c>
      <c r="J51" s="31">
        <v>45546511</v>
      </c>
      <c r="K51" s="36">
        <f t="shared" si="2"/>
        <v>0.20511219915818929</v>
      </c>
      <c r="L51" s="31">
        <v>0</v>
      </c>
      <c r="M51" s="36">
        <f t="shared" si="3"/>
        <v>0</v>
      </c>
      <c r="N51" s="31">
        <f t="shared" si="4"/>
        <v>174381582</v>
      </c>
      <c r="O51" s="36">
        <f t="shared" si="5"/>
        <v>0.78530251805026541</v>
      </c>
      <c r="P51" s="31">
        <v>47910675</v>
      </c>
      <c r="Q51" s="31">
        <v>194362131</v>
      </c>
      <c r="R51" s="31">
        <v>221872131</v>
      </c>
      <c r="S51" s="31">
        <v>109425268</v>
      </c>
      <c r="T51" s="36">
        <f t="shared" si="6"/>
        <v>0.49319068378173192</v>
      </c>
      <c r="U51" s="36">
        <f t="shared" si="7"/>
        <v>-4.9345245083689648E-2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963154430</v>
      </c>
      <c r="E52" s="31">
        <v>1013407858</v>
      </c>
      <c r="F52" s="31">
        <v>334916402</v>
      </c>
      <c r="G52" s="36">
        <f t="shared" si="0"/>
        <v>0.34772866278567605</v>
      </c>
      <c r="H52" s="31">
        <v>277600962</v>
      </c>
      <c r="I52" s="36">
        <f t="shared" si="1"/>
        <v>0.28822061483951228</v>
      </c>
      <c r="J52" s="31">
        <v>215226688</v>
      </c>
      <c r="K52" s="36">
        <f t="shared" si="2"/>
        <v>0.21237913866659597</v>
      </c>
      <c r="L52" s="31">
        <v>0</v>
      </c>
      <c r="M52" s="36">
        <f t="shared" si="3"/>
        <v>0</v>
      </c>
      <c r="N52" s="31">
        <f t="shared" si="4"/>
        <v>827744052</v>
      </c>
      <c r="O52" s="36">
        <f t="shared" si="5"/>
        <v>0.81679261263434966</v>
      </c>
      <c r="P52" s="31">
        <v>209497053</v>
      </c>
      <c r="Q52" s="31">
        <v>827905213</v>
      </c>
      <c r="R52" s="31">
        <v>879049265</v>
      </c>
      <c r="S52" s="31">
        <v>744048267</v>
      </c>
      <c r="T52" s="36">
        <f t="shared" si="6"/>
        <v>0.84642385429899658</v>
      </c>
      <c r="U52" s="36">
        <f t="shared" si="7"/>
        <v>2.7349477799098132E-2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2398467073</v>
      </c>
      <c r="E53" s="32">
        <f>SUM(E48:E52)</f>
        <v>2436164713</v>
      </c>
      <c r="F53" s="32">
        <f>SUM(F48:F52)</f>
        <v>912884379</v>
      </c>
      <c r="G53" s="37">
        <f t="shared" si="0"/>
        <v>0.38061159532958072</v>
      </c>
      <c r="H53" s="32">
        <f>SUM(H48:H52)</f>
        <v>679110654</v>
      </c>
      <c r="I53" s="37">
        <f t="shared" si="1"/>
        <v>0.28314362187618825</v>
      </c>
      <c r="J53" s="32">
        <f>SUM(J48:J52)</f>
        <v>527454751</v>
      </c>
      <c r="K53" s="37">
        <f t="shared" si="2"/>
        <v>0.21651029923607631</v>
      </c>
      <c r="L53" s="32">
        <f>SUM(L48:L52)</f>
        <v>0</v>
      </c>
      <c r="M53" s="37">
        <f t="shared" si="3"/>
        <v>0</v>
      </c>
      <c r="N53" s="32">
        <f t="shared" si="4"/>
        <v>2119449784</v>
      </c>
      <c r="O53" s="37">
        <f t="shared" si="5"/>
        <v>0.86999445180782409</v>
      </c>
      <c r="P53" s="32">
        <f>SUM(P48:P52)</f>
        <v>635271912</v>
      </c>
      <c r="Q53" s="32">
        <f>SUM(Q48:Q52)</f>
        <v>2158024933</v>
      </c>
      <c r="R53" s="32">
        <f>SUM(R48:R52)</f>
        <v>2223101238</v>
      </c>
      <c r="S53" s="32">
        <f>SUM(S48:S52)</f>
        <v>1921834063</v>
      </c>
      <c r="T53" s="37">
        <f t="shared" si="6"/>
        <v>0.86448337581286527</v>
      </c>
      <c r="U53" s="37">
        <f t="shared" si="7"/>
        <v>-0.1697181300847439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18551278881</v>
      </c>
      <c r="E54" s="32">
        <f>SUM(E8:E9,E11:E18,E20:E26,E28:E34,E36:E39,E41:E46,E48:E52)</f>
        <v>19063864012</v>
      </c>
      <c r="F54" s="32">
        <f>SUM(F8:F9,F11:F18,F20:F26,F28:F34,F36:F39,F41:F46,F48:F52)</f>
        <v>15911547442</v>
      </c>
      <c r="G54" s="37">
        <f t="shared" si="0"/>
        <v>0.85770622845287603</v>
      </c>
      <c r="H54" s="32">
        <f>SUM(H8:H9,H11:H18,H20:H26,H28:H34,H36:H39,H41:H46,H48:H52)</f>
        <v>-2396853580</v>
      </c>
      <c r="I54" s="37">
        <f t="shared" si="1"/>
        <v>-0.1292015281197044</v>
      </c>
      <c r="J54" s="32">
        <f>SUM(J8:J9,J11:J18,J20:J26,J28:J34,J36:J39,J41:J46,J48:J52)</f>
        <v>4275039268</v>
      </c>
      <c r="K54" s="37">
        <f t="shared" si="2"/>
        <v>0.22424830901589626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17789733130</v>
      </c>
      <c r="O54" s="37">
        <f t="shared" si="5"/>
        <v>0.93316512952473951</v>
      </c>
      <c r="P54" s="32">
        <f>SUM(P8:P9,P11:P18,P20:P26,P28:P34,P36:P39,P41:P46,P48:P52)</f>
        <v>3451940207</v>
      </c>
      <c r="Q54" s="32">
        <f>SUM(Q8:Q9,Q11:Q18,Q20:Q26,Q28:Q34,Q36:Q39,Q41:Q46,Q48:Q52)</f>
        <v>17478494616</v>
      </c>
      <c r="R54" s="32">
        <f>SUM(R8:R9,R11:R18,R20:R26,R28:R34,R36:R39,R41:R46,R48:R52)</f>
        <v>17413410032</v>
      </c>
      <c r="S54" s="32">
        <f>SUM(S8:S9,S11:S18,S20:S26,S28:S34,S36:S39,S41:S46,S48:S52)</f>
        <v>16078335417</v>
      </c>
      <c r="T54" s="37">
        <f t="shared" si="6"/>
        <v>0.92333066225704319</v>
      </c>
      <c r="U54" s="37">
        <f t="shared" si="7"/>
        <v>0.23844534135640094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2526577397</v>
      </c>
      <c r="E57" s="31">
        <v>2512765737</v>
      </c>
      <c r="F57" s="31">
        <v>727570089</v>
      </c>
      <c r="G57" s="36">
        <f t="shared" ref="G57:G85" si="8">IF(($D57      =0),0,($F57      /$D57      ))</f>
        <v>0.28796667375553192</v>
      </c>
      <c r="H57" s="31">
        <v>485368890</v>
      </c>
      <c r="I57" s="36">
        <f t="shared" ref="I57:I85" si="9">IF(($D57      =0),0,($H57      /$D57      ))</f>
        <v>0.19210529254964281</v>
      </c>
      <c r="J57" s="31">
        <v>946035210</v>
      </c>
      <c r="K57" s="36">
        <f t="shared" ref="K57:K85" si="10">IF(($E57      =0),0,($J57      /$E57      ))</f>
        <v>0.37649160686561844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2158974189</v>
      </c>
      <c r="O57" s="36">
        <f t="shared" ref="O57:O85" si="13">IF(($E57      =0),0,($N57      /$E57      ))</f>
        <v>0.85920233518370359</v>
      </c>
      <c r="P57" s="31">
        <v>708358069</v>
      </c>
      <c r="Q57" s="31">
        <v>2280721438</v>
      </c>
      <c r="R57" s="31">
        <v>2293115638</v>
      </c>
      <c r="S57" s="31">
        <v>1974039711</v>
      </c>
      <c r="T57" s="36">
        <f t="shared" ref="T57:T85" si="14">IF(($R57      =0),0,($S57      /$R57      ))</f>
        <v>0.86085484669308243</v>
      </c>
      <c r="U57" s="36">
        <f t="shared" ref="U57:U85" si="15">IF(($P57      =0),0,(($J57      /$P57      )-1))</f>
        <v>0.33553248194875862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2526577397</v>
      </c>
      <c r="E58" s="32">
        <f>E57</f>
        <v>2512765737</v>
      </c>
      <c r="F58" s="32">
        <f>F57</f>
        <v>727570089</v>
      </c>
      <c r="G58" s="37">
        <f t="shared" si="8"/>
        <v>0.28796667375553192</v>
      </c>
      <c r="H58" s="32">
        <f>H57</f>
        <v>485368890</v>
      </c>
      <c r="I58" s="37">
        <f t="shared" si="9"/>
        <v>0.19210529254964281</v>
      </c>
      <c r="J58" s="32">
        <f>J57</f>
        <v>946035210</v>
      </c>
      <c r="K58" s="37">
        <f t="shared" si="10"/>
        <v>0.37649160686561844</v>
      </c>
      <c r="L58" s="32">
        <f>L57</f>
        <v>0</v>
      </c>
      <c r="M58" s="37">
        <f t="shared" si="11"/>
        <v>0</v>
      </c>
      <c r="N58" s="32">
        <f t="shared" si="12"/>
        <v>2158974189</v>
      </c>
      <c r="O58" s="37">
        <f t="shared" si="13"/>
        <v>0.85920233518370359</v>
      </c>
      <c r="P58" s="32">
        <f>P57</f>
        <v>708358069</v>
      </c>
      <c r="Q58" s="32">
        <f>Q57</f>
        <v>2280721438</v>
      </c>
      <c r="R58" s="32">
        <f>R57</f>
        <v>2293115638</v>
      </c>
      <c r="S58" s="32">
        <f>S57</f>
        <v>1974039711</v>
      </c>
      <c r="T58" s="37">
        <f t="shared" si="14"/>
        <v>0.86085484669308243</v>
      </c>
      <c r="U58" s="37">
        <f t="shared" si="15"/>
        <v>0.33553248194875862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202790396</v>
      </c>
      <c r="E59" s="31">
        <v>201595455</v>
      </c>
      <c r="F59" s="31">
        <v>35262895</v>
      </c>
      <c r="G59" s="36">
        <f t="shared" si="8"/>
        <v>0.1738883876926795</v>
      </c>
      <c r="H59" s="31">
        <v>42757904</v>
      </c>
      <c r="I59" s="36">
        <f t="shared" si="9"/>
        <v>0.21084777604556776</v>
      </c>
      <c r="J59" s="31">
        <v>35104655</v>
      </c>
      <c r="K59" s="36">
        <f t="shared" si="10"/>
        <v>0.17413415892734288</v>
      </c>
      <c r="L59" s="31">
        <v>0</v>
      </c>
      <c r="M59" s="36">
        <f t="shared" si="11"/>
        <v>0</v>
      </c>
      <c r="N59" s="31">
        <f t="shared" si="12"/>
        <v>113125454</v>
      </c>
      <c r="O59" s="36">
        <f t="shared" si="13"/>
        <v>0.56115081562726699</v>
      </c>
      <c r="P59" s="31">
        <v>33032875</v>
      </c>
      <c r="Q59" s="31">
        <v>37571031</v>
      </c>
      <c r="R59" s="31">
        <v>104683396</v>
      </c>
      <c r="S59" s="31">
        <v>91414017</v>
      </c>
      <c r="T59" s="36">
        <f t="shared" si="14"/>
        <v>0.87324275379831962</v>
      </c>
      <c r="U59" s="36">
        <f t="shared" si="15"/>
        <v>6.2718730961201619E-2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176187587</v>
      </c>
      <c r="E60" s="31">
        <v>170678587</v>
      </c>
      <c r="F60" s="31">
        <v>41497</v>
      </c>
      <c r="G60" s="36">
        <f t="shared" si="8"/>
        <v>2.3552737571688295E-4</v>
      </c>
      <c r="H60" s="31">
        <v>16684</v>
      </c>
      <c r="I60" s="36">
        <f t="shared" si="9"/>
        <v>9.4694525784044028E-5</v>
      </c>
      <c r="J60" s="31">
        <v>17154</v>
      </c>
      <c r="K60" s="36">
        <f t="shared" si="10"/>
        <v>1.0050469892863597E-4</v>
      </c>
      <c r="L60" s="31">
        <v>0</v>
      </c>
      <c r="M60" s="36">
        <f t="shared" si="11"/>
        <v>0</v>
      </c>
      <c r="N60" s="31">
        <f t="shared" si="12"/>
        <v>75335</v>
      </c>
      <c r="O60" s="36">
        <f t="shared" si="13"/>
        <v>4.4138518676628134E-4</v>
      </c>
      <c r="P60" s="31">
        <v>124658099</v>
      </c>
      <c r="Q60" s="31">
        <v>174944999</v>
      </c>
      <c r="R60" s="31">
        <v>165826567</v>
      </c>
      <c r="S60" s="31">
        <v>364296113</v>
      </c>
      <c r="T60" s="36">
        <f t="shared" si="14"/>
        <v>2.1968501163025342</v>
      </c>
      <c r="U60" s="36">
        <f t="shared" si="15"/>
        <v>-0.99986239161243751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113209720</v>
      </c>
      <c r="E61" s="31">
        <v>141711366</v>
      </c>
      <c r="F61" s="31">
        <v>23756972</v>
      </c>
      <c r="G61" s="36">
        <f t="shared" si="8"/>
        <v>0.20984922496054226</v>
      </c>
      <c r="H61" s="31">
        <v>13222332</v>
      </c>
      <c r="I61" s="36">
        <f t="shared" si="9"/>
        <v>0.11679502431416666</v>
      </c>
      <c r="J61" s="31">
        <v>9242457</v>
      </c>
      <c r="K61" s="36">
        <f t="shared" si="10"/>
        <v>6.522029432699139E-2</v>
      </c>
      <c r="L61" s="31">
        <v>0</v>
      </c>
      <c r="M61" s="36">
        <f t="shared" si="11"/>
        <v>0</v>
      </c>
      <c r="N61" s="31">
        <f t="shared" si="12"/>
        <v>46221761</v>
      </c>
      <c r="O61" s="36">
        <f t="shared" si="13"/>
        <v>0.32616833994811678</v>
      </c>
      <c r="P61" s="31">
        <v>14539519</v>
      </c>
      <c r="Q61" s="31">
        <v>118999610</v>
      </c>
      <c r="R61" s="31">
        <v>120526764</v>
      </c>
      <c r="S61" s="31">
        <v>69577727</v>
      </c>
      <c r="T61" s="36">
        <f t="shared" si="14"/>
        <v>0.57728030431481592</v>
      </c>
      <c r="U61" s="36">
        <f t="shared" si="15"/>
        <v>-0.36432168079287908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38670619</v>
      </c>
      <c r="E62" s="31">
        <v>40206619</v>
      </c>
      <c r="F62" s="31">
        <v>1071748</v>
      </c>
      <c r="G62" s="36">
        <f t="shared" si="8"/>
        <v>2.7714787808284114E-2</v>
      </c>
      <c r="H62" s="31">
        <v>10125473</v>
      </c>
      <c r="I62" s="36">
        <f t="shared" si="9"/>
        <v>0.26183891703414419</v>
      </c>
      <c r="J62" s="31">
        <v>7925561</v>
      </c>
      <c r="K62" s="36">
        <f t="shared" si="10"/>
        <v>0.19712080242310351</v>
      </c>
      <c r="L62" s="31">
        <v>0</v>
      </c>
      <c r="M62" s="36">
        <f t="shared" si="11"/>
        <v>0</v>
      </c>
      <c r="N62" s="31">
        <f t="shared" si="12"/>
        <v>19122782</v>
      </c>
      <c r="O62" s="36">
        <f t="shared" si="13"/>
        <v>0.4756127840542872</v>
      </c>
      <c r="P62" s="31">
        <v>16868653</v>
      </c>
      <c r="Q62" s="31">
        <v>36000018</v>
      </c>
      <c r="R62" s="31">
        <v>36692374</v>
      </c>
      <c r="S62" s="31">
        <v>36611103</v>
      </c>
      <c r="T62" s="36">
        <f t="shared" si="14"/>
        <v>0.9977850710886137</v>
      </c>
      <c r="U62" s="36">
        <f t="shared" si="15"/>
        <v>-0.53016041055560281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530858322</v>
      </c>
      <c r="E63" s="32">
        <f>SUM(E59:E62)</f>
        <v>554192027</v>
      </c>
      <c r="F63" s="32">
        <f>SUM(F59:F62)</f>
        <v>60133112</v>
      </c>
      <c r="G63" s="37">
        <f t="shared" si="8"/>
        <v>0.11327525538913941</v>
      </c>
      <c r="H63" s="32">
        <f>SUM(H59:H62)</f>
        <v>66122393</v>
      </c>
      <c r="I63" s="37">
        <f t="shared" si="9"/>
        <v>0.12455751423635024</v>
      </c>
      <c r="J63" s="32">
        <f>SUM(J59:J62)</f>
        <v>52289827</v>
      </c>
      <c r="K63" s="37">
        <f t="shared" si="10"/>
        <v>9.4353264667230582E-2</v>
      </c>
      <c r="L63" s="32">
        <f>SUM(L59:L62)</f>
        <v>0</v>
      </c>
      <c r="M63" s="37">
        <f t="shared" si="11"/>
        <v>0</v>
      </c>
      <c r="N63" s="32">
        <f t="shared" si="12"/>
        <v>178545332</v>
      </c>
      <c r="O63" s="37">
        <f t="shared" si="13"/>
        <v>0.32217232168877813</v>
      </c>
      <c r="P63" s="32">
        <f>SUM(P59:P62)</f>
        <v>189099146</v>
      </c>
      <c r="Q63" s="32">
        <f>SUM(Q59:Q62)</f>
        <v>367515658</v>
      </c>
      <c r="R63" s="32">
        <f>SUM(R59:R62)</f>
        <v>427729101</v>
      </c>
      <c r="S63" s="32">
        <f>SUM(S59:S62)</f>
        <v>561898960</v>
      </c>
      <c r="T63" s="37">
        <f t="shared" si="14"/>
        <v>1.3136795197855851</v>
      </c>
      <c r="U63" s="37">
        <f t="shared" si="15"/>
        <v>-0.72347930645863412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84586802</v>
      </c>
      <c r="E64" s="31">
        <v>84865001</v>
      </c>
      <c r="F64" s="31">
        <v>20516829</v>
      </c>
      <c r="G64" s="36">
        <f t="shared" si="8"/>
        <v>0.24255354872028381</v>
      </c>
      <c r="H64" s="31">
        <v>17427189</v>
      </c>
      <c r="I64" s="36">
        <f t="shared" si="9"/>
        <v>0.2060272830742555</v>
      </c>
      <c r="J64" s="31">
        <v>18876279</v>
      </c>
      <c r="K64" s="36">
        <f t="shared" si="10"/>
        <v>0.22242713459698185</v>
      </c>
      <c r="L64" s="31">
        <v>0</v>
      </c>
      <c r="M64" s="36">
        <f t="shared" si="11"/>
        <v>0</v>
      </c>
      <c r="N64" s="31">
        <f t="shared" si="12"/>
        <v>56820297</v>
      </c>
      <c r="O64" s="36">
        <f t="shared" si="13"/>
        <v>0.66953745749676008</v>
      </c>
      <c r="P64" s="31">
        <v>17735936</v>
      </c>
      <c r="Q64" s="31">
        <v>89962240</v>
      </c>
      <c r="R64" s="31">
        <v>88667240</v>
      </c>
      <c r="S64" s="31">
        <v>19436638</v>
      </c>
      <c r="T64" s="36">
        <f t="shared" si="14"/>
        <v>0.21920878556725121</v>
      </c>
      <c r="U64" s="36">
        <f t="shared" si="15"/>
        <v>6.4295619921046265E-2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57048401</v>
      </c>
      <c r="E65" s="31">
        <v>59935860</v>
      </c>
      <c r="F65" s="31">
        <v>3648152</v>
      </c>
      <c r="G65" s="36">
        <f t="shared" si="8"/>
        <v>6.3948365529123238E-2</v>
      </c>
      <c r="H65" s="31">
        <v>16912865</v>
      </c>
      <c r="I65" s="36">
        <f t="shared" si="9"/>
        <v>0.29646518926972204</v>
      </c>
      <c r="J65" s="31">
        <v>10240794</v>
      </c>
      <c r="K65" s="36">
        <f t="shared" si="10"/>
        <v>0.17086255206816087</v>
      </c>
      <c r="L65" s="31">
        <v>0</v>
      </c>
      <c r="M65" s="36">
        <f t="shared" si="11"/>
        <v>0</v>
      </c>
      <c r="N65" s="31">
        <f t="shared" si="12"/>
        <v>30801811</v>
      </c>
      <c r="O65" s="36">
        <f t="shared" si="13"/>
        <v>0.51391288954559089</v>
      </c>
      <c r="P65" s="31">
        <v>9186939</v>
      </c>
      <c r="Q65" s="31">
        <v>29981178</v>
      </c>
      <c r="R65" s="31">
        <v>29981178</v>
      </c>
      <c r="S65" s="31">
        <v>18775826</v>
      </c>
      <c r="T65" s="36">
        <f t="shared" si="14"/>
        <v>0.626253778287164</v>
      </c>
      <c r="U65" s="36">
        <f t="shared" si="15"/>
        <v>0.11471231059659814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34547329</v>
      </c>
      <c r="E66" s="31">
        <v>35542329</v>
      </c>
      <c r="F66" s="31">
        <v>29100962</v>
      </c>
      <c r="G66" s="36">
        <f t="shared" si="8"/>
        <v>0.84235056203621417</v>
      </c>
      <c r="H66" s="31">
        <v>8121268</v>
      </c>
      <c r="I66" s="36">
        <f t="shared" si="9"/>
        <v>0.23507658146307056</v>
      </c>
      <c r="J66" s="31">
        <v>8426163</v>
      </c>
      <c r="K66" s="36">
        <f t="shared" si="10"/>
        <v>0.23707402517150747</v>
      </c>
      <c r="L66" s="31">
        <v>0</v>
      </c>
      <c r="M66" s="36">
        <f t="shared" si="11"/>
        <v>0</v>
      </c>
      <c r="N66" s="31">
        <f t="shared" si="12"/>
        <v>45648393</v>
      </c>
      <c r="O66" s="36">
        <f t="shared" si="13"/>
        <v>1.2843388231536543</v>
      </c>
      <c r="P66" s="31">
        <v>17253834</v>
      </c>
      <c r="Q66" s="31">
        <v>32423024</v>
      </c>
      <c r="R66" s="31">
        <v>39323024</v>
      </c>
      <c r="S66" s="31">
        <v>45453135</v>
      </c>
      <c r="T66" s="36">
        <f t="shared" si="14"/>
        <v>1.1558911389927693</v>
      </c>
      <c r="U66" s="36">
        <f t="shared" si="15"/>
        <v>-0.51163532696558922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1012499312</v>
      </c>
      <c r="E67" s="31">
        <v>1012499312</v>
      </c>
      <c r="F67" s="31">
        <v>151704850</v>
      </c>
      <c r="G67" s="36">
        <f t="shared" si="8"/>
        <v>0.14983205242908845</v>
      </c>
      <c r="H67" s="31">
        <v>149923627</v>
      </c>
      <c r="I67" s="36">
        <f t="shared" si="9"/>
        <v>0.14807281864108565</v>
      </c>
      <c r="J67" s="31">
        <v>161357757</v>
      </c>
      <c r="K67" s="36">
        <f t="shared" si="10"/>
        <v>0.15936579421596683</v>
      </c>
      <c r="L67" s="31">
        <v>0</v>
      </c>
      <c r="M67" s="36">
        <f t="shared" si="11"/>
        <v>0</v>
      </c>
      <c r="N67" s="31">
        <f t="shared" si="12"/>
        <v>462986234</v>
      </c>
      <c r="O67" s="36">
        <f t="shared" si="13"/>
        <v>0.45727066528614096</v>
      </c>
      <c r="P67" s="31">
        <v>133910907</v>
      </c>
      <c r="Q67" s="31">
        <v>963609781</v>
      </c>
      <c r="R67" s="31">
        <v>963609781</v>
      </c>
      <c r="S67" s="31">
        <v>393907049</v>
      </c>
      <c r="T67" s="36">
        <f t="shared" si="14"/>
        <v>0.40878274252386404</v>
      </c>
      <c r="U67" s="36">
        <f t="shared" si="15"/>
        <v>0.20496351353964015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197581492</v>
      </c>
      <c r="E68" s="31">
        <v>196517633</v>
      </c>
      <c r="F68" s="31">
        <v>8992138</v>
      </c>
      <c r="G68" s="36">
        <f t="shared" si="8"/>
        <v>4.5511033999075176E-2</v>
      </c>
      <c r="H68" s="31">
        <v>56379702</v>
      </c>
      <c r="I68" s="36">
        <f t="shared" si="9"/>
        <v>0.28534910547188297</v>
      </c>
      <c r="J68" s="31">
        <v>45333167</v>
      </c>
      <c r="K68" s="36">
        <f t="shared" si="10"/>
        <v>0.23068243957528228</v>
      </c>
      <c r="L68" s="31">
        <v>0</v>
      </c>
      <c r="M68" s="36">
        <f t="shared" si="11"/>
        <v>0</v>
      </c>
      <c r="N68" s="31">
        <f t="shared" si="12"/>
        <v>110705007</v>
      </c>
      <c r="O68" s="36">
        <f t="shared" si="13"/>
        <v>0.56333370858379916</v>
      </c>
      <c r="P68" s="31">
        <v>53850371</v>
      </c>
      <c r="Q68" s="31">
        <v>258302616</v>
      </c>
      <c r="R68" s="31">
        <v>258302616</v>
      </c>
      <c r="S68" s="31">
        <v>126707960</v>
      </c>
      <c r="T68" s="36">
        <f t="shared" si="14"/>
        <v>0.49054075395039748</v>
      </c>
      <c r="U68" s="36">
        <f t="shared" si="15"/>
        <v>-0.15816425851550775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6652000</v>
      </c>
      <c r="E69" s="31">
        <v>8602000</v>
      </c>
      <c r="F69" s="31">
        <v>1153142</v>
      </c>
      <c r="G69" s="36">
        <f t="shared" si="8"/>
        <v>0.1733526758869513</v>
      </c>
      <c r="H69" s="31">
        <v>2089691</v>
      </c>
      <c r="I69" s="36">
        <f t="shared" si="9"/>
        <v>0.31414476849067952</v>
      </c>
      <c r="J69" s="31">
        <v>883085</v>
      </c>
      <c r="K69" s="36">
        <f t="shared" si="10"/>
        <v>0.10266042780748663</v>
      </c>
      <c r="L69" s="31">
        <v>0</v>
      </c>
      <c r="M69" s="36">
        <f t="shared" si="11"/>
        <v>0</v>
      </c>
      <c r="N69" s="31">
        <f t="shared" si="12"/>
        <v>4125918</v>
      </c>
      <c r="O69" s="36">
        <f t="shared" si="13"/>
        <v>0.47964636131132293</v>
      </c>
      <c r="P69" s="31">
        <v>2346626</v>
      </c>
      <c r="Q69" s="31">
        <v>4062000</v>
      </c>
      <c r="R69" s="31">
        <v>6637499</v>
      </c>
      <c r="S69" s="31">
        <v>5288409</v>
      </c>
      <c r="T69" s="36">
        <f t="shared" si="14"/>
        <v>0.79674723868131658</v>
      </c>
      <c r="U69" s="36">
        <f t="shared" si="15"/>
        <v>-0.62367884784367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1392915336</v>
      </c>
      <c r="E70" s="32">
        <f>SUM(E64:E69)</f>
        <v>1397962135</v>
      </c>
      <c r="F70" s="32">
        <f>SUM(F64:F69)</f>
        <v>215116073</v>
      </c>
      <c r="G70" s="37">
        <f t="shared" si="8"/>
        <v>0.15443585653794539</v>
      </c>
      <c r="H70" s="32">
        <f>SUM(H64:H69)</f>
        <v>250854342</v>
      </c>
      <c r="I70" s="37">
        <f t="shared" si="9"/>
        <v>0.18009302899943089</v>
      </c>
      <c r="J70" s="32">
        <f>SUM(J64:J69)</f>
        <v>245117245</v>
      </c>
      <c r="K70" s="37">
        <f t="shared" si="10"/>
        <v>0.17533897296867773</v>
      </c>
      <c r="L70" s="32">
        <f>SUM(L64:L69)</f>
        <v>0</v>
      </c>
      <c r="M70" s="37">
        <f t="shared" si="11"/>
        <v>0</v>
      </c>
      <c r="N70" s="32">
        <f t="shared" si="12"/>
        <v>711087660</v>
      </c>
      <c r="O70" s="37">
        <f t="shared" si="13"/>
        <v>0.50866017197239755</v>
      </c>
      <c r="P70" s="32">
        <f>SUM(P64:P69)</f>
        <v>234284613</v>
      </c>
      <c r="Q70" s="32">
        <f>SUM(Q64:Q69)</f>
        <v>1378340839</v>
      </c>
      <c r="R70" s="32">
        <f>SUM(R64:R69)</f>
        <v>1386521338</v>
      </c>
      <c r="S70" s="32">
        <f>SUM(S64:S69)</f>
        <v>609569017</v>
      </c>
      <c r="T70" s="37">
        <f t="shared" si="14"/>
        <v>0.43963911718753512</v>
      </c>
      <c r="U70" s="37">
        <f t="shared" si="15"/>
        <v>4.6237061244820188E-2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124673640</v>
      </c>
      <c r="E71" s="31">
        <v>153282650</v>
      </c>
      <c r="F71" s="31">
        <v>38206045</v>
      </c>
      <c r="G71" s="36">
        <f t="shared" si="8"/>
        <v>0.30644846015565119</v>
      </c>
      <c r="H71" s="31">
        <v>40608279</v>
      </c>
      <c r="I71" s="36">
        <f t="shared" si="9"/>
        <v>0.32571663905858528</v>
      </c>
      <c r="J71" s="31">
        <v>39325939</v>
      </c>
      <c r="K71" s="36">
        <f t="shared" si="10"/>
        <v>0.25655831889649611</v>
      </c>
      <c r="L71" s="31">
        <v>0</v>
      </c>
      <c r="M71" s="36">
        <f t="shared" si="11"/>
        <v>0</v>
      </c>
      <c r="N71" s="31">
        <f t="shared" si="12"/>
        <v>118140263</v>
      </c>
      <c r="O71" s="36">
        <f t="shared" si="13"/>
        <v>0.77073473742788245</v>
      </c>
      <c r="P71" s="31">
        <v>33582710</v>
      </c>
      <c r="Q71" s="31">
        <v>115840512</v>
      </c>
      <c r="R71" s="31">
        <v>130610500</v>
      </c>
      <c r="S71" s="31">
        <v>95176341</v>
      </c>
      <c r="T71" s="36">
        <f t="shared" si="14"/>
        <v>0.7287035958058502</v>
      </c>
      <c r="U71" s="36">
        <f t="shared" si="15"/>
        <v>0.17101743724672613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260610271</v>
      </c>
      <c r="E72" s="31">
        <v>214516071</v>
      </c>
      <c r="F72" s="31">
        <v>55763235</v>
      </c>
      <c r="G72" s="36">
        <f t="shared" si="8"/>
        <v>0.21397174710738856</v>
      </c>
      <c r="H72" s="31">
        <v>43905662</v>
      </c>
      <c r="I72" s="36">
        <f t="shared" si="9"/>
        <v>0.16847249278214366</v>
      </c>
      <c r="J72" s="31">
        <v>43916074</v>
      </c>
      <c r="K72" s="36">
        <f t="shared" si="10"/>
        <v>0.20472160335250594</v>
      </c>
      <c r="L72" s="31">
        <v>0</v>
      </c>
      <c r="M72" s="36">
        <f t="shared" si="11"/>
        <v>0</v>
      </c>
      <c r="N72" s="31">
        <f t="shared" si="12"/>
        <v>143584971</v>
      </c>
      <c r="O72" s="36">
        <f t="shared" si="13"/>
        <v>0.66934365490965941</v>
      </c>
      <c r="P72" s="31">
        <v>109929194</v>
      </c>
      <c r="Q72" s="31">
        <v>413267209</v>
      </c>
      <c r="R72" s="31">
        <v>412725307</v>
      </c>
      <c r="S72" s="31">
        <v>320766942</v>
      </c>
      <c r="T72" s="36">
        <f t="shared" si="14"/>
        <v>0.77719232758363421</v>
      </c>
      <c r="U72" s="36">
        <f t="shared" si="15"/>
        <v>-0.60050581285986682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156073478</v>
      </c>
      <c r="E73" s="31">
        <v>156073478</v>
      </c>
      <c r="F73" s="31">
        <v>100881782</v>
      </c>
      <c r="G73" s="36">
        <f t="shared" si="8"/>
        <v>0.64637363947255666</v>
      </c>
      <c r="H73" s="31">
        <v>91723154</v>
      </c>
      <c r="I73" s="36">
        <f t="shared" si="9"/>
        <v>0.58769212537187132</v>
      </c>
      <c r="J73" s="31">
        <v>91818758</v>
      </c>
      <c r="K73" s="36">
        <f t="shared" si="10"/>
        <v>0.58830468300321981</v>
      </c>
      <c r="L73" s="31">
        <v>0</v>
      </c>
      <c r="M73" s="36">
        <f t="shared" si="11"/>
        <v>0</v>
      </c>
      <c r="N73" s="31">
        <f t="shared" si="12"/>
        <v>284423694</v>
      </c>
      <c r="O73" s="36">
        <f t="shared" si="13"/>
        <v>1.8223704478476477</v>
      </c>
      <c r="P73" s="31">
        <v>71603493</v>
      </c>
      <c r="Q73" s="31">
        <v>113140947</v>
      </c>
      <c r="R73" s="31">
        <v>122324842</v>
      </c>
      <c r="S73" s="31">
        <v>230641023</v>
      </c>
      <c r="T73" s="36">
        <f t="shared" si="14"/>
        <v>1.8854798357311591</v>
      </c>
      <c r="U73" s="36">
        <f t="shared" si="15"/>
        <v>0.28232233028073095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938148884</v>
      </c>
      <c r="E74" s="31">
        <v>909312815</v>
      </c>
      <c r="F74" s="31">
        <v>358864324</v>
      </c>
      <c r="G74" s="36">
        <f t="shared" si="8"/>
        <v>0.38252385108630582</v>
      </c>
      <c r="H74" s="31">
        <v>290831382</v>
      </c>
      <c r="I74" s="36">
        <f t="shared" si="9"/>
        <v>0.31000557263360767</v>
      </c>
      <c r="J74" s="31">
        <v>314025703</v>
      </c>
      <c r="K74" s="36">
        <f t="shared" si="10"/>
        <v>0.34534397604415151</v>
      </c>
      <c r="L74" s="31">
        <v>0</v>
      </c>
      <c r="M74" s="36">
        <f t="shared" si="11"/>
        <v>0</v>
      </c>
      <c r="N74" s="31">
        <f t="shared" si="12"/>
        <v>963721409</v>
      </c>
      <c r="O74" s="36">
        <f t="shared" si="13"/>
        <v>1.0598348479230439</v>
      </c>
      <c r="P74" s="31">
        <v>255517065</v>
      </c>
      <c r="Q74" s="31">
        <v>1019550817</v>
      </c>
      <c r="R74" s="31">
        <v>882340228</v>
      </c>
      <c r="S74" s="31">
        <v>889479698</v>
      </c>
      <c r="T74" s="36">
        <f t="shared" si="14"/>
        <v>1.0080915159180523</v>
      </c>
      <c r="U74" s="36">
        <f t="shared" si="15"/>
        <v>0.22898133242098728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112505150</v>
      </c>
      <c r="E75" s="31">
        <v>111952932</v>
      </c>
      <c r="F75" s="31">
        <v>44774195</v>
      </c>
      <c r="G75" s="36">
        <f t="shared" si="8"/>
        <v>0.39797462605045192</v>
      </c>
      <c r="H75" s="31">
        <v>30929815</v>
      </c>
      <c r="I75" s="36">
        <f t="shared" si="9"/>
        <v>0.27491910370325268</v>
      </c>
      <c r="J75" s="31">
        <v>31066822</v>
      </c>
      <c r="K75" s="36">
        <f t="shared" si="10"/>
        <v>0.27749895822290749</v>
      </c>
      <c r="L75" s="31">
        <v>0</v>
      </c>
      <c r="M75" s="36">
        <f t="shared" si="11"/>
        <v>0</v>
      </c>
      <c r="N75" s="31">
        <f t="shared" si="12"/>
        <v>106770832</v>
      </c>
      <c r="O75" s="36">
        <f t="shared" si="13"/>
        <v>0.95371179738285017</v>
      </c>
      <c r="P75" s="31">
        <v>46553981</v>
      </c>
      <c r="Q75" s="31">
        <v>104702808</v>
      </c>
      <c r="R75" s="31">
        <v>99236538</v>
      </c>
      <c r="S75" s="31">
        <v>90023045</v>
      </c>
      <c r="T75" s="36">
        <f t="shared" si="14"/>
        <v>0.90715624319744004</v>
      </c>
      <c r="U75" s="36">
        <f t="shared" si="15"/>
        <v>-0.33267099112318665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177847036</v>
      </c>
      <c r="E76" s="31">
        <v>157254036</v>
      </c>
      <c r="F76" s="31">
        <v>15918</v>
      </c>
      <c r="G76" s="36">
        <f t="shared" si="8"/>
        <v>8.9503881301682199E-5</v>
      </c>
      <c r="H76" s="31">
        <v>19782311</v>
      </c>
      <c r="I76" s="36">
        <f t="shared" si="9"/>
        <v>0.11123216582591795</v>
      </c>
      <c r="J76" s="31">
        <v>77226792</v>
      </c>
      <c r="K76" s="36">
        <f t="shared" si="10"/>
        <v>0.49109577066753313</v>
      </c>
      <c r="L76" s="31">
        <v>0</v>
      </c>
      <c r="M76" s="36">
        <f t="shared" si="11"/>
        <v>0</v>
      </c>
      <c r="N76" s="31">
        <f t="shared" si="12"/>
        <v>97025021</v>
      </c>
      <c r="O76" s="36">
        <f t="shared" si="13"/>
        <v>0.6169954264321712</v>
      </c>
      <c r="P76" s="31">
        <v>16805173</v>
      </c>
      <c r="Q76" s="31">
        <v>91219281</v>
      </c>
      <c r="R76" s="31">
        <v>132971230</v>
      </c>
      <c r="S76" s="31">
        <v>32604323</v>
      </c>
      <c r="T76" s="36">
        <f t="shared" si="14"/>
        <v>0.24519832598374852</v>
      </c>
      <c r="U76" s="36">
        <f t="shared" si="15"/>
        <v>3.5954178513961148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152227896</v>
      </c>
      <c r="E77" s="31">
        <v>149453568</v>
      </c>
      <c r="F77" s="31">
        <v>58133006</v>
      </c>
      <c r="G77" s="36">
        <f t="shared" si="8"/>
        <v>0.38188142599041114</v>
      </c>
      <c r="H77" s="31">
        <v>47216640</v>
      </c>
      <c r="I77" s="36">
        <f t="shared" si="9"/>
        <v>0.3101707455774072</v>
      </c>
      <c r="J77" s="31">
        <v>36683642</v>
      </c>
      <c r="K77" s="36">
        <f t="shared" si="10"/>
        <v>0.24545176465776983</v>
      </c>
      <c r="L77" s="31">
        <v>0</v>
      </c>
      <c r="M77" s="36">
        <f t="shared" si="11"/>
        <v>0</v>
      </c>
      <c r="N77" s="31">
        <f t="shared" si="12"/>
        <v>142033288</v>
      </c>
      <c r="O77" s="36">
        <f t="shared" si="13"/>
        <v>0.95035059985988424</v>
      </c>
      <c r="P77" s="31">
        <v>37621107</v>
      </c>
      <c r="Q77" s="31">
        <v>144609947</v>
      </c>
      <c r="R77" s="31">
        <v>146865170</v>
      </c>
      <c r="S77" s="31">
        <v>132819668</v>
      </c>
      <c r="T77" s="36">
        <f t="shared" si="14"/>
        <v>0.90436464956258855</v>
      </c>
      <c r="U77" s="36">
        <f t="shared" si="15"/>
        <v>-2.4918591576797544E-2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1922086355</v>
      </c>
      <c r="E78" s="32">
        <f>SUM(E71:E77)</f>
        <v>1851845550</v>
      </c>
      <c r="F78" s="32">
        <f>SUM(F71:F77)</f>
        <v>656638505</v>
      </c>
      <c r="G78" s="37">
        <f t="shared" si="8"/>
        <v>0.34162799360801871</v>
      </c>
      <c r="H78" s="32">
        <f>SUM(H71:H77)</f>
        <v>564997243</v>
      </c>
      <c r="I78" s="37">
        <f t="shared" si="9"/>
        <v>0.29394997864182848</v>
      </c>
      <c r="J78" s="32">
        <f>SUM(J71:J77)</f>
        <v>634063730</v>
      </c>
      <c r="K78" s="37">
        <f t="shared" si="10"/>
        <v>0.34239557937215659</v>
      </c>
      <c r="L78" s="32">
        <f>SUM(L71:L77)</f>
        <v>0</v>
      </c>
      <c r="M78" s="37">
        <f t="shared" si="11"/>
        <v>0</v>
      </c>
      <c r="N78" s="32">
        <f t="shared" si="12"/>
        <v>1855699478</v>
      </c>
      <c r="O78" s="37">
        <f t="shared" si="13"/>
        <v>1.0020811282020792</v>
      </c>
      <c r="P78" s="32">
        <f>SUM(P71:P77)</f>
        <v>571612723</v>
      </c>
      <c r="Q78" s="32">
        <f>SUM(Q71:Q77)</f>
        <v>2002331521</v>
      </c>
      <c r="R78" s="32">
        <f>SUM(R71:R77)</f>
        <v>1927073815</v>
      </c>
      <c r="S78" s="32">
        <f>SUM(S71:S77)</f>
        <v>1791511040</v>
      </c>
      <c r="T78" s="37">
        <f t="shared" si="14"/>
        <v>0.92965356389319209</v>
      </c>
      <c r="U78" s="37">
        <f t="shared" si="15"/>
        <v>0.10925405346514649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96836106</v>
      </c>
      <c r="E79" s="31">
        <v>98609911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87501438</v>
      </c>
      <c r="K79" s="36">
        <f t="shared" si="10"/>
        <v>0.88734932536345157</v>
      </c>
      <c r="L79" s="31">
        <v>0</v>
      </c>
      <c r="M79" s="36">
        <f t="shared" si="11"/>
        <v>0</v>
      </c>
      <c r="N79" s="31">
        <f t="shared" si="12"/>
        <v>87501438</v>
      </c>
      <c r="O79" s="36">
        <f t="shared" si="13"/>
        <v>0.88734932536345157</v>
      </c>
      <c r="P79" s="31">
        <v>23555841</v>
      </c>
      <c r="Q79" s="31">
        <v>98957364</v>
      </c>
      <c r="R79" s="31">
        <v>89086832</v>
      </c>
      <c r="S79" s="31">
        <v>70518440</v>
      </c>
      <c r="T79" s="36">
        <f t="shared" si="14"/>
        <v>0.7915697350198736</v>
      </c>
      <c r="U79" s="36">
        <f t="shared" si="15"/>
        <v>2.7146386749681319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405598993</v>
      </c>
      <c r="E80" s="31">
        <v>405989850</v>
      </c>
      <c r="F80" s="31">
        <v>113351747</v>
      </c>
      <c r="G80" s="36">
        <f t="shared" si="8"/>
        <v>0.27946752569970013</v>
      </c>
      <c r="H80" s="31">
        <v>101788876</v>
      </c>
      <c r="I80" s="36">
        <f t="shared" si="9"/>
        <v>0.25095939032570524</v>
      </c>
      <c r="J80" s="31">
        <v>81459443</v>
      </c>
      <c r="K80" s="36">
        <f t="shared" si="10"/>
        <v>0.2006440382684444</v>
      </c>
      <c r="L80" s="31">
        <v>0</v>
      </c>
      <c r="M80" s="36">
        <f t="shared" si="11"/>
        <v>0</v>
      </c>
      <c r="N80" s="31">
        <f t="shared" si="12"/>
        <v>296600066</v>
      </c>
      <c r="O80" s="36">
        <f t="shared" si="13"/>
        <v>0.73056029849022086</v>
      </c>
      <c r="P80" s="31">
        <v>128211443</v>
      </c>
      <c r="Q80" s="31">
        <v>378791951</v>
      </c>
      <c r="R80" s="31">
        <v>379197475</v>
      </c>
      <c r="S80" s="31">
        <v>287667229</v>
      </c>
      <c r="T80" s="36">
        <f t="shared" si="14"/>
        <v>0.75862116170472915</v>
      </c>
      <c r="U80" s="36">
        <f t="shared" si="15"/>
        <v>-0.36464763913467535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248531780</v>
      </c>
      <c r="E81" s="31">
        <v>259623210</v>
      </c>
      <c r="F81" s="31">
        <v>124020815</v>
      </c>
      <c r="G81" s="36">
        <f t="shared" si="8"/>
        <v>0.49901390880474117</v>
      </c>
      <c r="H81" s="31">
        <v>89489931</v>
      </c>
      <c r="I81" s="36">
        <f t="shared" si="9"/>
        <v>0.36007439772893429</v>
      </c>
      <c r="J81" s="31">
        <v>73412719</v>
      </c>
      <c r="K81" s="36">
        <f t="shared" si="10"/>
        <v>0.28276639442213197</v>
      </c>
      <c r="L81" s="31">
        <v>0</v>
      </c>
      <c r="M81" s="36">
        <f t="shared" si="11"/>
        <v>0</v>
      </c>
      <c r="N81" s="31">
        <f t="shared" si="12"/>
        <v>286923465</v>
      </c>
      <c r="O81" s="36">
        <f t="shared" si="13"/>
        <v>1.1051533682215855</v>
      </c>
      <c r="P81" s="31">
        <v>58260932</v>
      </c>
      <c r="Q81" s="31">
        <v>206051080</v>
      </c>
      <c r="R81" s="31">
        <v>189706080</v>
      </c>
      <c r="S81" s="31">
        <v>226446581</v>
      </c>
      <c r="T81" s="36">
        <f t="shared" si="14"/>
        <v>1.1936706562066961</v>
      </c>
      <c r="U81" s="36">
        <f t="shared" si="15"/>
        <v>0.26006770712147209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211590454</v>
      </c>
      <c r="E82" s="31">
        <v>226942554</v>
      </c>
      <c r="F82" s="31">
        <v>57639248</v>
      </c>
      <c r="G82" s="36">
        <f t="shared" si="8"/>
        <v>0.27240949159265948</v>
      </c>
      <c r="H82" s="31">
        <v>50454497</v>
      </c>
      <c r="I82" s="36">
        <f t="shared" si="9"/>
        <v>0.23845355991343542</v>
      </c>
      <c r="J82" s="31">
        <v>38724529</v>
      </c>
      <c r="K82" s="36">
        <f t="shared" si="10"/>
        <v>0.1706358209047035</v>
      </c>
      <c r="L82" s="31">
        <v>0</v>
      </c>
      <c r="M82" s="36">
        <f t="shared" si="11"/>
        <v>0</v>
      </c>
      <c r="N82" s="31">
        <f t="shared" si="12"/>
        <v>146818274</v>
      </c>
      <c r="O82" s="36">
        <f t="shared" si="13"/>
        <v>0.64694025607907801</v>
      </c>
      <c r="P82" s="31">
        <v>47268800</v>
      </c>
      <c r="Q82" s="31">
        <v>159871137</v>
      </c>
      <c r="R82" s="31">
        <v>171046131</v>
      </c>
      <c r="S82" s="31">
        <v>135066373</v>
      </c>
      <c r="T82" s="36">
        <f t="shared" si="14"/>
        <v>0.7896488053272599</v>
      </c>
      <c r="U82" s="36">
        <f t="shared" si="15"/>
        <v>-0.18075921114984939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185016000</v>
      </c>
      <c r="E83" s="31">
        <v>186893000</v>
      </c>
      <c r="F83" s="31">
        <v>74565735</v>
      </c>
      <c r="G83" s="36">
        <f t="shared" si="8"/>
        <v>0.40302317096899726</v>
      </c>
      <c r="H83" s="31">
        <v>60019811</v>
      </c>
      <c r="I83" s="36">
        <f t="shared" si="9"/>
        <v>0.32440335430449257</v>
      </c>
      <c r="J83" s="31">
        <v>45707132</v>
      </c>
      <c r="K83" s="36">
        <f t="shared" si="10"/>
        <v>0.24456310295195646</v>
      </c>
      <c r="L83" s="31">
        <v>0</v>
      </c>
      <c r="M83" s="36">
        <f t="shared" si="11"/>
        <v>0</v>
      </c>
      <c r="N83" s="31">
        <f t="shared" si="12"/>
        <v>180292678</v>
      </c>
      <c r="O83" s="36">
        <f t="shared" si="13"/>
        <v>0.9646839528500265</v>
      </c>
      <c r="P83" s="31">
        <v>104225270</v>
      </c>
      <c r="Q83" s="31">
        <v>178849000</v>
      </c>
      <c r="R83" s="31">
        <v>180799160</v>
      </c>
      <c r="S83" s="31">
        <v>176553966</v>
      </c>
      <c r="T83" s="36">
        <f t="shared" si="14"/>
        <v>0.97651983560100608</v>
      </c>
      <c r="U83" s="36">
        <f t="shared" si="15"/>
        <v>-0.56145825287859652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1147573333</v>
      </c>
      <c r="E84" s="32">
        <f>SUM(E79:E83)</f>
        <v>1178058525</v>
      </c>
      <c r="F84" s="32">
        <f>SUM(F79:F83)</f>
        <v>369577545</v>
      </c>
      <c r="G84" s="37">
        <f t="shared" si="8"/>
        <v>0.32205135338396712</v>
      </c>
      <c r="H84" s="32">
        <f>SUM(H79:H83)</f>
        <v>301753115</v>
      </c>
      <c r="I84" s="37">
        <f t="shared" si="9"/>
        <v>0.26294887335099831</v>
      </c>
      <c r="J84" s="32">
        <f>SUM(J79:J83)</f>
        <v>326805261</v>
      </c>
      <c r="K84" s="37">
        <f t="shared" si="10"/>
        <v>0.27741003869056508</v>
      </c>
      <c r="L84" s="32">
        <f>SUM(L79:L83)</f>
        <v>0</v>
      </c>
      <c r="M84" s="37">
        <f t="shared" si="11"/>
        <v>0</v>
      </c>
      <c r="N84" s="32">
        <f t="shared" si="12"/>
        <v>998135921</v>
      </c>
      <c r="O84" s="37">
        <f t="shared" si="13"/>
        <v>0.84727193073875506</v>
      </c>
      <c r="P84" s="32">
        <f>SUM(P79:P83)</f>
        <v>361522286</v>
      </c>
      <c r="Q84" s="32">
        <f>SUM(Q79:Q83)</f>
        <v>1022520532</v>
      </c>
      <c r="R84" s="32">
        <f>SUM(R79:R83)</f>
        <v>1009835678</v>
      </c>
      <c r="S84" s="32">
        <f>SUM(S79:S83)</f>
        <v>896252589</v>
      </c>
      <c r="T84" s="37">
        <f t="shared" si="14"/>
        <v>0.88752319662050994</v>
      </c>
      <c r="U84" s="37">
        <f t="shared" si="15"/>
        <v>-9.6030110298649718E-2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7520010743</v>
      </c>
      <c r="E85" s="32">
        <f>SUM(E57,E59:E62,E64:E69,E71:E77,E79:E83)</f>
        <v>7494823974</v>
      </c>
      <c r="F85" s="32">
        <f>SUM(F57,F59:F62,F64:F69,F71:F77,F79:F83)</f>
        <v>2029035324</v>
      </c>
      <c r="G85" s="37">
        <f t="shared" si="8"/>
        <v>0.26981814166804574</v>
      </c>
      <c r="H85" s="32">
        <f>SUM(H57,H59:H62,H64:H69,H71:H77,H79:H83)</f>
        <v>1669095983</v>
      </c>
      <c r="I85" s="37">
        <f t="shared" si="9"/>
        <v>0.22195393597724281</v>
      </c>
      <c r="J85" s="32">
        <f>SUM(J57,J59:J62,J64:J69,J71:J77,J79:J83)</f>
        <v>2204311273</v>
      </c>
      <c r="K85" s="37">
        <f t="shared" si="10"/>
        <v>0.29411114665893284</v>
      </c>
      <c r="L85" s="32">
        <f>SUM(L57,L59:L62,L64:L69,L71:L77,L79:L83)</f>
        <v>0</v>
      </c>
      <c r="M85" s="37">
        <f t="shared" si="11"/>
        <v>0</v>
      </c>
      <c r="N85" s="32">
        <f t="shared" si="12"/>
        <v>5902442580</v>
      </c>
      <c r="O85" s="37">
        <f t="shared" si="13"/>
        <v>0.78753585147242045</v>
      </c>
      <c r="P85" s="32">
        <f>SUM(P57,P59:P62,P64:P69,P71:P77,P79:P83)</f>
        <v>2064876837</v>
      </c>
      <c r="Q85" s="32">
        <f>SUM(Q57,Q59:Q62,Q64:Q69,Q71:Q77,Q79:Q83)</f>
        <v>7051429988</v>
      </c>
      <c r="R85" s="32">
        <f>SUM(R57,R59:R62,R64:R69,R71:R77,R79:R83)</f>
        <v>7044275570</v>
      </c>
      <c r="S85" s="32">
        <f>SUM(S57,S59:S62,S64:S69,S71:S77,S79:S83)</f>
        <v>5833271317</v>
      </c>
      <c r="T85" s="37">
        <f t="shared" si="14"/>
        <v>0.82808675768486439</v>
      </c>
      <c r="U85" s="37">
        <f t="shared" si="15"/>
        <v>6.7526756802880339E-2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11304660119</v>
      </c>
      <c r="E88" s="31">
        <v>11181132715</v>
      </c>
      <c r="F88" s="31">
        <v>3221297058</v>
      </c>
      <c r="G88" s="36">
        <f t="shared" ref="G88:G99" si="16">IF(($D88      =0),0,($F88      /$D88      ))</f>
        <v>0.28495302150534296</v>
      </c>
      <c r="H88" s="31">
        <v>3045233697</v>
      </c>
      <c r="I88" s="36">
        <f t="shared" ref="I88:I99" si="17">IF(($D88      =0),0,($H88      /$D88      ))</f>
        <v>0.26937861598172302</v>
      </c>
      <c r="J88" s="31">
        <v>3087734638</v>
      </c>
      <c r="K88" s="36">
        <f t="shared" ref="K88:K99" si="18">IF(($E88      =0),0,($J88      /$E88      ))</f>
        <v>0.27615579894313058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9354265393</v>
      </c>
      <c r="O88" s="36">
        <f t="shared" ref="O88:O99" si="21">IF(($E88      =0),0,($N88      /$E88      ))</f>
        <v>0.83661160558901393</v>
      </c>
      <c r="P88" s="31">
        <v>3006662695</v>
      </c>
      <c r="Q88" s="31">
        <v>10654785148</v>
      </c>
      <c r="R88" s="31">
        <v>11732638626</v>
      </c>
      <c r="S88" s="31">
        <v>8960286361</v>
      </c>
      <c r="T88" s="36">
        <f t="shared" ref="T88:T99" si="22">IF(($R88      =0),0,($S88      /$R88      ))</f>
        <v>0.76370598691616087</v>
      </c>
      <c r="U88" s="36">
        <f t="shared" ref="U88:U99" si="23">IF(($P88      =0),0,(($J88      /$P88      )-1))</f>
        <v>2.6964096483060862E-2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29112113999</v>
      </c>
      <c r="E89" s="31">
        <v>29010298996</v>
      </c>
      <c r="F89" s="31">
        <v>9627280954</v>
      </c>
      <c r="G89" s="36">
        <f t="shared" si="16"/>
        <v>0.33069673175677644</v>
      </c>
      <c r="H89" s="31">
        <v>10121791106</v>
      </c>
      <c r="I89" s="36">
        <f t="shared" si="17"/>
        <v>0.34768313652343086</v>
      </c>
      <c r="J89" s="31">
        <v>9796375094</v>
      </c>
      <c r="K89" s="36">
        <f t="shared" si="18"/>
        <v>0.3376861126233392</v>
      </c>
      <c r="L89" s="31">
        <v>0</v>
      </c>
      <c r="M89" s="36">
        <f t="shared" si="19"/>
        <v>0</v>
      </c>
      <c r="N89" s="31">
        <f t="shared" si="20"/>
        <v>29545447154</v>
      </c>
      <c r="O89" s="36">
        <f t="shared" si="21"/>
        <v>1.0184468335908494</v>
      </c>
      <c r="P89" s="31">
        <v>9017219514</v>
      </c>
      <c r="Q89" s="31">
        <v>42318535792</v>
      </c>
      <c r="R89" s="31">
        <v>26452936802</v>
      </c>
      <c r="S89" s="31">
        <v>25839154808</v>
      </c>
      <c r="T89" s="36">
        <f t="shared" si="22"/>
        <v>0.97679720786413426</v>
      </c>
      <c r="U89" s="36">
        <f t="shared" si="23"/>
        <v>8.6407520499006907E-2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15877603258</v>
      </c>
      <c r="E90" s="31">
        <v>15877603258</v>
      </c>
      <c r="F90" s="31">
        <v>5259274985</v>
      </c>
      <c r="G90" s="36">
        <f t="shared" si="16"/>
        <v>0.33123859436090214</v>
      </c>
      <c r="H90" s="31">
        <v>5822699183</v>
      </c>
      <c r="I90" s="36">
        <f t="shared" si="17"/>
        <v>0.36672406334792423</v>
      </c>
      <c r="J90" s="31">
        <v>4302102627</v>
      </c>
      <c r="K90" s="36">
        <f t="shared" si="18"/>
        <v>0.27095415832565073</v>
      </c>
      <c r="L90" s="31">
        <v>0</v>
      </c>
      <c r="M90" s="36">
        <f t="shared" si="19"/>
        <v>0</v>
      </c>
      <c r="N90" s="31">
        <f t="shared" si="20"/>
        <v>15384076795</v>
      </c>
      <c r="O90" s="36">
        <f t="shared" si="21"/>
        <v>0.9689168160344771</v>
      </c>
      <c r="P90" s="31">
        <v>1591087600</v>
      </c>
      <c r="Q90" s="31">
        <v>9236612712</v>
      </c>
      <c r="R90" s="31">
        <v>14993370909</v>
      </c>
      <c r="S90" s="31">
        <v>5976894638</v>
      </c>
      <c r="T90" s="36">
        <f t="shared" si="22"/>
        <v>0.39863581540641257</v>
      </c>
      <c r="U90" s="36">
        <f t="shared" si="23"/>
        <v>1.703875403843258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56294377376</v>
      </c>
      <c r="E91" s="32">
        <f>SUM(E88:E90)</f>
        <v>56069034969</v>
      </c>
      <c r="F91" s="32">
        <f>SUM(F88:F90)</f>
        <v>18107852997</v>
      </c>
      <c r="G91" s="37">
        <f t="shared" si="16"/>
        <v>0.32166361617350309</v>
      </c>
      <c r="H91" s="32">
        <f>SUM(H88:H90)</f>
        <v>18989723986</v>
      </c>
      <c r="I91" s="37">
        <f t="shared" si="17"/>
        <v>0.33732896376425497</v>
      </c>
      <c r="J91" s="32">
        <f>SUM(J88:J90)</f>
        <v>17186212359</v>
      </c>
      <c r="K91" s="37">
        <f t="shared" si="18"/>
        <v>0.30651878293432522</v>
      </c>
      <c r="L91" s="32">
        <f>SUM(L88:L90)</f>
        <v>0</v>
      </c>
      <c r="M91" s="37">
        <f t="shared" si="19"/>
        <v>0</v>
      </c>
      <c r="N91" s="32">
        <f t="shared" si="20"/>
        <v>54283789342</v>
      </c>
      <c r="O91" s="37">
        <f t="shared" si="21"/>
        <v>0.96815986528059483</v>
      </c>
      <c r="P91" s="32">
        <f>SUM(P88:P90)</f>
        <v>13614969809</v>
      </c>
      <c r="Q91" s="32">
        <f>SUM(Q88:Q90)</f>
        <v>62209933652</v>
      </c>
      <c r="R91" s="32">
        <f>SUM(R88:R90)</f>
        <v>53178946337</v>
      </c>
      <c r="S91" s="32">
        <f>SUM(S88:S90)</f>
        <v>40776335807</v>
      </c>
      <c r="T91" s="37">
        <f t="shared" si="22"/>
        <v>0.76677592573189612</v>
      </c>
      <c r="U91" s="37">
        <f t="shared" si="23"/>
        <v>0.26230264187874108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1248226581</v>
      </c>
      <c r="E92" s="31">
        <v>1248226581</v>
      </c>
      <c r="F92" s="31">
        <v>304017454</v>
      </c>
      <c r="G92" s="36">
        <f t="shared" si="16"/>
        <v>0.24355950964963469</v>
      </c>
      <c r="H92" s="31">
        <v>318185916</v>
      </c>
      <c r="I92" s="36">
        <f t="shared" si="17"/>
        <v>0.25491038313339681</v>
      </c>
      <c r="J92" s="31">
        <v>319308139</v>
      </c>
      <c r="K92" s="36">
        <f t="shared" si="18"/>
        <v>0.25580943705283904</v>
      </c>
      <c r="L92" s="31">
        <v>0</v>
      </c>
      <c r="M92" s="36">
        <f t="shared" si="19"/>
        <v>0</v>
      </c>
      <c r="N92" s="31">
        <f t="shared" si="20"/>
        <v>941511509</v>
      </c>
      <c r="O92" s="36">
        <f t="shared" si="21"/>
        <v>0.75427932983587054</v>
      </c>
      <c r="P92" s="31">
        <v>308187780</v>
      </c>
      <c r="Q92" s="31">
        <v>1021831105</v>
      </c>
      <c r="R92" s="31">
        <v>1204519547</v>
      </c>
      <c r="S92" s="31">
        <v>898923555</v>
      </c>
      <c r="T92" s="36">
        <f t="shared" si="22"/>
        <v>0.74629221023343006</v>
      </c>
      <c r="U92" s="36">
        <f t="shared" si="23"/>
        <v>3.6083062735323246E-2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453303668</v>
      </c>
      <c r="E93" s="31">
        <v>492296520</v>
      </c>
      <c r="F93" s="31">
        <v>132596571</v>
      </c>
      <c r="G93" s="36">
        <f t="shared" si="16"/>
        <v>0.29251157747084455</v>
      </c>
      <c r="H93" s="31">
        <v>125553836</v>
      </c>
      <c r="I93" s="36">
        <f t="shared" si="17"/>
        <v>0.27697511593927804</v>
      </c>
      <c r="J93" s="31">
        <v>119118938</v>
      </c>
      <c r="K93" s="36">
        <f t="shared" si="18"/>
        <v>0.24196583392464363</v>
      </c>
      <c r="L93" s="31">
        <v>0</v>
      </c>
      <c r="M93" s="36">
        <f t="shared" si="19"/>
        <v>0</v>
      </c>
      <c r="N93" s="31">
        <f t="shared" si="20"/>
        <v>377269345</v>
      </c>
      <c r="O93" s="36">
        <f t="shared" si="21"/>
        <v>0.76634574829007529</v>
      </c>
      <c r="P93" s="31">
        <v>110013196</v>
      </c>
      <c r="Q93" s="31">
        <v>410068090</v>
      </c>
      <c r="R93" s="31">
        <v>430571161</v>
      </c>
      <c r="S93" s="31">
        <v>341892425</v>
      </c>
      <c r="T93" s="36">
        <f t="shared" si="22"/>
        <v>0.79404394898617003</v>
      </c>
      <c r="U93" s="36">
        <f t="shared" si="23"/>
        <v>8.2769543391867373E-2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382889029</v>
      </c>
      <c r="E94" s="31">
        <v>385766574</v>
      </c>
      <c r="F94" s="31">
        <v>127613652</v>
      </c>
      <c r="G94" s="36">
        <f t="shared" si="16"/>
        <v>0.33329148221690102</v>
      </c>
      <c r="H94" s="31">
        <v>112039805</v>
      </c>
      <c r="I94" s="36">
        <f t="shared" si="17"/>
        <v>0.2926169112043166</v>
      </c>
      <c r="J94" s="31">
        <v>94715696</v>
      </c>
      <c r="K94" s="36">
        <f t="shared" si="18"/>
        <v>0.24552592781146457</v>
      </c>
      <c r="L94" s="31">
        <v>0</v>
      </c>
      <c r="M94" s="36">
        <f t="shared" si="19"/>
        <v>0</v>
      </c>
      <c r="N94" s="31">
        <f t="shared" si="20"/>
        <v>334369153</v>
      </c>
      <c r="O94" s="36">
        <f t="shared" si="21"/>
        <v>0.86676548860347868</v>
      </c>
      <c r="P94" s="31">
        <v>92141050</v>
      </c>
      <c r="Q94" s="31">
        <v>344909575</v>
      </c>
      <c r="R94" s="31">
        <v>350568347</v>
      </c>
      <c r="S94" s="31">
        <v>303824086</v>
      </c>
      <c r="T94" s="36">
        <f t="shared" si="22"/>
        <v>0.86666149012021332</v>
      </c>
      <c r="U94" s="36">
        <f t="shared" si="23"/>
        <v>2.794244259209111E-2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321959762</v>
      </c>
      <c r="E95" s="31">
        <v>323260537</v>
      </c>
      <c r="F95" s="31">
        <v>130391200</v>
      </c>
      <c r="G95" s="36">
        <f t="shared" si="16"/>
        <v>0.40499222384193462</v>
      </c>
      <c r="H95" s="31">
        <v>105870042</v>
      </c>
      <c r="I95" s="36">
        <f t="shared" si="17"/>
        <v>0.3288300418112497</v>
      </c>
      <c r="J95" s="31">
        <v>79854487</v>
      </c>
      <c r="K95" s="36">
        <f t="shared" si="18"/>
        <v>0.24702825696289676</v>
      </c>
      <c r="L95" s="31">
        <v>0</v>
      </c>
      <c r="M95" s="36">
        <f t="shared" si="19"/>
        <v>0</v>
      </c>
      <c r="N95" s="31">
        <f t="shared" si="20"/>
        <v>316115729</v>
      </c>
      <c r="O95" s="36">
        <f t="shared" si="21"/>
        <v>0.97789767948074646</v>
      </c>
      <c r="P95" s="31">
        <v>85279659</v>
      </c>
      <c r="Q95" s="31">
        <v>311788576</v>
      </c>
      <c r="R95" s="31">
        <v>311965007</v>
      </c>
      <c r="S95" s="31">
        <v>304168027</v>
      </c>
      <c r="T95" s="36">
        <f t="shared" si="22"/>
        <v>0.97500687633212657</v>
      </c>
      <c r="U95" s="36">
        <f t="shared" si="23"/>
        <v>-6.3616248746960813E-2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2406379040</v>
      </c>
      <c r="E96" s="32">
        <f>SUM(E92:E95)</f>
        <v>2449550212</v>
      </c>
      <c r="F96" s="32">
        <f>SUM(F92:F95)</f>
        <v>694618877</v>
      </c>
      <c r="G96" s="37">
        <f t="shared" si="16"/>
        <v>0.28865730022316016</v>
      </c>
      <c r="H96" s="32">
        <f>SUM(H92:H95)</f>
        <v>661649599</v>
      </c>
      <c r="I96" s="37">
        <f t="shared" si="17"/>
        <v>0.27495651682537925</v>
      </c>
      <c r="J96" s="32">
        <f>SUM(J92:J95)</f>
        <v>612997260</v>
      </c>
      <c r="K96" s="37">
        <f t="shared" si="18"/>
        <v>0.25024890569583474</v>
      </c>
      <c r="L96" s="32">
        <f>SUM(L92:L95)</f>
        <v>0</v>
      </c>
      <c r="M96" s="37">
        <f t="shared" si="19"/>
        <v>0</v>
      </c>
      <c r="N96" s="32">
        <f t="shared" si="20"/>
        <v>1969265736</v>
      </c>
      <c r="O96" s="37">
        <f t="shared" si="21"/>
        <v>0.80392952402153084</v>
      </c>
      <c r="P96" s="32">
        <f>SUM(P92:P95)</f>
        <v>595621685</v>
      </c>
      <c r="Q96" s="32">
        <f>SUM(Q92:Q95)</f>
        <v>2088597346</v>
      </c>
      <c r="R96" s="32">
        <f>SUM(R92:R95)</f>
        <v>2297624062</v>
      </c>
      <c r="S96" s="32">
        <f>SUM(S92:S95)</f>
        <v>1848808093</v>
      </c>
      <c r="T96" s="37">
        <f t="shared" si="22"/>
        <v>0.80466083358766638</v>
      </c>
      <c r="U96" s="37">
        <f t="shared" si="23"/>
        <v>2.9172166557367651E-2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767607355</v>
      </c>
      <c r="E97" s="31">
        <v>780072684</v>
      </c>
      <c r="F97" s="31">
        <v>211468425</v>
      </c>
      <c r="G97" s="36">
        <f t="shared" si="16"/>
        <v>0.27549035795781296</v>
      </c>
      <c r="H97" s="31">
        <v>218582052</v>
      </c>
      <c r="I97" s="36">
        <f t="shared" si="17"/>
        <v>0.28475763106777424</v>
      </c>
      <c r="J97" s="31">
        <v>492311297</v>
      </c>
      <c r="K97" s="36">
        <f t="shared" si="18"/>
        <v>0.6311095197893124</v>
      </c>
      <c r="L97" s="31">
        <v>0</v>
      </c>
      <c r="M97" s="36">
        <f t="shared" si="19"/>
        <v>0</v>
      </c>
      <c r="N97" s="31">
        <f t="shared" si="20"/>
        <v>922361774</v>
      </c>
      <c r="O97" s="36">
        <f t="shared" si="21"/>
        <v>1.1824049129247551</v>
      </c>
      <c r="P97" s="31">
        <v>185140261</v>
      </c>
      <c r="Q97" s="31">
        <v>632443760</v>
      </c>
      <c r="R97" s="31">
        <v>724678656</v>
      </c>
      <c r="S97" s="31">
        <v>552183417</v>
      </c>
      <c r="T97" s="36">
        <f t="shared" si="22"/>
        <v>0.76197002965132177</v>
      </c>
      <c r="U97" s="36">
        <f t="shared" si="23"/>
        <v>1.6591260827919001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1058771218</v>
      </c>
      <c r="E98" s="31">
        <v>1460137505</v>
      </c>
      <c r="F98" s="31">
        <v>408357316</v>
      </c>
      <c r="G98" s="36">
        <f t="shared" si="16"/>
        <v>0.38568985353736729</v>
      </c>
      <c r="H98" s="31">
        <v>205978102</v>
      </c>
      <c r="I98" s="36">
        <f t="shared" si="17"/>
        <v>0.19454448562465551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614335418</v>
      </c>
      <c r="O98" s="36">
        <f t="shared" si="21"/>
        <v>0.42073805781736973</v>
      </c>
      <c r="P98" s="31">
        <v>271324337</v>
      </c>
      <c r="Q98" s="31">
        <v>915856039</v>
      </c>
      <c r="R98" s="31">
        <v>1017206058</v>
      </c>
      <c r="S98" s="31">
        <v>841023106</v>
      </c>
      <c r="T98" s="36">
        <f t="shared" si="22"/>
        <v>0.82679718566913996</v>
      </c>
      <c r="U98" s="36">
        <f t="shared" si="23"/>
        <v>-1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677348967</v>
      </c>
      <c r="E99" s="31">
        <v>659051201</v>
      </c>
      <c r="F99" s="31">
        <v>231848415</v>
      </c>
      <c r="G99" s="36">
        <f t="shared" si="16"/>
        <v>0.34228798786962644</v>
      </c>
      <c r="H99" s="31">
        <v>176335721</v>
      </c>
      <c r="I99" s="36">
        <f t="shared" si="17"/>
        <v>0.26033216198881426</v>
      </c>
      <c r="J99" s="31">
        <v>113461019</v>
      </c>
      <c r="K99" s="36">
        <f t="shared" si="18"/>
        <v>0.17215812493451477</v>
      </c>
      <c r="L99" s="31">
        <v>0</v>
      </c>
      <c r="M99" s="36">
        <f t="shared" si="19"/>
        <v>0</v>
      </c>
      <c r="N99" s="31">
        <f t="shared" si="20"/>
        <v>521645155</v>
      </c>
      <c r="O99" s="36">
        <f t="shared" si="21"/>
        <v>0.79150930035252298</v>
      </c>
      <c r="P99" s="31">
        <v>162584372</v>
      </c>
      <c r="Q99" s="31">
        <v>627569391</v>
      </c>
      <c r="R99" s="31">
        <v>649267773</v>
      </c>
      <c r="S99" s="31">
        <v>553362020</v>
      </c>
      <c r="T99" s="36">
        <f t="shared" si="22"/>
        <v>0.85228628774094417</v>
      </c>
      <c r="U99" s="36">
        <f t="shared" si="23"/>
        <v>-0.30214068176245135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76051208</v>
      </c>
      <c r="E100" s="31">
        <v>85962412</v>
      </c>
      <c r="F100" s="31">
        <v>19975307</v>
      </c>
      <c r="G100" s="36">
        <f>IF(($D100     =0),0,($F100     /$D100     ))</f>
        <v>0.26265601198602923</v>
      </c>
      <c r="H100" s="31">
        <v>16649125</v>
      </c>
      <c r="I100" s="36">
        <f>IF(($D100     =0),0,($H100     /$D100     ))</f>
        <v>0.21891992826728013</v>
      </c>
      <c r="J100" s="31">
        <v>13322760</v>
      </c>
      <c r="K100" s="36">
        <f>IF(($E100     =0),0,($J100     /$E100     ))</f>
        <v>0.15498355257877128</v>
      </c>
      <c r="L100" s="31">
        <v>0</v>
      </c>
      <c r="M100" s="36">
        <f>IF(($E100     =0),0,($L100     /$E100     ))</f>
        <v>0</v>
      </c>
      <c r="N100" s="31">
        <f>$F100     +$H100     +$J100</f>
        <v>49947192</v>
      </c>
      <c r="O100" s="36">
        <f>IF(($E100     =0),0,($N100     /$E100     ))</f>
        <v>0.58103525526947752</v>
      </c>
      <c r="P100" s="31">
        <v>13218451</v>
      </c>
      <c r="Q100" s="31">
        <v>54782399</v>
      </c>
      <c r="R100" s="31">
        <v>71848390</v>
      </c>
      <c r="S100" s="31">
        <v>46663659</v>
      </c>
      <c r="T100" s="36">
        <f>IF(($R100     =0),0,($S100     /$R100     ))</f>
        <v>0.64947396872776131</v>
      </c>
      <c r="U100" s="36">
        <f>IF(($P100     =0),0,(($J100     /$P100     )-1))</f>
        <v>7.8911666730088204E-3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2579778748</v>
      </c>
      <c r="E101" s="32">
        <f>SUM(E97:E100)</f>
        <v>2985223802</v>
      </c>
      <c r="F101" s="32">
        <f>SUM(F97:F100)</f>
        <v>871649463</v>
      </c>
      <c r="G101" s="37">
        <f>IF(($D101     =0),0,($F101     /$D101     ))</f>
        <v>0.33787760430066155</v>
      </c>
      <c r="H101" s="32">
        <f>SUM(H97:H100)</f>
        <v>617545000</v>
      </c>
      <c r="I101" s="37">
        <f>IF(($D101     =0),0,($H101     /$D101     ))</f>
        <v>0.23937905546309277</v>
      </c>
      <c r="J101" s="32">
        <f>SUM(J97:J100)</f>
        <v>619095076</v>
      </c>
      <c r="K101" s="37">
        <f>IF(($E101     =0),0,($J101     /$E101     ))</f>
        <v>0.20738648659615638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2108289539</v>
      </c>
      <c r="O101" s="37">
        <f>IF(($E101     =0),0,($N101     /$E101     ))</f>
        <v>0.70624170207524029</v>
      </c>
      <c r="P101" s="32">
        <f>SUM(P97:P100)</f>
        <v>632267421</v>
      </c>
      <c r="Q101" s="32">
        <f>SUM(Q97:Q100)</f>
        <v>2230651589</v>
      </c>
      <c r="R101" s="32">
        <f>SUM(R97:R100)</f>
        <v>2463000877</v>
      </c>
      <c r="S101" s="32">
        <f>SUM(S97:S100)</f>
        <v>1993232202</v>
      </c>
      <c r="T101" s="37">
        <f>IF(($R101     =0),0,($S101     /$R101     ))</f>
        <v>0.80926978979715569</v>
      </c>
      <c r="U101" s="37">
        <f>IF(($P101     =0),0,(($J101     /$P101     )-1))</f>
        <v>-2.0833502664373449E-2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61280535164</v>
      </c>
      <c r="E102" s="32">
        <f>SUM(E88:E90,E92:E95,E97:E100)</f>
        <v>61503808983</v>
      </c>
      <c r="F102" s="32">
        <f>SUM(F88:F90,F92:F95,F97:F100)</f>
        <v>19674121337</v>
      </c>
      <c r="G102" s="37">
        <f>IF(($D102     =0),0,($F102     /$D102     ))</f>
        <v>0.32105009011993424</v>
      </c>
      <c r="H102" s="32">
        <f>SUM(H88:H90,H92:H95,H97:H100)</f>
        <v>20268918585</v>
      </c>
      <c r="I102" s="37">
        <f>IF(($D102     =0),0,($H102     /$D102     ))</f>
        <v>0.33075622676525229</v>
      </c>
      <c r="J102" s="32">
        <f>SUM(J88:J90,J92:J95,J97:J100)</f>
        <v>18418304695</v>
      </c>
      <c r="K102" s="37">
        <f>IF(($E102     =0),0,($J102     /$E102     ))</f>
        <v>0.29946608185016516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58361344617</v>
      </c>
      <c r="O102" s="37">
        <f>IF(($E102     =0),0,($N102     /$E102     ))</f>
        <v>0.94890618291838491</v>
      </c>
      <c r="P102" s="32">
        <f>SUM(P88:P90,P92:P95,P97:P100)</f>
        <v>14842858915</v>
      </c>
      <c r="Q102" s="32">
        <f>SUM(Q88:Q90,Q92:Q95,Q97:Q100)</f>
        <v>66529182587</v>
      </c>
      <c r="R102" s="32">
        <f>SUM(R88:R90,R92:R95,R97:R100)</f>
        <v>57939571276</v>
      </c>
      <c r="S102" s="32">
        <f>SUM(S88:S90,S92:S95,S97:S100)</f>
        <v>44618376102</v>
      </c>
      <c r="T102" s="37">
        <f>IF(($R102     =0),0,($S102     /$R102     ))</f>
        <v>0.77008467821511184</v>
      </c>
      <c r="U102" s="37">
        <f>IF(($P102     =0),0,(($J102     /$P102     )-1))</f>
        <v>0.24088659741868867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17692611570</v>
      </c>
      <c r="E105" s="31">
        <v>18052418479</v>
      </c>
      <c r="F105" s="31">
        <v>5926148831</v>
      </c>
      <c r="G105" s="36">
        <f t="shared" ref="G105:G136" si="24">IF(($D105     =0),0,($F105     /$D105     ))</f>
        <v>0.33495048526631954</v>
      </c>
      <c r="H105" s="31">
        <v>5899653323</v>
      </c>
      <c r="I105" s="36">
        <f t="shared" ref="I105:I136" si="25">IF(($D105     =0),0,($H105     /$D105     ))</f>
        <v>0.33345293879641763</v>
      </c>
      <c r="J105" s="31">
        <v>5264920111</v>
      </c>
      <c r="K105" s="36">
        <f t="shared" ref="K105:K136" si="26">IF(($E105     =0),0,($J105     /$E105     ))</f>
        <v>0.29164624768280056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17090722265</v>
      </c>
      <c r="O105" s="36">
        <f t="shared" ref="O105:O136" si="29">IF(($E105     =0),0,($N105     /$E105     ))</f>
        <v>0.94672756921081125</v>
      </c>
      <c r="P105" s="31">
        <v>4814852478</v>
      </c>
      <c r="Q105" s="31">
        <v>16639780900</v>
      </c>
      <c r="R105" s="31">
        <v>16845775900</v>
      </c>
      <c r="S105" s="31">
        <v>16050663521</v>
      </c>
      <c r="T105" s="36">
        <f t="shared" ref="T105:T136" si="30">IF(($R105     =0),0,($S105     /$R105     ))</f>
        <v>0.95280048934997408</v>
      </c>
      <c r="U105" s="36">
        <f t="shared" ref="U105:U136" si="31">IF(($P105     =0),0,(($J105     /$P105     )-1))</f>
        <v>9.3474854121999851E-2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17692611570</v>
      </c>
      <c r="E106" s="32">
        <f>E105</f>
        <v>18052418479</v>
      </c>
      <c r="F106" s="32">
        <f>F105</f>
        <v>5926148831</v>
      </c>
      <c r="G106" s="37">
        <f t="shared" si="24"/>
        <v>0.33495048526631954</v>
      </c>
      <c r="H106" s="32">
        <f>H105</f>
        <v>5899653323</v>
      </c>
      <c r="I106" s="37">
        <f t="shared" si="25"/>
        <v>0.33345293879641763</v>
      </c>
      <c r="J106" s="32">
        <f>J105</f>
        <v>5264920111</v>
      </c>
      <c r="K106" s="37">
        <f t="shared" si="26"/>
        <v>0.29164624768280056</v>
      </c>
      <c r="L106" s="32">
        <f>L105</f>
        <v>0</v>
      </c>
      <c r="M106" s="37">
        <f t="shared" si="27"/>
        <v>0</v>
      </c>
      <c r="N106" s="32">
        <f t="shared" si="28"/>
        <v>17090722265</v>
      </c>
      <c r="O106" s="37">
        <f t="shared" si="29"/>
        <v>0.94672756921081125</v>
      </c>
      <c r="P106" s="32">
        <f>P105</f>
        <v>4814852478</v>
      </c>
      <c r="Q106" s="32">
        <f>Q105</f>
        <v>16639780900</v>
      </c>
      <c r="R106" s="32">
        <f>R105</f>
        <v>16845775900</v>
      </c>
      <c r="S106" s="32">
        <f>S105</f>
        <v>16050663521</v>
      </c>
      <c r="T106" s="37">
        <f t="shared" si="30"/>
        <v>0.95280048934997408</v>
      </c>
      <c r="U106" s="37">
        <f t="shared" si="31"/>
        <v>9.3474854121999851E-2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153342435</v>
      </c>
      <c r="E107" s="31">
        <v>156551848</v>
      </c>
      <c r="F107" s="31">
        <v>60354202</v>
      </c>
      <c r="G107" s="36">
        <f t="shared" si="24"/>
        <v>0.39359099782131413</v>
      </c>
      <c r="H107" s="31">
        <v>29945363</v>
      </c>
      <c r="I107" s="36">
        <f t="shared" si="25"/>
        <v>0.19528425383358494</v>
      </c>
      <c r="J107" s="31">
        <v>33418287</v>
      </c>
      <c r="K107" s="36">
        <f t="shared" si="26"/>
        <v>0.21346465996364347</v>
      </c>
      <c r="L107" s="31">
        <v>0</v>
      </c>
      <c r="M107" s="36">
        <f t="shared" si="27"/>
        <v>0</v>
      </c>
      <c r="N107" s="31">
        <f t="shared" si="28"/>
        <v>123717852</v>
      </c>
      <c r="O107" s="36">
        <f t="shared" si="29"/>
        <v>0.7902675923697815</v>
      </c>
      <c r="P107" s="31">
        <v>30711004</v>
      </c>
      <c r="Q107" s="31">
        <v>133374146</v>
      </c>
      <c r="R107" s="31">
        <v>134277738</v>
      </c>
      <c r="S107" s="31">
        <v>122868271</v>
      </c>
      <c r="T107" s="36">
        <f t="shared" si="30"/>
        <v>0.91503083705505972</v>
      </c>
      <c r="U107" s="36">
        <f t="shared" si="31"/>
        <v>8.8153516570151913E-2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169338249</v>
      </c>
      <c r="E108" s="31">
        <v>163259027</v>
      </c>
      <c r="F108" s="31">
        <v>84048263</v>
      </c>
      <c r="G108" s="36">
        <f t="shared" si="24"/>
        <v>0.49633360151255607</v>
      </c>
      <c r="H108" s="31">
        <v>-45540906</v>
      </c>
      <c r="I108" s="36">
        <f t="shared" si="25"/>
        <v>-0.26893455122475018</v>
      </c>
      <c r="J108" s="31">
        <v>47416322</v>
      </c>
      <c r="K108" s="36">
        <f t="shared" si="26"/>
        <v>0.29043614231511988</v>
      </c>
      <c r="L108" s="31">
        <v>0</v>
      </c>
      <c r="M108" s="36">
        <f t="shared" si="27"/>
        <v>0</v>
      </c>
      <c r="N108" s="31">
        <f t="shared" si="28"/>
        <v>85923679</v>
      </c>
      <c r="O108" s="36">
        <f t="shared" si="29"/>
        <v>0.52630277528237379</v>
      </c>
      <c r="P108" s="31">
        <v>46064032</v>
      </c>
      <c r="Q108" s="31">
        <v>148066018</v>
      </c>
      <c r="R108" s="31">
        <v>156984276</v>
      </c>
      <c r="S108" s="31">
        <v>184414267</v>
      </c>
      <c r="T108" s="36">
        <f t="shared" si="30"/>
        <v>1.1747308182636076</v>
      </c>
      <c r="U108" s="36">
        <f t="shared" si="31"/>
        <v>2.9356744107853938E-2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65009963</v>
      </c>
      <c r="E109" s="31">
        <v>70289309</v>
      </c>
      <c r="F109" s="31">
        <v>23623293</v>
      </c>
      <c r="G109" s="36">
        <f t="shared" si="24"/>
        <v>0.36337957921926523</v>
      </c>
      <c r="H109" s="31">
        <v>17562414</v>
      </c>
      <c r="I109" s="36">
        <f t="shared" si="25"/>
        <v>0.27014957691946384</v>
      </c>
      <c r="J109" s="31">
        <v>14904910</v>
      </c>
      <c r="K109" s="36">
        <f t="shared" si="26"/>
        <v>0.21205088244643291</v>
      </c>
      <c r="L109" s="31">
        <v>0</v>
      </c>
      <c r="M109" s="36">
        <f t="shared" si="27"/>
        <v>0</v>
      </c>
      <c r="N109" s="31">
        <f t="shared" si="28"/>
        <v>56090617</v>
      </c>
      <c r="O109" s="36">
        <f t="shared" si="29"/>
        <v>0.79799642076435839</v>
      </c>
      <c r="P109" s="31">
        <v>8725082</v>
      </c>
      <c r="Q109" s="31">
        <v>64852188</v>
      </c>
      <c r="R109" s="31">
        <v>57049836</v>
      </c>
      <c r="S109" s="31">
        <v>46632991</v>
      </c>
      <c r="T109" s="36">
        <f t="shared" si="30"/>
        <v>0.81740797642257901</v>
      </c>
      <c r="U109" s="36">
        <f t="shared" si="31"/>
        <v>0.70828308547701901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555706386</v>
      </c>
      <c r="E110" s="31">
        <v>569812458</v>
      </c>
      <c r="F110" s="31">
        <v>202124167</v>
      </c>
      <c r="G110" s="36">
        <f t="shared" si="24"/>
        <v>0.36372475122141207</v>
      </c>
      <c r="H110" s="31">
        <v>150066559</v>
      </c>
      <c r="I110" s="36">
        <f t="shared" si="25"/>
        <v>0.27004648998221159</v>
      </c>
      <c r="J110" s="31">
        <v>147664263</v>
      </c>
      <c r="K110" s="36">
        <f t="shared" si="26"/>
        <v>0.25914537481032046</v>
      </c>
      <c r="L110" s="31">
        <v>0</v>
      </c>
      <c r="M110" s="36">
        <f t="shared" si="27"/>
        <v>0</v>
      </c>
      <c r="N110" s="31">
        <f t="shared" si="28"/>
        <v>499854989</v>
      </c>
      <c r="O110" s="36">
        <f t="shared" si="29"/>
        <v>0.8772272034108457</v>
      </c>
      <c r="P110" s="31">
        <v>144761689</v>
      </c>
      <c r="Q110" s="31">
        <v>530657027</v>
      </c>
      <c r="R110" s="31">
        <v>531591299</v>
      </c>
      <c r="S110" s="31">
        <v>475884253</v>
      </c>
      <c r="T110" s="36">
        <f t="shared" si="30"/>
        <v>0.89520700187382107</v>
      </c>
      <c r="U110" s="36">
        <f t="shared" si="31"/>
        <v>2.0050705542679959E-2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685105182</v>
      </c>
      <c r="E111" s="31">
        <v>728475807</v>
      </c>
      <c r="F111" s="31">
        <v>309359645</v>
      </c>
      <c r="G111" s="36">
        <f t="shared" si="24"/>
        <v>0.45155058395106401</v>
      </c>
      <c r="H111" s="31">
        <v>247980888</v>
      </c>
      <c r="I111" s="36">
        <f t="shared" si="25"/>
        <v>0.36196031575192494</v>
      </c>
      <c r="J111" s="31">
        <v>199665116</v>
      </c>
      <c r="K111" s="36">
        <f t="shared" si="26"/>
        <v>0.27408613173065882</v>
      </c>
      <c r="L111" s="31">
        <v>0</v>
      </c>
      <c r="M111" s="36">
        <f t="shared" si="27"/>
        <v>0</v>
      </c>
      <c r="N111" s="31">
        <f t="shared" si="28"/>
        <v>757005649</v>
      </c>
      <c r="O111" s="36">
        <f t="shared" si="29"/>
        <v>1.0391637467241241</v>
      </c>
      <c r="P111" s="31">
        <v>202794564</v>
      </c>
      <c r="Q111" s="31">
        <v>614369222</v>
      </c>
      <c r="R111" s="31">
        <v>723799404</v>
      </c>
      <c r="S111" s="31">
        <v>718361594</v>
      </c>
      <c r="T111" s="36">
        <f t="shared" si="30"/>
        <v>0.99248713114441856</v>
      </c>
      <c r="U111" s="36">
        <f t="shared" si="31"/>
        <v>-1.5431616796197756E-2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1628502215</v>
      </c>
      <c r="E112" s="32">
        <f>SUM(E107:E111)</f>
        <v>1688388449</v>
      </c>
      <c r="F112" s="32">
        <f>SUM(F107:F111)</f>
        <v>679509570</v>
      </c>
      <c r="G112" s="37">
        <f t="shared" si="24"/>
        <v>0.41726045180724547</v>
      </c>
      <c r="H112" s="32">
        <f>SUM(H107:H111)</f>
        <v>400014318</v>
      </c>
      <c r="I112" s="37">
        <f t="shared" si="25"/>
        <v>0.24563326614818268</v>
      </c>
      <c r="J112" s="32">
        <f>SUM(J107:J111)</f>
        <v>443068898</v>
      </c>
      <c r="K112" s="37">
        <f t="shared" si="26"/>
        <v>0.26242118528021274</v>
      </c>
      <c r="L112" s="32">
        <f>SUM(L107:L111)</f>
        <v>0</v>
      </c>
      <c r="M112" s="37">
        <f t="shared" si="27"/>
        <v>0</v>
      </c>
      <c r="N112" s="32">
        <f t="shared" si="28"/>
        <v>1522592786</v>
      </c>
      <c r="O112" s="37">
        <f t="shared" si="29"/>
        <v>0.90180241809981732</v>
      </c>
      <c r="P112" s="32">
        <f>SUM(P107:P111)</f>
        <v>433056371</v>
      </c>
      <c r="Q112" s="32">
        <f>SUM(Q107:Q111)</f>
        <v>1491318601</v>
      </c>
      <c r="R112" s="32">
        <f>SUM(R107:R111)</f>
        <v>1603702553</v>
      </c>
      <c r="S112" s="32">
        <f>SUM(S107:S111)</f>
        <v>1548161376</v>
      </c>
      <c r="T112" s="37">
        <f t="shared" si="30"/>
        <v>0.96536690866014974</v>
      </c>
      <c r="U112" s="37">
        <f t="shared" si="31"/>
        <v>2.3120608933380637E-2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214378550</v>
      </c>
      <c r="E113" s="31">
        <v>231386349</v>
      </c>
      <c r="F113" s="31">
        <v>76364589</v>
      </c>
      <c r="G113" s="36">
        <f t="shared" si="24"/>
        <v>0.35621375832610119</v>
      </c>
      <c r="H113" s="31">
        <v>64075134</v>
      </c>
      <c r="I113" s="36">
        <f t="shared" si="25"/>
        <v>0.2988878038404495</v>
      </c>
      <c r="J113" s="31">
        <v>60084487</v>
      </c>
      <c r="K113" s="36">
        <f t="shared" si="26"/>
        <v>0.2596717017216949</v>
      </c>
      <c r="L113" s="31">
        <v>0</v>
      </c>
      <c r="M113" s="36">
        <f t="shared" si="27"/>
        <v>0</v>
      </c>
      <c r="N113" s="31">
        <f t="shared" si="28"/>
        <v>200524210</v>
      </c>
      <c r="O113" s="36">
        <f t="shared" si="29"/>
        <v>0.86662074433786063</v>
      </c>
      <c r="P113" s="31">
        <v>44995959</v>
      </c>
      <c r="Q113" s="31">
        <v>186535000</v>
      </c>
      <c r="R113" s="31">
        <v>195969080</v>
      </c>
      <c r="S113" s="31">
        <v>164265014</v>
      </c>
      <c r="T113" s="36">
        <f t="shared" si="30"/>
        <v>0.83821903945255039</v>
      </c>
      <c r="U113" s="36">
        <f t="shared" si="31"/>
        <v>0.33533073492221832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282595665</v>
      </c>
      <c r="E114" s="31">
        <v>282927622</v>
      </c>
      <c r="F114" s="31">
        <v>72913422</v>
      </c>
      <c r="G114" s="36">
        <f t="shared" si="24"/>
        <v>0.25801323597798287</v>
      </c>
      <c r="H114" s="31">
        <v>68766449</v>
      </c>
      <c r="I114" s="36">
        <f t="shared" si="25"/>
        <v>0.24333865489408693</v>
      </c>
      <c r="J114" s="31">
        <v>73755665</v>
      </c>
      <c r="K114" s="36">
        <f t="shared" si="26"/>
        <v>0.26068739587398787</v>
      </c>
      <c r="L114" s="31">
        <v>0</v>
      </c>
      <c r="M114" s="36">
        <f t="shared" si="27"/>
        <v>0</v>
      </c>
      <c r="N114" s="31">
        <f t="shared" si="28"/>
        <v>215435536</v>
      </c>
      <c r="O114" s="36">
        <f t="shared" si="29"/>
        <v>0.76145105407912417</v>
      </c>
      <c r="P114" s="31">
        <v>67097935</v>
      </c>
      <c r="Q114" s="31">
        <v>262840141</v>
      </c>
      <c r="R114" s="31">
        <v>267946041</v>
      </c>
      <c r="S114" s="31">
        <v>197639957</v>
      </c>
      <c r="T114" s="36">
        <f t="shared" si="30"/>
        <v>0.73761103639519721</v>
      </c>
      <c r="U114" s="36">
        <f t="shared" si="31"/>
        <v>9.9224067029782592E-2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65602740</v>
      </c>
      <c r="E115" s="31">
        <v>100068860</v>
      </c>
      <c r="F115" s="31">
        <v>25919324</v>
      </c>
      <c r="G115" s="36">
        <f t="shared" si="24"/>
        <v>0.39509514389185574</v>
      </c>
      <c r="H115" s="31">
        <v>9166663</v>
      </c>
      <c r="I115" s="36">
        <f t="shared" si="25"/>
        <v>0.13972988018488253</v>
      </c>
      <c r="J115" s="31">
        <v>9234130</v>
      </c>
      <c r="K115" s="36">
        <f t="shared" si="26"/>
        <v>9.2277757536160604E-2</v>
      </c>
      <c r="L115" s="31">
        <v>0</v>
      </c>
      <c r="M115" s="36">
        <f t="shared" si="27"/>
        <v>0</v>
      </c>
      <c r="N115" s="31">
        <f t="shared" si="28"/>
        <v>44320117</v>
      </c>
      <c r="O115" s="36">
        <f t="shared" si="29"/>
        <v>0.44289619168240751</v>
      </c>
      <c r="P115" s="31">
        <v>9035585</v>
      </c>
      <c r="Q115" s="31">
        <v>42219902</v>
      </c>
      <c r="R115" s="31">
        <v>64375936</v>
      </c>
      <c r="S115" s="31">
        <v>31573919</v>
      </c>
      <c r="T115" s="36">
        <f t="shared" si="30"/>
        <v>0.49046151344502392</v>
      </c>
      <c r="U115" s="36">
        <f t="shared" si="31"/>
        <v>2.197367408972406E-2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24450924</v>
      </c>
      <c r="E116" s="31">
        <v>25210081</v>
      </c>
      <c r="F116" s="31">
        <v>10520372</v>
      </c>
      <c r="G116" s="36">
        <f t="shared" si="24"/>
        <v>0.43026480308065251</v>
      </c>
      <c r="H116" s="31">
        <v>8881658</v>
      </c>
      <c r="I116" s="36">
        <f t="shared" si="25"/>
        <v>0.36324426839656448</v>
      </c>
      <c r="J116" s="31">
        <v>856037</v>
      </c>
      <c r="K116" s="36">
        <f t="shared" si="26"/>
        <v>3.395613841938866E-2</v>
      </c>
      <c r="L116" s="31">
        <v>0</v>
      </c>
      <c r="M116" s="36">
        <f t="shared" si="27"/>
        <v>0</v>
      </c>
      <c r="N116" s="31">
        <f t="shared" si="28"/>
        <v>20258067</v>
      </c>
      <c r="O116" s="36">
        <f t="shared" si="29"/>
        <v>0.80357008769626725</v>
      </c>
      <c r="P116" s="31">
        <v>9311711</v>
      </c>
      <c r="Q116" s="31">
        <v>23037179</v>
      </c>
      <c r="R116" s="31">
        <v>23069146</v>
      </c>
      <c r="S116" s="31">
        <v>24984731</v>
      </c>
      <c r="T116" s="36">
        <f t="shared" si="30"/>
        <v>1.0830366672437723</v>
      </c>
      <c r="U116" s="36">
        <f t="shared" si="31"/>
        <v>-0.90806877490076743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2240514935</v>
      </c>
      <c r="E117" s="31">
        <v>2491837099</v>
      </c>
      <c r="F117" s="31">
        <v>587267390</v>
      </c>
      <c r="G117" s="36">
        <f t="shared" si="24"/>
        <v>0.26211268705513002</v>
      </c>
      <c r="H117" s="31">
        <v>566883399</v>
      </c>
      <c r="I117" s="36">
        <f t="shared" si="25"/>
        <v>0.25301478251471687</v>
      </c>
      <c r="J117" s="31">
        <v>525310406</v>
      </c>
      <c r="K117" s="36">
        <f t="shared" si="26"/>
        <v>0.21081249902363702</v>
      </c>
      <c r="L117" s="31">
        <v>0</v>
      </c>
      <c r="M117" s="36">
        <f t="shared" si="27"/>
        <v>0</v>
      </c>
      <c r="N117" s="31">
        <f t="shared" si="28"/>
        <v>1679461195</v>
      </c>
      <c r="O117" s="36">
        <f t="shared" si="29"/>
        <v>0.67398514761417794</v>
      </c>
      <c r="P117" s="31">
        <v>444969368</v>
      </c>
      <c r="Q117" s="31">
        <v>2326120896</v>
      </c>
      <c r="R117" s="31">
        <v>2013943939</v>
      </c>
      <c r="S117" s="31">
        <v>1760409216</v>
      </c>
      <c r="T117" s="36">
        <f t="shared" si="30"/>
        <v>0.87411033738809552</v>
      </c>
      <c r="U117" s="36">
        <f t="shared" si="31"/>
        <v>0.18055408703998688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115880244</v>
      </c>
      <c r="E118" s="31">
        <v>116541916</v>
      </c>
      <c r="F118" s="31">
        <v>44124008</v>
      </c>
      <c r="G118" s="36">
        <f t="shared" si="24"/>
        <v>0.38077248094161764</v>
      </c>
      <c r="H118" s="31">
        <v>36328977</v>
      </c>
      <c r="I118" s="36">
        <f t="shared" si="25"/>
        <v>0.31350449175788758</v>
      </c>
      <c r="J118" s="31">
        <v>28180516</v>
      </c>
      <c r="K118" s="36">
        <f t="shared" si="26"/>
        <v>0.24180584091306684</v>
      </c>
      <c r="L118" s="31">
        <v>0</v>
      </c>
      <c r="M118" s="36">
        <f t="shared" si="27"/>
        <v>0</v>
      </c>
      <c r="N118" s="31">
        <f t="shared" si="28"/>
        <v>108633501</v>
      </c>
      <c r="O118" s="36">
        <f t="shared" si="29"/>
        <v>0.93214102469363902</v>
      </c>
      <c r="P118" s="31">
        <v>28171288</v>
      </c>
      <c r="Q118" s="31">
        <v>107180378</v>
      </c>
      <c r="R118" s="31">
        <v>109580479</v>
      </c>
      <c r="S118" s="31">
        <v>101332767</v>
      </c>
      <c r="T118" s="36">
        <f t="shared" si="30"/>
        <v>0.9247337475135512</v>
      </c>
      <c r="U118" s="36">
        <f t="shared" si="31"/>
        <v>3.2756755743656996E-4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132497520</v>
      </c>
      <c r="E119" s="31">
        <v>132387980</v>
      </c>
      <c r="F119" s="31">
        <v>59424618</v>
      </c>
      <c r="G119" s="36">
        <f t="shared" si="24"/>
        <v>0.44849607751148851</v>
      </c>
      <c r="H119" s="31">
        <v>37592787</v>
      </c>
      <c r="I119" s="36">
        <f t="shared" si="25"/>
        <v>0.2837244576351316</v>
      </c>
      <c r="J119" s="31">
        <v>30422451</v>
      </c>
      <c r="K119" s="36">
        <f t="shared" si="26"/>
        <v>0.22979768253885285</v>
      </c>
      <c r="L119" s="31">
        <v>0</v>
      </c>
      <c r="M119" s="36">
        <f t="shared" si="27"/>
        <v>0</v>
      </c>
      <c r="N119" s="31">
        <f t="shared" si="28"/>
        <v>127439856</v>
      </c>
      <c r="O119" s="36">
        <f t="shared" si="29"/>
        <v>0.96262406904312614</v>
      </c>
      <c r="P119" s="31">
        <v>18312041</v>
      </c>
      <c r="Q119" s="31">
        <v>116730336</v>
      </c>
      <c r="R119" s="31">
        <v>117035591</v>
      </c>
      <c r="S119" s="31">
        <v>74896191</v>
      </c>
      <c r="T119" s="36">
        <f t="shared" si="30"/>
        <v>0.639943715924842</v>
      </c>
      <c r="U119" s="36">
        <f t="shared" si="31"/>
        <v>0.66133589368874834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726720000</v>
      </c>
      <c r="E120" s="31">
        <v>748720000</v>
      </c>
      <c r="F120" s="31">
        <v>313012419</v>
      </c>
      <c r="G120" s="36">
        <f t="shared" si="24"/>
        <v>0.43071942288639364</v>
      </c>
      <c r="H120" s="31">
        <v>251646048</v>
      </c>
      <c r="I120" s="36">
        <f t="shared" si="25"/>
        <v>0.34627648612945838</v>
      </c>
      <c r="J120" s="31">
        <v>192268208</v>
      </c>
      <c r="K120" s="36">
        <f t="shared" si="26"/>
        <v>0.25679587562773798</v>
      </c>
      <c r="L120" s="31">
        <v>0</v>
      </c>
      <c r="M120" s="36">
        <f t="shared" si="27"/>
        <v>0</v>
      </c>
      <c r="N120" s="31">
        <f t="shared" si="28"/>
        <v>756926675</v>
      </c>
      <c r="O120" s="36">
        <f t="shared" si="29"/>
        <v>1.0109609400042741</v>
      </c>
      <c r="P120" s="31">
        <v>193472541</v>
      </c>
      <c r="Q120" s="31">
        <v>674464213</v>
      </c>
      <c r="R120" s="31">
        <v>680567141</v>
      </c>
      <c r="S120" s="31">
        <v>683821727</v>
      </c>
      <c r="T120" s="36">
        <f t="shared" si="30"/>
        <v>1.004782167407051</v>
      </c>
      <c r="U120" s="36">
        <f t="shared" si="31"/>
        <v>-6.2248264987639912E-3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3802640578</v>
      </c>
      <c r="E121" s="32">
        <f>SUM(E113:E120)</f>
        <v>4129079907</v>
      </c>
      <c r="F121" s="32">
        <f>SUM(F113:F120)</f>
        <v>1189546142</v>
      </c>
      <c r="G121" s="37">
        <f t="shared" si="24"/>
        <v>0.31282108250831375</v>
      </c>
      <c r="H121" s="32">
        <f>SUM(H113:H120)</f>
        <v>1043341115</v>
      </c>
      <c r="I121" s="37">
        <f t="shared" si="25"/>
        <v>0.27437279269468734</v>
      </c>
      <c r="J121" s="32">
        <f>SUM(J113:J120)</f>
        <v>920111900</v>
      </c>
      <c r="K121" s="37">
        <f t="shared" si="26"/>
        <v>0.22283702924715523</v>
      </c>
      <c r="L121" s="32">
        <f>SUM(L113:L120)</f>
        <v>0</v>
      </c>
      <c r="M121" s="37">
        <f t="shared" si="27"/>
        <v>0</v>
      </c>
      <c r="N121" s="32">
        <f t="shared" si="28"/>
        <v>3152999157</v>
      </c>
      <c r="O121" s="37">
        <f t="shared" si="29"/>
        <v>0.7636081713155376</v>
      </c>
      <c r="P121" s="32">
        <f>SUM(P113:P120)</f>
        <v>815366428</v>
      </c>
      <c r="Q121" s="32">
        <f>SUM(Q113:Q120)</f>
        <v>3739128045</v>
      </c>
      <c r="R121" s="32">
        <f>SUM(R113:R120)</f>
        <v>3472487353</v>
      </c>
      <c r="S121" s="32">
        <f>SUM(S113:S120)</f>
        <v>3038923522</v>
      </c>
      <c r="T121" s="37">
        <f t="shared" si="30"/>
        <v>0.87514315044936608</v>
      </c>
      <c r="U121" s="37">
        <f t="shared" si="31"/>
        <v>0.12846429335694953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40827257</v>
      </c>
      <c r="E122" s="31">
        <v>43209404</v>
      </c>
      <c r="F122" s="31">
        <v>13454457</v>
      </c>
      <c r="G122" s="36">
        <f t="shared" si="24"/>
        <v>0.32954594524927305</v>
      </c>
      <c r="H122" s="31">
        <v>7913410</v>
      </c>
      <c r="I122" s="36">
        <f t="shared" si="25"/>
        <v>0.19382663890449461</v>
      </c>
      <c r="J122" s="31">
        <v>11767313</v>
      </c>
      <c r="K122" s="36">
        <f t="shared" si="26"/>
        <v>0.27233222193946482</v>
      </c>
      <c r="L122" s="31">
        <v>0</v>
      </c>
      <c r="M122" s="36">
        <f t="shared" si="27"/>
        <v>0</v>
      </c>
      <c r="N122" s="31">
        <f t="shared" si="28"/>
        <v>33135180</v>
      </c>
      <c r="O122" s="36">
        <f t="shared" si="29"/>
        <v>0.76685112342674289</v>
      </c>
      <c r="P122" s="31">
        <v>11170798</v>
      </c>
      <c r="Q122" s="31">
        <v>44170576</v>
      </c>
      <c r="R122" s="31">
        <v>41597278</v>
      </c>
      <c r="S122" s="31">
        <v>31369859</v>
      </c>
      <c r="T122" s="36">
        <f t="shared" si="30"/>
        <v>0.75413249395789794</v>
      </c>
      <c r="U122" s="36">
        <f t="shared" si="31"/>
        <v>5.3399497511279037E-2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383343632</v>
      </c>
      <c r="E123" s="31">
        <v>381505868</v>
      </c>
      <c r="F123" s="31">
        <v>217715875</v>
      </c>
      <c r="G123" s="36">
        <f t="shared" si="24"/>
        <v>0.56793919821785377</v>
      </c>
      <c r="H123" s="31">
        <v>97501657</v>
      </c>
      <c r="I123" s="36">
        <f t="shared" si="25"/>
        <v>0.25434531543229077</v>
      </c>
      <c r="J123" s="31">
        <v>193558112</v>
      </c>
      <c r="K123" s="36">
        <f t="shared" si="26"/>
        <v>0.50735290918251352</v>
      </c>
      <c r="L123" s="31">
        <v>0</v>
      </c>
      <c r="M123" s="36">
        <f t="shared" si="27"/>
        <v>0</v>
      </c>
      <c r="N123" s="31">
        <f t="shared" si="28"/>
        <v>508775644</v>
      </c>
      <c r="O123" s="36">
        <f t="shared" si="29"/>
        <v>1.3335984756071957</v>
      </c>
      <c r="P123" s="31">
        <v>128994633</v>
      </c>
      <c r="Q123" s="31">
        <v>414177039</v>
      </c>
      <c r="R123" s="31">
        <v>498818089</v>
      </c>
      <c r="S123" s="31">
        <v>448107213</v>
      </c>
      <c r="T123" s="36">
        <f t="shared" si="30"/>
        <v>0.89833793697886521</v>
      </c>
      <c r="U123" s="36">
        <f t="shared" si="31"/>
        <v>0.50051290893629652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292870208</v>
      </c>
      <c r="E124" s="31">
        <v>307211926</v>
      </c>
      <c r="F124" s="31">
        <v>106885031</v>
      </c>
      <c r="G124" s="36">
        <f t="shared" si="24"/>
        <v>0.36495699487467159</v>
      </c>
      <c r="H124" s="31">
        <v>82748074</v>
      </c>
      <c r="I124" s="36">
        <f t="shared" si="25"/>
        <v>0.28254179407691749</v>
      </c>
      <c r="J124" s="31">
        <v>68906416</v>
      </c>
      <c r="K124" s="36">
        <f t="shared" si="26"/>
        <v>0.22429603204922455</v>
      </c>
      <c r="L124" s="31">
        <v>0</v>
      </c>
      <c r="M124" s="36">
        <f t="shared" si="27"/>
        <v>0</v>
      </c>
      <c r="N124" s="31">
        <f t="shared" si="28"/>
        <v>258539521</v>
      </c>
      <c r="O124" s="36">
        <f t="shared" si="29"/>
        <v>0.84156733225258973</v>
      </c>
      <c r="P124" s="31">
        <v>54134650</v>
      </c>
      <c r="Q124" s="31">
        <v>236373732</v>
      </c>
      <c r="R124" s="31">
        <v>239447795</v>
      </c>
      <c r="S124" s="31">
        <v>195513218</v>
      </c>
      <c r="T124" s="36">
        <f t="shared" si="30"/>
        <v>0.81651709509373427</v>
      </c>
      <c r="U124" s="36">
        <f t="shared" si="31"/>
        <v>0.27287081379486144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595634912</v>
      </c>
      <c r="E125" s="31">
        <v>593455210</v>
      </c>
      <c r="F125" s="31">
        <v>244309274</v>
      </c>
      <c r="G125" s="36">
        <f t="shared" si="24"/>
        <v>0.4101661421753599</v>
      </c>
      <c r="H125" s="31">
        <v>191899034</v>
      </c>
      <c r="I125" s="36">
        <f t="shared" si="25"/>
        <v>0.32217559806165291</v>
      </c>
      <c r="J125" s="31">
        <v>152497979</v>
      </c>
      <c r="K125" s="36">
        <f t="shared" si="26"/>
        <v>0.25696628225742596</v>
      </c>
      <c r="L125" s="31">
        <v>0</v>
      </c>
      <c r="M125" s="36">
        <f t="shared" si="27"/>
        <v>0</v>
      </c>
      <c r="N125" s="31">
        <f t="shared" si="28"/>
        <v>588706287</v>
      </c>
      <c r="O125" s="36">
        <f t="shared" si="29"/>
        <v>0.99199784091540788</v>
      </c>
      <c r="P125" s="31">
        <v>172274152</v>
      </c>
      <c r="Q125" s="31">
        <v>588731075</v>
      </c>
      <c r="R125" s="31">
        <v>568901765</v>
      </c>
      <c r="S125" s="31">
        <v>572654571</v>
      </c>
      <c r="T125" s="36">
        <f t="shared" si="30"/>
        <v>1.0065965799912751</v>
      </c>
      <c r="U125" s="36">
        <f t="shared" si="31"/>
        <v>-0.11479477780276637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1312676009</v>
      </c>
      <c r="E126" s="32">
        <f>SUM(E122:E125)</f>
        <v>1325382408</v>
      </c>
      <c r="F126" s="32">
        <f>SUM(F122:F125)</f>
        <v>582364637</v>
      </c>
      <c r="G126" s="37">
        <f t="shared" si="24"/>
        <v>0.44364689611692293</v>
      </c>
      <c r="H126" s="32">
        <f>SUM(H122:H125)</f>
        <v>380062175</v>
      </c>
      <c r="I126" s="37">
        <f t="shared" si="25"/>
        <v>0.28953235405706268</v>
      </c>
      <c r="J126" s="32">
        <f>SUM(J122:J125)</f>
        <v>426729820</v>
      </c>
      <c r="K126" s="37">
        <f t="shared" si="26"/>
        <v>0.32196731858236644</v>
      </c>
      <c r="L126" s="32">
        <f>SUM(L122:L125)</f>
        <v>0</v>
      </c>
      <c r="M126" s="37">
        <f t="shared" si="27"/>
        <v>0</v>
      </c>
      <c r="N126" s="32">
        <f t="shared" si="28"/>
        <v>1389156632</v>
      </c>
      <c r="O126" s="37">
        <f t="shared" si="29"/>
        <v>1.0481176025991135</v>
      </c>
      <c r="P126" s="32">
        <f>SUM(P122:P125)</f>
        <v>366574233</v>
      </c>
      <c r="Q126" s="32">
        <f>SUM(Q122:Q125)</f>
        <v>1283452422</v>
      </c>
      <c r="R126" s="32">
        <f>SUM(R122:R125)</f>
        <v>1348764927</v>
      </c>
      <c r="S126" s="32">
        <f>SUM(S122:S125)</f>
        <v>1247644861</v>
      </c>
      <c r="T126" s="37">
        <f t="shared" si="30"/>
        <v>0.92502765754376703</v>
      </c>
      <c r="U126" s="37">
        <f t="shared" si="31"/>
        <v>0.16410206060500721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136037335</v>
      </c>
      <c r="E127" s="31">
        <v>129537335</v>
      </c>
      <c r="F127" s="31">
        <v>46349704</v>
      </c>
      <c r="G127" s="36">
        <f t="shared" si="24"/>
        <v>0.34071311379335678</v>
      </c>
      <c r="H127" s="31">
        <v>28537614</v>
      </c>
      <c r="I127" s="36">
        <f t="shared" si="25"/>
        <v>0.20977780842295976</v>
      </c>
      <c r="J127" s="31">
        <v>27894873</v>
      </c>
      <c r="K127" s="36">
        <f t="shared" si="26"/>
        <v>0.215342341264007</v>
      </c>
      <c r="L127" s="31">
        <v>0</v>
      </c>
      <c r="M127" s="36">
        <f t="shared" si="27"/>
        <v>0</v>
      </c>
      <c r="N127" s="31">
        <f t="shared" si="28"/>
        <v>102782191</v>
      </c>
      <c r="O127" s="36">
        <f t="shared" si="29"/>
        <v>0.79345611826891449</v>
      </c>
      <c r="P127" s="31">
        <v>19772421</v>
      </c>
      <c r="Q127" s="31">
        <v>124449653</v>
      </c>
      <c r="R127" s="31">
        <v>113473151</v>
      </c>
      <c r="S127" s="31">
        <v>80075430</v>
      </c>
      <c r="T127" s="36">
        <f t="shared" si="30"/>
        <v>0.70567732802273198</v>
      </c>
      <c r="U127" s="36">
        <f t="shared" si="31"/>
        <v>0.41079703896654851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237714752</v>
      </c>
      <c r="E128" s="31">
        <v>243494404</v>
      </c>
      <c r="F128" s="31">
        <v>85256235</v>
      </c>
      <c r="G128" s="36">
        <f t="shared" si="24"/>
        <v>0.35864932353882689</v>
      </c>
      <c r="H128" s="31">
        <v>75620229</v>
      </c>
      <c r="I128" s="36">
        <f t="shared" si="25"/>
        <v>0.3181133201190644</v>
      </c>
      <c r="J128" s="31">
        <v>61044606</v>
      </c>
      <c r="K128" s="36">
        <f t="shared" si="26"/>
        <v>0.25070229540059574</v>
      </c>
      <c r="L128" s="31">
        <v>0</v>
      </c>
      <c r="M128" s="36">
        <f t="shared" si="27"/>
        <v>0</v>
      </c>
      <c r="N128" s="31">
        <f t="shared" si="28"/>
        <v>221921070</v>
      </c>
      <c r="O128" s="36">
        <f t="shared" si="29"/>
        <v>0.91140110965342758</v>
      </c>
      <c r="P128" s="31">
        <v>58529028</v>
      </c>
      <c r="Q128" s="31">
        <v>219741548</v>
      </c>
      <c r="R128" s="31">
        <v>219650346</v>
      </c>
      <c r="S128" s="31">
        <v>133990892</v>
      </c>
      <c r="T128" s="36">
        <f t="shared" si="30"/>
        <v>0.61001903452498996</v>
      </c>
      <c r="U128" s="36">
        <f t="shared" si="31"/>
        <v>4.2980006433730678E-2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257013900</v>
      </c>
      <c r="E129" s="31">
        <v>273462264</v>
      </c>
      <c r="F129" s="31">
        <v>101694377</v>
      </c>
      <c r="G129" s="36">
        <f t="shared" si="24"/>
        <v>0.39567656457491207</v>
      </c>
      <c r="H129" s="31">
        <v>85172478</v>
      </c>
      <c r="I129" s="36">
        <f t="shared" si="25"/>
        <v>0.33139249667041354</v>
      </c>
      <c r="J129" s="31">
        <v>13785597</v>
      </c>
      <c r="K129" s="36">
        <f t="shared" si="26"/>
        <v>5.0411332073225283E-2</v>
      </c>
      <c r="L129" s="31">
        <v>0</v>
      </c>
      <c r="M129" s="36">
        <f t="shared" si="27"/>
        <v>0</v>
      </c>
      <c r="N129" s="31">
        <f t="shared" si="28"/>
        <v>200652452</v>
      </c>
      <c r="O129" s="36">
        <f t="shared" si="29"/>
        <v>0.73374822933521822</v>
      </c>
      <c r="P129" s="31">
        <v>9569905</v>
      </c>
      <c r="Q129" s="31">
        <v>270687292</v>
      </c>
      <c r="R129" s="31">
        <v>240487284</v>
      </c>
      <c r="S129" s="31">
        <v>173393195</v>
      </c>
      <c r="T129" s="36">
        <f t="shared" si="30"/>
        <v>0.72100774775268373</v>
      </c>
      <c r="U129" s="36">
        <f t="shared" si="31"/>
        <v>0.44051555370716855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56838401</v>
      </c>
      <c r="E130" s="31">
        <v>59222299</v>
      </c>
      <c r="F130" s="31">
        <v>15173337</v>
      </c>
      <c r="G130" s="36">
        <f t="shared" si="24"/>
        <v>0.26695573297355779</v>
      </c>
      <c r="H130" s="31">
        <v>14116474</v>
      </c>
      <c r="I130" s="36">
        <f t="shared" si="25"/>
        <v>0.24836156105095217</v>
      </c>
      <c r="J130" s="31">
        <v>14353279</v>
      </c>
      <c r="K130" s="36">
        <f t="shared" si="26"/>
        <v>0.24236274582991113</v>
      </c>
      <c r="L130" s="31">
        <v>0</v>
      </c>
      <c r="M130" s="36">
        <f t="shared" si="27"/>
        <v>0</v>
      </c>
      <c r="N130" s="31">
        <f t="shared" si="28"/>
        <v>43643090</v>
      </c>
      <c r="O130" s="36">
        <f t="shared" si="29"/>
        <v>0.7369367744403168</v>
      </c>
      <c r="P130" s="31">
        <v>14375226</v>
      </c>
      <c r="Q130" s="31">
        <v>52479156</v>
      </c>
      <c r="R130" s="31">
        <v>55881633</v>
      </c>
      <c r="S130" s="31">
        <v>45128168</v>
      </c>
      <c r="T130" s="36">
        <f t="shared" si="30"/>
        <v>0.8075670945407053</v>
      </c>
      <c r="U130" s="36">
        <f t="shared" si="31"/>
        <v>-1.526723823333298E-3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437615222</v>
      </c>
      <c r="E131" s="31">
        <v>502508152</v>
      </c>
      <c r="F131" s="31">
        <v>207062309</v>
      </c>
      <c r="G131" s="36">
        <f t="shared" si="24"/>
        <v>0.47316066395880535</v>
      </c>
      <c r="H131" s="31">
        <v>165543567</v>
      </c>
      <c r="I131" s="36">
        <f t="shared" si="25"/>
        <v>0.37828566895691756</v>
      </c>
      <c r="J131" s="31">
        <v>3796491</v>
      </c>
      <c r="K131" s="36">
        <f t="shared" si="26"/>
        <v>7.5550834048956879E-3</v>
      </c>
      <c r="L131" s="31">
        <v>0</v>
      </c>
      <c r="M131" s="36">
        <f t="shared" si="27"/>
        <v>0</v>
      </c>
      <c r="N131" s="31">
        <f t="shared" si="28"/>
        <v>376402367</v>
      </c>
      <c r="O131" s="36">
        <f t="shared" si="29"/>
        <v>0.74904728510752594</v>
      </c>
      <c r="P131" s="31">
        <v>182444240</v>
      </c>
      <c r="Q131" s="31">
        <v>461360662</v>
      </c>
      <c r="R131" s="31">
        <v>460459007</v>
      </c>
      <c r="S131" s="31">
        <v>459430773</v>
      </c>
      <c r="T131" s="36">
        <f t="shared" si="30"/>
        <v>0.99776693693821039</v>
      </c>
      <c r="U131" s="36">
        <f t="shared" si="31"/>
        <v>-0.97919095171215054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1125219610</v>
      </c>
      <c r="E132" s="32">
        <f>SUM(E127:E131)</f>
        <v>1208224454</v>
      </c>
      <c r="F132" s="32">
        <f>SUM(F127:F131)</f>
        <v>455535962</v>
      </c>
      <c r="G132" s="37">
        <f t="shared" si="24"/>
        <v>0.40484182638800614</v>
      </c>
      <c r="H132" s="32">
        <f>SUM(H127:H131)</f>
        <v>368990362</v>
      </c>
      <c r="I132" s="37">
        <f t="shared" si="25"/>
        <v>0.32792741854187912</v>
      </c>
      <c r="J132" s="32">
        <f>SUM(J127:J131)</f>
        <v>120874846</v>
      </c>
      <c r="K132" s="37">
        <f t="shared" si="26"/>
        <v>0.10004336992172813</v>
      </c>
      <c r="L132" s="32">
        <f>SUM(L127:L131)</f>
        <v>0</v>
      </c>
      <c r="M132" s="37">
        <f t="shared" si="27"/>
        <v>0</v>
      </c>
      <c r="N132" s="32">
        <f t="shared" si="28"/>
        <v>945401170</v>
      </c>
      <c r="O132" s="37">
        <f t="shared" si="29"/>
        <v>0.78247147445999299</v>
      </c>
      <c r="P132" s="32">
        <f>SUM(P127:P131)</f>
        <v>284690820</v>
      </c>
      <c r="Q132" s="32">
        <f>SUM(Q127:Q131)</f>
        <v>1128718311</v>
      </c>
      <c r="R132" s="32">
        <f>SUM(R127:R131)</f>
        <v>1089951421</v>
      </c>
      <c r="S132" s="32">
        <f>SUM(S127:S131)</f>
        <v>892018458</v>
      </c>
      <c r="T132" s="37">
        <f t="shared" si="30"/>
        <v>0.8184020322498391</v>
      </c>
      <c r="U132" s="37">
        <f t="shared" si="31"/>
        <v>-0.57541712795656708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550465682</v>
      </c>
      <c r="E133" s="31">
        <v>558772326</v>
      </c>
      <c r="F133" s="31">
        <v>168446445</v>
      </c>
      <c r="G133" s="36">
        <f t="shared" si="24"/>
        <v>0.30600716903547132</v>
      </c>
      <c r="H133" s="31">
        <v>150522310</v>
      </c>
      <c r="I133" s="36">
        <f t="shared" si="25"/>
        <v>0.27344540254191541</v>
      </c>
      <c r="J133" s="31">
        <v>131701005</v>
      </c>
      <c r="K133" s="36">
        <f t="shared" si="26"/>
        <v>0.23569707888504127</v>
      </c>
      <c r="L133" s="31">
        <v>0</v>
      </c>
      <c r="M133" s="36">
        <f t="shared" si="27"/>
        <v>0</v>
      </c>
      <c r="N133" s="31">
        <f t="shared" si="28"/>
        <v>450669760</v>
      </c>
      <c r="O133" s="36">
        <f t="shared" si="29"/>
        <v>0.80653557635207584</v>
      </c>
      <c r="P133" s="31">
        <v>161805606</v>
      </c>
      <c r="Q133" s="31">
        <v>502086444</v>
      </c>
      <c r="R133" s="31">
        <v>519423423</v>
      </c>
      <c r="S133" s="31">
        <v>411443855</v>
      </c>
      <c r="T133" s="36">
        <f t="shared" si="30"/>
        <v>0.79211648297192794</v>
      </c>
      <c r="U133" s="36">
        <f t="shared" si="31"/>
        <v>-0.18605412843359703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50122657</v>
      </c>
      <c r="E134" s="31">
        <v>56385236</v>
      </c>
      <c r="F134" s="31">
        <v>10796214</v>
      </c>
      <c r="G134" s="36">
        <f t="shared" si="24"/>
        <v>0.21539588374175775</v>
      </c>
      <c r="H134" s="31">
        <v>13210262</v>
      </c>
      <c r="I134" s="36">
        <f t="shared" si="25"/>
        <v>0.26355869362631751</v>
      </c>
      <c r="J134" s="31">
        <v>13599148</v>
      </c>
      <c r="K134" s="36">
        <f t="shared" si="26"/>
        <v>0.24118278054205536</v>
      </c>
      <c r="L134" s="31">
        <v>0</v>
      </c>
      <c r="M134" s="36">
        <f t="shared" si="27"/>
        <v>0</v>
      </c>
      <c r="N134" s="31">
        <f t="shared" si="28"/>
        <v>37605624</v>
      </c>
      <c r="O134" s="36">
        <f t="shared" si="29"/>
        <v>0.66694097015041309</v>
      </c>
      <c r="P134" s="31">
        <v>7497064</v>
      </c>
      <c r="Q134" s="31">
        <v>47006357</v>
      </c>
      <c r="R134" s="31">
        <v>42087290</v>
      </c>
      <c r="S134" s="31">
        <v>24028152</v>
      </c>
      <c r="T134" s="36">
        <f t="shared" si="30"/>
        <v>0.5709123110563783</v>
      </c>
      <c r="U134" s="36">
        <f t="shared" si="31"/>
        <v>0.81392982639603995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182561786</v>
      </c>
      <c r="E135" s="31">
        <v>194849791</v>
      </c>
      <c r="F135" s="31">
        <v>59860144</v>
      </c>
      <c r="G135" s="36">
        <f t="shared" si="24"/>
        <v>0.32788978083288473</v>
      </c>
      <c r="H135" s="31">
        <v>48763419</v>
      </c>
      <c r="I135" s="36">
        <f t="shared" si="25"/>
        <v>0.26710638665640574</v>
      </c>
      <c r="J135" s="31">
        <v>41873066</v>
      </c>
      <c r="K135" s="36">
        <f t="shared" si="26"/>
        <v>0.21489920920674738</v>
      </c>
      <c r="L135" s="31">
        <v>0</v>
      </c>
      <c r="M135" s="36">
        <f t="shared" si="27"/>
        <v>0</v>
      </c>
      <c r="N135" s="31">
        <f t="shared" si="28"/>
        <v>150496629</v>
      </c>
      <c r="O135" s="36">
        <f t="shared" si="29"/>
        <v>0.77237254516736942</v>
      </c>
      <c r="P135" s="31">
        <v>39868673</v>
      </c>
      <c r="Q135" s="31">
        <v>178302972</v>
      </c>
      <c r="R135" s="31">
        <v>164196472</v>
      </c>
      <c r="S135" s="31">
        <v>156898489</v>
      </c>
      <c r="T135" s="36">
        <f t="shared" si="30"/>
        <v>0.95555335074434489</v>
      </c>
      <c r="U135" s="36">
        <f t="shared" si="31"/>
        <v>5.0274886249662698E-2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93744720</v>
      </c>
      <c r="E136" s="31">
        <v>135231571</v>
      </c>
      <c r="F136" s="31">
        <v>37390243</v>
      </c>
      <c r="G136" s="36">
        <f t="shared" si="24"/>
        <v>0.39885172199564944</v>
      </c>
      <c r="H136" s="31">
        <v>35857809</v>
      </c>
      <c r="I136" s="36">
        <f t="shared" si="25"/>
        <v>0.38250483867251406</v>
      </c>
      <c r="J136" s="31">
        <v>25932922</v>
      </c>
      <c r="K136" s="36">
        <f t="shared" si="26"/>
        <v>0.19176677315979712</v>
      </c>
      <c r="L136" s="31">
        <v>0</v>
      </c>
      <c r="M136" s="36">
        <f t="shared" si="27"/>
        <v>0</v>
      </c>
      <c r="N136" s="31">
        <f t="shared" si="28"/>
        <v>99180974</v>
      </c>
      <c r="O136" s="36">
        <f t="shared" si="29"/>
        <v>0.73341582343963152</v>
      </c>
      <c r="P136" s="31">
        <v>27268643</v>
      </c>
      <c r="Q136" s="31">
        <v>96956841</v>
      </c>
      <c r="R136" s="31">
        <v>98089751</v>
      </c>
      <c r="S136" s="31">
        <v>87627394</v>
      </c>
      <c r="T136" s="36">
        <f t="shared" si="30"/>
        <v>0.8933389381322826</v>
      </c>
      <c r="U136" s="36">
        <f t="shared" si="31"/>
        <v>-4.8983772313129004E-2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876894845</v>
      </c>
      <c r="E137" s="32">
        <f>SUM(E133:E136)</f>
        <v>945238924</v>
      </c>
      <c r="F137" s="32">
        <f>SUM(F133:F136)</f>
        <v>276493046</v>
      </c>
      <c r="G137" s="37">
        <f t="shared" ref="G137:G170" si="32">IF(($D137     =0),0,($F137     /$D137     ))</f>
        <v>0.31530923870353006</v>
      </c>
      <c r="H137" s="32">
        <f>SUM(H133:H136)</f>
        <v>248353800</v>
      </c>
      <c r="I137" s="37">
        <f t="shared" ref="I137:I170" si="33">IF(($D137     =0),0,($H137     /$D137     ))</f>
        <v>0.28321959174021599</v>
      </c>
      <c r="J137" s="32">
        <f>SUM(J133:J136)</f>
        <v>213106141</v>
      </c>
      <c r="K137" s="37">
        <f t="shared" ref="K137:K170" si="34">IF(($E137     =0),0,($J137     /$E137     ))</f>
        <v>0.22545214293354682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737952987</v>
      </c>
      <c r="O137" s="37">
        <f t="shared" ref="O137:O170" si="37">IF(($E137     =0),0,($N137     /$E137     ))</f>
        <v>0.78070524632775284</v>
      </c>
      <c r="P137" s="32">
        <f>SUM(P133:P136)</f>
        <v>236439986</v>
      </c>
      <c r="Q137" s="32">
        <f>SUM(Q133:Q136)</f>
        <v>824352614</v>
      </c>
      <c r="R137" s="32">
        <f>SUM(R133:R136)</f>
        <v>823796936</v>
      </c>
      <c r="S137" s="32">
        <f>SUM(S133:S136)</f>
        <v>679997890</v>
      </c>
      <c r="T137" s="37">
        <f t="shared" ref="T137:T170" si="38">IF(($R137     =0),0,($S137     /$R137     ))</f>
        <v>0.82544357751774888</v>
      </c>
      <c r="U137" s="37">
        <f t="shared" ref="U137:U170" si="39">IF(($P137     =0),0,(($J137     /$P137     )-1))</f>
        <v>-9.8688235415476666E-2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114384077</v>
      </c>
      <c r="E138" s="31">
        <v>205339249</v>
      </c>
      <c r="F138" s="31">
        <v>55354595</v>
      </c>
      <c r="G138" s="36">
        <f t="shared" si="32"/>
        <v>0.48393619507022817</v>
      </c>
      <c r="H138" s="31">
        <v>49042387</v>
      </c>
      <c r="I138" s="36">
        <f t="shared" si="33"/>
        <v>0.42875187076956522</v>
      </c>
      <c r="J138" s="31">
        <v>44514741</v>
      </c>
      <c r="K138" s="36">
        <f t="shared" si="34"/>
        <v>0.21678632417711824</v>
      </c>
      <c r="L138" s="31">
        <v>0</v>
      </c>
      <c r="M138" s="36">
        <f t="shared" si="35"/>
        <v>0</v>
      </c>
      <c r="N138" s="31">
        <f t="shared" si="36"/>
        <v>148911723</v>
      </c>
      <c r="O138" s="36">
        <f t="shared" si="37"/>
        <v>0.72519853717785832</v>
      </c>
      <c r="P138" s="31">
        <v>39197701</v>
      </c>
      <c r="Q138" s="31">
        <v>123446089</v>
      </c>
      <c r="R138" s="31">
        <v>122833746</v>
      </c>
      <c r="S138" s="31">
        <v>77005755</v>
      </c>
      <c r="T138" s="36">
        <f t="shared" si="38"/>
        <v>0.62691041759810862</v>
      </c>
      <c r="U138" s="36">
        <f t="shared" si="39"/>
        <v>0.13564673091414203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115085497</v>
      </c>
      <c r="E139" s="31">
        <v>122156261</v>
      </c>
      <c r="F139" s="31">
        <v>35946509</v>
      </c>
      <c r="G139" s="36">
        <f t="shared" si="32"/>
        <v>0.31234612472499468</v>
      </c>
      <c r="H139" s="31">
        <v>37992224</v>
      </c>
      <c r="I139" s="36">
        <f t="shared" si="33"/>
        <v>0.33012173549548124</v>
      </c>
      <c r="J139" s="31">
        <v>35706159</v>
      </c>
      <c r="K139" s="36">
        <f t="shared" si="34"/>
        <v>0.29229904965738923</v>
      </c>
      <c r="L139" s="31">
        <v>0</v>
      </c>
      <c r="M139" s="36">
        <f t="shared" si="35"/>
        <v>0</v>
      </c>
      <c r="N139" s="31">
        <f t="shared" si="36"/>
        <v>109644892</v>
      </c>
      <c r="O139" s="36">
        <f t="shared" si="37"/>
        <v>0.89757897878030168</v>
      </c>
      <c r="P139" s="31">
        <v>30805722</v>
      </c>
      <c r="Q139" s="31">
        <v>107923412</v>
      </c>
      <c r="R139" s="31">
        <v>110071868</v>
      </c>
      <c r="S139" s="31">
        <v>92259541</v>
      </c>
      <c r="T139" s="36">
        <f t="shared" si="38"/>
        <v>0.83817548185881607</v>
      </c>
      <c r="U139" s="36">
        <f t="shared" si="39"/>
        <v>0.15907554447190031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370588021</v>
      </c>
      <c r="E140" s="31">
        <v>410864021</v>
      </c>
      <c r="F140" s="31">
        <v>126100009</v>
      </c>
      <c r="G140" s="36">
        <f t="shared" si="32"/>
        <v>0.34027006231806939</v>
      </c>
      <c r="H140" s="31">
        <v>113032600</v>
      </c>
      <c r="I140" s="36">
        <f t="shared" si="33"/>
        <v>0.30500877954714029</v>
      </c>
      <c r="J140" s="31">
        <v>89645843</v>
      </c>
      <c r="K140" s="36">
        <f t="shared" si="34"/>
        <v>0.21818859383649949</v>
      </c>
      <c r="L140" s="31">
        <v>0</v>
      </c>
      <c r="M140" s="36">
        <f t="shared" si="35"/>
        <v>0</v>
      </c>
      <c r="N140" s="31">
        <f t="shared" si="36"/>
        <v>328778452</v>
      </c>
      <c r="O140" s="36">
        <f t="shared" si="37"/>
        <v>0.80021232134122544</v>
      </c>
      <c r="P140" s="31">
        <v>84948305</v>
      </c>
      <c r="Q140" s="31">
        <v>370389188</v>
      </c>
      <c r="R140" s="31">
        <v>368769288</v>
      </c>
      <c r="S140" s="31">
        <v>305752825</v>
      </c>
      <c r="T140" s="36">
        <f t="shared" si="38"/>
        <v>0.82911683523927293</v>
      </c>
      <c r="U140" s="36">
        <f t="shared" si="39"/>
        <v>5.52987843606767E-2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235932904</v>
      </c>
      <c r="E141" s="31">
        <v>238355890</v>
      </c>
      <c r="F141" s="31">
        <v>105577987</v>
      </c>
      <c r="G141" s="36">
        <f t="shared" si="32"/>
        <v>0.4474915758253033</v>
      </c>
      <c r="H141" s="31">
        <v>71882171</v>
      </c>
      <c r="I141" s="36">
        <f t="shared" si="33"/>
        <v>0.30467209016339664</v>
      </c>
      <c r="J141" s="31">
        <v>55517554</v>
      </c>
      <c r="K141" s="36">
        <f t="shared" si="34"/>
        <v>0.23291874180243669</v>
      </c>
      <c r="L141" s="31">
        <v>0</v>
      </c>
      <c r="M141" s="36">
        <f t="shared" si="35"/>
        <v>0</v>
      </c>
      <c r="N141" s="31">
        <f t="shared" si="36"/>
        <v>232977712</v>
      </c>
      <c r="O141" s="36">
        <f t="shared" si="37"/>
        <v>0.97743635368104387</v>
      </c>
      <c r="P141" s="31">
        <v>57396712</v>
      </c>
      <c r="Q141" s="31">
        <v>224175923</v>
      </c>
      <c r="R141" s="31">
        <v>223175923</v>
      </c>
      <c r="S141" s="31">
        <v>219021407</v>
      </c>
      <c r="T141" s="36">
        <f t="shared" si="38"/>
        <v>0.98138456897969228</v>
      </c>
      <c r="U141" s="36">
        <f t="shared" si="39"/>
        <v>-3.2739819660749903E-2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352210331</v>
      </c>
      <c r="E142" s="31">
        <v>356504331</v>
      </c>
      <c r="F142" s="31">
        <v>163639238</v>
      </c>
      <c r="G142" s="36">
        <f t="shared" si="32"/>
        <v>0.46460658191198828</v>
      </c>
      <c r="H142" s="31">
        <v>94863344</v>
      </c>
      <c r="I142" s="36">
        <f t="shared" si="33"/>
        <v>0.26933719897046404</v>
      </c>
      <c r="J142" s="31">
        <v>68940075</v>
      </c>
      <c r="K142" s="36">
        <f t="shared" si="34"/>
        <v>0.19337794524577598</v>
      </c>
      <c r="L142" s="31">
        <v>0</v>
      </c>
      <c r="M142" s="36">
        <f t="shared" si="35"/>
        <v>0</v>
      </c>
      <c r="N142" s="31">
        <f t="shared" si="36"/>
        <v>327442657</v>
      </c>
      <c r="O142" s="36">
        <f t="shared" si="37"/>
        <v>0.9184815681804438</v>
      </c>
      <c r="P142" s="31">
        <v>77337738</v>
      </c>
      <c r="Q142" s="31">
        <v>331711789</v>
      </c>
      <c r="R142" s="31">
        <v>291517216</v>
      </c>
      <c r="S142" s="31">
        <v>331697834</v>
      </c>
      <c r="T142" s="36">
        <f t="shared" si="38"/>
        <v>1.1378327446705583</v>
      </c>
      <c r="U142" s="36">
        <f t="shared" si="39"/>
        <v>-0.10858428520368668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637830500</v>
      </c>
      <c r="E143" s="31">
        <v>741309939</v>
      </c>
      <c r="F143" s="31">
        <v>312163166</v>
      </c>
      <c r="G143" s="36">
        <f t="shared" si="32"/>
        <v>0.48941398380917817</v>
      </c>
      <c r="H143" s="31">
        <v>214378211</v>
      </c>
      <c r="I143" s="36">
        <f t="shared" si="33"/>
        <v>0.33610529913511505</v>
      </c>
      <c r="J143" s="31">
        <v>217251984</v>
      </c>
      <c r="K143" s="36">
        <f t="shared" si="34"/>
        <v>0.29306498209516113</v>
      </c>
      <c r="L143" s="31">
        <v>0</v>
      </c>
      <c r="M143" s="36">
        <f t="shared" si="35"/>
        <v>0</v>
      </c>
      <c r="N143" s="31">
        <f t="shared" si="36"/>
        <v>743793361</v>
      </c>
      <c r="O143" s="36">
        <f t="shared" si="37"/>
        <v>1.0033500454659356</v>
      </c>
      <c r="P143" s="31">
        <v>203636057</v>
      </c>
      <c r="Q143" s="31">
        <v>594534986</v>
      </c>
      <c r="R143" s="31">
        <v>636369842</v>
      </c>
      <c r="S143" s="31">
        <v>629379634</v>
      </c>
      <c r="T143" s="36">
        <f t="shared" si="38"/>
        <v>0.9890154945463302</v>
      </c>
      <c r="U143" s="36">
        <f t="shared" si="39"/>
        <v>6.6864027916234914E-2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1826031330</v>
      </c>
      <c r="E144" s="32">
        <f>SUM(E138:E143)</f>
        <v>2074529691</v>
      </c>
      <c r="F144" s="32">
        <f>SUM(F138:F143)</f>
        <v>798781504</v>
      </c>
      <c r="G144" s="37">
        <f t="shared" si="32"/>
        <v>0.43744129187531522</v>
      </c>
      <c r="H144" s="32">
        <f>SUM(H138:H143)</f>
        <v>581190937</v>
      </c>
      <c r="I144" s="37">
        <f t="shared" si="33"/>
        <v>0.31828092292370469</v>
      </c>
      <c r="J144" s="32">
        <f>SUM(J138:J143)</f>
        <v>511576356</v>
      </c>
      <c r="K144" s="37">
        <f t="shared" si="34"/>
        <v>0.2465987149855644</v>
      </c>
      <c r="L144" s="32">
        <f>SUM(L138:L143)</f>
        <v>0</v>
      </c>
      <c r="M144" s="37">
        <f t="shared" si="35"/>
        <v>0</v>
      </c>
      <c r="N144" s="32">
        <f t="shared" si="36"/>
        <v>1891548797</v>
      </c>
      <c r="O144" s="37">
        <f t="shared" si="37"/>
        <v>0.91179644485502809</v>
      </c>
      <c r="P144" s="32">
        <f>SUM(P138:P143)</f>
        <v>493322235</v>
      </c>
      <c r="Q144" s="32">
        <f>SUM(Q138:Q143)</f>
        <v>1752181387</v>
      </c>
      <c r="R144" s="32">
        <f>SUM(R138:R143)</f>
        <v>1752737883</v>
      </c>
      <c r="S144" s="32">
        <f>SUM(S138:S143)</f>
        <v>1655116996</v>
      </c>
      <c r="T144" s="37">
        <f t="shared" si="38"/>
        <v>0.94430377300175006</v>
      </c>
      <c r="U144" s="37">
        <f t="shared" si="39"/>
        <v>3.7002429051267161E-2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265934631</v>
      </c>
      <c r="E145" s="31">
        <v>267032137</v>
      </c>
      <c r="F145" s="31">
        <v>105727638</v>
      </c>
      <c r="G145" s="36">
        <f t="shared" si="32"/>
        <v>0.39757002539469932</v>
      </c>
      <c r="H145" s="31">
        <v>85188949</v>
      </c>
      <c r="I145" s="36">
        <f t="shared" si="33"/>
        <v>0.32033792921088189</v>
      </c>
      <c r="J145" s="31">
        <v>66394793</v>
      </c>
      <c r="K145" s="36">
        <f t="shared" si="34"/>
        <v>0.24863970960918461</v>
      </c>
      <c r="L145" s="31">
        <v>0</v>
      </c>
      <c r="M145" s="36">
        <f t="shared" si="35"/>
        <v>0</v>
      </c>
      <c r="N145" s="31">
        <f t="shared" si="36"/>
        <v>257311380</v>
      </c>
      <c r="O145" s="36">
        <f t="shared" si="37"/>
        <v>0.96359705199078716</v>
      </c>
      <c r="P145" s="31">
        <v>68595884</v>
      </c>
      <c r="Q145" s="31">
        <v>240821228</v>
      </c>
      <c r="R145" s="31">
        <v>238305093</v>
      </c>
      <c r="S145" s="31">
        <v>236271504</v>
      </c>
      <c r="T145" s="36">
        <f t="shared" si="38"/>
        <v>0.99146644759287628</v>
      </c>
      <c r="U145" s="36">
        <f t="shared" si="39"/>
        <v>-3.2087799903562697E-2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151534249</v>
      </c>
      <c r="E146" s="31">
        <v>168511643</v>
      </c>
      <c r="F146" s="31">
        <v>53807580</v>
      </c>
      <c r="G146" s="36">
        <f t="shared" si="32"/>
        <v>0.35508527184504673</v>
      </c>
      <c r="H146" s="31">
        <v>42915117</v>
      </c>
      <c r="I146" s="36">
        <f t="shared" si="33"/>
        <v>0.28320407619534249</v>
      </c>
      <c r="J146" s="31">
        <v>38261797</v>
      </c>
      <c r="K146" s="36">
        <f t="shared" si="34"/>
        <v>0.22705729004137715</v>
      </c>
      <c r="L146" s="31">
        <v>0</v>
      </c>
      <c r="M146" s="36">
        <f t="shared" si="35"/>
        <v>0</v>
      </c>
      <c r="N146" s="31">
        <f t="shared" si="36"/>
        <v>134984494</v>
      </c>
      <c r="O146" s="36">
        <f t="shared" si="37"/>
        <v>0.80103956971091905</v>
      </c>
      <c r="P146" s="31">
        <v>34368337</v>
      </c>
      <c r="Q146" s="31">
        <v>142371879</v>
      </c>
      <c r="R146" s="31">
        <v>140115018</v>
      </c>
      <c r="S146" s="31">
        <v>125822495</v>
      </c>
      <c r="T146" s="36">
        <f t="shared" si="38"/>
        <v>0.89799435346752055</v>
      </c>
      <c r="U146" s="36">
        <f t="shared" si="39"/>
        <v>0.11328624949179233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145700605</v>
      </c>
      <c r="E147" s="31">
        <v>150090191</v>
      </c>
      <c r="F147" s="31">
        <v>75507825</v>
      </c>
      <c r="G147" s="36">
        <f t="shared" si="32"/>
        <v>0.51823961197690294</v>
      </c>
      <c r="H147" s="31">
        <v>44194077</v>
      </c>
      <c r="I147" s="36">
        <f t="shared" si="33"/>
        <v>0.30332116328549219</v>
      </c>
      <c r="J147" s="31">
        <v>21236096</v>
      </c>
      <c r="K147" s="36">
        <f t="shared" si="34"/>
        <v>0.14148889983090235</v>
      </c>
      <c r="L147" s="31">
        <v>0</v>
      </c>
      <c r="M147" s="36">
        <f t="shared" si="35"/>
        <v>0</v>
      </c>
      <c r="N147" s="31">
        <f t="shared" si="36"/>
        <v>140937998</v>
      </c>
      <c r="O147" s="36">
        <f t="shared" si="37"/>
        <v>0.93902204441861226</v>
      </c>
      <c r="P147" s="31">
        <v>20533032</v>
      </c>
      <c r="Q147" s="31">
        <v>152226754</v>
      </c>
      <c r="R147" s="31">
        <v>136172579</v>
      </c>
      <c r="S147" s="31">
        <v>143249795</v>
      </c>
      <c r="T147" s="36">
        <f t="shared" si="38"/>
        <v>1.0519724018739485</v>
      </c>
      <c r="U147" s="36">
        <f t="shared" si="39"/>
        <v>3.4240632362526835E-2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42374099</v>
      </c>
      <c r="E148" s="31">
        <v>45246199</v>
      </c>
      <c r="F148" s="31">
        <v>18047851</v>
      </c>
      <c r="G148" s="36">
        <f t="shared" si="32"/>
        <v>0.42591704427744881</v>
      </c>
      <c r="H148" s="31">
        <v>8948347</v>
      </c>
      <c r="I148" s="36">
        <f t="shared" si="33"/>
        <v>0.21117492079300612</v>
      </c>
      <c r="J148" s="31">
        <v>9746362</v>
      </c>
      <c r="K148" s="36">
        <f t="shared" si="34"/>
        <v>0.21540730968362667</v>
      </c>
      <c r="L148" s="31">
        <v>0</v>
      </c>
      <c r="M148" s="36">
        <f t="shared" si="35"/>
        <v>0</v>
      </c>
      <c r="N148" s="31">
        <f t="shared" si="36"/>
        <v>36742560</v>
      </c>
      <c r="O148" s="36">
        <f t="shared" si="37"/>
        <v>0.81205848915618306</v>
      </c>
      <c r="P148" s="31">
        <v>6315686</v>
      </c>
      <c r="Q148" s="31">
        <v>40603059</v>
      </c>
      <c r="R148" s="31">
        <v>42432412</v>
      </c>
      <c r="S148" s="31">
        <v>32616262</v>
      </c>
      <c r="T148" s="36">
        <f t="shared" si="38"/>
        <v>0.76866386949674226</v>
      </c>
      <c r="U148" s="36">
        <f t="shared" si="39"/>
        <v>0.5431992660813092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25776329</v>
      </c>
      <c r="E149" s="31">
        <v>47221685</v>
      </c>
      <c r="F149" s="31">
        <v>13999954</v>
      </c>
      <c r="G149" s="36">
        <f t="shared" si="32"/>
        <v>0.54313218922679019</v>
      </c>
      <c r="H149" s="31">
        <v>11067771</v>
      </c>
      <c r="I149" s="36">
        <f t="shared" si="33"/>
        <v>0.42937731746052743</v>
      </c>
      <c r="J149" s="31">
        <v>9920914</v>
      </c>
      <c r="K149" s="36">
        <f t="shared" si="34"/>
        <v>0.21009233363866622</v>
      </c>
      <c r="L149" s="31">
        <v>0</v>
      </c>
      <c r="M149" s="36">
        <f t="shared" si="35"/>
        <v>0</v>
      </c>
      <c r="N149" s="31">
        <f t="shared" si="36"/>
        <v>34988639</v>
      </c>
      <c r="O149" s="36">
        <f t="shared" si="37"/>
        <v>0.7409443140370785</v>
      </c>
      <c r="P149" s="31">
        <v>8640977</v>
      </c>
      <c r="Q149" s="31">
        <v>23108056</v>
      </c>
      <c r="R149" s="31">
        <v>24158056</v>
      </c>
      <c r="S149" s="31">
        <v>16758774</v>
      </c>
      <c r="T149" s="36">
        <f t="shared" si="38"/>
        <v>0.69371368292216895</v>
      </c>
      <c r="U149" s="36">
        <f t="shared" si="39"/>
        <v>0.14812410679949739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631319913</v>
      </c>
      <c r="E150" s="32">
        <f>SUM(E145:E149)</f>
        <v>678101855</v>
      </c>
      <c r="F150" s="32">
        <f>SUM(F145:F149)</f>
        <v>267090848</v>
      </c>
      <c r="G150" s="37">
        <f t="shared" si="32"/>
        <v>0.42306735856120542</v>
      </c>
      <c r="H150" s="32">
        <f>SUM(H145:H149)</f>
        <v>192314261</v>
      </c>
      <c r="I150" s="37">
        <f t="shared" si="33"/>
        <v>0.3046225171104337</v>
      </c>
      <c r="J150" s="32">
        <f>SUM(J145:J149)</f>
        <v>145559962</v>
      </c>
      <c r="K150" s="37">
        <f t="shared" si="34"/>
        <v>0.21465796167155449</v>
      </c>
      <c r="L150" s="32">
        <f>SUM(L145:L149)</f>
        <v>0</v>
      </c>
      <c r="M150" s="37">
        <f t="shared" si="35"/>
        <v>0</v>
      </c>
      <c r="N150" s="32">
        <f t="shared" si="36"/>
        <v>604965071</v>
      </c>
      <c r="O150" s="37">
        <f t="shared" si="37"/>
        <v>0.89214484009927975</v>
      </c>
      <c r="P150" s="32">
        <f>SUM(P145:P149)</f>
        <v>138453916</v>
      </c>
      <c r="Q150" s="32">
        <f>SUM(Q145:Q149)</f>
        <v>599130976</v>
      </c>
      <c r="R150" s="32">
        <f>SUM(R145:R149)</f>
        <v>581183158</v>
      </c>
      <c r="S150" s="32">
        <f>SUM(S145:S149)</f>
        <v>554718830</v>
      </c>
      <c r="T150" s="37">
        <f t="shared" si="38"/>
        <v>0.95446473691517397</v>
      </c>
      <c r="U150" s="37">
        <f t="shared" si="39"/>
        <v>5.1324268791357319E-2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213797307</v>
      </c>
      <c r="E151" s="31">
        <v>215805465</v>
      </c>
      <c r="F151" s="31">
        <v>80861321</v>
      </c>
      <c r="G151" s="36">
        <f t="shared" si="32"/>
        <v>0.37821487152782518</v>
      </c>
      <c r="H151" s="31">
        <v>65060152</v>
      </c>
      <c r="I151" s="36">
        <f t="shared" si="33"/>
        <v>0.30430763096562297</v>
      </c>
      <c r="J151" s="31">
        <v>70042967</v>
      </c>
      <c r="K151" s="36">
        <f t="shared" si="34"/>
        <v>0.32456530699998726</v>
      </c>
      <c r="L151" s="31">
        <v>0</v>
      </c>
      <c r="M151" s="36">
        <f t="shared" si="35"/>
        <v>0</v>
      </c>
      <c r="N151" s="31">
        <f t="shared" si="36"/>
        <v>215964440</v>
      </c>
      <c r="O151" s="36">
        <f t="shared" si="37"/>
        <v>1.0007366588237234</v>
      </c>
      <c r="P151" s="31">
        <v>51259236</v>
      </c>
      <c r="Q151" s="31">
        <v>201359961</v>
      </c>
      <c r="R151" s="31">
        <v>201876403</v>
      </c>
      <c r="S151" s="31">
        <v>180049276</v>
      </c>
      <c r="T151" s="36">
        <f t="shared" si="38"/>
        <v>0.89187876009461098</v>
      </c>
      <c r="U151" s="36">
        <f t="shared" si="39"/>
        <v>0.36644578549707618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1035106400</v>
      </c>
      <c r="E152" s="31">
        <v>988848800</v>
      </c>
      <c r="F152" s="31">
        <v>325349690</v>
      </c>
      <c r="G152" s="36">
        <f t="shared" si="32"/>
        <v>0.31431521435863985</v>
      </c>
      <c r="H152" s="31">
        <v>222283701</v>
      </c>
      <c r="I152" s="36">
        <f t="shared" si="33"/>
        <v>0.21474478469073324</v>
      </c>
      <c r="J152" s="31">
        <v>218311514</v>
      </c>
      <c r="K152" s="36">
        <f t="shared" si="34"/>
        <v>0.22077340236444642</v>
      </c>
      <c r="L152" s="31">
        <v>0</v>
      </c>
      <c r="M152" s="36">
        <f t="shared" si="35"/>
        <v>0</v>
      </c>
      <c r="N152" s="31">
        <f t="shared" si="36"/>
        <v>765944905</v>
      </c>
      <c r="O152" s="36">
        <f t="shared" si="37"/>
        <v>0.77458242857755399</v>
      </c>
      <c r="P152" s="31">
        <v>148964418</v>
      </c>
      <c r="Q152" s="31">
        <v>775926300</v>
      </c>
      <c r="R152" s="31">
        <v>772649305</v>
      </c>
      <c r="S152" s="31">
        <v>514800757</v>
      </c>
      <c r="T152" s="36">
        <f t="shared" si="38"/>
        <v>0.66627997161014729</v>
      </c>
      <c r="U152" s="36">
        <f t="shared" si="39"/>
        <v>0.46552792224516337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99466310</v>
      </c>
      <c r="E153" s="31">
        <v>101660170</v>
      </c>
      <c r="F153" s="31">
        <v>54037253</v>
      </c>
      <c r="G153" s="36">
        <f t="shared" si="32"/>
        <v>0.54327191789863316</v>
      </c>
      <c r="H153" s="31">
        <v>11770424</v>
      </c>
      <c r="I153" s="36">
        <f t="shared" si="33"/>
        <v>0.1183357862576786</v>
      </c>
      <c r="J153" s="31">
        <v>9651658</v>
      </c>
      <c r="K153" s="36">
        <f t="shared" si="34"/>
        <v>9.4940407831306986E-2</v>
      </c>
      <c r="L153" s="31">
        <v>0</v>
      </c>
      <c r="M153" s="36">
        <f t="shared" si="35"/>
        <v>0</v>
      </c>
      <c r="N153" s="31">
        <f t="shared" si="36"/>
        <v>75459335</v>
      </c>
      <c r="O153" s="36">
        <f t="shared" si="37"/>
        <v>0.74227039950848006</v>
      </c>
      <c r="P153" s="31">
        <v>-28234053</v>
      </c>
      <c r="Q153" s="31">
        <v>103803470</v>
      </c>
      <c r="R153" s="31">
        <v>103085830</v>
      </c>
      <c r="S153" s="31">
        <v>71448004</v>
      </c>
      <c r="T153" s="36">
        <f t="shared" si="38"/>
        <v>0.69309238718842348</v>
      </c>
      <c r="U153" s="36">
        <f t="shared" si="39"/>
        <v>-1.3418445803725025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140466786</v>
      </c>
      <c r="E154" s="31">
        <v>143466786</v>
      </c>
      <c r="F154" s="31">
        <v>55663620</v>
      </c>
      <c r="G154" s="36">
        <f t="shared" si="32"/>
        <v>0.3962760278433366</v>
      </c>
      <c r="H154" s="31">
        <v>43055006</v>
      </c>
      <c r="I154" s="36">
        <f t="shared" si="33"/>
        <v>0.30651378326546175</v>
      </c>
      <c r="J154" s="31">
        <v>28461130</v>
      </c>
      <c r="K154" s="36">
        <f t="shared" si="34"/>
        <v>0.19838131733152509</v>
      </c>
      <c r="L154" s="31">
        <v>0</v>
      </c>
      <c r="M154" s="36">
        <f t="shared" si="35"/>
        <v>0</v>
      </c>
      <c r="N154" s="31">
        <f t="shared" si="36"/>
        <v>127179756</v>
      </c>
      <c r="O154" s="36">
        <f t="shared" si="37"/>
        <v>0.88647525706751384</v>
      </c>
      <c r="P154" s="31">
        <v>31733757</v>
      </c>
      <c r="Q154" s="31">
        <v>136022716</v>
      </c>
      <c r="R154" s="31">
        <v>136222716</v>
      </c>
      <c r="S154" s="31">
        <v>116007825</v>
      </c>
      <c r="T154" s="36">
        <f t="shared" si="38"/>
        <v>0.85160411131429803</v>
      </c>
      <c r="U154" s="36">
        <f t="shared" si="39"/>
        <v>-0.10312762526038122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209144542</v>
      </c>
      <c r="E155" s="31">
        <v>207345047</v>
      </c>
      <c r="F155" s="31">
        <v>68969228</v>
      </c>
      <c r="G155" s="36">
        <f t="shared" si="32"/>
        <v>0.32976824229053991</v>
      </c>
      <c r="H155" s="31">
        <v>60924230</v>
      </c>
      <c r="I155" s="36">
        <f t="shared" si="33"/>
        <v>0.29130203168294966</v>
      </c>
      <c r="J155" s="31">
        <v>51878074</v>
      </c>
      <c r="K155" s="36">
        <f t="shared" si="34"/>
        <v>0.25020165540776096</v>
      </c>
      <c r="L155" s="31">
        <v>0</v>
      </c>
      <c r="M155" s="36">
        <f t="shared" si="35"/>
        <v>0</v>
      </c>
      <c r="N155" s="31">
        <f t="shared" si="36"/>
        <v>181771532</v>
      </c>
      <c r="O155" s="36">
        <f t="shared" si="37"/>
        <v>0.87666204054539099</v>
      </c>
      <c r="P155" s="31">
        <v>52766079</v>
      </c>
      <c r="Q155" s="31">
        <v>188276102</v>
      </c>
      <c r="R155" s="31">
        <v>184651451</v>
      </c>
      <c r="S155" s="31">
        <v>141213360</v>
      </c>
      <c r="T155" s="36">
        <f t="shared" si="38"/>
        <v>0.76475629752836327</v>
      </c>
      <c r="U155" s="36">
        <f t="shared" si="39"/>
        <v>-1.6829088248152768E-2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385704915</v>
      </c>
      <c r="E156" s="31">
        <v>397539693</v>
      </c>
      <c r="F156" s="31">
        <v>155107522</v>
      </c>
      <c r="G156" s="36">
        <f t="shared" si="32"/>
        <v>0.40214038236977095</v>
      </c>
      <c r="H156" s="31">
        <v>127717931</v>
      </c>
      <c r="I156" s="36">
        <f t="shared" si="33"/>
        <v>0.3311286064373849</v>
      </c>
      <c r="J156" s="31">
        <v>108291231</v>
      </c>
      <c r="K156" s="36">
        <f t="shared" si="34"/>
        <v>0.27240356851611291</v>
      </c>
      <c r="L156" s="31">
        <v>0</v>
      </c>
      <c r="M156" s="36">
        <f t="shared" si="35"/>
        <v>0</v>
      </c>
      <c r="N156" s="31">
        <f t="shared" si="36"/>
        <v>391116684</v>
      </c>
      <c r="O156" s="36">
        <f t="shared" si="37"/>
        <v>0.98384310016559784</v>
      </c>
      <c r="P156" s="31">
        <v>105244301</v>
      </c>
      <c r="Q156" s="31">
        <v>371902728</v>
      </c>
      <c r="R156" s="31">
        <v>387287931</v>
      </c>
      <c r="S156" s="31">
        <v>365479131</v>
      </c>
      <c r="T156" s="36">
        <f t="shared" si="38"/>
        <v>0.94368840788896158</v>
      </c>
      <c r="U156" s="36">
        <f t="shared" si="39"/>
        <v>2.8951021300431368E-2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2083686260</v>
      </c>
      <c r="E157" s="32">
        <f>SUM(E151:E156)</f>
        <v>2054665961</v>
      </c>
      <c r="F157" s="32">
        <f>SUM(F151:F156)</f>
        <v>739988634</v>
      </c>
      <c r="G157" s="37">
        <f t="shared" si="32"/>
        <v>0.35513438285090004</v>
      </c>
      <c r="H157" s="32">
        <f>SUM(H151:H156)</f>
        <v>530811444</v>
      </c>
      <c r="I157" s="37">
        <f t="shared" si="33"/>
        <v>0.25474633786758283</v>
      </c>
      <c r="J157" s="32">
        <f>SUM(J151:J156)</f>
        <v>486636574</v>
      </c>
      <c r="K157" s="37">
        <f t="shared" si="34"/>
        <v>0.23684461768333154</v>
      </c>
      <c r="L157" s="32">
        <f>SUM(L151:L156)</f>
        <v>0</v>
      </c>
      <c r="M157" s="37">
        <f t="shared" si="35"/>
        <v>0</v>
      </c>
      <c r="N157" s="32">
        <f t="shared" si="36"/>
        <v>1757436652</v>
      </c>
      <c r="O157" s="37">
        <f t="shared" si="37"/>
        <v>0.85533935216635437</v>
      </c>
      <c r="P157" s="32">
        <f>SUM(P151:P156)</f>
        <v>361733738</v>
      </c>
      <c r="Q157" s="32">
        <f>SUM(Q151:Q156)</f>
        <v>1777291277</v>
      </c>
      <c r="R157" s="32">
        <f>SUM(R151:R156)</f>
        <v>1785773636</v>
      </c>
      <c r="S157" s="32">
        <f>SUM(S151:S156)</f>
        <v>1388998353</v>
      </c>
      <c r="T157" s="37">
        <f t="shared" si="38"/>
        <v>0.77781322615516535</v>
      </c>
      <c r="U157" s="37">
        <f t="shared" si="39"/>
        <v>0.34528942943110263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297658116</v>
      </c>
      <c r="E158" s="31">
        <v>311508115</v>
      </c>
      <c r="F158" s="31">
        <v>113222597</v>
      </c>
      <c r="G158" s="36">
        <f t="shared" si="32"/>
        <v>0.38037799379204562</v>
      </c>
      <c r="H158" s="31">
        <v>97571653</v>
      </c>
      <c r="I158" s="36">
        <f t="shared" si="33"/>
        <v>0.32779772415142211</v>
      </c>
      <c r="J158" s="31">
        <v>85290148</v>
      </c>
      <c r="K158" s="36">
        <f t="shared" si="34"/>
        <v>0.27379751567627703</v>
      </c>
      <c r="L158" s="31">
        <v>0</v>
      </c>
      <c r="M158" s="36">
        <f t="shared" si="35"/>
        <v>0</v>
      </c>
      <c r="N158" s="31">
        <f t="shared" si="36"/>
        <v>296084398</v>
      </c>
      <c r="O158" s="36">
        <f t="shared" si="37"/>
        <v>0.95048694959359248</v>
      </c>
      <c r="P158" s="31">
        <v>71085203</v>
      </c>
      <c r="Q158" s="31">
        <v>264636427</v>
      </c>
      <c r="R158" s="31">
        <v>279147581</v>
      </c>
      <c r="S158" s="31">
        <v>277865810</v>
      </c>
      <c r="T158" s="36">
        <f t="shared" si="38"/>
        <v>0.99540826757155387</v>
      </c>
      <c r="U158" s="36">
        <f t="shared" si="39"/>
        <v>0.19982984363145162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821419734</v>
      </c>
      <c r="E159" s="31">
        <v>880611018</v>
      </c>
      <c r="F159" s="31">
        <v>177836917</v>
      </c>
      <c r="G159" s="36">
        <f t="shared" si="32"/>
        <v>0.21649944558064391</v>
      </c>
      <c r="H159" s="31">
        <v>228854505</v>
      </c>
      <c r="I159" s="36">
        <f t="shared" si="33"/>
        <v>0.27860848178746095</v>
      </c>
      <c r="J159" s="31">
        <v>226383546</v>
      </c>
      <c r="K159" s="36">
        <f t="shared" si="34"/>
        <v>0.25707553207107386</v>
      </c>
      <c r="L159" s="31">
        <v>0</v>
      </c>
      <c r="M159" s="36">
        <f t="shared" si="35"/>
        <v>0</v>
      </c>
      <c r="N159" s="31">
        <f t="shared" si="36"/>
        <v>633074968</v>
      </c>
      <c r="O159" s="36">
        <f t="shared" si="37"/>
        <v>0.71890420975859282</v>
      </c>
      <c r="P159" s="31">
        <v>188061901</v>
      </c>
      <c r="Q159" s="31">
        <v>675923831</v>
      </c>
      <c r="R159" s="31">
        <v>757354114</v>
      </c>
      <c r="S159" s="31">
        <v>517939879</v>
      </c>
      <c r="T159" s="36">
        <f t="shared" si="38"/>
        <v>0.68388072293484625</v>
      </c>
      <c r="U159" s="36">
        <f t="shared" si="39"/>
        <v>0.20377144331854868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227621879</v>
      </c>
      <c r="E160" s="31">
        <v>233919935</v>
      </c>
      <c r="F160" s="31">
        <v>103798316</v>
      </c>
      <c r="G160" s="36">
        <f t="shared" si="32"/>
        <v>0.45601203388712908</v>
      </c>
      <c r="H160" s="31">
        <v>68566833</v>
      </c>
      <c r="I160" s="36">
        <f t="shared" si="33"/>
        <v>0.30123129332396031</v>
      </c>
      <c r="J160" s="31">
        <v>55451198</v>
      </c>
      <c r="K160" s="36">
        <f t="shared" si="34"/>
        <v>0.23705204090450863</v>
      </c>
      <c r="L160" s="31">
        <v>0</v>
      </c>
      <c r="M160" s="36">
        <f t="shared" si="35"/>
        <v>0</v>
      </c>
      <c r="N160" s="31">
        <f t="shared" si="36"/>
        <v>227816347</v>
      </c>
      <c r="O160" s="36">
        <f t="shared" si="37"/>
        <v>0.97390736279060608</v>
      </c>
      <c r="P160" s="31">
        <v>53924611</v>
      </c>
      <c r="Q160" s="31">
        <v>212434605</v>
      </c>
      <c r="R160" s="31">
        <v>215192078</v>
      </c>
      <c r="S160" s="31">
        <v>209634908</v>
      </c>
      <c r="T160" s="36">
        <f t="shared" si="38"/>
        <v>0.97417576868233968</v>
      </c>
      <c r="U160" s="36">
        <f t="shared" si="39"/>
        <v>2.830965252581974E-2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143329633</v>
      </c>
      <c r="E161" s="31">
        <v>148110948</v>
      </c>
      <c r="F161" s="31">
        <v>58778365</v>
      </c>
      <c r="G161" s="36">
        <f t="shared" si="32"/>
        <v>0.41009220333383539</v>
      </c>
      <c r="H161" s="31">
        <v>41141401</v>
      </c>
      <c r="I161" s="36">
        <f t="shared" si="33"/>
        <v>0.28704044054867567</v>
      </c>
      <c r="J161" s="31">
        <v>30857547</v>
      </c>
      <c r="K161" s="36">
        <f t="shared" si="34"/>
        <v>0.20834075682237885</v>
      </c>
      <c r="L161" s="31">
        <v>0</v>
      </c>
      <c r="M161" s="36">
        <f t="shared" si="35"/>
        <v>0</v>
      </c>
      <c r="N161" s="31">
        <f t="shared" si="36"/>
        <v>130777313</v>
      </c>
      <c r="O161" s="36">
        <f t="shared" si="37"/>
        <v>0.88296857704266396</v>
      </c>
      <c r="P161" s="31">
        <v>32062942</v>
      </c>
      <c r="Q161" s="31">
        <v>139183062</v>
      </c>
      <c r="R161" s="31">
        <v>138547964</v>
      </c>
      <c r="S161" s="31">
        <v>135994170</v>
      </c>
      <c r="T161" s="36">
        <f t="shared" si="38"/>
        <v>0.98156743754098041</v>
      </c>
      <c r="U161" s="36">
        <f t="shared" si="39"/>
        <v>-3.7594647428174199E-2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237013660</v>
      </c>
      <c r="E162" s="31">
        <v>322176054</v>
      </c>
      <c r="F162" s="31">
        <v>94958726</v>
      </c>
      <c r="G162" s="36">
        <f t="shared" si="32"/>
        <v>0.40064663783513577</v>
      </c>
      <c r="H162" s="31">
        <v>34134454</v>
      </c>
      <c r="I162" s="36">
        <f t="shared" si="33"/>
        <v>0.14401893122953335</v>
      </c>
      <c r="J162" s="31">
        <v>157520447</v>
      </c>
      <c r="K162" s="36">
        <f t="shared" si="34"/>
        <v>0.4889266133975308</v>
      </c>
      <c r="L162" s="31">
        <v>0</v>
      </c>
      <c r="M162" s="36">
        <f t="shared" si="35"/>
        <v>0</v>
      </c>
      <c r="N162" s="31">
        <f t="shared" si="36"/>
        <v>286613627</v>
      </c>
      <c r="O162" s="36">
        <f t="shared" si="37"/>
        <v>0.88961803163682673</v>
      </c>
      <c r="P162" s="31">
        <v>61726347</v>
      </c>
      <c r="Q162" s="31">
        <v>183234779</v>
      </c>
      <c r="R162" s="31">
        <v>222771200</v>
      </c>
      <c r="S162" s="31">
        <v>200144138</v>
      </c>
      <c r="T162" s="36">
        <f t="shared" si="38"/>
        <v>0.89842914164847165</v>
      </c>
      <c r="U162" s="36">
        <f t="shared" si="39"/>
        <v>1.5519159103972249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1727043022</v>
      </c>
      <c r="E163" s="32">
        <f>SUM(E158:E162)</f>
        <v>1896326070</v>
      </c>
      <c r="F163" s="32">
        <f>SUM(F158:F162)</f>
        <v>548594921</v>
      </c>
      <c r="G163" s="37">
        <f t="shared" si="32"/>
        <v>0.3176498292235363</v>
      </c>
      <c r="H163" s="32">
        <f>SUM(H158:H162)</f>
        <v>470268846</v>
      </c>
      <c r="I163" s="37">
        <f t="shared" si="33"/>
        <v>0.27229712289124436</v>
      </c>
      <c r="J163" s="32">
        <f>SUM(J158:J162)</f>
        <v>555502886</v>
      </c>
      <c r="K163" s="37">
        <f t="shared" si="34"/>
        <v>0.29293637565189407</v>
      </c>
      <c r="L163" s="32">
        <f>SUM(L158:L162)</f>
        <v>0</v>
      </c>
      <c r="M163" s="37">
        <f t="shared" si="35"/>
        <v>0</v>
      </c>
      <c r="N163" s="32">
        <f t="shared" si="36"/>
        <v>1574366653</v>
      </c>
      <c r="O163" s="37">
        <f t="shared" si="37"/>
        <v>0.83021937941295088</v>
      </c>
      <c r="P163" s="32">
        <f>SUM(P158:P162)</f>
        <v>406861004</v>
      </c>
      <c r="Q163" s="32">
        <f>SUM(Q158:Q162)</f>
        <v>1475412704</v>
      </c>
      <c r="R163" s="32">
        <f>SUM(R158:R162)</f>
        <v>1613012937</v>
      </c>
      <c r="S163" s="32">
        <f>SUM(S158:S162)</f>
        <v>1341578905</v>
      </c>
      <c r="T163" s="37">
        <f t="shared" si="38"/>
        <v>0.83172234656416766</v>
      </c>
      <c r="U163" s="37">
        <f t="shared" si="39"/>
        <v>0.36533823723248737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248786556</v>
      </c>
      <c r="E164" s="31">
        <v>260274081</v>
      </c>
      <c r="F164" s="31">
        <v>102496455</v>
      </c>
      <c r="G164" s="36">
        <f t="shared" si="32"/>
        <v>0.41198550535825579</v>
      </c>
      <c r="H164" s="31">
        <v>60490584</v>
      </c>
      <c r="I164" s="36">
        <f t="shared" si="33"/>
        <v>0.24314249520781983</v>
      </c>
      <c r="J164" s="31">
        <v>58967699</v>
      </c>
      <c r="K164" s="36">
        <f t="shared" si="34"/>
        <v>0.2265600123279275</v>
      </c>
      <c r="L164" s="31">
        <v>0</v>
      </c>
      <c r="M164" s="36">
        <f t="shared" si="35"/>
        <v>0</v>
      </c>
      <c r="N164" s="31">
        <f t="shared" si="36"/>
        <v>221954738</v>
      </c>
      <c r="O164" s="36">
        <f t="shared" si="37"/>
        <v>0.85277311189507188</v>
      </c>
      <c r="P164" s="31">
        <v>48995674</v>
      </c>
      <c r="Q164" s="31">
        <v>219224203</v>
      </c>
      <c r="R164" s="31">
        <v>232282756</v>
      </c>
      <c r="S164" s="31">
        <v>189734464</v>
      </c>
      <c r="T164" s="36">
        <f t="shared" si="38"/>
        <v>0.81682543838940846</v>
      </c>
      <c r="U164" s="36">
        <f t="shared" si="39"/>
        <v>0.20352868296086712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209392951</v>
      </c>
      <c r="E165" s="31">
        <v>226218566</v>
      </c>
      <c r="F165" s="31">
        <v>79570790</v>
      </c>
      <c r="G165" s="36">
        <f t="shared" si="32"/>
        <v>0.38000701370314993</v>
      </c>
      <c r="H165" s="31">
        <v>68127600</v>
      </c>
      <c r="I165" s="36">
        <f t="shared" si="33"/>
        <v>0.32535765733584793</v>
      </c>
      <c r="J165" s="31">
        <v>57108388</v>
      </c>
      <c r="K165" s="36">
        <f t="shared" si="34"/>
        <v>0.25244783843250074</v>
      </c>
      <c r="L165" s="31">
        <v>0</v>
      </c>
      <c r="M165" s="36">
        <f t="shared" si="35"/>
        <v>0</v>
      </c>
      <c r="N165" s="31">
        <f t="shared" si="36"/>
        <v>204806778</v>
      </c>
      <c r="O165" s="36">
        <f t="shared" si="37"/>
        <v>0.9053491126806984</v>
      </c>
      <c r="P165" s="31">
        <v>48255734</v>
      </c>
      <c r="Q165" s="31">
        <v>168364845</v>
      </c>
      <c r="R165" s="31">
        <v>171390148</v>
      </c>
      <c r="S165" s="31">
        <v>163150749</v>
      </c>
      <c r="T165" s="36">
        <f t="shared" si="38"/>
        <v>0.95192606403490587</v>
      </c>
      <c r="U165" s="36">
        <f t="shared" si="39"/>
        <v>0.18345289287279321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96170450</v>
      </c>
      <c r="E166" s="31">
        <v>101942874</v>
      </c>
      <c r="F166" s="31">
        <v>41950252</v>
      </c>
      <c r="G166" s="36">
        <f t="shared" si="32"/>
        <v>0.43620729652403623</v>
      </c>
      <c r="H166" s="31">
        <v>30624251</v>
      </c>
      <c r="I166" s="36">
        <f t="shared" si="33"/>
        <v>0.31843722266039098</v>
      </c>
      <c r="J166" s="31">
        <v>26772874</v>
      </c>
      <c r="K166" s="36">
        <f t="shared" si="34"/>
        <v>0.26262624300743181</v>
      </c>
      <c r="L166" s="31">
        <v>0</v>
      </c>
      <c r="M166" s="36">
        <f t="shared" si="35"/>
        <v>0</v>
      </c>
      <c r="N166" s="31">
        <f t="shared" si="36"/>
        <v>99347377</v>
      </c>
      <c r="O166" s="36">
        <f t="shared" si="37"/>
        <v>0.97453969171008459</v>
      </c>
      <c r="P166" s="31">
        <v>21462972</v>
      </c>
      <c r="Q166" s="31">
        <v>83178192</v>
      </c>
      <c r="R166" s="31">
        <v>88283312</v>
      </c>
      <c r="S166" s="31">
        <v>70977064</v>
      </c>
      <c r="T166" s="36">
        <f t="shared" si="38"/>
        <v>0.80396920314906173</v>
      </c>
      <c r="U166" s="36">
        <f t="shared" si="39"/>
        <v>0.24739826339055004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232055970</v>
      </c>
      <c r="E167" s="31">
        <v>232858129</v>
      </c>
      <c r="F167" s="31">
        <v>76224814</v>
      </c>
      <c r="G167" s="36">
        <f t="shared" si="32"/>
        <v>0.32847598792653343</v>
      </c>
      <c r="H167" s="31">
        <v>0</v>
      </c>
      <c r="I167" s="36">
        <f t="shared" si="33"/>
        <v>0</v>
      </c>
      <c r="J167" s="31">
        <v>67861032</v>
      </c>
      <c r="K167" s="36">
        <f t="shared" si="34"/>
        <v>0.29142651060294311</v>
      </c>
      <c r="L167" s="31">
        <v>0</v>
      </c>
      <c r="M167" s="36">
        <f t="shared" si="35"/>
        <v>0</v>
      </c>
      <c r="N167" s="31">
        <f t="shared" si="36"/>
        <v>144085846</v>
      </c>
      <c r="O167" s="36">
        <f t="shared" si="37"/>
        <v>0.61877095130314308</v>
      </c>
      <c r="P167" s="31">
        <v>56303245</v>
      </c>
      <c r="Q167" s="31">
        <v>207805158</v>
      </c>
      <c r="R167" s="31">
        <v>217075717</v>
      </c>
      <c r="S167" s="31">
        <v>197410379</v>
      </c>
      <c r="T167" s="36">
        <f t="shared" si="38"/>
        <v>0.90940793253259189</v>
      </c>
      <c r="U167" s="36">
        <f t="shared" si="39"/>
        <v>0.20527745780904816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471281527</v>
      </c>
      <c r="E168" s="31">
        <v>484808470</v>
      </c>
      <c r="F168" s="31">
        <v>199040412</v>
      </c>
      <c r="G168" s="36">
        <f t="shared" si="32"/>
        <v>0.4223386672229994</v>
      </c>
      <c r="H168" s="31">
        <v>160499044</v>
      </c>
      <c r="I168" s="36">
        <f t="shared" si="33"/>
        <v>0.34055874207859627</v>
      </c>
      <c r="J168" s="31">
        <v>125108091</v>
      </c>
      <c r="K168" s="36">
        <f t="shared" si="34"/>
        <v>0.25805673527114736</v>
      </c>
      <c r="L168" s="31">
        <v>0</v>
      </c>
      <c r="M168" s="36">
        <f t="shared" si="35"/>
        <v>0</v>
      </c>
      <c r="N168" s="31">
        <f t="shared" si="36"/>
        <v>484647547</v>
      </c>
      <c r="O168" s="36">
        <f t="shared" si="37"/>
        <v>0.9996680689180204</v>
      </c>
      <c r="P168" s="31">
        <v>122726463</v>
      </c>
      <c r="Q168" s="31">
        <v>438743569</v>
      </c>
      <c r="R168" s="31">
        <v>441565762</v>
      </c>
      <c r="S168" s="31">
        <v>440168631</v>
      </c>
      <c r="T168" s="36">
        <f t="shared" si="38"/>
        <v>0.99683596166135724</v>
      </c>
      <c r="U168" s="36">
        <f t="shared" si="39"/>
        <v>1.9405985814159754E-2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1257687454</v>
      </c>
      <c r="E169" s="32">
        <f>SUM(E164:E168)</f>
        <v>1306102120</v>
      </c>
      <c r="F169" s="32">
        <f>SUM(F164:F168)</f>
        <v>499282723</v>
      </c>
      <c r="G169" s="37">
        <f t="shared" si="32"/>
        <v>0.39698473687724328</v>
      </c>
      <c r="H169" s="32">
        <f>SUM(H164:H168)</f>
        <v>319741479</v>
      </c>
      <c r="I169" s="37">
        <f t="shared" si="33"/>
        <v>0.25422968002350765</v>
      </c>
      <c r="J169" s="32">
        <f>SUM(J164:J168)</f>
        <v>335818084</v>
      </c>
      <c r="K169" s="37">
        <f t="shared" si="34"/>
        <v>0.25711472239245736</v>
      </c>
      <c r="L169" s="32">
        <f>SUM(L164:L168)</f>
        <v>0</v>
      </c>
      <c r="M169" s="37">
        <f t="shared" si="35"/>
        <v>0</v>
      </c>
      <c r="N169" s="32">
        <f t="shared" si="36"/>
        <v>1154842286</v>
      </c>
      <c r="O169" s="37">
        <f t="shared" si="37"/>
        <v>0.88418988708172375</v>
      </c>
      <c r="P169" s="32">
        <f>SUM(P164:P168)</f>
        <v>297744088</v>
      </c>
      <c r="Q169" s="32">
        <f>SUM(Q164:Q168)</f>
        <v>1117315967</v>
      </c>
      <c r="R169" s="32">
        <f>SUM(R164:R168)</f>
        <v>1150597695</v>
      </c>
      <c r="S169" s="32">
        <f>SUM(S164:S168)</f>
        <v>1061441287</v>
      </c>
      <c r="T169" s="37">
        <f t="shared" si="38"/>
        <v>0.92251296140481143</v>
      </c>
      <c r="U169" s="37">
        <f t="shared" si="39"/>
        <v>0.12787490175119776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33964312806</v>
      </c>
      <c r="E170" s="32">
        <f>SUM(E105,E107:E111,E113:E120,E122:E125,E127:E131,E133:E136,E138:E143,E145:E149,E151:E156,E158:E162,E164:E168)</f>
        <v>35358458318</v>
      </c>
      <c r="F170" s="32">
        <f>SUM(F105,F107:F111,F113:F120,F122:F125,F127:F131,F133:F136,F138:F143,F145:F149,F151:F156,F158:F162,F164:F168)</f>
        <v>11963336818</v>
      </c>
      <c r="G170" s="37">
        <f t="shared" si="32"/>
        <v>0.35223255910794121</v>
      </c>
      <c r="H170" s="32">
        <f>SUM(H105,H107:H111,H113:H120,H122:H125,H127:H131,H133:H136,H138:H143,H145:H149,H151:H156,H158:H162,H164:H168)</f>
        <v>10434742060</v>
      </c>
      <c r="I170" s="37">
        <f t="shared" si="33"/>
        <v>0.30722665050230724</v>
      </c>
      <c r="J170" s="32">
        <f>SUM(J105,J107:J111,J113:J120,J122:J125,J127:J131,J133:J136,J138:J143,J145:J149,J151:J156,J158:J162,J164:J168)</f>
        <v>9423905578</v>
      </c>
      <c r="K170" s="37">
        <f t="shared" si="34"/>
        <v>0.26652478717383882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31821984456</v>
      </c>
      <c r="O170" s="37">
        <f t="shared" si="37"/>
        <v>0.89998223819052425</v>
      </c>
      <c r="P170" s="32">
        <f>SUM(P105,P107:P111,P113:P120,P122:P125,P127:P131,P133:P136,P138:P143,P145:P149,P151:P156,P158:P162,P164:P168)</f>
        <v>8649095297</v>
      </c>
      <c r="Q170" s="32">
        <f>SUM(Q105,Q107:Q111,Q113:Q120,Q122:Q125,Q127:Q131,Q133:Q136,Q138:Q143,Q145:Q149,Q151:Q156,Q158:Q162,Q164:Q168)</f>
        <v>31828083204</v>
      </c>
      <c r="R170" s="32">
        <f>SUM(R105,R107:R111,R113:R120,R122:R125,R127:R131,R133:R136,R138:R143,R145:R149,R151:R156,R158:R162,R164:R168)</f>
        <v>32067784399</v>
      </c>
      <c r="S170" s="32">
        <f>SUM(S105,S107:S111,S113:S120,S122:S125,S127:S131,S133:S136,S138:S143,S145:S149,S151:S156,S158:S162,S164:S168)</f>
        <v>29459263999</v>
      </c>
      <c r="T170" s="37">
        <f t="shared" si="38"/>
        <v>0.91865604534620282</v>
      </c>
      <c r="U170" s="37">
        <f t="shared" si="39"/>
        <v>8.9582812351339136E-2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516589941</v>
      </c>
      <c r="E173" s="31">
        <v>508234858</v>
      </c>
      <c r="F173" s="31">
        <v>41023301</v>
      </c>
      <c r="G173" s="36">
        <f t="shared" ref="G173:G205" si="40">IF(($D173     =0),0,($F173     /$D173     ))</f>
        <v>7.9411730163750902E-2</v>
      </c>
      <c r="H173" s="31">
        <v>44278667</v>
      </c>
      <c r="I173" s="36">
        <f t="shared" ref="I173:I205" si="41">IF(($D173     =0),0,($H173     /$D173     ))</f>
        <v>8.5713374353140956E-2</v>
      </c>
      <c r="J173" s="31">
        <v>136195137</v>
      </c>
      <c r="K173" s="36">
        <f t="shared" ref="K173:K205" si="42">IF(($E173     =0),0,($J173     /$E173     ))</f>
        <v>0.26797677265969821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221497105</v>
      </c>
      <c r="O173" s="36">
        <f t="shared" ref="O173:O205" si="45">IF(($E173     =0),0,($N173     /$E173     ))</f>
        <v>0.43581643705359541</v>
      </c>
      <c r="P173" s="31">
        <v>42186219</v>
      </c>
      <c r="Q173" s="31">
        <v>508685802</v>
      </c>
      <c r="R173" s="31">
        <v>514948375</v>
      </c>
      <c r="S173" s="31">
        <v>377714228</v>
      </c>
      <c r="T173" s="36">
        <f t="shared" ref="T173:T205" si="46">IF(($R173     =0),0,($S173     /$R173     ))</f>
        <v>0.73349921339202206</v>
      </c>
      <c r="U173" s="36">
        <f t="shared" ref="U173:U205" si="47">IF(($P173     =0),0,(($J173     /$P173     )-1))</f>
        <v>2.2284272027317735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396068765</v>
      </c>
      <c r="E174" s="31">
        <v>401731416</v>
      </c>
      <c r="F174" s="31">
        <v>161214933</v>
      </c>
      <c r="G174" s="36">
        <f t="shared" si="40"/>
        <v>0.40703773497513746</v>
      </c>
      <c r="H174" s="31">
        <v>130008103</v>
      </c>
      <c r="I174" s="36">
        <f t="shared" si="41"/>
        <v>0.32824629076721057</v>
      </c>
      <c r="J174" s="31">
        <v>98742406</v>
      </c>
      <c r="K174" s="36">
        <f t="shared" si="42"/>
        <v>0.24579209408905178</v>
      </c>
      <c r="L174" s="31">
        <v>0</v>
      </c>
      <c r="M174" s="36">
        <f t="shared" si="43"/>
        <v>0</v>
      </c>
      <c r="N174" s="31">
        <f t="shared" si="44"/>
        <v>389965442</v>
      </c>
      <c r="O174" s="36">
        <f t="shared" si="45"/>
        <v>0.97071183997220667</v>
      </c>
      <c r="P174" s="31">
        <v>99239653</v>
      </c>
      <c r="Q174" s="31">
        <v>391748472</v>
      </c>
      <c r="R174" s="31">
        <v>382748472</v>
      </c>
      <c r="S174" s="31">
        <v>357501372</v>
      </c>
      <c r="T174" s="36">
        <f t="shared" si="46"/>
        <v>0.93403735913542718</v>
      </c>
      <c r="U174" s="36">
        <f t="shared" si="47"/>
        <v>-5.0105677011990091E-3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752032554</v>
      </c>
      <c r="E175" s="31">
        <v>763177714</v>
      </c>
      <c r="F175" s="31">
        <v>278791629</v>
      </c>
      <c r="G175" s="36">
        <f t="shared" si="40"/>
        <v>0.37071750088095257</v>
      </c>
      <c r="H175" s="31">
        <v>242388936</v>
      </c>
      <c r="I175" s="36">
        <f t="shared" si="41"/>
        <v>0.32231175992415884</v>
      </c>
      <c r="J175" s="31">
        <v>201862158</v>
      </c>
      <c r="K175" s="36">
        <f t="shared" si="42"/>
        <v>0.26450216548121058</v>
      </c>
      <c r="L175" s="31">
        <v>0</v>
      </c>
      <c r="M175" s="36">
        <f t="shared" si="43"/>
        <v>0</v>
      </c>
      <c r="N175" s="31">
        <f t="shared" si="44"/>
        <v>723042723</v>
      </c>
      <c r="O175" s="36">
        <f t="shared" si="45"/>
        <v>0.94741068788599347</v>
      </c>
      <c r="P175" s="31">
        <v>198351446</v>
      </c>
      <c r="Q175" s="31">
        <v>644120841</v>
      </c>
      <c r="R175" s="31">
        <v>659238492</v>
      </c>
      <c r="S175" s="31">
        <v>578104283</v>
      </c>
      <c r="T175" s="36">
        <f t="shared" si="46"/>
        <v>0.87692737911305096</v>
      </c>
      <c r="U175" s="36">
        <f t="shared" si="47"/>
        <v>1.7699452516217073E-2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445843679</v>
      </c>
      <c r="E176" s="31">
        <v>448373679</v>
      </c>
      <c r="F176" s="31">
        <v>134830208</v>
      </c>
      <c r="G176" s="36">
        <f t="shared" si="40"/>
        <v>0.30241587881747228</v>
      </c>
      <c r="H176" s="31">
        <v>161130720</v>
      </c>
      <c r="I176" s="36">
        <f t="shared" si="41"/>
        <v>0.36140631254749717</v>
      </c>
      <c r="J176" s="31">
        <v>77062348</v>
      </c>
      <c r="K176" s="36">
        <f t="shared" si="42"/>
        <v>0.17187081135509741</v>
      </c>
      <c r="L176" s="31">
        <v>0</v>
      </c>
      <c r="M176" s="36">
        <f t="shared" si="43"/>
        <v>0</v>
      </c>
      <c r="N176" s="31">
        <f t="shared" si="44"/>
        <v>373023276</v>
      </c>
      <c r="O176" s="36">
        <f t="shared" si="45"/>
        <v>0.83194730973492315</v>
      </c>
      <c r="P176" s="31">
        <v>49820669</v>
      </c>
      <c r="Q176" s="31">
        <v>390425165</v>
      </c>
      <c r="R176" s="31">
        <v>428257330</v>
      </c>
      <c r="S176" s="31">
        <v>237080318</v>
      </c>
      <c r="T176" s="36">
        <f t="shared" si="46"/>
        <v>0.5535931352301664</v>
      </c>
      <c r="U176" s="36">
        <f t="shared" si="47"/>
        <v>0.54679472489620728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322337766</v>
      </c>
      <c r="E177" s="31">
        <v>357374073</v>
      </c>
      <c r="F177" s="31">
        <v>120620667</v>
      </c>
      <c r="G177" s="36">
        <f t="shared" si="40"/>
        <v>0.37420581676426956</v>
      </c>
      <c r="H177" s="31">
        <v>105233781</v>
      </c>
      <c r="I177" s="36">
        <f t="shared" si="41"/>
        <v>0.32647052905367596</v>
      </c>
      <c r="J177" s="31">
        <v>93910418</v>
      </c>
      <c r="K177" s="36">
        <f t="shared" si="42"/>
        <v>0.26277904608933395</v>
      </c>
      <c r="L177" s="31">
        <v>0</v>
      </c>
      <c r="M177" s="36">
        <f t="shared" si="43"/>
        <v>0</v>
      </c>
      <c r="N177" s="31">
        <f t="shared" si="44"/>
        <v>319764866</v>
      </c>
      <c r="O177" s="36">
        <f t="shared" si="45"/>
        <v>0.89476235171654439</v>
      </c>
      <c r="P177" s="31">
        <v>79515266</v>
      </c>
      <c r="Q177" s="31">
        <v>301181386</v>
      </c>
      <c r="R177" s="31">
        <v>303073843</v>
      </c>
      <c r="S177" s="31">
        <v>270192365</v>
      </c>
      <c r="T177" s="36">
        <f t="shared" si="46"/>
        <v>0.89150671112188329</v>
      </c>
      <c r="U177" s="36">
        <f t="shared" si="47"/>
        <v>0.18103633080973403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1285222000</v>
      </c>
      <c r="E178" s="31">
        <v>1376735000</v>
      </c>
      <c r="F178" s="31">
        <v>508647148</v>
      </c>
      <c r="G178" s="36">
        <f t="shared" si="40"/>
        <v>0.39576598284187481</v>
      </c>
      <c r="H178" s="31">
        <v>430356845</v>
      </c>
      <c r="I178" s="36">
        <f t="shared" si="41"/>
        <v>0.33485020097695184</v>
      </c>
      <c r="J178" s="31">
        <v>327348654</v>
      </c>
      <c r="K178" s="36">
        <f t="shared" si="42"/>
        <v>0.23777172367957522</v>
      </c>
      <c r="L178" s="31">
        <v>0</v>
      </c>
      <c r="M178" s="36">
        <f t="shared" si="43"/>
        <v>0</v>
      </c>
      <c r="N178" s="31">
        <f t="shared" si="44"/>
        <v>1266352647</v>
      </c>
      <c r="O178" s="36">
        <f t="shared" si="45"/>
        <v>0.91982309376895333</v>
      </c>
      <c r="P178" s="31">
        <v>312072613</v>
      </c>
      <c r="Q178" s="31">
        <v>1196349468</v>
      </c>
      <c r="R178" s="31">
        <v>1156532250</v>
      </c>
      <c r="S178" s="31">
        <v>1149240588</v>
      </c>
      <c r="T178" s="36">
        <f t="shared" si="46"/>
        <v>0.99369523677355298</v>
      </c>
      <c r="U178" s="36">
        <f t="shared" si="47"/>
        <v>4.8950277479171245E-2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3718094705</v>
      </c>
      <c r="E179" s="32">
        <f>SUM(E173:E178)</f>
        <v>3855626740</v>
      </c>
      <c r="F179" s="32">
        <f>SUM(F173:F178)</f>
        <v>1245127886</v>
      </c>
      <c r="G179" s="37">
        <f t="shared" si="40"/>
        <v>0.33488331653456366</v>
      </c>
      <c r="H179" s="32">
        <f>SUM(H173:H178)</f>
        <v>1113397052</v>
      </c>
      <c r="I179" s="37">
        <f t="shared" si="41"/>
        <v>0.29945365579384831</v>
      </c>
      <c r="J179" s="32">
        <f>SUM(J173:J178)</f>
        <v>935121121</v>
      </c>
      <c r="K179" s="37">
        <f t="shared" si="42"/>
        <v>0.24253414141432167</v>
      </c>
      <c r="L179" s="32">
        <f>SUM(L173:L178)</f>
        <v>0</v>
      </c>
      <c r="M179" s="37">
        <f t="shared" si="43"/>
        <v>0</v>
      </c>
      <c r="N179" s="32">
        <f t="shared" si="44"/>
        <v>3293646059</v>
      </c>
      <c r="O179" s="37">
        <f t="shared" si="45"/>
        <v>0.8542440129980009</v>
      </c>
      <c r="P179" s="32">
        <f>SUM(P173:P178)</f>
        <v>781185866</v>
      </c>
      <c r="Q179" s="32">
        <f>SUM(Q173:Q178)</f>
        <v>3432511134</v>
      </c>
      <c r="R179" s="32">
        <f>SUM(R173:R178)</f>
        <v>3444798762</v>
      </c>
      <c r="S179" s="32">
        <f>SUM(S173:S178)</f>
        <v>2969833154</v>
      </c>
      <c r="T179" s="37">
        <f t="shared" si="46"/>
        <v>0.8621209420882856</v>
      </c>
      <c r="U179" s="37">
        <f t="shared" si="47"/>
        <v>0.19705330280514821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234391797</v>
      </c>
      <c r="E180" s="31">
        <v>241198687</v>
      </c>
      <c r="F180" s="31">
        <v>112643146</v>
      </c>
      <c r="G180" s="36">
        <f t="shared" si="40"/>
        <v>0.48057631470780526</v>
      </c>
      <c r="H180" s="31">
        <v>5521200</v>
      </c>
      <c r="I180" s="36">
        <f t="shared" si="41"/>
        <v>2.3555431848154652E-2</v>
      </c>
      <c r="J180" s="31">
        <v>61293447</v>
      </c>
      <c r="K180" s="36">
        <f t="shared" si="42"/>
        <v>0.25412015198905291</v>
      </c>
      <c r="L180" s="31">
        <v>0</v>
      </c>
      <c r="M180" s="36">
        <f t="shared" si="43"/>
        <v>0</v>
      </c>
      <c r="N180" s="31">
        <f t="shared" si="44"/>
        <v>179457793</v>
      </c>
      <c r="O180" s="36">
        <f t="shared" si="45"/>
        <v>0.74402475084783526</v>
      </c>
      <c r="P180" s="31">
        <v>2667578</v>
      </c>
      <c r="Q180" s="31">
        <v>228284323</v>
      </c>
      <c r="R180" s="31">
        <v>232794610</v>
      </c>
      <c r="S180" s="31">
        <v>18094261</v>
      </c>
      <c r="T180" s="36">
        <f t="shared" si="46"/>
        <v>7.7726288422227646E-2</v>
      </c>
      <c r="U180" s="36">
        <f t="shared" si="47"/>
        <v>21.977190170259313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177266678</v>
      </c>
      <c r="E181" s="31">
        <v>201222472</v>
      </c>
      <c r="F181" s="31">
        <v>52960676</v>
      </c>
      <c r="G181" s="36">
        <f t="shared" si="40"/>
        <v>0.2987627262919656</v>
      </c>
      <c r="H181" s="31">
        <v>53338059</v>
      </c>
      <c r="I181" s="36">
        <f t="shared" si="41"/>
        <v>0.30089162611824882</v>
      </c>
      <c r="J181" s="31">
        <v>48329611</v>
      </c>
      <c r="K181" s="36">
        <f t="shared" si="42"/>
        <v>0.24017998844582328</v>
      </c>
      <c r="L181" s="31">
        <v>0</v>
      </c>
      <c r="M181" s="36">
        <f t="shared" si="43"/>
        <v>0</v>
      </c>
      <c r="N181" s="31">
        <f t="shared" si="44"/>
        <v>154628346</v>
      </c>
      <c r="O181" s="36">
        <f t="shared" si="45"/>
        <v>0.76844471923593105</v>
      </c>
      <c r="P181" s="31">
        <v>46137230</v>
      </c>
      <c r="Q181" s="31">
        <v>141687020</v>
      </c>
      <c r="R181" s="31">
        <v>163746540</v>
      </c>
      <c r="S181" s="31">
        <v>128516558</v>
      </c>
      <c r="T181" s="36">
        <f t="shared" si="46"/>
        <v>0.78485052569660407</v>
      </c>
      <c r="U181" s="36">
        <f t="shared" si="47"/>
        <v>4.7518695855819804E-2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187067217</v>
      </c>
      <c r="E182" s="31">
        <v>187590217</v>
      </c>
      <c r="F182" s="31">
        <v>46220317</v>
      </c>
      <c r="G182" s="36">
        <f t="shared" si="40"/>
        <v>0.24707865836267826</v>
      </c>
      <c r="H182" s="31">
        <v>43466431</v>
      </c>
      <c r="I182" s="36">
        <f t="shared" si="41"/>
        <v>0.23235728684625698</v>
      </c>
      <c r="J182" s="31">
        <v>43492818</v>
      </c>
      <c r="K182" s="36">
        <f t="shared" si="42"/>
        <v>0.23185013960509465</v>
      </c>
      <c r="L182" s="31">
        <v>0</v>
      </c>
      <c r="M182" s="36">
        <f t="shared" si="43"/>
        <v>0</v>
      </c>
      <c r="N182" s="31">
        <f t="shared" si="44"/>
        <v>133179566</v>
      </c>
      <c r="O182" s="36">
        <f t="shared" si="45"/>
        <v>0.70994942129631422</v>
      </c>
      <c r="P182" s="31">
        <v>38049362</v>
      </c>
      <c r="Q182" s="31">
        <v>150464931</v>
      </c>
      <c r="R182" s="31">
        <v>177208931</v>
      </c>
      <c r="S182" s="31">
        <v>112334076</v>
      </c>
      <c r="T182" s="36">
        <f t="shared" si="46"/>
        <v>0.63390753144377354</v>
      </c>
      <c r="U182" s="36">
        <f t="shared" si="47"/>
        <v>0.14306300326402321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553470131</v>
      </c>
      <c r="E183" s="31">
        <v>561819108</v>
      </c>
      <c r="F183" s="31">
        <v>195080784</v>
      </c>
      <c r="G183" s="36">
        <f t="shared" si="40"/>
        <v>0.35246849481747372</v>
      </c>
      <c r="H183" s="31">
        <v>157655355</v>
      </c>
      <c r="I183" s="36">
        <f t="shared" si="41"/>
        <v>0.28484889458289486</v>
      </c>
      <c r="J183" s="31">
        <v>139822186</v>
      </c>
      <c r="K183" s="36">
        <f t="shared" si="42"/>
        <v>0.24887403082061069</v>
      </c>
      <c r="L183" s="31">
        <v>0</v>
      </c>
      <c r="M183" s="36">
        <f t="shared" si="43"/>
        <v>0</v>
      </c>
      <c r="N183" s="31">
        <f t="shared" si="44"/>
        <v>492558325</v>
      </c>
      <c r="O183" s="36">
        <f t="shared" si="45"/>
        <v>0.87672049239023031</v>
      </c>
      <c r="P183" s="31">
        <v>125397531</v>
      </c>
      <c r="Q183" s="31">
        <v>508880520</v>
      </c>
      <c r="R183" s="31">
        <v>513436027</v>
      </c>
      <c r="S183" s="31">
        <v>466333832</v>
      </c>
      <c r="T183" s="36">
        <f t="shared" si="46"/>
        <v>0.90826082993198298</v>
      </c>
      <c r="U183" s="36">
        <f t="shared" si="47"/>
        <v>0.11503141158337482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1060048809</v>
      </c>
      <c r="E184" s="31">
        <v>1080695549</v>
      </c>
      <c r="F184" s="31">
        <v>445433177</v>
      </c>
      <c r="G184" s="36">
        <f t="shared" si="40"/>
        <v>0.4202006296485542</v>
      </c>
      <c r="H184" s="31">
        <v>357805474</v>
      </c>
      <c r="I184" s="36">
        <f t="shared" si="41"/>
        <v>0.33753679166673162</v>
      </c>
      <c r="J184" s="31">
        <v>279454019</v>
      </c>
      <c r="K184" s="36">
        <f t="shared" si="42"/>
        <v>0.25858718420612281</v>
      </c>
      <c r="L184" s="31">
        <v>0</v>
      </c>
      <c r="M184" s="36">
        <f t="shared" si="43"/>
        <v>0</v>
      </c>
      <c r="N184" s="31">
        <f t="shared" si="44"/>
        <v>1082692670</v>
      </c>
      <c r="O184" s="36">
        <f t="shared" si="45"/>
        <v>1.0018479959520958</v>
      </c>
      <c r="P184" s="31">
        <v>85510158</v>
      </c>
      <c r="Q184" s="31">
        <v>154434109</v>
      </c>
      <c r="R184" s="31">
        <v>185374594</v>
      </c>
      <c r="S184" s="31">
        <v>165428895</v>
      </c>
      <c r="T184" s="36">
        <f t="shared" si="46"/>
        <v>0.89240327614689208</v>
      </c>
      <c r="U184" s="36">
        <f t="shared" si="47"/>
        <v>2.2680797876668639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2212244632</v>
      </c>
      <c r="E185" s="32">
        <f>SUM(E180:E184)</f>
        <v>2272526033</v>
      </c>
      <c r="F185" s="32">
        <f>SUM(F180:F184)</f>
        <v>852338100</v>
      </c>
      <c r="G185" s="37">
        <f t="shared" si="40"/>
        <v>0.3852820287914705</v>
      </c>
      <c r="H185" s="32">
        <f>SUM(H180:H184)</f>
        <v>617786519</v>
      </c>
      <c r="I185" s="37">
        <f t="shared" si="41"/>
        <v>0.27925777740117486</v>
      </c>
      <c r="J185" s="32">
        <f>SUM(J180:J184)</f>
        <v>572392081</v>
      </c>
      <c r="K185" s="37">
        <f t="shared" si="42"/>
        <v>0.25187481801666117</v>
      </c>
      <c r="L185" s="32">
        <f>SUM(L180:L184)</f>
        <v>0</v>
      </c>
      <c r="M185" s="37">
        <f t="shared" si="43"/>
        <v>0</v>
      </c>
      <c r="N185" s="32">
        <f t="shared" si="44"/>
        <v>2042516700</v>
      </c>
      <c r="O185" s="37">
        <f t="shared" si="45"/>
        <v>0.89878693152026923</v>
      </c>
      <c r="P185" s="32">
        <f>SUM(P180:P184)</f>
        <v>297761859</v>
      </c>
      <c r="Q185" s="32">
        <f>SUM(Q180:Q184)</f>
        <v>1183750903</v>
      </c>
      <c r="R185" s="32">
        <f>SUM(R180:R184)</f>
        <v>1272560702</v>
      </c>
      <c r="S185" s="32">
        <f>SUM(S180:S184)</f>
        <v>890707622</v>
      </c>
      <c r="T185" s="37">
        <f t="shared" si="46"/>
        <v>0.69993330817157362</v>
      </c>
      <c r="U185" s="37">
        <f t="shared" si="47"/>
        <v>0.92231497654640848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273303155</v>
      </c>
      <c r="E186" s="31">
        <v>280212957</v>
      </c>
      <c r="F186" s="31">
        <v>163428599</v>
      </c>
      <c r="G186" s="36">
        <f t="shared" si="40"/>
        <v>0.597975530139782</v>
      </c>
      <c r="H186" s="31">
        <v>3314412</v>
      </c>
      <c r="I186" s="36">
        <f t="shared" si="41"/>
        <v>1.2127236511411659E-2</v>
      </c>
      <c r="J186" s="31">
        <v>143409543</v>
      </c>
      <c r="K186" s="36">
        <f t="shared" si="42"/>
        <v>0.51178769367185262</v>
      </c>
      <c r="L186" s="31">
        <v>0</v>
      </c>
      <c r="M186" s="36">
        <f t="shared" si="43"/>
        <v>0</v>
      </c>
      <c r="N186" s="31">
        <f t="shared" si="44"/>
        <v>310152554</v>
      </c>
      <c r="O186" s="36">
        <f t="shared" si="45"/>
        <v>1.106845869372129</v>
      </c>
      <c r="P186" s="31">
        <v>64865541</v>
      </c>
      <c r="Q186" s="31">
        <v>250252876</v>
      </c>
      <c r="R186" s="31">
        <v>251255876</v>
      </c>
      <c r="S186" s="31">
        <v>266775977</v>
      </c>
      <c r="T186" s="36">
        <f t="shared" si="46"/>
        <v>1.0617701016472945</v>
      </c>
      <c r="U186" s="36">
        <f t="shared" si="47"/>
        <v>1.2108740756513541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238676209</v>
      </c>
      <c r="E187" s="31">
        <v>227965167</v>
      </c>
      <c r="F187" s="31">
        <v>83788996</v>
      </c>
      <c r="G187" s="36">
        <f t="shared" si="40"/>
        <v>0.35105717637739087</v>
      </c>
      <c r="H187" s="31">
        <v>70984004</v>
      </c>
      <c r="I187" s="36">
        <f t="shared" si="41"/>
        <v>0.2974071202882228</v>
      </c>
      <c r="J187" s="31">
        <v>56175415</v>
      </c>
      <c r="K187" s="36">
        <f t="shared" si="42"/>
        <v>0.24642104642241242</v>
      </c>
      <c r="L187" s="31">
        <v>0</v>
      </c>
      <c r="M187" s="36">
        <f t="shared" si="43"/>
        <v>0</v>
      </c>
      <c r="N187" s="31">
        <f t="shared" si="44"/>
        <v>210948415</v>
      </c>
      <c r="O187" s="36">
        <f t="shared" si="45"/>
        <v>0.9253537186231614</v>
      </c>
      <c r="P187" s="31">
        <v>60234667</v>
      </c>
      <c r="Q187" s="31">
        <v>224444747</v>
      </c>
      <c r="R187" s="31">
        <v>222810672</v>
      </c>
      <c r="S187" s="31">
        <v>201163921</v>
      </c>
      <c r="T187" s="36">
        <f t="shared" si="46"/>
        <v>0.90284688428209581</v>
      </c>
      <c r="U187" s="36">
        <f t="shared" si="47"/>
        <v>-6.7390627394022129E-2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2271801108</v>
      </c>
      <c r="E188" s="31">
        <v>2265258316</v>
      </c>
      <c r="F188" s="31">
        <v>776218266</v>
      </c>
      <c r="G188" s="36">
        <f t="shared" si="40"/>
        <v>0.34167527397825354</v>
      </c>
      <c r="H188" s="31">
        <v>693264697</v>
      </c>
      <c r="I188" s="36">
        <f t="shared" si="41"/>
        <v>0.3051608235239931</v>
      </c>
      <c r="J188" s="31">
        <v>563278727</v>
      </c>
      <c r="K188" s="36">
        <f t="shared" si="42"/>
        <v>0.24865982083431407</v>
      </c>
      <c r="L188" s="31">
        <v>0</v>
      </c>
      <c r="M188" s="36">
        <f t="shared" si="43"/>
        <v>0</v>
      </c>
      <c r="N188" s="31">
        <f t="shared" si="44"/>
        <v>2032761690</v>
      </c>
      <c r="O188" s="36">
        <f t="shared" si="45"/>
        <v>0.89736418828800801</v>
      </c>
      <c r="P188" s="31">
        <v>575255386</v>
      </c>
      <c r="Q188" s="31">
        <v>2087401715</v>
      </c>
      <c r="R188" s="31">
        <v>2127458668</v>
      </c>
      <c r="S188" s="31">
        <v>1810246966</v>
      </c>
      <c r="T188" s="36">
        <f t="shared" si="46"/>
        <v>0.85089642079946626</v>
      </c>
      <c r="U188" s="36">
        <f t="shared" si="47"/>
        <v>-2.0819725102060982E-2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645501143</v>
      </c>
      <c r="E189" s="31">
        <v>668712980</v>
      </c>
      <c r="F189" s="31">
        <v>155278521</v>
      </c>
      <c r="G189" s="36">
        <f t="shared" si="40"/>
        <v>0.24055499000100145</v>
      </c>
      <c r="H189" s="31">
        <v>138732857</v>
      </c>
      <c r="I189" s="36">
        <f t="shared" si="41"/>
        <v>0.2149227131577674</v>
      </c>
      <c r="J189" s="31">
        <v>106255039</v>
      </c>
      <c r="K189" s="36">
        <f t="shared" si="42"/>
        <v>0.15889483556906581</v>
      </c>
      <c r="L189" s="31">
        <v>0</v>
      </c>
      <c r="M189" s="36">
        <f t="shared" si="43"/>
        <v>0</v>
      </c>
      <c r="N189" s="31">
        <f t="shared" si="44"/>
        <v>400266417</v>
      </c>
      <c r="O189" s="36">
        <f t="shared" si="45"/>
        <v>0.59856235630419496</v>
      </c>
      <c r="P189" s="31">
        <v>116554466</v>
      </c>
      <c r="Q189" s="31">
        <v>514790312</v>
      </c>
      <c r="R189" s="31">
        <v>534147766</v>
      </c>
      <c r="S189" s="31">
        <v>356673117</v>
      </c>
      <c r="T189" s="36">
        <f t="shared" si="46"/>
        <v>0.66774241081446362</v>
      </c>
      <c r="U189" s="36">
        <f t="shared" si="47"/>
        <v>-8.8365786000855651E-2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475427000</v>
      </c>
      <c r="E190" s="31">
        <v>487957000</v>
      </c>
      <c r="F190" s="31">
        <v>172736259</v>
      </c>
      <c r="G190" s="36">
        <f t="shared" si="40"/>
        <v>0.36332866875461428</v>
      </c>
      <c r="H190" s="31">
        <v>153451267</v>
      </c>
      <c r="I190" s="36">
        <f t="shared" si="41"/>
        <v>0.32276515006509937</v>
      </c>
      <c r="J190" s="31">
        <v>129187284</v>
      </c>
      <c r="K190" s="36">
        <f t="shared" si="42"/>
        <v>0.26475136948542599</v>
      </c>
      <c r="L190" s="31">
        <v>0</v>
      </c>
      <c r="M190" s="36">
        <f t="shared" si="43"/>
        <v>0</v>
      </c>
      <c r="N190" s="31">
        <f t="shared" si="44"/>
        <v>455374810</v>
      </c>
      <c r="O190" s="36">
        <f t="shared" si="45"/>
        <v>0.9332273335560306</v>
      </c>
      <c r="P190" s="31">
        <v>-123702384904</v>
      </c>
      <c r="Q190" s="31">
        <v>418514000</v>
      </c>
      <c r="R190" s="31">
        <v>432432000</v>
      </c>
      <c r="S190" s="31">
        <v>-123420020245</v>
      </c>
      <c r="T190" s="36">
        <f t="shared" si="46"/>
        <v>-285.40908222564474</v>
      </c>
      <c r="U190" s="36">
        <f t="shared" si="47"/>
        <v>-1.0010443394773694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3904708615</v>
      </c>
      <c r="E191" s="32">
        <f>SUM(E186:E190)</f>
        <v>3930106420</v>
      </c>
      <c r="F191" s="32">
        <f>SUM(F186:F190)</f>
        <v>1351450641</v>
      </c>
      <c r="G191" s="37">
        <f t="shared" si="40"/>
        <v>0.34610793640487819</v>
      </c>
      <c r="H191" s="32">
        <f>SUM(H186:H190)</f>
        <v>1059747237</v>
      </c>
      <c r="I191" s="37">
        <f t="shared" si="41"/>
        <v>0.27140238657731441</v>
      </c>
      <c r="J191" s="32">
        <f>SUM(J186:J190)</f>
        <v>998306008</v>
      </c>
      <c r="K191" s="37">
        <f t="shared" si="42"/>
        <v>0.25401500654529352</v>
      </c>
      <c r="L191" s="32">
        <f>SUM(L186:L190)</f>
        <v>0</v>
      </c>
      <c r="M191" s="37">
        <f t="shared" si="43"/>
        <v>0</v>
      </c>
      <c r="N191" s="32">
        <f t="shared" si="44"/>
        <v>3409503886</v>
      </c>
      <c r="O191" s="37">
        <f t="shared" si="45"/>
        <v>0.86753474884275528</v>
      </c>
      <c r="P191" s="32">
        <f>SUM(P186:P190)</f>
        <v>-122885474844</v>
      </c>
      <c r="Q191" s="32">
        <f>SUM(Q186:Q190)</f>
        <v>3495403650</v>
      </c>
      <c r="R191" s="32">
        <f>SUM(R186:R190)</f>
        <v>3568104982</v>
      </c>
      <c r="S191" s="32">
        <f>SUM(S186:S190)</f>
        <v>-120785160264</v>
      </c>
      <c r="T191" s="37">
        <f t="shared" si="46"/>
        <v>-33.851347108149632</v>
      </c>
      <c r="U191" s="37">
        <f t="shared" si="47"/>
        <v>-1.0081238731368969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139449529</v>
      </c>
      <c r="E192" s="31">
        <v>139450724</v>
      </c>
      <c r="F192" s="31">
        <v>27493150</v>
      </c>
      <c r="G192" s="36">
        <f t="shared" si="40"/>
        <v>0.19715484302567993</v>
      </c>
      <c r="H192" s="31">
        <v>17020058</v>
      </c>
      <c r="I192" s="36">
        <f t="shared" si="41"/>
        <v>0.12205174246232126</v>
      </c>
      <c r="J192" s="31">
        <v>26787162</v>
      </c>
      <c r="K192" s="36">
        <f t="shared" si="42"/>
        <v>0.19209051937227661</v>
      </c>
      <c r="L192" s="31">
        <v>0</v>
      </c>
      <c r="M192" s="36">
        <f t="shared" si="43"/>
        <v>0</v>
      </c>
      <c r="N192" s="31">
        <f t="shared" si="44"/>
        <v>71300370</v>
      </c>
      <c r="O192" s="36">
        <f t="shared" si="45"/>
        <v>0.51129436947204376</v>
      </c>
      <c r="P192" s="31">
        <v>28926687</v>
      </c>
      <c r="Q192" s="31">
        <v>127431303</v>
      </c>
      <c r="R192" s="31">
        <v>125958299</v>
      </c>
      <c r="S192" s="31">
        <v>86835569</v>
      </c>
      <c r="T192" s="36">
        <f t="shared" si="46"/>
        <v>0.68939934636621281</v>
      </c>
      <c r="U192" s="36">
        <f t="shared" si="47"/>
        <v>-7.3963706939546903E-2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365142708</v>
      </c>
      <c r="E193" s="31">
        <v>379729048</v>
      </c>
      <c r="F193" s="31">
        <v>127321920</v>
      </c>
      <c r="G193" s="36">
        <f t="shared" si="40"/>
        <v>0.34869084664837396</v>
      </c>
      <c r="H193" s="31">
        <v>110045256</v>
      </c>
      <c r="I193" s="36">
        <f t="shared" si="41"/>
        <v>0.30137601981086254</v>
      </c>
      <c r="J193" s="31">
        <v>90071944</v>
      </c>
      <c r="K193" s="36">
        <f t="shared" si="42"/>
        <v>0.23720056307096107</v>
      </c>
      <c r="L193" s="31">
        <v>0</v>
      </c>
      <c r="M193" s="36">
        <f t="shared" si="43"/>
        <v>0</v>
      </c>
      <c r="N193" s="31">
        <f t="shared" si="44"/>
        <v>327439120</v>
      </c>
      <c r="O193" s="36">
        <f t="shared" si="45"/>
        <v>0.86229673954255925</v>
      </c>
      <c r="P193" s="31">
        <v>91403204</v>
      </c>
      <c r="Q193" s="31">
        <v>328720973</v>
      </c>
      <c r="R193" s="31">
        <v>340227366</v>
      </c>
      <c r="S193" s="31">
        <v>210211686</v>
      </c>
      <c r="T193" s="36">
        <f t="shared" si="46"/>
        <v>0.61785648953353156</v>
      </c>
      <c r="U193" s="36">
        <f t="shared" si="47"/>
        <v>-1.4564697316299724E-2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331297949</v>
      </c>
      <c r="E194" s="31">
        <v>329905379</v>
      </c>
      <c r="F194" s="31">
        <v>86113935</v>
      </c>
      <c r="G194" s="36">
        <f t="shared" si="40"/>
        <v>0.2599289710664644</v>
      </c>
      <c r="H194" s="31">
        <v>68356469</v>
      </c>
      <c r="I194" s="36">
        <f t="shared" si="41"/>
        <v>0.20632928518371238</v>
      </c>
      <c r="J194" s="31">
        <v>63415351</v>
      </c>
      <c r="K194" s="36">
        <f t="shared" si="42"/>
        <v>0.19222284641803308</v>
      </c>
      <c r="L194" s="31">
        <v>0</v>
      </c>
      <c r="M194" s="36">
        <f t="shared" si="43"/>
        <v>0</v>
      </c>
      <c r="N194" s="31">
        <f t="shared" si="44"/>
        <v>217885755</v>
      </c>
      <c r="O194" s="36">
        <f t="shared" si="45"/>
        <v>0.66044923444549231</v>
      </c>
      <c r="P194" s="31">
        <v>62795698</v>
      </c>
      <c r="Q194" s="31">
        <v>256984735</v>
      </c>
      <c r="R194" s="31">
        <v>257004735</v>
      </c>
      <c r="S194" s="31">
        <v>238344405</v>
      </c>
      <c r="T194" s="36">
        <f t="shared" si="46"/>
        <v>0.92739304978174819</v>
      </c>
      <c r="U194" s="36">
        <f t="shared" si="47"/>
        <v>9.867761960381527E-3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125554154</v>
      </c>
      <c r="E195" s="31">
        <v>128150532</v>
      </c>
      <c r="F195" s="31">
        <v>31495310</v>
      </c>
      <c r="G195" s="36">
        <f t="shared" si="40"/>
        <v>0.2508504019707703</v>
      </c>
      <c r="H195" s="31">
        <v>32830461</v>
      </c>
      <c r="I195" s="36">
        <f t="shared" si="41"/>
        <v>0.2614844666947459</v>
      </c>
      <c r="J195" s="31">
        <v>31985289</v>
      </c>
      <c r="K195" s="36">
        <f t="shared" si="42"/>
        <v>0.24959154285836285</v>
      </c>
      <c r="L195" s="31">
        <v>0</v>
      </c>
      <c r="M195" s="36">
        <f t="shared" si="43"/>
        <v>0</v>
      </c>
      <c r="N195" s="31">
        <f t="shared" si="44"/>
        <v>96311060</v>
      </c>
      <c r="O195" s="36">
        <f t="shared" si="45"/>
        <v>0.75154631429856256</v>
      </c>
      <c r="P195" s="31">
        <v>29376485</v>
      </c>
      <c r="Q195" s="31">
        <v>119751912</v>
      </c>
      <c r="R195" s="31">
        <v>119340412</v>
      </c>
      <c r="S195" s="31">
        <v>92108314</v>
      </c>
      <c r="T195" s="36">
        <f t="shared" si="46"/>
        <v>0.7718115972316234</v>
      </c>
      <c r="U195" s="36">
        <f t="shared" si="47"/>
        <v>8.8805859516548624E-2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226498723</v>
      </c>
      <c r="E196" s="31">
        <v>239778723</v>
      </c>
      <c r="F196" s="31">
        <v>59594213</v>
      </c>
      <c r="G196" s="36">
        <f t="shared" si="40"/>
        <v>0.26311059157715427</v>
      </c>
      <c r="H196" s="31">
        <v>64097524</v>
      </c>
      <c r="I196" s="36">
        <f t="shared" si="41"/>
        <v>0.28299287144325314</v>
      </c>
      <c r="J196" s="31">
        <v>33005649</v>
      </c>
      <c r="K196" s="36">
        <f t="shared" si="42"/>
        <v>0.13765044949380267</v>
      </c>
      <c r="L196" s="31">
        <v>0</v>
      </c>
      <c r="M196" s="36">
        <f t="shared" si="43"/>
        <v>0</v>
      </c>
      <c r="N196" s="31">
        <f t="shared" si="44"/>
        <v>156697386</v>
      </c>
      <c r="O196" s="36">
        <f t="shared" si="45"/>
        <v>0.65350830148511552</v>
      </c>
      <c r="P196" s="31">
        <v>76738153</v>
      </c>
      <c r="Q196" s="31">
        <v>215387251</v>
      </c>
      <c r="R196" s="31">
        <v>217537860</v>
      </c>
      <c r="S196" s="31">
        <v>165169221</v>
      </c>
      <c r="T196" s="36">
        <f t="shared" si="46"/>
        <v>0.7592665524980341</v>
      </c>
      <c r="U196" s="36">
        <f t="shared" si="47"/>
        <v>-0.56989258003121335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155248159</v>
      </c>
      <c r="E197" s="31">
        <v>156147569</v>
      </c>
      <c r="F197" s="31">
        <v>63970232</v>
      </c>
      <c r="G197" s="36">
        <f t="shared" si="40"/>
        <v>0.41205146915784041</v>
      </c>
      <c r="H197" s="31">
        <v>51062803</v>
      </c>
      <c r="I197" s="36">
        <f t="shared" si="41"/>
        <v>0.32891084396047493</v>
      </c>
      <c r="J197" s="31">
        <v>38670856</v>
      </c>
      <c r="K197" s="36">
        <f t="shared" si="42"/>
        <v>0.24765583126049179</v>
      </c>
      <c r="L197" s="31">
        <v>0</v>
      </c>
      <c r="M197" s="36">
        <f t="shared" si="43"/>
        <v>0</v>
      </c>
      <c r="N197" s="31">
        <f t="shared" si="44"/>
        <v>153703891</v>
      </c>
      <c r="O197" s="36">
        <f t="shared" si="45"/>
        <v>0.98435020144309771</v>
      </c>
      <c r="P197" s="31">
        <v>41875559</v>
      </c>
      <c r="Q197" s="31">
        <v>148835000</v>
      </c>
      <c r="R197" s="31">
        <v>149384154</v>
      </c>
      <c r="S197" s="31">
        <v>148443507</v>
      </c>
      <c r="T197" s="36">
        <f t="shared" si="46"/>
        <v>0.99370316747250176</v>
      </c>
      <c r="U197" s="36">
        <f t="shared" si="47"/>
        <v>-7.6529199287823202E-2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1343191222</v>
      </c>
      <c r="E198" s="32">
        <f>SUM(E192:E197)</f>
        <v>1373161975</v>
      </c>
      <c r="F198" s="32">
        <f>SUM(F192:F197)</f>
        <v>395988760</v>
      </c>
      <c r="G198" s="37">
        <f t="shared" si="40"/>
        <v>0.29481190281334341</v>
      </c>
      <c r="H198" s="32">
        <f>SUM(H192:H197)</f>
        <v>343412571</v>
      </c>
      <c r="I198" s="37">
        <f t="shared" si="41"/>
        <v>0.25566915966638143</v>
      </c>
      <c r="J198" s="32">
        <f>SUM(J192:J197)</f>
        <v>283936251</v>
      </c>
      <c r="K198" s="37">
        <f t="shared" si="42"/>
        <v>0.20677549784321694</v>
      </c>
      <c r="L198" s="32">
        <f>SUM(L192:L197)</f>
        <v>0</v>
      </c>
      <c r="M198" s="37">
        <f t="shared" si="43"/>
        <v>0</v>
      </c>
      <c r="N198" s="32">
        <f t="shared" si="44"/>
        <v>1023337582</v>
      </c>
      <c r="O198" s="37">
        <f t="shared" si="45"/>
        <v>0.74524171265374572</v>
      </c>
      <c r="P198" s="32">
        <f>SUM(P192:P197)</f>
        <v>331115786</v>
      </c>
      <c r="Q198" s="32">
        <f>SUM(Q192:Q197)</f>
        <v>1197111174</v>
      </c>
      <c r="R198" s="32">
        <f>SUM(R192:R197)</f>
        <v>1209452826</v>
      </c>
      <c r="S198" s="32">
        <f>SUM(S192:S197)</f>
        <v>941112702</v>
      </c>
      <c r="T198" s="37">
        <f t="shared" si="46"/>
        <v>0.77813097110411811</v>
      </c>
      <c r="U198" s="37">
        <f t="shared" si="47"/>
        <v>-0.14248651678600432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268640763</v>
      </c>
      <c r="E199" s="31">
        <v>282205088</v>
      </c>
      <c r="F199" s="31">
        <v>16579396</v>
      </c>
      <c r="G199" s="36">
        <f t="shared" si="40"/>
        <v>6.1715861043768701E-2</v>
      </c>
      <c r="H199" s="31">
        <v>87988090</v>
      </c>
      <c r="I199" s="36">
        <f t="shared" si="41"/>
        <v>0.32753067336992336</v>
      </c>
      <c r="J199" s="31">
        <v>71761345</v>
      </c>
      <c r="K199" s="36">
        <f t="shared" si="42"/>
        <v>0.25428792056364341</v>
      </c>
      <c r="L199" s="31">
        <v>0</v>
      </c>
      <c r="M199" s="36">
        <f t="shared" si="43"/>
        <v>0</v>
      </c>
      <c r="N199" s="31">
        <f t="shared" si="44"/>
        <v>176328831</v>
      </c>
      <c r="O199" s="36">
        <f t="shared" si="45"/>
        <v>0.62482513072195212</v>
      </c>
      <c r="P199" s="31">
        <v>67586133</v>
      </c>
      <c r="Q199" s="31">
        <v>238496418</v>
      </c>
      <c r="R199" s="31">
        <v>242562418</v>
      </c>
      <c r="S199" s="31">
        <v>221422454</v>
      </c>
      <c r="T199" s="36">
        <f t="shared" si="46"/>
        <v>0.91284732328154805</v>
      </c>
      <c r="U199" s="36">
        <f t="shared" si="47"/>
        <v>6.1776163462407219E-2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231152396</v>
      </c>
      <c r="E200" s="31">
        <v>234943951</v>
      </c>
      <c r="F200" s="31">
        <v>86864453</v>
      </c>
      <c r="G200" s="36">
        <f t="shared" si="40"/>
        <v>0.37578867666160815</v>
      </c>
      <c r="H200" s="31">
        <v>64044570</v>
      </c>
      <c r="I200" s="36">
        <f t="shared" si="41"/>
        <v>0.27706643369597606</v>
      </c>
      <c r="J200" s="31">
        <v>73371436</v>
      </c>
      <c r="K200" s="36">
        <f t="shared" si="42"/>
        <v>0.31229336055559909</v>
      </c>
      <c r="L200" s="31">
        <v>0</v>
      </c>
      <c r="M200" s="36">
        <f t="shared" si="43"/>
        <v>0</v>
      </c>
      <c r="N200" s="31">
        <f t="shared" si="44"/>
        <v>224280459</v>
      </c>
      <c r="O200" s="36">
        <f t="shared" si="45"/>
        <v>0.95461261311639389</v>
      </c>
      <c r="P200" s="31">
        <v>45348637</v>
      </c>
      <c r="Q200" s="31">
        <v>214701221</v>
      </c>
      <c r="R200" s="31">
        <v>225568055</v>
      </c>
      <c r="S200" s="31">
        <v>196224923</v>
      </c>
      <c r="T200" s="36">
        <f t="shared" si="46"/>
        <v>0.86991450540281512</v>
      </c>
      <c r="U200" s="36">
        <f t="shared" si="47"/>
        <v>0.61794137274732197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434809000</v>
      </c>
      <c r="E201" s="31">
        <v>435997433</v>
      </c>
      <c r="F201" s="31">
        <v>163163941</v>
      </c>
      <c r="G201" s="36">
        <f t="shared" si="40"/>
        <v>0.37525428636481767</v>
      </c>
      <c r="H201" s="31">
        <v>133033698</v>
      </c>
      <c r="I201" s="36">
        <f t="shared" si="41"/>
        <v>0.30595893369272487</v>
      </c>
      <c r="J201" s="31">
        <v>116256739</v>
      </c>
      <c r="K201" s="36">
        <f t="shared" si="42"/>
        <v>0.26664546669475458</v>
      </c>
      <c r="L201" s="31">
        <v>0</v>
      </c>
      <c r="M201" s="36">
        <f t="shared" si="43"/>
        <v>0</v>
      </c>
      <c r="N201" s="31">
        <f t="shared" si="44"/>
        <v>412454378</v>
      </c>
      <c r="O201" s="36">
        <f t="shared" si="45"/>
        <v>0.94600184951088917</v>
      </c>
      <c r="P201" s="31">
        <v>113889297</v>
      </c>
      <c r="Q201" s="31">
        <v>397605901</v>
      </c>
      <c r="R201" s="31">
        <v>400763473</v>
      </c>
      <c r="S201" s="31">
        <v>385283661</v>
      </c>
      <c r="T201" s="36">
        <f t="shared" si="46"/>
        <v>0.96137419439919869</v>
      </c>
      <c r="U201" s="36">
        <f t="shared" si="47"/>
        <v>2.078722112052378E-2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865200854</v>
      </c>
      <c r="E202" s="31">
        <v>862990217</v>
      </c>
      <c r="F202" s="31">
        <v>314855816</v>
      </c>
      <c r="G202" s="36">
        <f t="shared" si="40"/>
        <v>0.3639106625292351</v>
      </c>
      <c r="H202" s="31">
        <v>259564995</v>
      </c>
      <c r="I202" s="36">
        <f t="shared" si="41"/>
        <v>0.3000054771097117</v>
      </c>
      <c r="J202" s="31">
        <v>205830961</v>
      </c>
      <c r="K202" s="36">
        <f t="shared" si="42"/>
        <v>0.23850903167306703</v>
      </c>
      <c r="L202" s="31">
        <v>0</v>
      </c>
      <c r="M202" s="36">
        <f t="shared" si="43"/>
        <v>0</v>
      </c>
      <c r="N202" s="31">
        <f t="shared" si="44"/>
        <v>780251772</v>
      </c>
      <c r="O202" s="36">
        <f t="shared" si="45"/>
        <v>0.90412585986475902</v>
      </c>
      <c r="P202" s="31">
        <v>183775629</v>
      </c>
      <c r="Q202" s="31">
        <v>806344357</v>
      </c>
      <c r="R202" s="31">
        <v>806344357</v>
      </c>
      <c r="S202" s="31">
        <v>625386496</v>
      </c>
      <c r="T202" s="36">
        <f t="shared" si="46"/>
        <v>0.77558240542136014</v>
      </c>
      <c r="U202" s="36">
        <f t="shared" si="47"/>
        <v>0.12001227866835373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1273051732</v>
      </c>
      <c r="E203" s="31">
        <v>1312647010</v>
      </c>
      <c r="F203" s="31">
        <v>486800429</v>
      </c>
      <c r="G203" s="36">
        <f t="shared" si="40"/>
        <v>0.38238856816542943</v>
      </c>
      <c r="H203" s="31">
        <v>178415902</v>
      </c>
      <c r="I203" s="36">
        <f t="shared" si="41"/>
        <v>0.14014819470038631</v>
      </c>
      <c r="J203" s="31">
        <v>579546867</v>
      </c>
      <c r="K203" s="36">
        <f t="shared" si="42"/>
        <v>0.44151006522309449</v>
      </c>
      <c r="L203" s="31">
        <v>0</v>
      </c>
      <c r="M203" s="36">
        <f t="shared" si="43"/>
        <v>0</v>
      </c>
      <c r="N203" s="31">
        <f t="shared" si="44"/>
        <v>1244763198</v>
      </c>
      <c r="O203" s="36">
        <f t="shared" si="45"/>
        <v>0.94828479287817069</v>
      </c>
      <c r="P203" s="31">
        <v>339524307</v>
      </c>
      <c r="Q203" s="31">
        <v>1230949149</v>
      </c>
      <c r="R203" s="31">
        <v>1195197900</v>
      </c>
      <c r="S203" s="31">
        <v>1098279863</v>
      </c>
      <c r="T203" s="36">
        <f t="shared" si="46"/>
        <v>0.91891046913653374</v>
      </c>
      <c r="U203" s="36">
        <f t="shared" si="47"/>
        <v>0.70693778045175426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3072854745</v>
      </c>
      <c r="E204" s="32">
        <f>SUM(E199:E203)</f>
        <v>3128783699</v>
      </c>
      <c r="F204" s="32">
        <f>SUM(F199:F203)</f>
        <v>1068264035</v>
      </c>
      <c r="G204" s="37">
        <f t="shared" si="40"/>
        <v>0.34764547095440401</v>
      </c>
      <c r="H204" s="32">
        <f>SUM(H199:H203)</f>
        <v>723047255</v>
      </c>
      <c r="I204" s="37">
        <f t="shared" si="41"/>
        <v>0.23530147533869195</v>
      </c>
      <c r="J204" s="32">
        <f>SUM(J199:J203)</f>
        <v>1046767348</v>
      </c>
      <c r="K204" s="37">
        <f t="shared" si="42"/>
        <v>0.33456047100173797</v>
      </c>
      <c r="L204" s="32">
        <f>SUM(L199:L203)</f>
        <v>0</v>
      </c>
      <c r="M204" s="37">
        <f t="shared" si="43"/>
        <v>0</v>
      </c>
      <c r="N204" s="32">
        <f t="shared" si="44"/>
        <v>2838078638</v>
      </c>
      <c r="O204" s="37">
        <f t="shared" si="45"/>
        <v>0.90708687817156775</v>
      </c>
      <c r="P204" s="32">
        <f>SUM(P199:P203)</f>
        <v>750124003</v>
      </c>
      <c r="Q204" s="32">
        <f>SUM(Q199:Q203)</f>
        <v>2888097046</v>
      </c>
      <c r="R204" s="32">
        <f>SUM(R199:R203)</f>
        <v>2870436203</v>
      </c>
      <c r="S204" s="32">
        <f>SUM(S199:S203)</f>
        <v>2526597397</v>
      </c>
      <c r="T204" s="37">
        <f t="shared" si="46"/>
        <v>0.8802137439457316</v>
      </c>
      <c r="U204" s="37">
        <f t="shared" si="47"/>
        <v>0.39545907585095641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14251093919</v>
      </c>
      <c r="E205" s="32">
        <f>SUM(E173:E178,E180:E184,E186:E190,E192:E197,E199:E203)</f>
        <v>14560204867</v>
      </c>
      <c r="F205" s="32">
        <f>SUM(F173:F178,F180:F184,F186:F190,F192:F197,F199:F203)</f>
        <v>4913169422</v>
      </c>
      <c r="G205" s="37">
        <f t="shared" si="40"/>
        <v>0.34475735336005403</v>
      </c>
      <c r="H205" s="32">
        <f>SUM(H173:H178,H180:H184,H186:H190,H192:H197,H199:H203)</f>
        <v>3857390634</v>
      </c>
      <c r="I205" s="37">
        <f t="shared" si="41"/>
        <v>0.27067330100584119</v>
      </c>
      <c r="J205" s="32">
        <f>SUM(J173:J178,J180:J184,J186:J190,J192:J197,J199:J203)</f>
        <v>3836522809</v>
      </c>
      <c r="K205" s="37">
        <f t="shared" si="42"/>
        <v>0.26349373817502342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12607082865</v>
      </c>
      <c r="O205" s="37">
        <f t="shared" si="45"/>
        <v>0.86585889279438255</v>
      </c>
      <c r="P205" s="32">
        <f>SUM(P173:P178,P180:P184,P186:P190,P192:P197,P199:P203)</f>
        <v>-120725287330</v>
      </c>
      <c r="Q205" s="32">
        <f>SUM(Q173:Q178,Q180:Q184,Q186:Q190,Q192:Q197,Q199:Q203)</f>
        <v>12196873907</v>
      </c>
      <c r="R205" s="32">
        <f>SUM(R173:R178,R180:R184,R186:R190,R192:R197,R199:R203)</f>
        <v>12365353475</v>
      </c>
      <c r="S205" s="32">
        <f>SUM(S173:S178,S180:S184,S186:S190,S192:S197,S199:S203)</f>
        <v>-113456909389</v>
      </c>
      <c r="T205" s="37">
        <f t="shared" si="46"/>
        <v>-9.1753874742347392</v>
      </c>
      <c r="U205" s="37">
        <f t="shared" si="47"/>
        <v>-1.0317789494964129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588295115</v>
      </c>
      <c r="E208" s="31">
        <v>711613621</v>
      </c>
      <c r="F208" s="31">
        <v>8262701</v>
      </c>
      <c r="G208" s="36">
        <f t="shared" ref="G208:G231" si="48">IF(($D208     =0),0,($F208     /$D208     ))</f>
        <v>1.4045163370088497E-2</v>
      </c>
      <c r="H208" s="31">
        <v>160030395</v>
      </c>
      <c r="I208" s="36">
        <f t="shared" ref="I208:I231" si="49">IF(($D208     =0),0,($H208     /$D208     ))</f>
        <v>0.27202400788250636</v>
      </c>
      <c r="J208" s="31">
        <v>147511155</v>
      </c>
      <c r="K208" s="36">
        <f t="shared" ref="K208:K231" si="50">IF(($E208     =0),0,($J208     /$E208     ))</f>
        <v>0.20729107853881285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315804251</v>
      </c>
      <c r="O208" s="36">
        <f t="shared" ref="O208:O231" si="53">IF(($E208     =0),0,($N208     /$E208     ))</f>
        <v>0.44378612449297117</v>
      </c>
      <c r="P208" s="31">
        <v>327619763</v>
      </c>
      <c r="Q208" s="31">
        <v>549749422</v>
      </c>
      <c r="R208" s="31">
        <v>548599373</v>
      </c>
      <c r="S208" s="31">
        <v>633250574</v>
      </c>
      <c r="T208" s="36">
        <f t="shared" ref="T208:T231" si="54">IF(($R208     =0),0,($S208     /$R208     ))</f>
        <v>1.1543042248427797</v>
      </c>
      <c r="U208" s="36">
        <f t="shared" ref="U208:U231" si="55">IF(($P208     =0),0,(($J208     /$P208     )-1))</f>
        <v>-0.54974891120960856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262182600</v>
      </c>
      <c r="E209" s="31">
        <v>264810045</v>
      </c>
      <c r="F209" s="31">
        <v>56734355</v>
      </c>
      <c r="G209" s="36">
        <f t="shared" si="48"/>
        <v>0.21639252566722583</v>
      </c>
      <c r="H209" s="31">
        <v>57202982</v>
      </c>
      <c r="I209" s="36">
        <f t="shared" si="49"/>
        <v>0.21817993261185142</v>
      </c>
      <c r="J209" s="31">
        <v>56290769</v>
      </c>
      <c r="K209" s="36">
        <f t="shared" si="50"/>
        <v>0.21257036907342394</v>
      </c>
      <c r="L209" s="31">
        <v>0</v>
      </c>
      <c r="M209" s="36">
        <f t="shared" si="51"/>
        <v>0</v>
      </c>
      <c r="N209" s="31">
        <f t="shared" si="52"/>
        <v>170228106</v>
      </c>
      <c r="O209" s="36">
        <f t="shared" si="53"/>
        <v>0.64283099985878556</v>
      </c>
      <c r="P209" s="31">
        <v>55429773</v>
      </c>
      <c r="Q209" s="31">
        <v>220921851</v>
      </c>
      <c r="R209" s="31">
        <v>259002310</v>
      </c>
      <c r="S209" s="31">
        <v>163004328</v>
      </c>
      <c r="T209" s="36">
        <f t="shared" si="54"/>
        <v>0.62935472660456193</v>
      </c>
      <c r="U209" s="36">
        <f t="shared" si="55"/>
        <v>1.5533096265792024E-2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112780860</v>
      </c>
      <c r="E210" s="31">
        <v>127193631</v>
      </c>
      <c r="F210" s="31">
        <v>17355749</v>
      </c>
      <c r="G210" s="36">
        <f t="shared" si="48"/>
        <v>0.15388913508905677</v>
      </c>
      <c r="H210" s="31">
        <v>26706149</v>
      </c>
      <c r="I210" s="36">
        <f t="shared" si="49"/>
        <v>0.23679681995686147</v>
      </c>
      <c r="J210" s="31">
        <v>26425289</v>
      </c>
      <c r="K210" s="36">
        <f t="shared" si="50"/>
        <v>0.20775638522340792</v>
      </c>
      <c r="L210" s="31">
        <v>0</v>
      </c>
      <c r="M210" s="36">
        <f t="shared" si="51"/>
        <v>0</v>
      </c>
      <c r="N210" s="31">
        <f t="shared" si="52"/>
        <v>70487187</v>
      </c>
      <c r="O210" s="36">
        <f t="shared" si="53"/>
        <v>0.55417229971208226</v>
      </c>
      <c r="P210" s="31">
        <v>11851844</v>
      </c>
      <c r="Q210" s="31">
        <v>94616650</v>
      </c>
      <c r="R210" s="31">
        <v>114535532</v>
      </c>
      <c r="S210" s="31">
        <v>76774317</v>
      </c>
      <c r="T210" s="36">
        <f t="shared" si="54"/>
        <v>0.67031003968270741</v>
      </c>
      <c r="U210" s="36">
        <f t="shared" si="55"/>
        <v>1.2296352365083441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142446879</v>
      </c>
      <c r="E211" s="31">
        <v>147446879</v>
      </c>
      <c r="F211" s="31">
        <v>41698863</v>
      </c>
      <c r="G211" s="36">
        <f t="shared" si="48"/>
        <v>0.29273272459693556</v>
      </c>
      <c r="H211" s="31">
        <v>19947284</v>
      </c>
      <c r="I211" s="36">
        <f t="shared" si="49"/>
        <v>0.14003314175805845</v>
      </c>
      <c r="J211" s="31">
        <v>-16878191</v>
      </c>
      <c r="K211" s="36">
        <f t="shared" si="50"/>
        <v>-0.11446963892670797</v>
      </c>
      <c r="L211" s="31">
        <v>0</v>
      </c>
      <c r="M211" s="36">
        <f t="shared" si="51"/>
        <v>0</v>
      </c>
      <c r="N211" s="31">
        <f t="shared" si="52"/>
        <v>44767956</v>
      </c>
      <c r="O211" s="36">
        <f t="shared" si="53"/>
        <v>0.30362091285770787</v>
      </c>
      <c r="P211" s="31">
        <v>31741935</v>
      </c>
      <c r="Q211" s="31">
        <v>127002137</v>
      </c>
      <c r="R211" s="31">
        <v>162532137</v>
      </c>
      <c r="S211" s="31">
        <v>100160203</v>
      </c>
      <c r="T211" s="36">
        <f t="shared" si="54"/>
        <v>0.61624860688320371</v>
      </c>
      <c r="U211" s="36">
        <f t="shared" si="55"/>
        <v>-1.5317316351381853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412749933</v>
      </c>
      <c r="E212" s="31">
        <v>418706039</v>
      </c>
      <c r="F212" s="31">
        <v>166762030</v>
      </c>
      <c r="G212" s="36">
        <f t="shared" si="48"/>
        <v>0.404026788782059</v>
      </c>
      <c r="H212" s="31">
        <v>69252870</v>
      </c>
      <c r="I212" s="36">
        <f t="shared" si="49"/>
        <v>0.1677840853822743</v>
      </c>
      <c r="J212" s="31">
        <v>104129543</v>
      </c>
      <c r="K212" s="36">
        <f t="shared" si="50"/>
        <v>0.24869367360617409</v>
      </c>
      <c r="L212" s="31">
        <v>0</v>
      </c>
      <c r="M212" s="36">
        <f t="shared" si="51"/>
        <v>0</v>
      </c>
      <c r="N212" s="31">
        <f t="shared" si="52"/>
        <v>340144443</v>
      </c>
      <c r="O212" s="36">
        <f t="shared" si="53"/>
        <v>0.81237052088470119</v>
      </c>
      <c r="P212" s="31">
        <v>108494736</v>
      </c>
      <c r="Q212" s="31">
        <v>366624310</v>
      </c>
      <c r="R212" s="31">
        <v>366624310</v>
      </c>
      <c r="S212" s="31">
        <v>352211088</v>
      </c>
      <c r="T212" s="36">
        <f t="shared" si="54"/>
        <v>0.96068667132302277</v>
      </c>
      <c r="U212" s="36">
        <f t="shared" si="55"/>
        <v>-4.0234145553384226E-2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86366750</v>
      </c>
      <c r="E213" s="31">
        <v>86366750</v>
      </c>
      <c r="F213" s="31">
        <v>16451627</v>
      </c>
      <c r="G213" s="36">
        <f t="shared" si="48"/>
        <v>0.19048565564873055</v>
      </c>
      <c r="H213" s="31">
        <v>20236597</v>
      </c>
      <c r="I213" s="36">
        <f t="shared" si="49"/>
        <v>0.23431004408525272</v>
      </c>
      <c r="J213" s="31">
        <v>20571464</v>
      </c>
      <c r="K213" s="36">
        <f t="shared" si="50"/>
        <v>0.23818731166797408</v>
      </c>
      <c r="L213" s="31">
        <v>0</v>
      </c>
      <c r="M213" s="36">
        <f t="shared" si="51"/>
        <v>0</v>
      </c>
      <c r="N213" s="31">
        <f t="shared" si="52"/>
        <v>57259688</v>
      </c>
      <c r="O213" s="36">
        <f t="shared" si="53"/>
        <v>0.66298301140195737</v>
      </c>
      <c r="P213" s="31">
        <v>7539218</v>
      </c>
      <c r="Q213" s="31">
        <v>82112000</v>
      </c>
      <c r="R213" s="31">
        <v>82112000</v>
      </c>
      <c r="S213" s="31">
        <v>38635720</v>
      </c>
      <c r="T213" s="36">
        <f t="shared" si="54"/>
        <v>0.47052464925954796</v>
      </c>
      <c r="U213" s="36">
        <f t="shared" si="55"/>
        <v>1.7285938674276298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936055249</v>
      </c>
      <c r="E214" s="31">
        <v>936361052</v>
      </c>
      <c r="F214" s="31">
        <v>300229772</v>
      </c>
      <c r="G214" s="36">
        <f t="shared" si="48"/>
        <v>0.3207393712291442</v>
      </c>
      <c r="H214" s="31">
        <v>249295377</v>
      </c>
      <c r="I214" s="36">
        <f t="shared" si="49"/>
        <v>0.26632549442602399</v>
      </c>
      <c r="J214" s="31">
        <v>267341096</v>
      </c>
      <c r="K214" s="36">
        <f t="shared" si="50"/>
        <v>0.28551069635903653</v>
      </c>
      <c r="L214" s="31">
        <v>0</v>
      </c>
      <c r="M214" s="36">
        <f t="shared" si="51"/>
        <v>0</v>
      </c>
      <c r="N214" s="31">
        <f t="shared" si="52"/>
        <v>816866245</v>
      </c>
      <c r="O214" s="36">
        <f t="shared" si="53"/>
        <v>0.87238383447841228</v>
      </c>
      <c r="P214" s="31">
        <v>220395030</v>
      </c>
      <c r="Q214" s="31">
        <v>868179745</v>
      </c>
      <c r="R214" s="31">
        <v>872079745</v>
      </c>
      <c r="S214" s="31">
        <v>676836838</v>
      </c>
      <c r="T214" s="36">
        <f t="shared" si="54"/>
        <v>0.77611805787325105</v>
      </c>
      <c r="U214" s="36">
        <f t="shared" si="55"/>
        <v>0.21300873254719033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387501060</v>
      </c>
      <c r="E215" s="31">
        <v>391802060</v>
      </c>
      <c r="F215" s="31">
        <v>146558378</v>
      </c>
      <c r="G215" s="36">
        <f t="shared" si="48"/>
        <v>0.37821413443359353</v>
      </c>
      <c r="H215" s="31">
        <v>121447353</v>
      </c>
      <c r="I215" s="36">
        <f t="shared" si="49"/>
        <v>0.31341166653840896</v>
      </c>
      <c r="J215" s="31">
        <v>92798906</v>
      </c>
      <c r="K215" s="36">
        <f t="shared" si="50"/>
        <v>0.23685150098496163</v>
      </c>
      <c r="L215" s="31">
        <v>0</v>
      </c>
      <c r="M215" s="36">
        <f t="shared" si="51"/>
        <v>0</v>
      </c>
      <c r="N215" s="31">
        <f t="shared" si="52"/>
        <v>360804637</v>
      </c>
      <c r="O215" s="36">
        <f t="shared" si="53"/>
        <v>0.92088499228411402</v>
      </c>
      <c r="P215" s="31">
        <v>99169581</v>
      </c>
      <c r="Q215" s="31">
        <v>354916040</v>
      </c>
      <c r="R215" s="31">
        <v>362744040</v>
      </c>
      <c r="S215" s="31">
        <v>348572964</v>
      </c>
      <c r="T215" s="36">
        <f t="shared" si="54"/>
        <v>0.96093367653952355</v>
      </c>
      <c r="U215" s="36">
        <f t="shared" si="55"/>
        <v>-6.4240212933843077E-2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2928378446</v>
      </c>
      <c r="E216" s="32">
        <f>SUM(E208:E215)</f>
        <v>3084300077</v>
      </c>
      <c r="F216" s="32">
        <f>SUM(F208:F215)</f>
        <v>754053475</v>
      </c>
      <c r="G216" s="37">
        <f t="shared" si="48"/>
        <v>0.25749864264640882</v>
      </c>
      <c r="H216" s="32">
        <f>SUM(H208:H215)</f>
        <v>724119007</v>
      </c>
      <c r="I216" s="37">
        <f t="shared" si="49"/>
        <v>0.24727644338084301</v>
      </c>
      <c r="J216" s="32">
        <f>SUM(J208:J215)</f>
        <v>698190031</v>
      </c>
      <c r="K216" s="37">
        <f t="shared" si="50"/>
        <v>0.22636903464954264</v>
      </c>
      <c r="L216" s="32">
        <f>SUM(L208:L215)</f>
        <v>0</v>
      </c>
      <c r="M216" s="37">
        <f t="shared" si="51"/>
        <v>0</v>
      </c>
      <c r="N216" s="32">
        <f t="shared" si="52"/>
        <v>2176362513</v>
      </c>
      <c r="O216" s="37">
        <f t="shared" si="53"/>
        <v>0.70562606058645183</v>
      </c>
      <c r="P216" s="32">
        <f>SUM(P208:P215)</f>
        <v>862241880</v>
      </c>
      <c r="Q216" s="32">
        <f>SUM(Q208:Q215)</f>
        <v>2664122155</v>
      </c>
      <c r="R216" s="32">
        <f>SUM(R208:R215)</f>
        <v>2768229447</v>
      </c>
      <c r="S216" s="32">
        <f>SUM(S208:S215)</f>
        <v>2389446032</v>
      </c>
      <c r="T216" s="37">
        <f t="shared" si="54"/>
        <v>0.86316762311357642</v>
      </c>
      <c r="U216" s="37">
        <f t="shared" si="55"/>
        <v>-0.19026198193945298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359313572</v>
      </c>
      <c r="E217" s="31">
        <v>359313572</v>
      </c>
      <c r="F217" s="31">
        <v>71447594</v>
      </c>
      <c r="G217" s="36">
        <f t="shared" si="48"/>
        <v>0.19884468488710469</v>
      </c>
      <c r="H217" s="31">
        <v>63943519</v>
      </c>
      <c r="I217" s="36">
        <f t="shared" si="49"/>
        <v>0.17796021075429902</v>
      </c>
      <c r="J217" s="31">
        <v>77973277</v>
      </c>
      <c r="K217" s="36">
        <f t="shared" si="50"/>
        <v>0.21700621149929733</v>
      </c>
      <c r="L217" s="31">
        <v>0</v>
      </c>
      <c r="M217" s="36">
        <f t="shared" si="51"/>
        <v>0</v>
      </c>
      <c r="N217" s="31">
        <f t="shared" si="52"/>
        <v>213364390</v>
      </c>
      <c r="O217" s="36">
        <f t="shared" si="53"/>
        <v>0.59381110714070107</v>
      </c>
      <c r="P217" s="31">
        <v>49871523</v>
      </c>
      <c r="Q217" s="31">
        <v>219387701</v>
      </c>
      <c r="R217" s="31">
        <v>361193733</v>
      </c>
      <c r="S217" s="31">
        <v>170260617</v>
      </c>
      <c r="T217" s="36">
        <f t="shared" si="54"/>
        <v>0.47138308736934814</v>
      </c>
      <c r="U217" s="36">
        <f t="shared" si="55"/>
        <v>0.56348297203596531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1174007542</v>
      </c>
      <c r="E218" s="31">
        <v>1129283699</v>
      </c>
      <c r="F218" s="31">
        <v>473992413</v>
      </c>
      <c r="G218" s="36">
        <f t="shared" si="48"/>
        <v>0.40373881431163755</v>
      </c>
      <c r="H218" s="31">
        <v>-36055330</v>
      </c>
      <c r="I218" s="36">
        <f t="shared" si="49"/>
        <v>-3.0711327406446935E-2</v>
      </c>
      <c r="J218" s="31">
        <v>398717322</v>
      </c>
      <c r="K218" s="36">
        <f t="shared" si="50"/>
        <v>0.3530709974411842</v>
      </c>
      <c r="L218" s="31">
        <v>0</v>
      </c>
      <c r="M218" s="36">
        <f t="shared" si="51"/>
        <v>0</v>
      </c>
      <c r="N218" s="31">
        <f t="shared" si="52"/>
        <v>836654405</v>
      </c>
      <c r="O218" s="36">
        <f t="shared" si="53"/>
        <v>0.74087176299531443</v>
      </c>
      <c r="P218" s="31">
        <v>359905077</v>
      </c>
      <c r="Q218" s="31">
        <v>1400363437</v>
      </c>
      <c r="R218" s="31">
        <v>1409078265</v>
      </c>
      <c r="S218" s="31">
        <v>1175038986</v>
      </c>
      <c r="T218" s="36">
        <f t="shared" si="54"/>
        <v>0.83390611805370518</v>
      </c>
      <c r="U218" s="36">
        <f t="shared" si="55"/>
        <v>0.10784022643837288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700659695</v>
      </c>
      <c r="E219" s="31">
        <v>598224443</v>
      </c>
      <c r="F219" s="31">
        <v>151168084</v>
      </c>
      <c r="G219" s="36">
        <f t="shared" si="48"/>
        <v>0.2157510772758236</v>
      </c>
      <c r="H219" s="31">
        <v>153700512</v>
      </c>
      <c r="I219" s="36">
        <f t="shared" si="49"/>
        <v>0.2193654253224884</v>
      </c>
      <c r="J219" s="31">
        <v>150957041</v>
      </c>
      <c r="K219" s="36">
        <f t="shared" si="50"/>
        <v>0.25234181378977855</v>
      </c>
      <c r="L219" s="31">
        <v>0</v>
      </c>
      <c r="M219" s="36">
        <f t="shared" si="51"/>
        <v>0</v>
      </c>
      <c r="N219" s="31">
        <f t="shared" si="52"/>
        <v>455825637</v>
      </c>
      <c r="O219" s="36">
        <f t="shared" si="53"/>
        <v>0.76196424658629336</v>
      </c>
      <c r="P219" s="31">
        <v>141730826</v>
      </c>
      <c r="Q219" s="31">
        <v>612209860</v>
      </c>
      <c r="R219" s="31">
        <v>617640480</v>
      </c>
      <c r="S219" s="31">
        <v>424123750</v>
      </c>
      <c r="T219" s="36">
        <f t="shared" si="54"/>
        <v>0.68668386178315255</v>
      </c>
      <c r="U219" s="36">
        <f t="shared" si="55"/>
        <v>6.5096741904262956E-2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113199583</v>
      </c>
      <c r="E220" s="31">
        <v>105301551</v>
      </c>
      <c r="F220" s="31">
        <v>33621222</v>
      </c>
      <c r="G220" s="36">
        <f t="shared" si="48"/>
        <v>0.29700835558731697</v>
      </c>
      <c r="H220" s="31">
        <v>18635930</v>
      </c>
      <c r="I220" s="36">
        <f t="shared" si="49"/>
        <v>0.16462896334167593</v>
      </c>
      <c r="J220" s="31">
        <v>20484715</v>
      </c>
      <c r="K220" s="36">
        <f t="shared" si="50"/>
        <v>0.19453383929739079</v>
      </c>
      <c r="L220" s="31">
        <v>0</v>
      </c>
      <c r="M220" s="36">
        <f t="shared" si="51"/>
        <v>0</v>
      </c>
      <c r="N220" s="31">
        <f t="shared" si="52"/>
        <v>72741867</v>
      </c>
      <c r="O220" s="36">
        <f t="shared" si="53"/>
        <v>0.69079577944678139</v>
      </c>
      <c r="P220" s="31">
        <v>25445626</v>
      </c>
      <c r="Q220" s="31">
        <v>83367252</v>
      </c>
      <c r="R220" s="31">
        <v>96582787</v>
      </c>
      <c r="S220" s="31">
        <v>80237263</v>
      </c>
      <c r="T220" s="36">
        <f t="shared" si="54"/>
        <v>0.83076152068380471</v>
      </c>
      <c r="U220" s="36">
        <f t="shared" si="55"/>
        <v>-0.19496124795672154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631698810</v>
      </c>
      <c r="E221" s="31">
        <v>634136751</v>
      </c>
      <c r="F221" s="31">
        <v>252389096</v>
      </c>
      <c r="G221" s="36">
        <f t="shared" si="48"/>
        <v>0.3995402429205146</v>
      </c>
      <c r="H221" s="31">
        <v>211228882</v>
      </c>
      <c r="I221" s="36">
        <f t="shared" si="49"/>
        <v>0.33438226993019032</v>
      </c>
      <c r="J221" s="31">
        <v>150040886</v>
      </c>
      <c r="K221" s="36">
        <f t="shared" si="50"/>
        <v>0.23660651391579732</v>
      </c>
      <c r="L221" s="31">
        <v>0</v>
      </c>
      <c r="M221" s="36">
        <f t="shared" si="51"/>
        <v>0</v>
      </c>
      <c r="N221" s="31">
        <f t="shared" si="52"/>
        <v>613658864</v>
      </c>
      <c r="O221" s="36">
        <f t="shared" si="53"/>
        <v>0.96770745904931788</v>
      </c>
      <c r="P221" s="31">
        <v>163486758</v>
      </c>
      <c r="Q221" s="31">
        <v>580242552</v>
      </c>
      <c r="R221" s="31">
        <v>584208395</v>
      </c>
      <c r="S221" s="31">
        <v>567191571</v>
      </c>
      <c r="T221" s="36">
        <f t="shared" si="54"/>
        <v>0.97087199679833425</v>
      </c>
      <c r="U221" s="36">
        <f t="shared" si="55"/>
        <v>-8.2244410278170643E-2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612508476</v>
      </c>
      <c r="E222" s="31">
        <v>648503475</v>
      </c>
      <c r="F222" s="31">
        <v>238573636</v>
      </c>
      <c r="G222" s="36">
        <f t="shared" si="48"/>
        <v>0.3895025870629748</v>
      </c>
      <c r="H222" s="31">
        <v>198388562</v>
      </c>
      <c r="I222" s="36">
        <f t="shared" si="49"/>
        <v>0.32389521088031442</v>
      </c>
      <c r="J222" s="31">
        <v>158134642</v>
      </c>
      <c r="K222" s="36">
        <f t="shared" si="50"/>
        <v>0.2438454813214378</v>
      </c>
      <c r="L222" s="31">
        <v>0</v>
      </c>
      <c r="M222" s="36">
        <f t="shared" si="51"/>
        <v>0</v>
      </c>
      <c r="N222" s="31">
        <f t="shared" si="52"/>
        <v>595096840</v>
      </c>
      <c r="O222" s="36">
        <f t="shared" si="53"/>
        <v>0.91764633952038577</v>
      </c>
      <c r="P222" s="31">
        <v>43253577</v>
      </c>
      <c r="Q222" s="31">
        <v>554211024</v>
      </c>
      <c r="R222" s="31">
        <v>575573474</v>
      </c>
      <c r="S222" s="31">
        <v>420324232</v>
      </c>
      <c r="T222" s="36">
        <f t="shared" si="54"/>
        <v>0.73027033208969594</v>
      </c>
      <c r="U222" s="36">
        <f t="shared" si="55"/>
        <v>2.6559899311911246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452041100</v>
      </c>
      <c r="E223" s="31">
        <v>452041100</v>
      </c>
      <c r="F223" s="31">
        <v>170569681</v>
      </c>
      <c r="G223" s="36">
        <f t="shared" si="48"/>
        <v>0.37733224036486945</v>
      </c>
      <c r="H223" s="31">
        <v>142620854</v>
      </c>
      <c r="I223" s="36">
        <f t="shared" si="49"/>
        <v>0.31550417428857686</v>
      </c>
      <c r="J223" s="31">
        <v>102921937</v>
      </c>
      <c r="K223" s="36">
        <f t="shared" si="50"/>
        <v>0.2276826974361402</v>
      </c>
      <c r="L223" s="31">
        <v>0</v>
      </c>
      <c r="M223" s="36">
        <f t="shared" si="51"/>
        <v>0</v>
      </c>
      <c r="N223" s="31">
        <f t="shared" si="52"/>
        <v>416112472</v>
      </c>
      <c r="O223" s="36">
        <f t="shared" si="53"/>
        <v>0.92051911208958659</v>
      </c>
      <c r="P223" s="31">
        <v>112389318</v>
      </c>
      <c r="Q223" s="31">
        <v>411686440</v>
      </c>
      <c r="R223" s="31">
        <v>412226440</v>
      </c>
      <c r="S223" s="31">
        <v>397117420</v>
      </c>
      <c r="T223" s="36">
        <f t="shared" si="54"/>
        <v>0.96334776585412618</v>
      </c>
      <c r="U223" s="36">
        <f t="shared" si="55"/>
        <v>-8.4237373875691635E-2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4043428778</v>
      </c>
      <c r="E224" s="32">
        <f>SUM(E217:E223)</f>
        <v>3926804591</v>
      </c>
      <c r="F224" s="32">
        <f>SUM(F217:F223)</f>
        <v>1391761726</v>
      </c>
      <c r="G224" s="37">
        <f t="shared" si="48"/>
        <v>0.34420334879458586</v>
      </c>
      <c r="H224" s="32">
        <f>SUM(H217:H223)</f>
        <v>752462929</v>
      </c>
      <c r="I224" s="37">
        <f t="shared" si="49"/>
        <v>0.18609525981862118</v>
      </c>
      <c r="J224" s="32">
        <f>SUM(J217:J223)</f>
        <v>1059229820</v>
      </c>
      <c r="K224" s="37">
        <f t="shared" si="50"/>
        <v>0.26974345054696408</v>
      </c>
      <c r="L224" s="32">
        <f>SUM(L217:L223)</f>
        <v>0</v>
      </c>
      <c r="M224" s="37">
        <f t="shared" si="51"/>
        <v>0</v>
      </c>
      <c r="N224" s="32">
        <f t="shared" si="52"/>
        <v>3203454475</v>
      </c>
      <c r="O224" s="37">
        <f t="shared" si="53"/>
        <v>0.81579166998585184</v>
      </c>
      <c r="P224" s="32">
        <f>SUM(P217:P223)</f>
        <v>896082705</v>
      </c>
      <c r="Q224" s="32">
        <f>SUM(Q217:Q223)</f>
        <v>3861468266</v>
      </c>
      <c r="R224" s="32">
        <f>SUM(R217:R223)</f>
        <v>4056503574</v>
      </c>
      <c r="S224" s="32">
        <f>SUM(S217:S223)</f>
        <v>3234293839</v>
      </c>
      <c r="T224" s="37">
        <f t="shared" si="54"/>
        <v>0.7973107332457634</v>
      </c>
      <c r="U224" s="37">
        <f t="shared" si="55"/>
        <v>0.18206702806522745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146295489</v>
      </c>
      <c r="E225" s="31">
        <v>146295489</v>
      </c>
      <c r="F225" s="31">
        <v>47820442</v>
      </c>
      <c r="G225" s="36">
        <f t="shared" si="48"/>
        <v>0.32687571111642411</v>
      </c>
      <c r="H225" s="31">
        <v>31303416</v>
      </c>
      <c r="I225" s="36">
        <f t="shared" si="49"/>
        <v>0.21397389771874648</v>
      </c>
      <c r="J225" s="31">
        <v>37515312</v>
      </c>
      <c r="K225" s="36">
        <f t="shared" si="50"/>
        <v>0.25643519329567299</v>
      </c>
      <c r="L225" s="31">
        <v>0</v>
      </c>
      <c r="M225" s="36">
        <f t="shared" si="51"/>
        <v>0</v>
      </c>
      <c r="N225" s="31">
        <f t="shared" si="52"/>
        <v>116639170</v>
      </c>
      <c r="O225" s="36">
        <f t="shared" si="53"/>
        <v>0.79728480213084352</v>
      </c>
      <c r="P225" s="31">
        <v>37169412</v>
      </c>
      <c r="Q225" s="31">
        <v>128362560</v>
      </c>
      <c r="R225" s="31">
        <v>128362560</v>
      </c>
      <c r="S225" s="31">
        <v>110764804</v>
      </c>
      <c r="T225" s="36">
        <f t="shared" si="54"/>
        <v>0.86290585042866086</v>
      </c>
      <c r="U225" s="36">
        <f t="shared" si="55"/>
        <v>9.3060390624419842E-3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418038871</v>
      </c>
      <c r="E226" s="31">
        <v>410638734</v>
      </c>
      <c r="F226" s="31">
        <v>141705165</v>
      </c>
      <c r="G226" s="36">
        <f t="shared" si="48"/>
        <v>0.33897604943058035</v>
      </c>
      <c r="H226" s="31">
        <v>121303117</v>
      </c>
      <c r="I226" s="36">
        <f t="shared" si="49"/>
        <v>0.29017186059714528</v>
      </c>
      <c r="J226" s="31">
        <v>89632643</v>
      </c>
      <c r="K226" s="36">
        <f t="shared" si="50"/>
        <v>0.21827615268266437</v>
      </c>
      <c r="L226" s="31">
        <v>0</v>
      </c>
      <c r="M226" s="36">
        <f t="shared" si="51"/>
        <v>0</v>
      </c>
      <c r="N226" s="31">
        <f t="shared" si="52"/>
        <v>352640925</v>
      </c>
      <c r="O226" s="36">
        <f t="shared" si="53"/>
        <v>0.85876196228483404</v>
      </c>
      <c r="P226" s="31">
        <v>103127313</v>
      </c>
      <c r="Q226" s="31">
        <v>413990148</v>
      </c>
      <c r="R226" s="31">
        <v>394141182</v>
      </c>
      <c r="S226" s="31">
        <v>345508454</v>
      </c>
      <c r="T226" s="36">
        <f t="shared" si="54"/>
        <v>0.87661089421505822</v>
      </c>
      <c r="U226" s="36">
        <f t="shared" si="55"/>
        <v>-0.13085447111377757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1382464837</v>
      </c>
      <c r="E227" s="31">
        <v>1876840316</v>
      </c>
      <c r="F227" s="31">
        <v>518723167</v>
      </c>
      <c r="G227" s="36">
        <f t="shared" si="48"/>
        <v>0.37521617412392821</v>
      </c>
      <c r="H227" s="31">
        <v>425513411</v>
      </c>
      <c r="I227" s="36">
        <f t="shared" si="49"/>
        <v>0.30779329760269336</v>
      </c>
      <c r="J227" s="31">
        <v>377714761</v>
      </c>
      <c r="K227" s="36">
        <f t="shared" si="50"/>
        <v>0.20125034494410338</v>
      </c>
      <c r="L227" s="31">
        <v>0</v>
      </c>
      <c r="M227" s="36">
        <f t="shared" si="51"/>
        <v>0</v>
      </c>
      <c r="N227" s="31">
        <f t="shared" si="52"/>
        <v>1321951339</v>
      </c>
      <c r="O227" s="36">
        <f t="shared" si="53"/>
        <v>0.70434939388844631</v>
      </c>
      <c r="P227" s="31">
        <v>351230602</v>
      </c>
      <c r="Q227" s="31">
        <v>1504356873</v>
      </c>
      <c r="R227" s="31">
        <v>1514897880</v>
      </c>
      <c r="S227" s="31">
        <v>846778072</v>
      </c>
      <c r="T227" s="36">
        <f t="shared" si="54"/>
        <v>0.55896709816505918</v>
      </c>
      <c r="U227" s="36">
        <f t="shared" si="55"/>
        <v>7.5403905152888751E-2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1328099108</v>
      </c>
      <c r="E228" s="31">
        <v>1450302298</v>
      </c>
      <c r="F228" s="31">
        <v>434234429</v>
      </c>
      <c r="G228" s="36">
        <f t="shared" si="48"/>
        <v>0.32695935595794406</v>
      </c>
      <c r="H228" s="31">
        <v>277208634</v>
      </c>
      <c r="I228" s="36">
        <f t="shared" si="49"/>
        <v>0.20872586415440916</v>
      </c>
      <c r="J228" s="31">
        <v>333477139</v>
      </c>
      <c r="K228" s="36">
        <f t="shared" si="50"/>
        <v>0.22993629635688545</v>
      </c>
      <c r="L228" s="31">
        <v>0</v>
      </c>
      <c r="M228" s="36">
        <f t="shared" si="51"/>
        <v>0</v>
      </c>
      <c r="N228" s="31">
        <f t="shared" si="52"/>
        <v>1044920202</v>
      </c>
      <c r="O228" s="36">
        <f t="shared" si="53"/>
        <v>0.72048441448446221</v>
      </c>
      <c r="P228" s="31">
        <v>230471109</v>
      </c>
      <c r="Q228" s="31">
        <v>1115363563</v>
      </c>
      <c r="R228" s="31">
        <v>1163447738</v>
      </c>
      <c r="S228" s="31">
        <v>815939994</v>
      </c>
      <c r="T228" s="36">
        <f t="shared" si="54"/>
        <v>0.70131211514719538</v>
      </c>
      <c r="U228" s="36">
        <f t="shared" si="55"/>
        <v>0.44693684361105745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312986735</v>
      </c>
      <c r="E229" s="31">
        <v>407115971</v>
      </c>
      <c r="F229" s="31">
        <v>126549365</v>
      </c>
      <c r="G229" s="36">
        <f t="shared" si="48"/>
        <v>0.40432820579440854</v>
      </c>
      <c r="H229" s="31">
        <v>109644711</v>
      </c>
      <c r="I229" s="36">
        <f t="shared" si="49"/>
        <v>0.35031743757447098</v>
      </c>
      <c r="J229" s="31">
        <v>84435467</v>
      </c>
      <c r="K229" s="36">
        <f t="shared" si="50"/>
        <v>0.20739905337685707</v>
      </c>
      <c r="L229" s="31">
        <v>0</v>
      </c>
      <c r="M229" s="36">
        <f t="shared" si="51"/>
        <v>0</v>
      </c>
      <c r="N229" s="31">
        <f t="shared" si="52"/>
        <v>320629543</v>
      </c>
      <c r="O229" s="36">
        <f t="shared" si="53"/>
        <v>0.78756316587737107</v>
      </c>
      <c r="P229" s="31">
        <v>83028788</v>
      </c>
      <c r="Q229" s="31">
        <v>299690513</v>
      </c>
      <c r="R229" s="31">
        <v>298830396</v>
      </c>
      <c r="S229" s="31">
        <v>292382954</v>
      </c>
      <c r="T229" s="36">
        <f t="shared" si="54"/>
        <v>0.9784244103467975</v>
      </c>
      <c r="U229" s="36">
        <f t="shared" si="55"/>
        <v>1.6942063516572015E-2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3587885040</v>
      </c>
      <c r="E230" s="32">
        <f>SUM(E225:E229)</f>
        <v>4291192808</v>
      </c>
      <c r="F230" s="32">
        <f>SUM(F225:F229)</f>
        <v>1269032568</v>
      </c>
      <c r="G230" s="37">
        <f t="shared" si="48"/>
        <v>0.35369933926311081</v>
      </c>
      <c r="H230" s="32">
        <f>SUM(H225:H229)</f>
        <v>964973289</v>
      </c>
      <c r="I230" s="37">
        <f t="shared" si="49"/>
        <v>0.26895323519061248</v>
      </c>
      <c r="J230" s="32">
        <f>SUM(J225:J229)</f>
        <v>922775322</v>
      </c>
      <c r="K230" s="37">
        <f t="shared" si="50"/>
        <v>0.21503935229376903</v>
      </c>
      <c r="L230" s="32">
        <f>SUM(L225:L229)</f>
        <v>0</v>
      </c>
      <c r="M230" s="37">
        <f t="shared" si="51"/>
        <v>0</v>
      </c>
      <c r="N230" s="32">
        <f t="shared" si="52"/>
        <v>3156781179</v>
      </c>
      <c r="O230" s="37">
        <f t="shared" si="53"/>
        <v>0.73564188798854824</v>
      </c>
      <c r="P230" s="32">
        <f>SUM(P225:P229)</f>
        <v>805027224</v>
      </c>
      <c r="Q230" s="32">
        <f>SUM(Q225:Q229)</f>
        <v>3461763657</v>
      </c>
      <c r="R230" s="32">
        <f>SUM(R225:R229)</f>
        <v>3499679756</v>
      </c>
      <c r="S230" s="32">
        <f>SUM(S225:S229)</f>
        <v>2411374278</v>
      </c>
      <c r="T230" s="37">
        <f t="shared" si="54"/>
        <v>0.68902712422924905</v>
      </c>
      <c r="U230" s="37">
        <f t="shared" si="55"/>
        <v>0.14626598267687907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10559692264</v>
      </c>
      <c r="E231" s="32">
        <f>SUM(E208:E215,E217:E223,E225:E229)</f>
        <v>11302297476</v>
      </c>
      <c r="F231" s="32">
        <f>SUM(F208:F215,F217:F223,F225:F229)</f>
        <v>3414847769</v>
      </c>
      <c r="G231" s="37">
        <f t="shared" si="48"/>
        <v>0.32338515968328602</v>
      </c>
      <c r="H231" s="32">
        <f>SUM(H208:H215,H217:H223,H225:H229)</f>
        <v>2441555225</v>
      </c>
      <c r="I231" s="37">
        <f t="shared" si="49"/>
        <v>0.23121461913466232</v>
      </c>
      <c r="J231" s="32">
        <f>SUM(J208:J215,J217:J223,J225:J229)</f>
        <v>2680195173</v>
      </c>
      <c r="K231" s="37">
        <f t="shared" si="50"/>
        <v>0.23713719964381513</v>
      </c>
      <c r="L231" s="32">
        <f>SUM(L208:L215,L217:L223,L225:L229)</f>
        <v>0</v>
      </c>
      <c r="M231" s="37">
        <f t="shared" si="51"/>
        <v>0</v>
      </c>
      <c r="N231" s="32">
        <f t="shared" si="52"/>
        <v>8536598167</v>
      </c>
      <c r="O231" s="37">
        <f t="shared" si="53"/>
        <v>0.75529760078666686</v>
      </c>
      <c r="P231" s="32">
        <f>SUM(P208:P215,P217:P223,P225:P229)</f>
        <v>2563351809</v>
      </c>
      <c r="Q231" s="32">
        <f>SUM(Q208:Q215,Q217:Q223,Q225:Q229)</f>
        <v>9987354078</v>
      </c>
      <c r="R231" s="32">
        <f>SUM(R208:R215,R217:R223,R225:R229)</f>
        <v>10324412777</v>
      </c>
      <c r="S231" s="32">
        <f>SUM(S208:S215,S217:S223,S225:S229)</f>
        <v>8035114149</v>
      </c>
      <c r="T231" s="37">
        <f t="shared" si="54"/>
        <v>0.77826355092079058</v>
      </c>
      <c r="U231" s="37">
        <f t="shared" si="55"/>
        <v>4.5582258194041048E-2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495724646</v>
      </c>
      <c r="E234" s="31">
        <v>501798837</v>
      </c>
      <c r="F234" s="31">
        <v>197755496</v>
      </c>
      <c r="G234" s="36">
        <f t="shared" ref="G234:G260" si="56">IF(($D234     =0),0,($F234     /$D234     ))</f>
        <v>0.39892205803299924</v>
      </c>
      <c r="H234" s="31">
        <v>161742018</v>
      </c>
      <c r="I234" s="36">
        <f t="shared" ref="I234:I260" si="57">IF(($D234     =0),0,($H234     /$D234     ))</f>
        <v>0.32627390892322106</v>
      </c>
      <c r="J234" s="31">
        <v>124242194</v>
      </c>
      <c r="K234" s="36">
        <f t="shared" ref="K234:K260" si="58">IF(($E234     =0),0,($J234     /$E234     ))</f>
        <v>0.24759362684612998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483739708</v>
      </c>
      <c r="O234" s="36">
        <f t="shared" ref="O234:O260" si="61">IF(($E234     =0),0,($N234     /$E234     ))</f>
        <v>0.9640112179056326</v>
      </c>
      <c r="P234" s="31">
        <v>127734181</v>
      </c>
      <c r="Q234" s="31">
        <v>490039631</v>
      </c>
      <c r="R234" s="31">
        <v>461103407</v>
      </c>
      <c r="S234" s="31">
        <v>436802403</v>
      </c>
      <c r="T234" s="36">
        <f t="shared" ref="T234:T260" si="62">IF(($R234     =0),0,($S234     /$R234     ))</f>
        <v>0.94729814694255776</v>
      </c>
      <c r="U234" s="36">
        <f t="shared" ref="U234:U260" si="63">IF(($P234     =0),0,(($J234     /$P234     )-1))</f>
        <v>-2.7337921397875498E-2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1529203780</v>
      </c>
      <c r="E235" s="31">
        <v>1508194752</v>
      </c>
      <c r="F235" s="31">
        <v>548827082</v>
      </c>
      <c r="G235" s="36">
        <f t="shared" si="56"/>
        <v>0.35889728313384106</v>
      </c>
      <c r="H235" s="31">
        <v>459899038</v>
      </c>
      <c r="I235" s="36">
        <f t="shared" si="57"/>
        <v>0.30074411534609208</v>
      </c>
      <c r="J235" s="31">
        <v>271448462</v>
      </c>
      <c r="K235" s="36">
        <f t="shared" si="58"/>
        <v>0.17998236742306342</v>
      </c>
      <c r="L235" s="31">
        <v>0</v>
      </c>
      <c r="M235" s="36">
        <f t="shared" si="59"/>
        <v>0</v>
      </c>
      <c r="N235" s="31">
        <f t="shared" si="60"/>
        <v>1280174582</v>
      </c>
      <c r="O235" s="36">
        <f t="shared" si="61"/>
        <v>0.84881251595815133</v>
      </c>
      <c r="P235" s="31">
        <v>675914059</v>
      </c>
      <c r="Q235" s="31">
        <v>1386044075</v>
      </c>
      <c r="R235" s="31">
        <v>1422544075</v>
      </c>
      <c r="S235" s="31">
        <v>1314960957</v>
      </c>
      <c r="T235" s="36">
        <f t="shared" si="62"/>
        <v>0.92437273481315507</v>
      </c>
      <c r="U235" s="36">
        <f t="shared" si="63"/>
        <v>-0.59839796437789439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1262459670</v>
      </c>
      <c r="E236" s="31">
        <v>1312489670</v>
      </c>
      <c r="F236" s="31">
        <v>164617484</v>
      </c>
      <c r="G236" s="36">
        <f t="shared" si="56"/>
        <v>0.1303942517229085</v>
      </c>
      <c r="H236" s="31">
        <v>502684950</v>
      </c>
      <c r="I236" s="36">
        <f t="shared" si="57"/>
        <v>0.39817901668098438</v>
      </c>
      <c r="J236" s="31">
        <v>409645069</v>
      </c>
      <c r="K236" s="36">
        <f t="shared" si="58"/>
        <v>0.31211298523972381</v>
      </c>
      <c r="L236" s="31">
        <v>0</v>
      </c>
      <c r="M236" s="36">
        <f t="shared" si="59"/>
        <v>0</v>
      </c>
      <c r="N236" s="31">
        <f t="shared" si="60"/>
        <v>1076947503</v>
      </c>
      <c r="O236" s="36">
        <f t="shared" si="61"/>
        <v>0.82053788888106072</v>
      </c>
      <c r="P236" s="31">
        <v>254220530</v>
      </c>
      <c r="Q236" s="31">
        <v>1155553881</v>
      </c>
      <c r="R236" s="31">
        <v>1195553827</v>
      </c>
      <c r="S236" s="31">
        <v>-1035631494</v>
      </c>
      <c r="T236" s="36">
        <f t="shared" si="62"/>
        <v>-0.86623577342285574</v>
      </c>
      <c r="U236" s="36">
        <f t="shared" si="63"/>
        <v>0.61137681917349473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31009673</v>
      </c>
      <c r="E237" s="31">
        <v>31009673</v>
      </c>
      <c r="F237" s="31">
        <v>8359560</v>
      </c>
      <c r="G237" s="36">
        <f t="shared" si="56"/>
        <v>0.26957910842852162</v>
      </c>
      <c r="H237" s="31">
        <v>5806992</v>
      </c>
      <c r="I237" s="36">
        <f t="shared" si="57"/>
        <v>0.18726389020613018</v>
      </c>
      <c r="J237" s="31">
        <v>7679786</v>
      </c>
      <c r="K237" s="36">
        <f t="shared" si="58"/>
        <v>0.24765775504952922</v>
      </c>
      <c r="L237" s="31">
        <v>0</v>
      </c>
      <c r="M237" s="36">
        <f t="shared" si="59"/>
        <v>0</v>
      </c>
      <c r="N237" s="31">
        <f t="shared" si="60"/>
        <v>21846338</v>
      </c>
      <c r="O237" s="36">
        <f t="shared" si="61"/>
        <v>0.70450075368418108</v>
      </c>
      <c r="P237" s="31">
        <v>6052903</v>
      </c>
      <c r="Q237" s="31">
        <v>44185052</v>
      </c>
      <c r="R237" s="31">
        <v>44285052</v>
      </c>
      <c r="S237" s="31">
        <v>17608165</v>
      </c>
      <c r="T237" s="36">
        <f t="shared" si="62"/>
        <v>0.39760967199496572</v>
      </c>
      <c r="U237" s="36">
        <f t="shared" si="63"/>
        <v>0.26877731230782986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545037536</v>
      </c>
      <c r="E238" s="31">
        <v>545037536</v>
      </c>
      <c r="F238" s="31">
        <v>298114475</v>
      </c>
      <c r="G238" s="36">
        <f t="shared" si="56"/>
        <v>0.54696136561134023</v>
      </c>
      <c r="H238" s="31">
        <v>245529123</v>
      </c>
      <c r="I238" s="36">
        <f t="shared" si="57"/>
        <v>0.45048112612926533</v>
      </c>
      <c r="J238" s="31">
        <v>205597443</v>
      </c>
      <c r="K238" s="36">
        <f t="shared" si="58"/>
        <v>0.37721703446127425</v>
      </c>
      <c r="L238" s="31">
        <v>0</v>
      </c>
      <c r="M238" s="36">
        <f t="shared" si="59"/>
        <v>0</v>
      </c>
      <c r="N238" s="31">
        <f t="shared" si="60"/>
        <v>749241041</v>
      </c>
      <c r="O238" s="36">
        <f t="shared" si="61"/>
        <v>1.3746595262018797</v>
      </c>
      <c r="P238" s="31">
        <v>190692688</v>
      </c>
      <c r="Q238" s="31">
        <v>493439056</v>
      </c>
      <c r="R238" s="31">
        <v>492822056</v>
      </c>
      <c r="S238" s="31">
        <v>457235942</v>
      </c>
      <c r="T238" s="36">
        <f t="shared" si="62"/>
        <v>0.92779114983441402</v>
      </c>
      <c r="U238" s="36">
        <f t="shared" si="63"/>
        <v>7.8161124877530685E-2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407896000</v>
      </c>
      <c r="E239" s="31">
        <v>407896000</v>
      </c>
      <c r="F239" s="31">
        <v>3147746</v>
      </c>
      <c r="G239" s="36">
        <f t="shared" si="56"/>
        <v>7.717030811775551E-3</v>
      </c>
      <c r="H239" s="31">
        <v>137200073</v>
      </c>
      <c r="I239" s="36">
        <f t="shared" si="57"/>
        <v>0.33636042765803048</v>
      </c>
      <c r="J239" s="31">
        <v>103875123</v>
      </c>
      <c r="K239" s="36">
        <f t="shared" si="58"/>
        <v>0.25466080324396417</v>
      </c>
      <c r="L239" s="31">
        <v>0</v>
      </c>
      <c r="M239" s="36">
        <f t="shared" si="59"/>
        <v>0</v>
      </c>
      <c r="N239" s="31">
        <f t="shared" si="60"/>
        <v>244222942</v>
      </c>
      <c r="O239" s="36">
        <f t="shared" si="61"/>
        <v>0.5987382617137702</v>
      </c>
      <c r="P239" s="31">
        <v>110125434</v>
      </c>
      <c r="Q239" s="31">
        <v>390398000</v>
      </c>
      <c r="R239" s="31">
        <v>393398000</v>
      </c>
      <c r="S239" s="31">
        <v>390949306</v>
      </c>
      <c r="T239" s="36">
        <f t="shared" si="62"/>
        <v>0.99377553012470832</v>
      </c>
      <c r="U239" s="36">
        <f t="shared" si="63"/>
        <v>-5.6756289378164904E-2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4271331305</v>
      </c>
      <c r="E240" s="32">
        <f>SUM(E234:E239)</f>
        <v>4306426468</v>
      </c>
      <c r="F240" s="32">
        <f>SUM(F234:F239)</f>
        <v>1220821843</v>
      </c>
      <c r="G240" s="37">
        <f t="shared" si="56"/>
        <v>0.28581764228190676</v>
      </c>
      <c r="H240" s="32">
        <f>SUM(H234:H239)</f>
        <v>1512862194</v>
      </c>
      <c r="I240" s="37">
        <f t="shared" si="57"/>
        <v>0.35418984994890251</v>
      </c>
      <c r="J240" s="32">
        <f>SUM(J234:J239)</f>
        <v>1122488077</v>
      </c>
      <c r="K240" s="37">
        <f t="shared" si="58"/>
        <v>0.26065418400637602</v>
      </c>
      <c r="L240" s="32">
        <f>SUM(L234:L239)</f>
        <v>0</v>
      </c>
      <c r="M240" s="37">
        <f t="shared" si="59"/>
        <v>0</v>
      </c>
      <c r="N240" s="32">
        <f t="shared" si="60"/>
        <v>3856172114</v>
      </c>
      <c r="O240" s="37">
        <f t="shared" si="61"/>
        <v>0.89544594402209587</v>
      </c>
      <c r="P240" s="32">
        <f>SUM(P234:P239)</f>
        <v>1364739795</v>
      </c>
      <c r="Q240" s="32">
        <f>SUM(Q234:Q239)</f>
        <v>3959659695</v>
      </c>
      <c r="R240" s="32">
        <f>SUM(R234:R239)</f>
        <v>4009706417</v>
      </c>
      <c r="S240" s="32">
        <f>SUM(S234:S239)</f>
        <v>1581925279</v>
      </c>
      <c r="T240" s="37">
        <f t="shared" si="62"/>
        <v>0.39452396621685132</v>
      </c>
      <c r="U240" s="37">
        <f t="shared" si="63"/>
        <v>-0.17750762371518591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90810048</v>
      </c>
      <c r="E241" s="31">
        <v>95128752</v>
      </c>
      <c r="F241" s="31">
        <v>11179795</v>
      </c>
      <c r="G241" s="36">
        <f t="shared" si="56"/>
        <v>0.12311187193734333</v>
      </c>
      <c r="H241" s="31">
        <v>5516870</v>
      </c>
      <c r="I241" s="36">
        <f t="shared" si="57"/>
        <v>6.0751757338571168E-2</v>
      </c>
      <c r="J241" s="31">
        <v>26210436</v>
      </c>
      <c r="K241" s="36">
        <f t="shared" si="58"/>
        <v>0.27552591039983371</v>
      </c>
      <c r="L241" s="31">
        <v>0</v>
      </c>
      <c r="M241" s="36">
        <f t="shared" si="59"/>
        <v>0</v>
      </c>
      <c r="N241" s="31">
        <f t="shared" si="60"/>
        <v>42907101</v>
      </c>
      <c r="O241" s="36">
        <f t="shared" si="61"/>
        <v>0.45104240408830337</v>
      </c>
      <c r="P241" s="31">
        <v>14825951</v>
      </c>
      <c r="Q241" s="31">
        <v>71016928</v>
      </c>
      <c r="R241" s="31">
        <v>71619226</v>
      </c>
      <c r="S241" s="31">
        <v>50780493</v>
      </c>
      <c r="T241" s="36">
        <f t="shared" si="62"/>
        <v>0.70903437297688754</v>
      </c>
      <c r="U241" s="36">
        <f t="shared" si="63"/>
        <v>0.76787553122224672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38165574</v>
      </c>
      <c r="E242" s="31">
        <v>41382866</v>
      </c>
      <c r="F242" s="31">
        <v>8897443</v>
      </c>
      <c r="G242" s="36">
        <f t="shared" si="56"/>
        <v>0.23312745145664521</v>
      </c>
      <c r="H242" s="31">
        <v>8742790</v>
      </c>
      <c r="I242" s="36">
        <f t="shared" si="57"/>
        <v>0.22907529177996905</v>
      </c>
      <c r="J242" s="31">
        <v>8069316</v>
      </c>
      <c r="K242" s="36">
        <f t="shared" si="58"/>
        <v>0.19499171468694315</v>
      </c>
      <c r="L242" s="31">
        <v>0</v>
      </c>
      <c r="M242" s="36">
        <f t="shared" si="59"/>
        <v>0</v>
      </c>
      <c r="N242" s="31">
        <f t="shared" si="60"/>
        <v>25709549</v>
      </c>
      <c r="O242" s="36">
        <f t="shared" si="61"/>
        <v>0.62126071693536156</v>
      </c>
      <c r="P242" s="31">
        <v>21181082</v>
      </c>
      <c r="Q242" s="31">
        <v>38742120</v>
      </c>
      <c r="R242" s="31">
        <v>36236753</v>
      </c>
      <c r="S242" s="31">
        <v>40528515</v>
      </c>
      <c r="T242" s="36">
        <f t="shared" si="62"/>
        <v>1.1184367153425694</v>
      </c>
      <c r="U242" s="36">
        <f t="shared" si="63"/>
        <v>-0.61903192669760687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947405268</v>
      </c>
      <c r="E243" s="31">
        <v>947405268</v>
      </c>
      <c r="F243" s="31">
        <v>301627169</v>
      </c>
      <c r="G243" s="36">
        <f t="shared" si="56"/>
        <v>0.31837185118966427</v>
      </c>
      <c r="H243" s="31">
        <v>251445890</v>
      </c>
      <c r="I243" s="36">
        <f t="shared" si="57"/>
        <v>0.26540478345746332</v>
      </c>
      <c r="J243" s="31">
        <v>210342364</v>
      </c>
      <c r="K243" s="36">
        <f t="shared" si="58"/>
        <v>0.22201941566573599</v>
      </c>
      <c r="L243" s="31">
        <v>0</v>
      </c>
      <c r="M243" s="36">
        <f t="shared" si="59"/>
        <v>0</v>
      </c>
      <c r="N243" s="31">
        <f t="shared" si="60"/>
        <v>763415423</v>
      </c>
      <c r="O243" s="36">
        <f t="shared" si="61"/>
        <v>0.80579605031286361</v>
      </c>
      <c r="P243" s="31">
        <v>240795321</v>
      </c>
      <c r="Q243" s="31">
        <v>876850272</v>
      </c>
      <c r="R243" s="31">
        <v>876850272</v>
      </c>
      <c r="S243" s="31">
        <v>765085468</v>
      </c>
      <c r="T243" s="36">
        <f t="shared" si="62"/>
        <v>0.87253832544856647</v>
      </c>
      <c r="U243" s="36">
        <f t="shared" si="63"/>
        <v>-0.12646822568450156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259304000</v>
      </c>
      <c r="E244" s="31">
        <v>259304000</v>
      </c>
      <c r="F244" s="31">
        <v>0</v>
      </c>
      <c r="G244" s="36">
        <f t="shared" si="56"/>
        <v>0</v>
      </c>
      <c r="H244" s="31">
        <v>13600946</v>
      </c>
      <c r="I244" s="36">
        <f t="shared" si="57"/>
        <v>5.2451740042575509E-2</v>
      </c>
      <c r="J244" s="31">
        <v>13355111</v>
      </c>
      <c r="K244" s="36">
        <f t="shared" si="58"/>
        <v>5.1503682935859066E-2</v>
      </c>
      <c r="L244" s="31">
        <v>0</v>
      </c>
      <c r="M244" s="36">
        <f t="shared" si="59"/>
        <v>0</v>
      </c>
      <c r="N244" s="31">
        <f t="shared" si="60"/>
        <v>26956057</v>
      </c>
      <c r="O244" s="36">
        <f t="shared" si="61"/>
        <v>0.10395542297843458</v>
      </c>
      <c r="P244" s="31">
        <v>0</v>
      </c>
      <c r="Q244" s="31">
        <v>240006669</v>
      </c>
      <c r="R244" s="31">
        <v>240006669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163968528</v>
      </c>
      <c r="E245" s="31">
        <v>189630589</v>
      </c>
      <c r="F245" s="31">
        <v>25567672</v>
      </c>
      <c r="G245" s="36">
        <f t="shared" si="56"/>
        <v>0.15593036244126068</v>
      </c>
      <c r="H245" s="31">
        <v>56847721</v>
      </c>
      <c r="I245" s="36">
        <f t="shared" si="57"/>
        <v>0.34669897750134099</v>
      </c>
      <c r="J245" s="31">
        <v>23600195</v>
      </c>
      <c r="K245" s="36">
        <f t="shared" si="58"/>
        <v>0.12445352368757343</v>
      </c>
      <c r="L245" s="31">
        <v>0</v>
      </c>
      <c r="M245" s="36">
        <f t="shared" si="59"/>
        <v>0</v>
      </c>
      <c r="N245" s="31">
        <f t="shared" si="60"/>
        <v>106015588</v>
      </c>
      <c r="O245" s="36">
        <f t="shared" si="61"/>
        <v>0.55906374893978739</v>
      </c>
      <c r="P245" s="31">
        <v>27159263</v>
      </c>
      <c r="Q245" s="31">
        <v>243412680</v>
      </c>
      <c r="R245" s="31">
        <v>174772840</v>
      </c>
      <c r="S245" s="31">
        <v>101130966</v>
      </c>
      <c r="T245" s="36">
        <f t="shared" si="62"/>
        <v>0.57864234511495038</v>
      </c>
      <c r="U245" s="36">
        <f t="shared" si="63"/>
        <v>-0.13104435124031166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1055821000</v>
      </c>
      <c r="E246" s="31">
        <v>1073963690</v>
      </c>
      <c r="F246" s="31">
        <v>448057856</v>
      </c>
      <c r="G246" s="36">
        <f t="shared" si="56"/>
        <v>0.42436914590636104</v>
      </c>
      <c r="H246" s="31">
        <v>273576234</v>
      </c>
      <c r="I246" s="36">
        <f t="shared" si="57"/>
        <v>0.25911232491113551</v>
      </c>
      <c r="J246" s="31">
        <v>268325265</v>
      </c>
      <c r="K246" s="36">
        <f t="shared" si="58"/>
        <v>0.24984575130282105</v>
      </c>
      <c r="L246" s="31">
        <v>0</v>
      </c>
      <c r="M246" s="36">
        <f t="shared" si="59"/>
        <v>0</v>
      </c>
      <c r="N246" s="31">
        <f t="shared" si="60"/>
        <v>989959355</v>
      </c>
      <c r="O246" s="36">
        <f t="shared" si="61"/>
        <v>0.92178102874222867</v>
      </c>
      <c r="P246" s="31">
        <v>277653597</v>
      </c>
      <c r="Q246" s="31">
        <v>978514000</v>
      </c>
      <c r="R246" s="31">
        <v>978514000</v>
      </c>
      <c r="S246" s="31">
        <v>992209956</v>
      </c>
      <c r="T246" s="36">
        <f t="shared" si="62"/>
        <v>1.0139966888567766</v>
      </c>
      <c r="U246" s="36">
        <f t="shared" si="63"/>
        <v>-3.3597014772331568E-2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2555474418</v>
      </c>
      <c r="E247" s="32">
        <f>SUM(E241:E246)</f>
        <v>2606815165</v>
      </c>
      <c r="F247" s="32">
        <f>SUM(F241:F246)</f>
        <v>795329935</v>
      </c>
      <c r="G247" s="37">
        <f t="shared" si="56"/>
        <v>0.31122594278304372</v>
      </c>
      <c r="H247" s="32">
        <f>SUM(H241:H246)</f>
        <v>609730451</v>
      </c>
      <c r="I247" s="37">
        <f t="shared" si="57"/>
        <v>0.23859775183239576</v>
      </c>
      <c r="J247" s="32">
        <f>SUM(J241:J246)</f>
        <v>549902687</v>
      </c>
      <c r="K247" s="37">
        <f t="shared" si="58"/>
        <v>0.21094809267000716</v>
      </c>
      <c r="L247" s="32">
        <f>SUM(L241:L246)</f>
        <v>0</v>
      </c>
      <c r="M247" s="37">
        <f t="shared" si="59"/>
        <v>0</v>
      </c>
      <c r="N247" s="32">
        <f t="shared" si="60"/>
        <v>1954963073</v>
      </c>
      <c r="O247" s="37">
        <f t="shared" si="61"/>
        <v>0.74994311037008254</v>
      </c>
      <c r="P247" s="32">
        <f>SUM(P241:P246)</f>
        <v>581615214</v>
      </c>
      <c r="Q247" s="32">
        <f>SUM(Q241:Q246)</f>
        <v>2448542669</v>
      </c>
      <c r="R247" s="32">
        <f>SUM(R241:R246)</f>
        <v>2377999760</v>
      </c>
      <c r="S247" s="32">
        <f>SUM(S241:S246)</f>
        <v>1949735398</v>
      </c>
      <c r="T247" s="37">
        <f t="shared" si="62"/>
        <v>0.81990563279114881</v>
      </c>
      <c r="U247" s="37">
        <f t="shared" si="63"/>
        <v>-5.4524926853099842E-2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140715091</v>
      </c>
      <c r="E248" s="31">
        <v>140902091</v>
      </c>
      <c r="F248" s="31">
        <v>28911005</v>
      </c>
      <c r="G248" s="36">
        <f t="shared" si="56"/>
        <v>0.20545774297939373</v>
      </c>
      <c r="H248" s="31">
        <v>57896627</v>
      </c>
      <c r="I248" s="36">
        <f t="shared" si="57"/>
        <v>0.41144575602058203</v>
      </c>
      <c r="J248" s="31">
        <v>49900836</v>
      </c>
      <c r="K248" s="36">
        <f t="shared" si="58"/>
        <v>0.35415255831795994</v>
      </c>
      <c r="L248" s="31">
        <v>0</v>
      </c>
      <c r="M248" s="36">
        <f t="shared" si="59"/>
        <v>0</v>
      </c>
      <c r="N248" s="31">
        <f t="shared" si="60"/>
        <v>136708468</v>
      </c>
      <c r="O248" s="36">
        <f t="shared" si="61"/>
        <v>0.97023732600249346</v>
      </c>
      <c r="P248" s="31">
        <v>31255795</v>
      </c>
      <c r="Q248" s="31">
        <v>141114240</v>
      </c>
      <c r="R248" s="31">
        <v>181077947</v>
      </c>
      <c r="S248" s="31">
        <v>110847612</v>
      </c>
      <c r="T248" s="36">
        <f t="shared" si="62"/>
        <v>0.61215412388124768</v>
      </c>
      <c r="U248" s="36">
        <f t="shared" si="63"/>
        <v>0.59653069134859638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149732768</v>
      </c>
      <c r="E249" s="31">
        <v>150096121</v>
      </c>
      <c r="F249" s="31">
        <v>15999668</v>
      </c>
      <c r="G249" s="36">
        <f t="shared" si="56"/>
        <v>0.10685482018204592</v>
      </c>
      <c r="H249" s="31">
        <v>2886581</v>
      </c>
      <c r="I249" s="36">
        <f t="shared" si="57"/>
        <v>1.9278218379025758E-2</v>
      </c>
      <c r="J249" s="31">
        <v>24352224</v>
      </c>
      <c r="K249" s="36">
        <f t="shared" si="58"/>
        <v>0.16224419283960043</v>
      </c>
      <c r="L249" s="31">
        <v>0</v>
      </c>
      <c r="M249" s="36">
        <f t="shared" si="59"/>
        <v>0</v>
      </c>
      <c r="N249" s="31">
        <f t="shared" si="60"/>
        <v>43238473</v>
      </c>
      <c r="O249" s="36">
        <f t="shared" si="61"/>
        <v>0.28807188828017749</v>
      </c>
      <c r="P249" s="31">
        <v>18291419</v>
      </c>
      <c r="Q249" s="31">
        <v>101846052</v>
      </c>
      <c r="R249" s="31">
        <v>101989726</v>
      </c>
      <c r="S249" s="31">
        <v>61308814</v>
      </c>
      <c r="T249" s="36">
        <f t="shared" si="62"/>
        <v>0.60112735276884655</v>
      </c>
      <c r="U249" s="36">
        <f t="shared" si="63"/>
        <v>0.33134690097034025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61606232</v>
      </c>
      <c r="E250" s="31">
        <v>61606232</v>
      </c>
      <c r="F250" s="31">
        <v>3946397</v>
      </c>
      <c r="G250" s="36">
        <f t="shared" si="56"/>
        <v>6.4058405649610253E-2</v>
      </c>
      <c r="H250" s="31">
        <v>5365881</v>
      </c>
      <c r="I250" s="36">
        <f t="shared" si="57"/>
        <v>8.709964602282444E-2</v>
      </c>
      <c r="J250" s="31">
        <v>5409161</v>
      </c>
      <c r="K250" s="36">
        <f t="shared" si="58"/>
        <v>8.7802172351654287E-2</v>
      </c>
      <c r="L250" s="31">
        <v>0</v>
      </c>
      <c r="M250" s="36">
        <f t="shared" si="59"/>
        <v>0</v>
      </c>
      <c r="N250" s="31">
        <f t="shared" si="60"/>
        <v>14721439</v>
      </c>
      <c r="O250" s="36">
        <f t="shared" si="61"/>
        <v>0.23896022402408898</v>
      </c>
      <c r="P250" s="31">
        <v>3288288</v>
      </c>
      <c r="Q250" s="31">
        <v>64313067</v>
      </c>
      <c r="R250" s="31">
        <v>64313067</v>
      </c>
      <c r="S250" s="31">
        <v>35182384</v>
      </c>
      <c r="T250" s="36">
        <f t="shared" si="62"/>
        <v>0.54704876693254267</v>
      </c>
      <c r="U250" s="36">
        <f t="shared" si="63"/>
        <v>0.64497787298436138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135107674</v>
      </c>
      <c r="E251" s="31">
        <v>151769953</v>
      </c>
      <c r="F251" s="31">
        <v>41134866</v>
      </c>
      <c r="G251" s="36">
        <f t="shared" si="56"/>
        <v>0.30445987842259797</v>
      </c>
      <c r="H251" s="31">
        <v>33365819</v>
      </c>
      <c r="I251" s="36">
        <f t="shared" si="57"/>
        <v>0.24695724537452995</v>
      </c>
      <c r="J251" s="31">
        <v>27463138</v>
      </c>
      <c r="K251" s="36">
        <f t="shared" si="58"/>
        <v>0.18095240498624915</v>
      </c>
      <c r="L251" s="31">
        <v>0</v>
      </c>
      <c r="M251" s="36">
        <f t="shared" si="59"/>
        <v>0</v>
      </c>
      <c r="N251" s="31">
        <f t="shared" si="60"/>
        <v>101963823</v>
      </c>
      <c r="O251" s="36">
        <f t="shared" si="61"/>
        <v>0.67183141975408001</v>
      </c>
      <c r="P251" s="31">
        <v>41971789</v>
      </c>
      <c r="Q251" s="31">
        <v>118179681</v>
      </c>
      <c r="R251" s="31">
        <v>126523920</v>
      </c>
      <c r="S251" s="31">
        <v>103237514</v>
      </c>
      <c r="T251" s="36">
        <f t="shared" si="62"/>
        <v>0.8159525408318048</v>
      </c>
      <c r="U251" s="36">
        <f t="shared" si="63"/>
        <v>-0.34567625887950593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95769756</v>
      </c>
      <c r="E252" s="31">
        <v>88601400</v>
      </c>
      <c r="F252" s="31">
        <v>75966113</v>
      </c>
      <c r="G252" s="36">
        <f t="shared" si="56"/>
        <v>0.79321610676339194</v>
      </c>
      <c r="H252" s="31">
        <v>7321735</v>
      </c>
      <c r="I252" s="36">
        <f t="shared" si="57"/>
        <v>7.6451432120177895E-2</v>
      </c>
      <c r="J252" s="31">
        <v>630766</v>
      </c>
      <c r="K252" s="36">
        <f t="shared" si="58"/>
        <v>7.1191425869117191E-3</v>
      </c>
      <c r="L252" s="31">
        <v>0</v>
      </c>
      <c r="M252" s="36">
        <f t="shared" si="59"/>
        <v>0</v>
      </c>
      <c r="N252" s="31">
        <f t="shared" si="60"/>
        <v>83918614</v>
      </c>
      <c r="O252" s="36">
        <f t="shared" si="61"/>
        <v>0.94714772001345349</v>
      </c>
      <c r="P252" s="31">
        <v>36972862</v>
      </c>
      <c r="Q252" s="31">
        <v>78475687</v>
      </c>
      <c r="R252" s="31">
        <v>77334402</v>
      </c>
      <c r="S252" s="31">
        <v>64720473</v>
      </c>
      <c r="T252" s="36">
        <f t="shared" si="62"/>
        <v>0.83689110313415238</v>
      </c>
      <c r="U252" s="36">
        <f t="shared" si="63"/>
        <v>-0.98293975727386207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166530725</v>
      </c>
      <c r="E253" s="31">
        <v>164336127</v>
      </c>
      <c r="F253" s="31">
        <v>58529433</v>
      </c>
      <c r="G253" s="36">
        <f t="shared" si="56"/>
        <v>0.35146326901537239</v>
      </c>
      <c r="H253" s="31">
        <v>-32973566</v>
      </c>
      <c r="I253" s="36">
        <f t="shared" si="57"/>
        <v>-0.19800289706298943</v>
      </c>
      <c r="J253" s="31">
        <v>52213368</v>
      </c>
      <c r="K253" s="36">
        <f t="shared" si="58"/>
        <v>0.31772300438843859</v>
      </c>
      <c r="L253" s="31">
        <v>0</v>
      </c>
      <c r="M253" s="36">
        <f t="shared" si="59"/>
        <v>0</v>
      </c>
      <c r="N253" s="31">
        <f t="shared" si="60"/>
        <v>77769235</v>
      </c>
      <c r="O253" s="36">
        <f t="shared" si="61"/>
        <v>0.4732327359765513</v>
      </c>
      <c r="P253" s="31">
        <v>4779875</v>
      </c>
      <c r="Q253" s="31">
        <v>130351254</v>
      </c>
      <c r="R253" s="31">
        <v>138306171</v>
      </c>
      <c r="S253" s="31">
        <v>67526853</v>
      </c>
      <c r="T253" s="36">
        <f t="shared" si="62"/>
        <v>0.48824179363623621</v>
      </c>
      <c r="U253" s="36">
        <f t="shared" si="63"/>
        <v>9.9235844033578289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749462246</v>
      </c>
      <c r="E254" s="32">
        <f>SUM(E248:E253)</f>
        <v>757311924</v>
      </c>
      <c r="F254" s="32">
        <f>SUM(F248:F253)</f>
        <v>224487482</v>
      </c>
      <c r="G254" s="37">
        <f t="shared" si="56"/>
        <v>0.29953140828390706</v>
      </c>
      <c r="H254" s="32">
        <f>SUM(H248:H253)</f>
        <v>73863077</v>
      </c>
      <c r="I254" s="37">
        <f t="shared" si="57"/>
        <v>9.8554766960202558E-2</v>
      </c>
      <c r="J254" s="32">
        <f>SUM(J248:J253)</f>
        <v>159969493</v>
      </c>
      <c r="K254" s="37">
        <f t="shared" si="58"/>
        <v>0.21123329493488868</v>
      </c>
      <c r="L254" s="32">
        <f>SUM(L248:L253)</f>
        <v>0</v>
      </c>
      <c r="M254" s="37">
        <f t="shared" si="59"/>
        <v>0</v>
      </c>
      <c r="N254" s="32">
        <f t="shared" si="60"/>
        <v>458320052</v>
      </c>
      <c r="O254" s="37">
        <f t="shared" si="61"/>
        <v>0.60519323342913589</v>
      </c>
      <c r="P254" s="32">
        <f>SUM(P248:P253)</f>
        <v>136560028</v>
      </c>
      <c r="Q254" s="32">
        <f>SUM(Q248:Q253)</f>
        <v>634279981</v>
      </c>
      <c r="R254" s="32">
        <f>SUM(R248:R253)</f>
        <v>689545233</v>
      </c>
      <c r="S254" s="32">
        <f>SUM(S248:S253)</f>
        <v>442823650</v>
      </c>
      <c r="T254" s="37">
        <f t="shared" si="62"/>
        <v>0.64219666645132178</v>
      </c>
      <c r="U254" s="37">
        <f t="shared" si="63"/>
        <v>0.17142252636327804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1358123432</v>
      </c>
      <c r="E255" s="31">
        <v>1332503227</v>
      </c>
      <c r="F255" s="31">
        <v>464417488</v>
      </c>
      <c r="G255" s="36">
        <f t="shared" si="56"/>
        <v>0.34195528702136407</v>
      </c>
      <c r="H255" s="31">
        <v>347670111</v>
      </c>
      <c r="I255" s="36">
        <f t="shared" si="57"/>
        <v>0.25599301419018594</v>
      </c>
      <c r="J255" s="31">
        <v>313966196</v>
      </c>
      <c r="K255" s="36">
        <f t="shared" si="58"/>
        <v>0.23562134007499855</v>
      </c>
      <c r="L255" s="31">
        <v>0</v>
      </c>
      <c r="M255" s="36">
        <f t="shared" si="59"/>
        <v>0</v>
      </c>
      <c r="N255" s="31">
        <f t="shared" si="60"/>
        <v>1126053795</v>
      </c>
      <c r="O255" s="36">
        <f t="shared" si="61"/>
        <v>0.84506646752008208</v>
      </c>
      <c r="P255" s="31">
        <v>275727695</v>
      </c>
      <c r="Q255" s="31">
        <v>1217802035</v>
      </c>
      <c r="R255" s="31">
        <v>1266265562</v>
      </c>
      <c r="S255" s="31">
        <v>1024180178</v>
      </c>
      <c r="T255" s="36">
        <f t="shared" si="62"/>
        <v>0.80881942045581745</v>
      </c>
      <c r="U255" s="36">
        <f t="shared" si="63"/>
        <v>0.13868211896523497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206442302</v>
      </c>
      <c r="E256" s="31">
        <v>221231654</v>
      </c>
      <c r="F256" s="31">
        <v>27460211</v>
      </c>
      <c r="G256" s="36">
        <f t="shared" si="56"/>
        <v>0.13301639602914328</v>
      </c>
      <c r="H256" s="31">
        <v>28705864</v>
      </c>
      <c r="I256" s="36">
        <f t="shared" si="57"/>
        <v>0.13905029987507114</v>
      </c>
      <c r="J256" s="31">
        <v>25457214</v>
      </c>
      <c r="K256" s="36">
        <f t="shared" si="58"/>
        <v>0.11507039584850728</v>
      </c>
      <c r="L256" s="31">
        <v>0</v>
      </c>
      <c r="M256" s="36">
        <f t="shared" si="59"/>
        <v>0</v>
      </c>
      <c r="N256" s="31">
        <f t="shared" si="60"/>
        <v>81623289</v>
      </c>
      <c r="O256" s="36">
        <f t="shared" si="61"/>
        <v>0.36894941354097549</v>
      </c>
      <c r="P256" s="31">
        <v>24108993</v>
      </c>
      <c r="Q256" s="31">
        <v>151661162</v>
      </c>
      <c r="R256" s="31">
        <v>195547934</v>
      </c>
      <c r="S256" s="31">
        <v>67410573</v>
      </c>
      <c r="T256" s="36">
        <f t="shared" si="62"/>
        <v>0.34472659271357986</v>
      </c>
      <c r="U256" s="36">
        <f t="shared" si="63"/>
        <v>5.592191262405688E-2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714967133</v>
      </c>
      <c r="E257" s="31">
        <v>679414844</v>
      </c>
      <c r="F257" s="31">
        <v>223929493</v>
      </c>
      <c r="G257" s="36">
        <f t="shared" si="56"/>
        <v>0.31320249933782618</v>
      </c>
      <c r="H257" s="31">
        <v>206675889</v>
      </c>
      <c r="I257" s="36">
        <f t="shared" si="57"/>
        <v>0.28907047535568325</v>
      </c>
      <c r="J257" s="31">
        <v>145980380</v>
      </c>
      <c r="K257" s="36">
        <f t="shared" si="58"/>
        <v>0.21486192315221184</v>
      </c>
      <c r="L257" s="31">
        <v>0</v>
      </c>
      <c r="M257" s="36">
        <f t="shared" si="59"/>
        <v>0</v>
      </c>
      <c r="N257" s="31">
        <f t="shared" si="60"/>
        <v>576585762</v>
      </c>
      <c r="O257" s="36">
        <f t="shared" si="61"/>
        <v>0.84865052197770352</v>
      </c>
      <c r="P257" s="31">
        <v>57505351</v>
      </c>
      <c r="Q257" s="31">
        <v>642038296</v>
      </c>
      <c r="R257" s="31">
        <v>645517013</v>
      </c>
      <c r="S257" s="31">
        <v>465971826</v>
      </c>
      <c r="T257" s="36">
        <f t="shared" si="62"/>
        <v>0.72185831917028032</v>
      </c>
      <c r="U257" s="36">
        <f t="shared" si="63"/>
        <v>1.5385529774437861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225153000</v>
      </c>
      <c r="E258" s="31">
        <v>225366115</v>
      </c>
      <c r="F258" s="31">
        <v>90663835</v>
      </c>
      <c r="G258" s="36">
        <f t="shared" si="56"/>
        <v>0.40267655771852917</v>
      </c>
      <c r="H258" s="31">
        <v>72601240</v>
      </c>
      <c r="I258" s="36">
        <f t="shared" si="57"/>
        <v>0.3224529097991144</v>
      </c>
      <c r="J258" s="31">
        <v>59798972</v>
      </c>
      <c r="K258" s="36">
        <f t="shared" si="58"/>
        <v>0.26534145117601199</v>
      </c>
      <c r="L258" s="31">
        <v>0</v>
      </c>
      <c r="M258" s="36">
        <f t="shared" si="59"/>
        <v>0</v>
      </c>
      <c r="N258" s="31">
        <f t="shared" si="60"/>
        <v>223064047</v>
      </c>
      <c r="O258" s="36">
        <f t="shared" si="61"/>
        <v>0.98978520794929614</v>
      </c>
      <c r="P258" s="31">
        <v>60800122</v>
      </c>
      <c r="Q258" s="31">
        <v>213554000</v>
      </c>
      <c r="R258" s="31">
        <v>215106047</v>
      </c>
      <c r="S258" s="31">
        <v>213322417</v>
      </c>
      <c r="T258" s="36">
        <f t="shared" si="62"/>
        <v>0.99170813640585376</v>
      </c>
      <c r="U258" s="36">
        <f t="shared" si="63"/>
        <v>-1.6466249853906545E-2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2504685867</v>
      </c>
      <c r="E259" s="32">
        <f>SUM(E255:E258)</f>
        <v>2458515840</v>
      </c>
      <c r="F259" s="32">
        <f>SUM(F255:F258)</f>
        <v>806471027</v>
      </c>
      <c r="G259" s="37">
        <f t="shared" si="56"/>
        <v>0.32198489943409736</v>
      </c>
      <c r="H259" s="32">
        <f>SUM(H255:H258)</f>
        <v>655653104</v>
      </c>
      <c r="I259" s="37">
        <f t="shared" si="57"/>
        <v>0.26177059272718767</v>
      </c>
      <c r="J259" s="32">
        <f>SUM(J255:J258)</f>
        <v>545202762</v>
      </c>
      <c r="K259" s="37">
        <f t="shared" si="58"/>
        <v>0.22176093118033358</v>
      </c>
      <c r="L259" s="32">
        <f>SUM(L255:L258)</f>
        <v>0</v>
      </c>
      <c r="M259" s="37">
        <f t="shared" si="59"/>
        <v>0</v>
      </c>
      <c r="N259" s="32">
        <f t="shared" si="60"/>
        <v>2007326893</v>
      </c>
      <c r="O259" s="37">
        <f t="shared" si="61"/>
        <v>0.81647913767356484</v>
      </c>
      <c r="P259" s="32">
        <f>SUM(P255:P258)</f>
        <v>418142161</v>
      </c>
      <c r="Q259" s="32">
        <f>SUM(Q255:Q258)</f>
        <v>2225055493</v>
      </c>
      <c r="R259" s="32">
        <f>SUM(R255:R258)</f>
        <v>2322436556</v>
      </c>
      <c r="S259" s="32">
        <f>SUM(S255:S258)</f>
        <v>1770884994</v>
      </c>
      <c r="T259" s="37">
        <f t="shared" si="62"/>
        <v>0.76251167741264236</v>
      </c>
      <c r="U259" s="37">
        <f t="shared" si="63"/>
        <v>0.30386938426905008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10080953836</v>
      </c>
      <c r="E260" s="32">
        <f>SUM(E234:E239,E241:E246,E248:E253,E255:E258)</f>
        <v>10129069397</v>
      </c>
      <c r="F260" s="32">
        <f>SUM(F234:F239,F241:F246,F248:F253,F255:F258)</f>
        <v>3047110287</v>
      </c>
      <c r="G260" s="37">
        <f t="shared" si="56"/>
        <v>0.30226408498355511</v>
      </c>
      <c r="H260" s="32">
        <f>SUM(H234:H239,H241:H246,H248:H253,H255:H258)</f>
        <v>2852108826</v>
      </c>
      <c r="I260" s="37">
        <f t="shared" si="57"/>
        <v>0.28292053236221171</v>
      </c>
      <c r="J260" s="32">
        <f>SUM(J234:J239,J241:J246,J248:J253,J255:J258)</f>
        <v>2377563019</v>
      </c>
      <c r="K260" s="37">
        <f t="shared" si="58"/>
        <v>0.23472669855576073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8276782132</v>
      </c>
      <c r="O260" s="37">
        <f t="shared" si="61"/>
        <v>0.81713154561379497</v>
      </c>
      <c r="P260" s="32">
        <f>SUM(P234:P239,P241:P246,P248:P253,P255:P258)</f>
        <v>2501057198</v>
      </c>
      <c r="Q260" s="32">
        <f>SUM(Q234:Q239,Q241:Q246,Q248:Q253,Q255:Q258)</f>
        <v>9267537838</v>
      </c>
      <c r="R260" s="32">
        <f>SUM(R234:R239,R241:R246,R248:R253,R255:R258)</f>
        <v>9399687966</v>
      </c>
      <c r="S260" s="32">
        <f>SUM(S234:S239,S241:S246,S248:S253,S255:S258)</f>
        <v>5745369321</v>
      </c>
      <c r="T260" s="37">
        <f t="shared" si="62"/>
        <v>0.61122979207201478</v>
      </c>
      <c r="U260" s="37">
        <f t="shared" si="63"/>
        <v>-4.9376791182046409E-2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231207062</v>
      </c>
      <c r="E263" s="31">
        <v>253134542</v>
      </c>
      <c r="F263" s="31">
        <v>83343240</v>
      </c>
      <c r="G263" s="36">
        <f t="shared" ref="G263:G299" si="64">IF(($D263     =0),0,($F263     /$D263     ))</f>
        <v>0.36047013131458761</v>
      </c>
      <c r="H263" s="31">
        <v>77647880</v>
      </c>
      <c r="I263" s="36">
        <f t="shared" ref="I263:I299" si="65">IF(($D263     =0),0,($H263     /$D263     ))</f>
        <v>0.33583697369935872</v>
      </c>
      <c r="J263" s="31">
        <v>79828039</v>
      </c>
      <c r="K263" s="36">
        <f t="shared" ref="K263:K299" si="66">IF(($E263     =0),0,($J263     /$E263     ))</f>
        <v>0.31535814262756762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240819159</v>
      </c>
      <c r="O263" s="36">
        <f t="shared" ref="O263:O299" si="69">IF(($E263     =0),0,($N263     /$E263     ))</f>
        <v>0.95134846906827908</v>
      </c>
      <c r="P263" s="31">
        <v>61663376</v>
      </c>
      <c r="Q263" s="31">
        <v>203112550</v>
      </c>
      <c r="R263" s="31">
        <v>214127226</v>
      </c>
      <c r="S263" s="31">
        <v>75349954</v>
      </c>
      <c r="T263" s="36">
        <f t="shared" ref="T263:T299" si="70">IF(($R263     =0),0,($S263     /$R263     ))</f>
        <v>0.35189338323562835</v>
      </c>
      <c r="U263" s="36">
        <f t="shared" ref="U263:U299" si="71">IF(($P263     =0),0,(($J263     /$P263     )-1))</f>
        <v>0.29457782201221039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94598009</v>
      </c>
      <c r="E264" s="31">
        <v>157886228</v>
      </c>
      <c r="F264" s="31">
        <v>30367797</v>
      </c>
      <c r="G264" s="36">
        <f t="shared" si="64"/>
        <v>0.32101940961569286</v>
      </c>
      <c r="H264" s="31">
        <v>25384395</v>
      </c>
      <c r="I264" s="36">
        <f t="shared" si="65"/>
        <v>0.26833963281404793</v>
      </c>
      <c r="J264" s="31">
        <v>89477558</v>
      </c>
      <c r="K264" s="36">
        <f t="shared" si="66"/>
        <v>0.5667217409234705</v>
      </c>
      <c r="L264" s="31">
        <v>0</v>
      </c>
      <c r="M264" s="36">
        <f t="shared" si="67"/>
        <v>0</v>
      </c>
      <c r="N264" s="31">
        <f t="shared" si="68"/>
        <v>145229750</v>
      </c>
      <c r="O264" s="36">
        <f t="shared" si="69"/>
        <v>0.91983798612251344</v>
      </c>
      <c r="P264" s="31">
        <v>23021019</v>
      </c>
      <c r="Q264" s="31">
        <v>83251536</v>
      </c>
      <c r="R264" s="31">
        <v>88792658</v>
      </c>
      <c r="S264" s="31">
        <v>70615041</v>
      </c>
      <c r="T264" s="36">
        <f t="shared" si="70"/>
        <v>0.79528017958421737</v>
      </c>
      <c r="U264" s="36">
        <f t="shared" si="71"/>
        <v>2.8867766018524201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213871577</v>
      </c>
      <c r="E265" s="31">
        <v>213656300</v>
      </c>
      <c r="F265" s="31">
        <v>44124455</v>
      </c>
      <c r="G265" s="36">
        <f t="shared" si="64"/>
        <v>0.20631285194105059</v>
      </c>
      <c r="H265" s="31">
        <v>42691407</v>
      </c>
      <c r="I265" s="36">
        <f t="shared" si="65"/>
        <v>0.19961234493539082</v>
      </c>
      <c r="J265" s="31">
        <v>43798851</v>
      </c>
      <c r="K265" s="36">
        <f t="shared" si="66"/>
        <v>0.20499676817393167</v>
      </c>
      <c r="L265" s="31">
        <v>0</v>
      </c>
      <c r="M265" s="36">
        <f t="shared" si="67"/>
        <v>0</v>
      </c>
      <c r="N265" s="31">
        <f t="shared" si="68"/>
        <v>130614713</v>
      </c>
      <c r="O265" s="36">
        <f t="shared" si="69"/>
        <v>0.61133096941208853</v>
      </c>
      <c r="P265" s="31">
        <v>39020567</v>
      </c>
      <c r="Q265" s="31">
        <v>188568832</v>
      </c>
      <c r="R265" s="31">
        <v>188568832</v>
      </c>
      <c r="S265" s="31">
        <v>104726688</v>
      </c>
      <c r="T265" s="36">
        <f t="shared" si="70"/>
        <v>0.55537644736538427</v>
      </c>
      <c r="U265" s="36">
        <f t="shared" si="71"/>
        <v>0.12245552454427422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47856652</v>
      </c>
      <c r="E266" s="31">
        <v>55662702</v>
      </c>
      <c r="F266" s="31">
        <v>20089295</v>
      </c>
      <c r="G266" s="36">
        <f t="shared" si="64"/>
        <v>0.4197806190036027</v>
      </c>
      <c r="H266" s="31">
        <v>16754735</v>
      </c>
      <c r="I266" s="36">
        <f t="shared" si="65"/>
        <v>0.35010253120088719</v>
      </c>
      <c r="J266" s="31">
        <v>11692641</v>
      </c>
      <c r="K266" s="36">
        <f t="shared" si="66"/>
        <v>0.21006240408523466</v>
      </c>
      <c r="L266" s="31">
        <v>0</v>
      </c>
      <c r="M266" s="36">
        <f t="shared" si="67"/>
        <v>0</v>
      </c>
      <c r="N266" s="31">
        <f t="shared" si="68"/>
        <v>48536671</v>
      </c>
      <c r="O266" s="36">
        <f t="shared" si="69"/>
        <v>0.87197834916458061</v>
      </c>
      <c r="P266" s="31">
        <v>13962969</v>
      </c>
      <c r="Q266" s="31">
        <v>48354530</v>
      </c>
      <c r="R266" s="31">
        <v>52168469</v>
      </c>
      <c r="S266" s="31">
        <v>49033150</v>
      </c>
      <c r="T266" s="36">
        <f t="shared" si="70"/>
        <v>0.9399001147608913</v>
      </c>
      <c r="U266" s="36">
        <f t="shared" si="71"/>
        <v>-0.16259636471297756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587533300</v>
      </c>
      <c r="E267" s="32">
        <f>SUM(E263:E266)</f>
        <v>680339772</v>
      </c>
      <c r="F267" s="32">
        <f>SUM(F263:F266)</f>
        <v>177924787</v>
      </c>
      <c r="G267" s="37">
        <f t="shared" si="64"/>
        <v>0.30283353641402111</v>
      </c>
      <c r="H267" s="32">
        <f>SUM(H263:H266)</f>
        <v>162478417</v>
      </c>
      <c r="I267" s="37">
        <f t="shared" si="65"/>
        <v>0.27654333294810696</v>
      </c>
      <c r="J267" s="32">
        <f>SUM(J263:J266)</f>
        <v>224797089</v>
      </c>
      <c r="K267" s="37">
        <f t="shared" si="66"/>
        <v>0.3304188557713777</v>
      </c>
      <c r="L267" s="32">
        <f>SUM(L263:L266)</f>
        <v>0</v>
      </c>
      <c r="M267" s="37">
        <f t="shared" si="67"/>
        <v>0</v>
      </c>
      <c r="N267" s="32">
        <f t="shared" si="68"/>
        <v>565200293</v>
      </c>
      <c r="O267" s="37">
        <f t="shared" si="69"/>
        <v>0.83076179912057235</v>
      </c>
      <c r="P267" s="32">
        <f>SUM(P263:P266)</f>
        <v>137667931</v>
      </c>
      <c r="Q267" s="32">
        <f>SUM(Q263:Q266)</f>
        <v>523287448</v>
      </c>
      <c r="R267" s="32">
        <f>SUM(R263:R266)</f>
        <v>543657185</v>
      </c>
      <c r="S267" s="32">
        <f>SUM(S263:S266)</f>
        <v>299724833</v>
      </c>
      <c r="T267" s="37">
        <f t="shared" si="70"/>
        <v>0.5513121895004478</v>
      </c>
      <c r="U267" s="37">
        <f t="shared" si="71"/>
        <v>0.63289364027705197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57344206</v>
      </c>
      <c r="E268" s="31">
        <v>55567893</v>
      </c>
      <c r="F268" s="31">
        <v>-15535</v>
      </c>
      <c r="G268" s="36">
        <f t="shared" si="64"/>
        <v>-2.7090792747221922E-4</v>
      </c>
      <c r="H268" s="31">
        <v>10614684</v>
      </c>
      <c r="I268" s="36">
        <f t="shared" si="65"/>
        <v>0.18510473403363542</v>
      </c>
      <c r="J268" s="31">
        <v>8774191</v>
      </c>
      <c r="K268" s="36">
        <f t="shared" si="66"/>
        <v>0.15790037243269239</v>
      </c>
      <c r="L268" s="31">
        <v>0</v>
      </c>
      <c r="M268" s="36">
        <f t="shared" si="67"/>
        <v>0</v>
      </c>
      <c r="N268" s="31">
        <f t="shared" si="68"/>
        <v>19373340</v>
      </c>
      <c r="O268" s="36">
        <f t="shared" si="69"/>
        <v>0.34864269552203464</v>
      </c>
      <c r="P268" s="31">
        <v>6646038</v>
      </c>
      <c r="Q268" s="31">
        <v>69790663</v>
      </c>
      <c r="R268" s="31">
        <v>59037784</v>
      </c>
      <c r="S268" s="31">
        <v>13259720</v>
      </c>
      <c r="T268" s="36">
        <f t="shared" si="70"/>
        <v>0.22459718339021667</v>
      </c>
      <c r="U268" s="36">
        <f t="shared" si="71"/>
        <v>0.32021378752273155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148795627</v>
      </c>
      <c r="E269" s="31">
        <v>96309469</v>
      </c>
      <c r="F269" s="31">
        <v>86811180</v>
      </c>
      <c r="G269" s="36">
        <f t="shared" si="64"/>
        <v>0.58342561371108037</v>
      </c>
      <c r="H269" s="31">
        <v>26601991</v>
      </c>
      <c r="I269" s="36">
        <f t="shared" si="65"/>
        <v>0.1787820753630078</v>
      </c>
      <c r="J269" s="31">
        <v>20389083</v>
      </c>
      <c r="K269" s="36">
        <f t="shared" si="66"/>
        <v>0.21170382530091617</v>
      </c>
      <c r="L269" s="31">
        <v>0</v>
      </c>
      <c r="M269" s="36">
        <f t="shared" si="67"/>
        <v>0</v>
      </c>
      <c r="N269" s="31">
        <f t="shared" si="68"/>
        <v>133802254</v>
      </c>
      <c r="O269" s="36">
        <f t="shared" si="69"/>
        <v>1.3892948989262934</v>
      </c>
      <c r="P269" s="31">
        <v>38766448</v>
      </c>
      <c r="Q269" s="31">
        <v>133775317</v>
      </c>
      <c r="R269" s="31">
        <v>140364418</v>
      </c>
      <c r="S269" s="31">
        <v>134456274</v>
      </c>
      <c r="T269" s="36">
        <f t="shared" si="70"/>
        <v>0.95790853491089178</v>
      </c>
      <c r="U269" s="36">
        <f t="shared" si="71"/>
        <v>-0.47405336181431945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59410314</v>
      </c>
      <c r="E270" s="31">
        <v>59410314</v>
      </c>
      <c r="F270" s="31">
        <v>26626154</v>
      </c>
      <c r="G270" s="36">
        <f t="shared" si="64"/>
        <v>0.4481739315499999</v>
      </c>
      <c r="H270" s="31">
        <v>1020604</v>
      </c>
      <c r="I270" s="36">
        <f t="shared" si="65"/>
        <v>1.71789026396999E-2</v>
      </c>
      <c r="J270" s="31">
        <v>13188590</v>
      </c>
      <c r="K270" s="36">
        <f t="shared" si="66"/>
        <v>0.22199158886788581</v>
      </c>
      <c r="L270" s="31">
        <v>0</v>
      </c>
      <c r="M270" s="36">
        <f t="shared" si="67"/>
        <v>0</v>
      </c>
      <c r="N270" s="31">
        <f t="shared" si="68"/>
        <v>40835348</v>
      </c>
      <c r="O270" s="36">
        <f t="shared" si="69"/>
        <v>0.68734442305758559</v>
      </c>
      <c r="P270" s="31">
        <v>16163399</v>
      </c>
      <c r="Q270" s="31">
        <v>55273960</v>
      </c>
      <c r="R270" s="31">
        <v>55273960</v>
      </c>
      <c r="S270" s="31">
        <v>50094665</v>
      </c>
      <c r="T270" s="36">
        <f t="shared" si="70"/>
        <v>0.90629773947804715</v>
      </c>
      <c r="U270" s="36">
        <f t="shared" si="71"/>
        <v>-0.18404600418513462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44097059</v>
      </c>
      <c r="E271" s="31">
        <v>44627328</v>
      </c>
      <c r="F271" s="31">
        <v>19272008</v>
      </c>
      <c r="G271" s="36">
        <f t="shared" si="64"/>
        <v>0.43703612977908574</v>
      </c>
      <c r="H271" s="31">
        <v>232788</v>
      </c>
      <c r="I271" s="36">
        <f t="shared" si="65"/>
        <v>5.2789915082545524E-3</v>
      </c>
      <c r="J271" s="31">
        <v>84288</v>
      </c>
      <c r="K271" s="36">
        <f t="shared" si="66"/>
        <v>1.8887081924331209E-3</v>
      </c>
      <c r="L271" s="31">
        <v>0</v>
      </c>
      <c r="M271" s="36">
        <f t="shared" si="67"/>
        <v>0</v>
      </c>
      <c r="N271" s="31">
        <f t="shared" si="68"/>
        <v>19589084</v>
      </c>
      <c r="O271" s="36">
        <f t="shared" si="69"/>
        <v>0.43894817095031996</v>
      </c>
      <c r="P271" s="31">
        <v>1444304</v>
      </c>
      <c r="Q271" s="31">
        <v>41025266</v>
      </c>
      <c r="R271" s="31">
        <v>41589266</v>
      </c>
      <c r="S271" s="31">
        <v>19438489</v>
      </c>
      <c r="T271" s="36">
        <f t="shared" si="70"/>
        <v>0.46739197080323563</v>
      </c>
      <c r="U271" s="36">
        <f t="shared" si="71"/>
        <v>-0.94164109494953974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20285240</v>
      </c>
      <c r="E272" s="31">
        <v>21359320</v>
      </c>
      <c r="F272" s="31">
        <v>2590533</v>
      </c>
      <c r="G272" s="36">
        <f t="shared" si="64"/>
        <v>0.12770531677219496</v>
      </c>
      <c r="H272" s="31">
        <v>3550325</v>
      </c>
      <c r="I272" s="36">
        <f t="shared" si="65"/>
        <v>0.17502011314630736</v>
      </c>
      <c r="J272" s="31">
        <v>2697610</v>
      </c>
      <c r="K272" s="36">
        <f t="shared" si="66"/>
        <v>0.12629662367528555</v>
      </c>
      <c r="L272" s="31">
        <v>0</v>
      </c>
      <c r="M272" s="36">
        <f t="shared" si="67"/>
        <v>0</v>
      </c>
      <c r="N272" s="31">
        <f t="shared" si="68"/>
        <v>8838468</v>
      </c>
      <c r="O272" s="36">
        <f t="shared" si="69"/>
        <v>0.4137991284366731</v>
      </c>
      <c r="P272" s="31">
        <v>1981855</v>
      </c>
      <c r="Q272" s="31">
        <v>18554491</v>
      </c>
      <c r="R272" s="31">
        <v>21380450</v>
      </c>
      <c r="S272" s="31">
        <v>9800905</v>
      </c>
      <c r="T272" s="36">
        <f t="shared" si="70"/>
        <v>0.45840499147585761</v>
      </c>
      <c r="U272" s="36">
        <f t="shared" si="71"/>
        <v>0.36115407030282243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14853384</v>
      </c>
      <c r="E273" s="31">
        <v>14853384</v>
      </c>
      <c r="F273" s="31">
        <v>9581576</v>
      </c>
      <c r="G273" s="36">
        <f t="shared" si="64"/>
        <v>0.64507697370511663</v>
      </c>
      <c r="H273" s="31">
        <v>752794</v>
      </c>
      <c r="I273" s="36">
        <f t="shared" si="65"/>
        <v>5.0681649380370154E-2</v>
      </c>
      <c r="J273" s="31">
        <v>884196</v>
      </c>
      <c r="K273" s="36">
        <f t="shared" si="66"/>
        <v>5.95282529556901E-2</v>
      </c>
      <c r="L273" s="31">
        <v>0</v>
      </c>
      <c r="M273" s="36">
        <f t="shared" si="67"/>
        <v>0</v>
      </c>
      <c r="N273" s="31">
        <f t="shared" si="68"/>
        <v>11218566</v>
      </c>
      <c r="O273" s="36">
        <f t="shared" si="69"/>
        <v>0.75528687604117684</v>
      </c>
      <c r="P273" s="31">
        <v>573771</v>
      </c>
      <c r="Q273" s="31">
        <v>11484639</v>
      </c>
      <c r="R273" s="31">
        <v>14117215</v>
      </c>
      <c r="S273" s="31">
        <v>11168321</v>
      </c>
      <c r="T273" s="36">
        <f t="shared" si="70"/>
        <v>0.79111361553960891</v>
      </c>
      <c r="U273" s="36">
        <f t="shared" si="71"/>
        <v>0.5410259493770162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69403625</v>
      </c>
      <c r="E274" s="31">
        <v>67583625</v>
      </c>
      <c r="F274" s="31">
        <v>24388470</v>
      </c>
      <c r="G274" s="36">
        <f t="shared" si="64"/>
        <v>0.35140052122637688</v>
      </c>
      <c r="H274" s="31">
        <v>21372270</v>
      </c>
      <c r="I274" s="36">
        <f t="shared" si="65"/>
        <v>0.30794169612898464</v>
      </c>
      <c r="J274" s="31">
        <v>13953854</v>
      </c>
      <c r="K274" s="36">
        <f t="shared" si="66"/>
        <v>0.20646797208643367</v>
      </c>
      <c r="L274" s="31">
        <v>0</v>
      </c>
      <c r="M274" s="36">
        <f t="shared" si="67"/>
        <v>0</v>
      </c>
      <c r="N274" s="31">
        <f t="shared" si="68"/>
        <v>59714594</v>
      </c>
      <c r="O274" s="36">
        <f t="shared" si="69"/>
        <v>0.88356601173731064</v>
      </c>
      <c r="P274" s="31">
        <v>16151070</v>
      </c>
      <c r="Q274" s="31">
        <v>66122890</v>
      </c>
      <c r="R274" s="31">
        <v>67628506</v>
      </c>
      <c r="S274" s="31">
        <v>57786227</v>
      </c>
      <c r="T274" s="36">
        <f t="shared" si="70"/>
        <v>0.8544655267114728</v>
      </c>
      <c r="U274" s="36">
        <f t="shared" si="71"/>
        <v>-0.13604151303907419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414189455</v>
      </c>
      <c r="E275" s="32">
        <f>SUM(E268:E274)</f>
        <v>359711333</v>
      </c>
      <c r="F275" s="32">
        <f>SUM(F268:F274)</f>
        <v>169254386</v>
      </c>
      <c r="G275" s="37">
        <f t="shared" si="64"/>
        <v>0.40864001716316029</v>
      </c>
      <c r="H275" s="32">
        <f>SUM(H268:H274)</f>
        <v>64145456</v>
      </c>
      <c r="I275" s="37">
        <f t="shared" si="65"/>
        <v>0.15486984331843986</v>
      </c>
      <c r="J275" s="32">
        <f>SUM(J268:J274)</f>
        <v>59971812</v>
      </c>
      <c r="K275" s="37">
        <f t="shared" si="66"/>
        <v>0.16672205320814842</v>
      </c>
      <c r="L275" s="32">
        <f>SUM(L268:L274)</f>
        <v>0</v>
      </c>
      <c r="M275" s="37">
        <f t="shared" si="67"/>
        <v>0</v>
      </c>
      <c r="N275" s="32">
        <f t="shared" si="68"/>
        <v>293371654</v>
      </c>
      <c r="O275" s="37">
        <f t="shared" si="69"/>
        <v>0.81557523237667906</v>
      </c>
      <c r="P275" s="32">
        <f>SUM(P268:P274)</f>
        <v>81726885</v>
      </c>
      <c r="Q275" s="32">
        <f>SUM(Q268:Q274)</f>
        <v>396027226</v>
      </c>
      <c r="R275" s="32">
        <f>SUM(R268:R274)</f>
        <v>399391599</v>
      </c>
      <c r="S275" s="32">
        <f>SUM(S268:S274)</f>
        <v>296004601</v>
      </c>
      <c r="T275" s="37">
        <f t="shared" si="70"/>
        <v>0.74113877643179971</v>
      </c>
      <c r="U275" s="37">
        <f t="shared" si="71"/>
        <v>-0.26619236741985208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98780651</v>
      </c>
      <c r="E276" s="31">
        <v>94975973</v>
      </c>
      <c r="F276" s="31">
        <v>5895688</v>
      </c>
      <c r="G276" s="36">
        <f t="shared" si="64"/>
        <v>5.968464411112253E-2</v>
      </c>
      <c r="H276" s="31">
        <v>7098397</v>
      </c>
      <c r="I276" s="36">
        <f t="shared" si="65"/>
        <v>7.1860196588499903E-2</v>
      </c>
      <c r="J276" s="31">
        <v>6902770</v>
      </c>
      <c r="K276" s="36">
        <f t="shared" si="66"/>
        <v>7.2679118538748741E-2</v>
      </c>
      <c r="L276" s="31">
        <v>0</v>
      </c>
      <c r="M276" s="36">
        <f t="shared" si="67"/>
        <v>0</v>
      </c>
      <c r="N276" s="31">
        <f t="shared" si="68"/>
        <v>19896855</v>
      </c>
      <c r="O276" s="36">
        <f t="shared" si="69"/>
        <v>0.20949356317728907</v>
      </c>
      <c r="P276" s="31">
        <v>11355391</v>
      </c>
      <c r="Q276" s="31">
        <v>95553867</v>
      </c>
      <c r="R276" s="31">
        <v>95031144</v>
      </c>
      <c r="S276" s="31">
        <v>29204008</v>
      </c>
      <c r="T276" s="36">
        <f t="shared" si="70"/>
        <v>0.30730986464816207</v>
      </c>
      <c r="U276" s="36">
        <f t="shared" si="71"/>
        <v>-0.39211516362580556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24007350</v>
      </c>
      <c r="E277" s="31">
        <v>32069500</v>
      </c>
      <c r="F277" s="31">
        <v>12930935</v>
      </c>
      <c r="G277" s="36">
        <f t="shared" si="64"/>
        <v>0.53862400473188421</v>
      </c>
      <c r="H277" s="31">
        <v>6627258</v>
      </c>
      <c r="I277" s="36">
        <f t="shared" si="65"/>
        <v>0.27605120931714661</v>
      </c>
      <c r="J277" s="31">
        <v>6300364</v>
      </c>
      <c r="K277" s="36">
        <f t="shared" si="66"/>
        <v>0.19645968911270834</v>
      </c>
      <c r="L277" s="31">
        <v>0</v>
      </c>
      <c r="M277" s="36">
        <f t="shared" si="67"/>
        <v>0</v>
      </c>
      <c r="N277" s="31">
        <f t="shared" si="68"/>
        <v>25858557</v>
      </c>
      <c r="O277" s="36">
        <f t="shared" si="69"/>
        <v>0.80632866118898017</v>
      </c>
      <c r="P277" s="31">
        <v>4060638</v>
      </c>
      <c r="Q277" s="31">
        <v>24147617</v>
      </c>
      <c r="R277" s="31">
        <v>24335317</v>
      </c>
      <c r="S277" s="31">
        <v>18045113</v>
      </c>
      <c r="T277" s="36">
        <f t="shared" si="70"/>
        <v>0.7415195372223834</v>
      </c>
      <c r="U277" s="36">
        <f t="shared" si="71"/>
        <v>0.55156997496452531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48511959</v>
      </c>
      <c r="E278" s="31">
        <v>48781959</v>
      </c>
      <c r="F278" s="31">
        <v>4174814</v>
      </c>
      <c r="G278" s="36">
        <f t="shared" si="64"/>
        <v>8.6057419367459476E-2</v>
      </c>
      <c r="H278" s="31">
        <v>26492128</v>
      </c>
      <c r="I278" s="36">
        <f t="shared" si="65"/>
        <v>0.54609478870972827</v>
      </c>
      <c r="J278" s="31">
        <v>4181157</v>
      </c>
      <c r="K278" s="36">
        <f t="shared" si="66"/>
        <v>8.5711133495069355E-2</v>
      </c>
      <c r="L278" s="31">
        <v>0</v>
      </c>
      <c r="M278" s="36">
        <f t="shared" si="67"/>
        <v>0</v>
      </c>
      <c r="N278" s="31">
        <f t="shared" si="68"/>
        <v>34848099</v>
      </c>
      <c r="O278" s="36">
        <f t="shared" si="69"/>
        <v>0.714364484624326</v>
      </c>
      <c r="P278" s="31">
        <v>9254709</v>
      </c>
      <c r="Q278" s="31">
        <v>46796147</v>
      </c>
      <c r="R278" s="31">
        <v>46796147</v>
      </c>
      <c r="S278" s="31">
        <v>55963997</v>
      </c>
      <c r="T278" s="36">
        <f t="shared" si="70"/>
        <v>1.195910359884971</v>
      </c>
      <c r="U278" s="36">
        <f t="shared" si="71"/>
        <v>-0.54821302322957965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68492568</v>
      </c>
      <c r="E279" s="31">
        <v>68492568</v>
      </c>
      <c r="F279" s="31">
        <v>742146</v>
      </c>
      <c r="G279" s="36">
        <f t="shared" si="64"/>
        <v>1.0835423779117174E-2</v>
      </c>
      <c r="H279" s="31">
        <v>1206377</v>
      </c>
      <c r="I279" s="36">
        <f t="shared" si="65"/>
        <v>1.7613254039474766E-2</v>
      </c>
      <c r="J279" s="31">
        <v>1326326</v>
      </c>
      <c r="K279" s="36">
        <f t="shared" si="66"/>
        <v>1.9364524337881446E-2</v>
      </c>
      <c r="L279" s="31">
        <v>0</v>
      </c>
      <c r="M279" s="36">
        <f t="shared" si="67"/>
        <v>0</v>
      </c>
      <c r="N279" s="31">
        <f t="shared" si="68"/>
        <v>3274849</v>
      </c>
      <c r="O279" s="36">
        <f t="shared" si="69"/>
        <v>4.7813202156473389E-2</v>
      </c>
      <c r="P279" s="31">
        <v>544088</v>
      </c>
      <c r="Q279" s="31">
        <v>57896868</v>
      </c>
      <c r="R279" s="31">
        <v>57896868</v>
      </c>
      <c r="S279" s="31">
        <v>16055683</v>
      </c>
      <c r="T279" s="36">
        <f t="shared" si="70"/>
        <v>0.27731522541081149</v>
      </c>
      <c r="U279" s="36">
        <f t="shared" si="71"/>
        <v>1.437704930084839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39149847</v>
      </c>
      <c r="E280" s="31">
        <v>46907074</v>
      </c>
      <c r="F280" s="31">
        <v>17180354</v>
      </c>
      <c r="G280" s="36">
        <f t="shared" si="64"/>
        <v>0.43883578906451409</v>
      </c>
      <c r="H280" s="31">
        <v>15518393</v>
      </c>
      <c r="I280" s="36">
        <f t="shared" si="65"/>
        <v>0.39638451205186065</v>
      </c>
      <c r="J280" s="31">
        <v>1475446</v>
      </c>
      <c r="K280" s="36">
        <f t="shared" si="66"/>
        <v>3.1454658629954196E-2</v>
      </c>
      <c r="L280" s="31">
        <v>0</v>
      </c>
      <c r="M280" s="36">
        <f t="shared" si="67"/>
        <v>0</v>
      </c>
      <c r="N280" s="31">
        <f t="shared" si="68"/>
        <v>34174193</v>
      </c>
      <c r="O280" s="36">
        <f t="shared" si="69"/>
        <v>0.728550943083766</v>
      </c>
      <c r="P280" s="31">
        <v>26206146</v>
      </c>
      <c r="Q280" s="31">
        <v>34373528</v>
      </c>
      <c r="R280" s="31">
        <v>34937862</v>
      </c>
      <c r="S280" s="31">
        <v>30280065</v>
      </c>
      <c r="T280" s="36">
        <f t="shared" si="70"/>
        <v>0.866683399230325</v>
      </c>
      <c r="U280" s="36">
        <f t="shared" si="71"/>
        <v>-0.94369847439604437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34836613</v>
      </c>
      <c r="E281" s="31">
        <v>33637116</v>
      </c>
      <c r="F281" s="31">
        <v>5489912</v>
      </c>
      <c r="G281" s="36">
        <f t="shared" si="64"/>
        <v>0.15759029157053817</v>
      </c>
      <c r="H281" s="31">
        <v>3921948</v>
      </c>
      <c r="I281" s="36">
        <f t="shared" si="65"/>
        <v>0.11258120874150424</v>
      </c>
      <c r="J281" s="31">
        <v>6494843</v>
      </c>
      <c r="K281" s="36">
        <f t="shared" si="66"/>
        <v>0.19308560817163992</v>
      </c>
      <c r="L281" s="31">
        <v>0</v>
      </c>
      <c r="M281" s="36">
        <f t="shared" si="67"/>
        <v>0</v>
      </c>
      <c r="N281" s="31">
        <f t="shared" si="68"/>
        <v>15906703</v>
      </c>
      <c r="O281" s="36">
        <f t="shared" si="69"/>
        <v>0.47289140365065779</v>
      </c>
      <c r="P281" s="31">
        <v>16665300</v>
      </c>
      <c r="Q281" s="31">
        <v>31426802</v>
      </c>
      <c r="R281" s="31">
        <v>31468932</v>
      </c>
      <c r="S281" s="31">
        <v>63896279</v>
      </c>
      <c r="T281" s="36">
        <f t="shared" si="70"/>
        <v>2.0304559112460505</v>
      </c>
      <c r="U281" s="36">
        <f t="shared" si="71"/>
        <v>-0.61027746275194561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71188514</v>
      </c>
      <c r="E282" s="31">
        <v>71188515</v>
      </c>
      <c r="F282" s="31">
        <v>7601707</v>
      </c>
      <c r="G282" s="36">
        <f t="shared" si="64"/>
        <v>0.10678277397390258</v>
      </c>
      <c r="H282" s="31">
        <v>17108743</v>
      </c>
      <c r="I282" s="36">
        <f t="shared" si="65"/>
        <v>0.24033010437610763</v>
      </c>
      <c r="J282" s="31">
        <v>18242501</v>
      </c>
      <c r="K282" s="36">
        <f t="shared" si="66"/>
        <v>0.25625623740009185</v>
      </c>
      <c r="L282" s="31">
        <v>0</v>
      </c>
      <c r="M282" s="36">
        <f t="shared" si="67"/>
        <v>0</v>
      </c>
      <c r="N282" s="31">
        <f t="shared" si="68"/>
        <v>42952951</v>
      </c>
      <c r="O282" s="36">
        <f t="shared" si="69"/>
        <v>0.6033691108741347</v>
      </c>
      <c r="P282" s="31">
        <v>20281508</v>
      </c>
      <c r="Q282" s="31">
        <v>60366758</v>
      </c>
      <c r="R282" s="31">
        <v>67448203</v>
      </c>
      <c r="S282" s="31">
        <v>65997037</v>
      </c>
      <c r="T282" s="36">
        <f t="shared" si="70"/>
        <v>0.97848473442650508</v>
      </c>
      <c r="U282" s="36">
        <f t="shared" si="71"/>
        <v>-0.10053527577929611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49642876</v>
      </c>
      <c r="E283" s="31">
        <v>49983029</v>
      </c>
      <c r="F283" s="31">
        <v>13549205</v>
      </c>
      <c r="G283" s="36">
        <f t="shared" si="64"/>
        <v>0.27293352222381312</v>
      </c>
      <c r="H283" s="31">
        <v>3727539</v>
      </c>
      <c r="I283" s="36">
        <f t="shared" si="65"/>
        <v>7.5087088024473045E-2</v>
      </c>
      <c r="J283" s="31">
        <v>4004897</v>
      </c>
      <c r="K283" s="36">
        <f t="shared" si="66"/>
        <v>8.0125136073686126E-2</v>
      </c>
      <c r="L283" s="31">
        <v>0</v>
      </c>
      <c r="M283" s="36">
        <f t="shared" si="67"/>
        <v>0</v>
      </c>
      <c r="N283" s="31">
        <f t="shared" si="68"/>
        <v>21281641</v>
      </c>
      <c r="O283" s="36">
        <f t="shared" si="69"/>
        <v>0.42577733734384127</v>
      </c>
      <c r="P283" s="31">
        <v>4442687</v>
      </c>
      <c r="Q283" s="31">
        <v>83503361</v>
      </c>
      <c r="R283" s="31">
        <v>86584487</v>
      </c>
      <c r="S283" s="31">
        <v>20774579</v>
      </c>
      <c r="T283" s="36">
        <f t="shared" si="70"/>
        <v>0.23993419283063952</v>
      </c>
      <c r="U283" s="36">
        <f t="shared" si="71"/>
        <v>-9.8541715857993095E-2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67240100</v>
      </c>
      <c r="E284" s="31">
        <v>67597614</v>
      </c>
      <c r="F284" s="31">
        <v>30355751</v>
      </c>
      <c r="G284" s="36">
        <f t="shared" si="64"/>
        <v>0.45145309123573579</v>
      </c>
      <c r="H284" s="31">
        <v>21080943</v>
      </c>
      <c r="I284" s="36">
        <f t="shared" si="65"/>
        <v>0.31351742486998085</v>
      </c>
      <c r="J284" s="31">
        <v>15877461</v>
      </c>
      <c r="K284" s="36">
        <f t="shared" si="66"/>
        <v>0.23488197379274364</v>
      </c>
      <c r="L284" s="31">
        <v>0</v>
      </c>
      <c r="M284" s="36">
        <f t="shared" si="67"/>
        <v>0</v>
      </c>
      <c r="N284" s="31">
        <f t="shared" si="68"/>
        <v>67314155</v>
      </c>
      <c r="O284" s="36">
        <f t="shared" si="69"/>
        <v>0.99580667151950064</v>
      </c>
      <c r="P284" s="31">
        <v>17275075</v>
      </c>
      <c r="Q284" s="31">
        <v>64828150</v>
      </c>
      <c r="R284" s="31">
        <v>65263515</v>
      </c>
      <c r="S284" s="31">
        <v>65782527</v>
      </c>
      <c r="T284" s="36">
        <f t="shared" si="70"/>
        <v>1.0079525597111954</v>
      </c>
      <c r="U284" s="36">
        <f t="shared" si="71"/>
        <v>-8.0903498248198646E-2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501850478</v>
      </c>
      <c r="E285" s="32">
        <f>SUM(E276:E284)</f>
        <v>513633348</v>
      </c>
      <c r="F285" s="32">
        <f>SUM(F276:F284)</f>
        <v>97920512</v>
      </c>
      <c r="G285" s="37">
        <f t="shared" si="64"/>
        <v>0.19511889754541592</v>
      </c>
      <c r="H285" s="32">
        <f>SUM(H276:H284)</f>
        <v>102781726</v>
      </c>
      <c r="I285" s="37">
        <f t="shared" si="65"/>
        <v>0.20480547594496862</v>
      </c>
      <c r="J285" s="32">
        <f>SUM(J276:J284)</f>
        <v>64805765</v>
      </c>
      <c r="K285" s="37">
        <f t="shared" si="66"/>
        <v>0.12617125669963314</v>
      </c>
      <c r="L285" s="32">
        <f>SUM(L276:L284)</f>
        <v>0</v>
      </c>
      <c r="M285" s="37">
        <f t="shared" si="67"/>
        <v>0</v>
      </c>
      <c r="N285" s="32">
        <f t="shared" si="68"/>
        <v>265508003</v>
      </c>
      <c r="O285" s="37">
        <f t="shared" si="69"/>
        <v>0.51692127085175166</v>
      </c>
      <c r="P285" s="32">
        <f>SUM(P276:P284)</f>
        <v>110085542</v>
      </c>
      <c r="Q285" s="32">
        <f>SUM(Q276:Q284)</f>
        <v>498893098</v>
      </c>
      <c r="R285" s="32">
        <f>SUM(R276:R284)</f>
        <v>509762475</v>
      </c>
      <c r="S285" s="32">
        <f>SUM(S276:S284)</f>
        <v>365999288</v>
      </c>
      <c r="T285" s="37">
        <f t="shared" si="70"/>
        <v>0.71798005139550536</v>
      </c>
      <c r="U285" s="37">
        <f t="shared" si="71"/>
        <v>-0.41131447579192548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167490173</v>
      </c>
      <c r="E286" s="31">
        <v>167490173</v>
      </c>
      <c r="F286" s="31">
        <v>1329102</v>
      </c>
      <c r="G286" s="36">
        <f t="shared" si="64"/>
        <v>7.9354028728598897E-3</v>
      </c>
      <c r="H286" s="31">
        <v>7848526</v>
      </c>
      <c r="I286" s="36">
        <f t="shared" si="65"/>
        <v>4.6859620832799549E-2</v>
      </c>
      <c r="J286" s="31">
        <v>8074787</v>
      </c>
      <c r="K286" s="36">
        <f t="shared" si="66"/>
        <v>4.8210512028069849E-2</v>
      </c>
      <c r="L286" s="31">
        <v>0</v>
      </c>
      <c r="M286" s="36">
        <f t="shared" si="67"/>
        <v>0</v>
      </c>
      <c r="N286" s="31">
        <f t="shared" si="68"/>
        <v>17252415</v>
      </c>
      <c r="O286" s="36">
        <f t="shared" si="69"/>
        <v>0.10300553573372928</v>
      </c>
      <c r="P286" s="31">
        <v>22916638</v>
      </c>
      <c r="Q286" s="31">
        <v>145810102</v>
      </c>
      <c r="R286" s="31">
        <v>146615950</v>
      </c>
      <c r="S286" s="31">
        <v>69994316</v>
      </c>
      <c r="T286" s="36">
        <f t="shared" si="70"/>
        <v>0.47739905515054809</v>
      </c>
      <c r="U286" s="36">
        <f t="shared" si="71"/>
        <v>-0.64764521741801739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60480018</v>
      </c>
      <c r="E287" s="31">
        <v>54242790</v>
      </c>
      <c r="F287" s="31">
        <v>20777672</v>
      </c>
      <c r="G287" s="36">
        <f t="shared" si="64"/>
        <v>0.34354606177531233</v>
      </c>
      <c r="H287" s="31">
        <v>12975398</v>
      </c>
      <c r="I287" s="36">
        <f t="shared" si="65"/>
        <v>0.21454024699529686</v>
      </c>
      <c r="J287" s="31">
        <v>6998108</v>
      </c>
      <c r="K287" s="36">
        <f t="shared" si="66"/>
        <v>0.12901452893555071</v>
      </c>
      <c r="L287" s="31">
        <v>0</v>
      </c>
      <c r="M287" s="36">
        <f t="shared" si="67"/>
        <v>0</v>
      </c>
      <c r="N287" s="31">
        <f t="shared" si="68"/>
        <v>40751178</v>
      </c>
      <c r="O287" s="36">
        <f t="shared" si="69"/>
        <v>0.75127363470794917</v>
      </c>
      <c r="P287" s="31">
        <v>7162880</v>
      </c>
      <c r="Q287" s="31">
        <v>56555352</v>
      </c>
      <c r="R287" s="31">
        <v>59407352</v>
      </c>
      <c r="S287" s="31">
        <v>19062576</v>
      </c>
      <c r="T287" s="36">
        <f t="shared" si="70"/>
        <v>0.32087907234107993</v>
      </c>
      <c r="U287" s="36">
        <f t="shared" si="71"/>
        <v>-2.3003596318799113E-2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113948701</v>
      </c>
      <c r="E288" s="31">
        <v>115981056</v>
      </c>
      <c r="F288" s="31">
        <v>27913563</v>
      </c>
      <c r="G288" s="36">
        <f t="shared" si="64"/>
        <v>0.24496604836241179</v>
      </c>
      <c r="H288" s="31">
        <v>7197610</v>
      </c>
      <c r="I288" s="36">
        <f t="shared" si="65"/>
        <v>6.3165353679635189E-2</v>
      </c>
      <c r="J288" s="31">
        <v>21817007</v>
      </c>
      <c r="K288" s="36">
        <f t="shared" si="66"/>
        <v>0.18810836659393754</v>
      </c>
      <c r="L288" s="31">
        <v>0</v>
      </c>
      <c r="M288" s="36">
        <f t="shared" si="67"/>
        <v>0</v>
      </c>
      <c r="N288" s="31">
        <f t="shared" si="68"/>
        <v>56928180</v>
      </c>
      <c r="O288" s="36">
        <f t="shared" si="69"/>
        <v>0.4908403317176212</v>
      </c>
      <c r="P288" s="31">
        <v>152574</v>
      </c>
      <c r="Q288" s="31">
        <v>108371594</v>
      </c>
      <c r="R288" s="31">
        <v>109441594</v>
      </c>
      <c r="S288" s="31">
        <v>41280371</v>
      </c>
      <c r="T288" s="36">
        <f t="shared" si="70"/>
        <v>0.37719087863431522</v>
      </c>
      <c r="U288" s="36">
        <f t="shared" si="71"/>
        <v>141.99295423859897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71247221</v>
      </c>
      <c r="E289" s="31">
        <v>73112013</v>
      </c>
      <c r="F289" s="31">
        <v>19593034</v>
      </c>
      <c r="G289" s="36">
        <f t="shared" si="64"/>
        <v>0.27500067686850549</v>
      </c>
      <c r="H289" s="31">
        <v>4908209</v>
      </c>
      <c r="I289" s="36">
        <f t="shared" si="65"/>
        <v>6.8889830804769209E-2</v>
      </c>
      <c r="J289" s="31">
        <v>4782551</v>
      </c>
      <c r="K289" s="36">
        <f t="shared" si="66"/>
        <v>6.5414024368334656E-2</v>
      </c>
      <c r="L289" s="31">
        <v>0</v>
      </c>
      <c r="M289" s="36">
        <f t="shared" si="67"/>
        <v>0</v>
      </c>
      <c r="N289" s="31">
        <f t="shared" si="68"/>
        <v>29283794</v>
      </c>
      <c r="O289" s="36">
        <f t="shared" si="69"/>
        <v>0.40053327488055895</v>
      </c>
      <c r="P289" s="31">
        <v>16874596</v>
      </c>
      <c r="Q289" s="31">
        <v>58590262</v>
      </c>
      <c r="R289" s="31">
        <v>76635782</v>
      </c>
      <c r="S289" s="31">
        <v>40781084</v>
      </c>
      <c r="T289" s="36">
        <f t="shared" si="70"/>
        <v>0.53214155236257654</v>
      </c>
      <c r="U289" s="36">
        <f t="shared" si="71"/>
        <v>-0.71658278515230822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341061659</v>
      </c>
      <c r="E290" s="31">
        <v>361621376</v>
      </c>
      <c r="F290" s="31">
        <v>110514167</v>
      </c>
      <c r="G290" s="36">
        <f t="shared" si="64"/>
        <v>0.32402987578266601</v>
      </c>
      <c r="H290" s="31">
        <v>77375233</v>
      </c>
      <c r="I290" s="36">
        <f t="shared" si="65"/>
        <v>0.22686582017710763</v>
      </c>
      <c r="J290" s="31">
        <v>64334484</v>
      </c>
      <c r="K290" s="36">
        <f t="shared" si="66"/>
        <v>0.17790564460437205</v>
      </c>
      <c r="L290" s="31">
        <v>0</v>
      </c>
      <c r="M290" s="36">
        <f t="shared" si="67"/>
        <v>0</v>
      </c>
      <c r="N290" s="31">
        <f t="shared" si="68"/>
        <v>252223884</v>
      </c>
      <c r="O290" s="36">
        <f t="shared" si="69"/>
        <v>0.69748057150249876</v>
      </c>
      <c r="P290" s="31">
        <v>67092106</v>
      </c>
      <c r="Q290" s="31">
        <v>351839178</v>
      </c>
      <c r="R290" s="31">
        <v>353245933</v>
      </c>
      <c r="S290" s="31">
        <v>222176603</v>
      </c>
      <c r="T290" s="36">
        <f t="shared" si="70"/>
        <v>0.62895728512180771</v>
      </c>
      <c r="U290" s="36">
        <f t="shared" si="71"/>
        <v>-4.1102033672933191E-2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88046000</v>
      </c>
      <c r="E291" s="31">
        <v>86961000</v>
      </c>
      <c r="F291" s="31">
        <v>243415</v>
      </c>
      <c r="G291" s="36">
        <f t="shared" si="64"/>
        <v>2.7646343956568157E-3</v>
      </c>
      <c r="H291" s="31">
        <v>551573</v>
      </c>
      <c r="I291" s="36">
        <f t="shared" si="65"/>
        <v>6.2646003225586624E-3</v>
      </c>
      <c r="J291" s="31">
        <v>27820011</v>
      </c>
      <c r="K291" s="36">
        <f t="shared" si="66"/>
        <v>0.31991365094697621</v>
      </c>
      <c r="L291" s="31">
        <v>0</v>
      </c>
      <c r="M291" s="36">
        <f t="shared" si="67"/>
        <v>0</v>
      </c>
      <c r="N291" s="31">
        <f t="shared" si="68"/>
        <v>28614999</v>
      </c>
      <c r="O291" s="36">
        <f t="shared" si="69"/>
        <v>0.32905554213957983</v>
      </c>
      <c r="P291" s="31">
        <v>22502070</v>
      </c>
      <c r="Q291" s="31">
        <v>83243000</v>
      </c>
      <c r="R291" s="31">
        <v>84143000</v>
      </c>
      <c r="S291" s="31">
        <v>80601930</v>
      </c>
      <c r="T291" s="36">
        <f t="shared" si="70"/>
        <v>0.95791604768073402</v>
      </c>
      <c r="U291" s="36">
        <f t="shared" si="71"/>
        <v>0.23633119086377397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842273772</v>
      </c>
      <c r="E292" s="32">
        <f>SUM(E286:E291)</f>
        <v>859408408</v>
      </c>
      <c r="F292" s="32">
        <f>SUM(F286:F291)</f>
        <v>180370953</v>
      </c>
      <c r="G292" s="37">
        <f t="shared" si="64"/>
        <v>0.21414765483164067</v>
      </c>
      <c r="H292" s="32">
        <f>SUM(H286:H291)</f>
        <v>110856549</v>
      </c>
      <c r="I292" s="37">
        <f t="shared" si="65"/>
        <v>0.13161581505354059</v>
      </c>
      <c r="J292" s="32">
        <f>SUM(J286:J291)</f>
        <v>133826948</v>
      </c>
      <c r="K292" s="37">
        <f t="shared" si="66"/>
        <v>0.15571984955492779</v>
      </c>
      <c r="L292" s="32">
        <f>SUM(L286:L291)</f>
        <v>0</v>
      </c>
      <c r="M292" s="37">
        <f t="shared" si="67"/>
        <v>0</v>
      </c>
      <c r="N292" s="32">
        <f t="shared" si="68"/>
        <v>425054450</v>
      </c>
      <c r="O292" s="37">
        <f t="shared" si="69"/>
        <v>0.49458958749214377</v>
      </c>
      <c r="P292" s="32">
        <f>SUM(P286:P291)</f>
        <v>136700864</v>
      </c>
      <c r="Q292" s="32">
        <f>SUM(Q286:Q291)</f>
        <v>804409488</v>
      </c>
      <c r="R292" s="32">
        <f>SUM(R286:R291)</f>
        <v>829489611</v>
      </c>
      <c r="S292" s="32">
        <f>SUM(S286:S291)</f>
        <v>473896880</v>
      </c>
      <c r="T292" s="37">
        <f t="shared" si="70"/>
        <v>0.57131141091530802</v>
      </c>
      <c r="U292" s="37">
        <f t="shared" si="71"/>
        <v>-2.1023393092819087E-2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691346959</v>
      </c>
      <c r="E293" s="31">
        <v>698846959</v>
      </c>
      <c r="F293" s="31">
        <v>286227513</v>
      </c>
      <c r="G293" s="36">
        <f t="shared" si="64"/>
        <v>0.41401427933380119</v>
      </c>
      <c r="H293" s="31">
        <v>141807521</v>
      </c>
      <c r="I293" s="36">
        <f t="shared" si="65"/>
        <v>0.20511773307735054</v>
      </c>
      <c r="J293" s="31">
        <v>149765082</v>
      </c>
      <c r="K293" s="36">
        <f t="shared" si="66"/>
        <v>0.21430311754422329</v>
      </c>
      <c r="L293" s="31">
        <v>0</v>
      </c>
      <c r="M293" s="36">
        <f t="shared" si="67"/>
        <v>0</v>
      </c>
      <c r="N293" s="31">
        <f t="shared" si="68"/>
        <v>577800116</v>
      </c>
      <c r="O293" s="36">
        <f t="shared" si="69"/>
        <v>0.82679062784617485</v>
      </c>
      <c r="P293" s="31">
        <v>149681713</v>
      </c>
      <c r="Q293" s="31">
        <v>655910850</v>
      </c>
      <c r="R293" s="31">
        <v>659225250</v>
      </c>
      <c r="S293" s="31">
        <v>535319986</v>
      </c>
      <c r="T293" s="36">
        <f t="shared" si="70"/>
        <v>0.81204411693878531</v>
      </c>
      <c r="U293" s="36">
        <f t="shared" si="71"/>
        <v>5.5697518640762667E-4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177641809</v>
      </c>
      <c r="E294" s="31">
        <v>186935734</v>
      </c>
      <c r="F294" s="31">
        <v>70811821</v>
      </c>
      <c r="G294" s="36">
        <f t="shared" si="64"/>
        <v>0.39862136846399709</v>
      </c>
      <c r="H294" s="31">
        <v>8100233</v>
      </c>
      <c r="I294" s="36">
        <f t="shared" si="65"/>
        <v>4.5598685611223426E-2</v>
      </c>
      <c r="J294" s="31">
        <v>47281630</v>
      </c>
      <c r="K294" s="36">
        <f t="shared" si="66"/>
        <v>0.25292986519099658</v>
      </c>
      <c r="L294" s="31">
        <v>0</v>
      </c>
      <c r="M294" s="36">
        <f t="shared" si="67"/>
        <v>0</v>
      </c>
      <c r="N294" s="31">
        <f t="shared" si="68"/>
        <v>126193684</v>
      </c>
      <c r="O294" s="36">
        <f t="shared" si="69"/>
        <v>0.67506453314057113</v>
      </c>
      <c r="P294" s="31">
        <v>39784422</v>
      </c>
      <c r="Q294" s="31">
        <v>163322323</v>
      </c>
      <c r="R294" s="31">
        <v>162817674</v>
      </c>
      <c r="S294" s="31">
        <v>102831133</v>
      </c>
      <c r="T294" s="36">
        <f t="shared" si="70"/>
        <v>0.63157230092846062</v>
      </c>
      <c r="U294" s="36">
        <f t="shared" si="71"/>
        <v>0.18844581932093929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21880848</v>
      </c>
      <c r="E295" s="31">
        <v>25498438</v>
      </c>
      <c r="F295" s="31">
        <v>3140217</v>
      </c>
      <c r="G295" s="36">
        <f t="shared" si="64"/>
        <v>0.14351441041041921</v>
      </c>
      <c r="H295" s="31">
        <v>6943577</v>
      </c>
      <c r="I295" s="36">
        <f t="shared" si="65"/>
        <v>0.31733582720377201</v>
      </c>
      <c r="J295" s="31">
        <v>4881393</v>
      </c>
      <c r="K295" s="36">
        <f t="shared" si="66"/>
        <v>0.19143890304182554</v>
      </c>
      <c r="L295" s="31">
        <v>0</v>
      </c>
      <c r="M295" s="36">
        <f t="shared" si="67"/>
        <v>0</v>
      </c>
      <c r="N295" s="31">
        <f t="shared" si="68"/>
        <v>14965187</v>
      </c>
      <c r="O295" s="36">
        <f t="shared" si="69"/>
        <v>0.58690602930265767</v>
      </c>
      <c r="P295" s="31">
        <v>7133308</v>
      </c>
      <c r="Q295" s="31">
        <v>21340390</v>
      </c>
      <c r="R295" s="31">
        <v>24450235</v>
      </c>
      <c r="S295" s="31">
        <v>20583498</v>
      </c>
      <c r="T295" s="36">
        <f t="shared" si="70"/>
        <v>0.84185276746828819</v>
      </c>
      <c r="U295" s="36">
        <f t="shared" si="71"/>
        <v>-0.31569013983414151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58495142</v>
      </c>
      <c r="E296" s="31">
        <v>60695142</v>
      </c>
      <c r="F296" s="31">
        <v>14510746</v>
      </c>
      <c r="G296" s="36">
        <f t="shared" si="64"/>
        <v>0.24806754037796849</v>
      </c>
      <c r="H296" s="31">
        <v>14694643</v>
      </c>
      <c r="I296" s="36">
        <f t="shared" si="65"/>
        <v>0.25121133990921846</v>
      </c>
      <c r="J296" s="31">
        <v>33745123</v>
      </c>
      <c r="K296" s="36">
        <f t="shared" si="66"/>
        <v>0.55597733011317441</v>
      </c>
      <c r="L296" s="31">
        <v>0</v>
      </c>
      <c r="M296" s="36">
        <f t="shared" si="67"/>
        <v>0</v>
      </c>
      <c r="N296" s="31">
        <f t="shared" si="68"/>
        <v>62950512</v>
      </c>
      <c r="O296" s="36">
        <f t="shared" si="69"/>
        <v>1.0371589871228903</v>
      </c>
      <c r="P296" s="31">
        <v>13734036</v>
      </c>
      <c r="Q296" s="31">
        <v>35606861</v>
      </c>
      <c r="R296" s="31">
        <v>51025519</v>
      </c>
      <c r="S296" s="31">
        <v>41008317</v>
      </c>
      <c r="T296" s="36">
        <f t="shared" si="70"/>
        <v>0.80368250639449645</v>
      </c>
      <c r="U296" s="36">
        <f t="shared" si="71"/>
        <v>1.4570434357387732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144351000</v>
      </c>
      <c r="E297" s="31">
        <v>144461000</v>
      </c>
      <c r="F297" s="31">
        <v>59558598</v>
      </c>
      <c r="G297" s="36">
        <f t="shared" si="64"/>
        <v>0.41259567304694805</v>
      </c>
      <c r="H297" s="31">
        <v>46735580</v>
      </c>
      <c r="I297" s="36">
        <f t="shared" si="65"/>
        <v>0.32376346544187434</v>
      </c>
      <c r="J297" s="31">
        <v>36701211</v>
      </c>
      <c r="K297" s="36">
        <f t="shared" si="66"/>
        <v>0.2540561881753553</v>
      </c>
      <c r="L297" s="31">
        <v>0</v>
      </c>
      <c r="M297" s="36">
        <f t="shared" si="67"/>
        <v>0</v>
      </c>
      <c r="N297" s="31">
        <f t="shared" si="68"/>
        <v>142995389</v>
      </c>
      <c r="O297" s="36">
        <f t="shared" si="69"/>
        <v>0.98985462512373579</v>
      </c>
      <c r="P297" s="31">
        <v>2689354</v>
      </c>
      <c r="Q297" s="31">
        <v>140731000</v>
      </c>
      <c r="R297" s="31">
        <v>140731000</v>
      </c>
      <c r="S297" s="31">
        <v>101604204</v>
      </c>
      <c r="T297" s="36">
        <f t="shared" si="70"/>
        <v>0.72197457560878553</v>
      </c>
      <c r="U297" s="36">
        <f t="shared" si="71"/>
        <v>12.646850135757509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1093715758</v>
      </c>
      <c r="E298" s="32">
        <f>SUM(E293:E297)</f>
        <v>1116437273</v>
      </c>
      <c r="F298" s="32">
        <f>SUM(F293:F297)</f>
        <v>434248895</v>
      </c>
      <c r="G298" s="37">
        <f t="shared" si="64"/>
        <v>0.3970399912625196</v>
      </c>
      <c r="H298" s="32">
        <f>SUM(H293:H297)</f>
        <v>218281554</v>
      </c>
      <c r="I298" s="37">
        <f t="shared" si="65"/>
        <v>0.19957795469561115</v>
      </c>
      <c r="J298" s="32">
        <f>SUM(J293:J297)</f>
        <v>272374439</v>
      </c>
      <c r="K298" s="37">
        <f t="shared" si="66"/>
        <v>0.2439675256166407</v>
      </c>
      <c r="L298" s="32">
        <f>SUM(L293:L297)</f>
        <v>0</v>
      </c>
      <c r="M298" s="37">
        <f t="shared" si="67"/>
        <v>0</v>
      </c>
      <c r="N298" s="32">
        <f t="shared" si="68"/>
        <v>924904888</v>
      </c>
      <c r="O298" s="37">
        <f t="shared" si="69"/>
        <v>0.82844321877096627</v>
      </c>
      <c r="P298" s="32">
        <f>SUM(P293:P297)</f>
        <v>213022833</v>
      </c>
      <c r="Q298" s="32">
        <f>SUM(Q293:Q297)</f>
        <v>1016911424</v>
      </c>
      <c r="R298" s="32">
        <f>SUM(R293:R297)</f>
        <v>1038249678</v>
      </c>
      <c r="S298" s="32">
        <f>SUM(S293:S297)</f>
        <v>801347138</v>
      </c>
      <c r="T298" s="37">
        <f t="shared" si="70"/>
        <v>0.77182507732017813</v>
      </c>
      <c r="U298" s="37">
        <f t="shared" si="71"/>
        <v>0.27861617069002187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3439562763</v>
      </c>
      <c r="E299" s="32">
        <f>SUM(E263:E266,E268:E274,E276:E284,E286:E291,E293:E297)</f>
        <v>3529530134</v>
      </c>
      <c r="F299" s="32">
        <f>SUM(F263:F266,F268:F274,F276:F284,F286:F291,F293:F297)</f>
        <v>1059719533</v>
      </c>
      <c r="G299" s="37">
        <f t="shared" si="64"/>
        <v>0.30809716409294668</v>
      </c>
      <c r="H299" s="32">
        <f>SUM(H263:H266,H268:H274,H276:H284,H286:H291,H293:H297)</f>
        <v>658543702</v>
      </c>
      <c r="I299" s="37">
        <f t="shared" si="65"/>
        <v>0.19146145814929558</v>
      </c>
      <c r="J299" s="32">
        <f>SUM(J263:J266,J268:J274,J276:J284,J286:J291,J293:J297)</f>
        <v>755776053</v>
      </c>
      <c r="K299" s="37">
        <f t="shared" si="66"/>
        <v>0.214129366886431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2474039288</v>
      </c>
      <c r="O299" s="37">
        <f t="shared" si="69"/>
        <v>0.70095428968506435</v>
      </c>
      <c r="P299" s="32">
        <f>SUM(P263:P266,P268:P274,P276:P284,P286:P291,P293:P297)</f>
        <v>679204055</v>
      </c>
      <c r="Q299" s="32">
        <f>SUM(Q263:Q266,Q268:Q274,Q276:Q284,Q286:Q291,Q293:Q297)</f>
        <v>3239528684</v>
      </c>
      <c r="R299" s="32">
        <f>SUM(R263:R266,R268:R274,R276:R284,R286:R291,R293:R297)</f>
        <v>3320550548</v>
      </c>
      <c r="S299" s="32">
        <f>SUM(S263:S266,S268:S274,S276:S284,S286:S291,S293:S297)</f>
        <v>2236972740</v>
      </c>
      <c r="T299" s="37">
        <f t="shared" si="70"/>
        <v>0.67367525585398802</v>
      </c>
      <c r="U299" s="37">
        <f t="shared" si="71"/>
        <v>0.11273783988230157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18651438180</v>
      </c>
      <c r="E302" s="31">
        <v>18991445271</v>
      </c>
      <c r="F302" s="31">
        <v>5251555013</v>
      </c>
      <c r="G302" s="36">
        <f t="shared" ref="G302:G339" si="72">IF(($D302     =0),0,($F302     /$D302     ))</f>
        <v>0.28156300668713363</v>
      </c>
      <c r="H302" s="31">
        <v>5164372992</v>
      </c>
      <c r="I302" s="36">
        <f t="shared" ref="I302:I339" si="73">IF(($D302     =0),0,($H302     /$D302     ))</f>
        <v>0.27688872794473163</v>
      </c>
      <c r="J302" s="31">
        <v>5024853099</v>
      </c>
      <c r="K302" s="36">
        <f t="shared" ref="K302:K339" si="74">IF(($E302     =0),0,($J302     /$E302     ))</f>
        <v>0.26458508171955547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15440781104</v>
      </c>
      <c r="O302" s="36">
        <f t="shared" ref="O302:O339" si="77">IF(($E302     =0),0,($N302     /$E302     ))</f>
        <v>0.81303875948704774</v>
      </c>
      <c r="P302" s="31">
        <v>4788904583</v>
      </c>
      <c r="Q302" s="31">
        <v>17680058839</v>
      </c>
      <c r="R302" s="31">
        <v>17813009703</v>
      </c>
      <c r="S302" s="31">
        <v>14368937917</v>
      </c>
      <c r="T302" s="36">
        <f t="shared" ref="T302:T339" si="78">IF(($R302     =0),0,($S302     /$R302     ))</f>
        <v>0.80665413406135611</v>
      </c>
      <c r="U302" s="36">
        <f t="shared" ref="U302:U339" si="79">IF(($P302     =0),0,(($J302     /$P302     )-1))</f>
        <v>4.9269830273417137E-2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18651438180</v>
      </c>
      <c r="E303" s="32">
        <f>E302</f>
        <v>18991445271</v>
      </c>
      <c r="F303" s="32">
        <f>F302</f>
        <v>5251555013</v>
      </c>
      <c r="G303" s="37">
        <f t="shared" si="72"/>
        <v>0.28156300668713363</v>
      </c>
      <c r="H303" s="32">
        <f>H302</f>
        <v>5164372992</v>
      </c>
      <c r="I303" s="37">
        <f t="shared" si="73"/>
        <v>0.27688872794473163</v>
      </c>
      <c r="J303" s="32">
        <f>J302</f>
        <v>5024853099</v>
      </c>
      <c r="K303" s="37">
        <f t="shared" si="74"/>
        <v>0.26458508171955547</v>
      </c>
      <c r="L303" s="32">
        <f>L302</f>
        <v>0</v>
      </c>
      <c r="M303" s="37">
        <f t="shared" si="75"/>
        <v>0</v>
      </c>
      <c r="N303" s="32">
        <f t="shared" si="76"/>
        <v>15440781104</v>
      </c>
      <c r="O303" s="37">
        <f t="shared" si="77"/>
        <v>0.81303875948704774</v>
      </c>
      <c r="P303" s="32">
        <f>P302</f>
        <v>4788904583</v>
      </c>
      <c r="Q303" s="32">
        <f>Q302</f>
        <v>17680058839</v>
      </c>
      <c r="R303" s="32">
        <f>R302</f>
        <v>17813009703</v>
      </c>
      <c r="S303" s="32">
        <f>S302</f>
        <v>14368937917</v>
      </c>
      <c r="T303" s="37">
        <f t="shared" si="78"/>
        <v>0.80665413406135611</v>
      </c>
      <c r="U303" s="37">
        <f t="shared" si="79"/>
        <v>4.9269830273417137E-2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150515207</v>
      </c>
      <c r="E304" s="31">
        <v>142210474</v>
      </c>
      <c r="F304" s="31">
        <v>53139483</v>
      </c>
      <c r="G304" s="36">
        <f t="shared" si="72"/>
        <v>0.35305059242286396</v>
      </c>
      <c r="H304" s="31">
        <v>40458681</v>
      </c>
      <c r="I304" s="36">
        <f t="shared" si="73"/>
        <v>0.26880128464361747</v>
      </c>
      <c r="J304" s="31">
        <v>32594361</v>
      </c>
      <c r="K304" s="36">
        <f t="shared" si="74"/>
        <v>0.22919803361319224</v>
      </c>
      <c r="L304" s="31">
        <v>0</v>
      </c>
      <c r="M304" s="36">
        <f t="shared" si="75"/>
        <v>0</v>
      </c>
      <c r="N304" s="31">
        <f t="shared" si="76"/>
        <v>126192525</v>
      </c>
      <c r="O304" s="36">
        <f t="shared" si="77"/>
        <v>0.88736449187279975</v>
      </c>
      <c r="P304" s="31">
        <v>34596862</v>
      </c>
      <c r="Q304" s="31">
        <v>138485557</v>
      </c>
      <c r="R304" s="31">
        <v>149534960</v>
      </c>
      <c r="S304" s="31">
        <v>118814514</v>
      </c>
      <c r="T304" s="36">
        <f t="shared" si="78"/>
        <v>0.79456010821817191</v>
      </c>
      <c r="U304" s="36">
        <f t="shared" si="79"/>
        <v>-5.7881000883837408E-2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95129759</v>
      </c>
      <c r="E305" s="31">
        <v>104487070</v>
      </c>
      <c r="F305" s="31">
        <v>31258649</v>
      </c>
      <c r="G305" s="36">
        <f t="shared" si="72"/>
        <v>0.32858959518650732</v>
      </c>
      <c r="H305" s="31">
        <v>21042713</v>
      </c>
      <c r="I305" s="36">
        <f t="shared" si="73"/>
        <v>0.22120010836987403</v>
      </c>
      <c r="J305" s="31">
        <v>21199182</v>
      </c>
      <c r="K305" s="36">
        <f t="shared" si="74"/>
        <v>0.20288808940666056</v>
      </c>
      <c r="L305" s="31">
        <v>0</v>
      </c>
      <c r="M305" s="36">
        <f t="shared" si="75"/>
        <v>0</v>
      </c>
      <c r="N305" s="31">
        <f t="shared" si="76"/>
        <v>73500544</v>
      </c>
      <c r="O305" s="36">
        <f t="shared" si="77"/>
        <v>0.70344152630559931</v>
      </c>
      <c r="P305" s="31">
        <v>18739466</v>
      </c>
      <c r="Q305" s="31">
        <v>80388691</v>
      </c>
      <c r="R305" s="31">
        <v>89486474</v>
      </c>
      <c r="S305" s="31">
        <v>65645489</v>
      </c>
      <c r="T305" s="36">
        <f t="shared" si="78"/>
        <v>0.73358001567924114</v>
      </c>
      <c r="U305" s="36">
        <f t="shared" si="79"/>
        <v>0.13125859616277213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131204703</v>
      </c>
      <c r="E306" s="31">
        <v>138326443</v>
      </c>
      <c r="F306" s="31">
        <v>39268716</v>
      </c>
      <c r="G306" s="36">
        <f t="shared" si="72"/>
        <v>0.29929350931879323</v>
      </c>
      <c r="H306" s="31">
        <v>31973000</v>
      </c>
      <c r="I306" s="36">
        <f t="shared" si="73"/>
        <v>0.24368791109568685</v>
      </c>
      <c r="J306" s="31">
        <v>30937532</v>
      </c>
      <c r="K306" s="36">
        <f t="shared" si="74"/>
        <v>0.22365594986057727</v>
      </c>
      <c r="L306" s="31">
        <v>0</v>
      </c>
      <c r="M306" s="36">
        <f t="shared" si="75"/>
        <v>0</v>
      </c>
      <c r="N306" s="31">
        <f t="shared" si="76"/>
        <v>102179248</v>
      </c>
      <c r="O306" s="36">
        <f t="shared" si="77"/>
        <v>0.73868195974648176</v>
      </c>
      <c r="P306" s="31">
        <v>28435304</v>
      </c>
      <c r="Q306" s="31">
        <v>115488236</v>
      </c>
      <c r="R306" s="31">
        <v>123996761</v>
      </c>
      <c r="S306" s="31">
        <v>93321093</v>
      </c>
      <c r="T306" s="36">
        <f t="shared" si="78"/>
        <v>0.75260911855592749</v>
      </c>
      <c r="U306" s="36">
        <f t="shared" si="79"/>
        <v>8.7997230485033606E-2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436185160</v>
      </c>
      <c r="E307" s="31">
        <v>460509373</v>
      </c>
      <c r="F307" s="31">
        <v>128337788</v>
      </c>
      <c r="G307" s="36">
        <f t="shared" si="72"/>
        <v>0.2942277724441611</v>
      </c>
      <c r="H307" s="31">
        <v>116157711</v>
      </c>
      <c r="I307" s="36">
        <f t="shared" si="73"/>
        <v>0.26630367479718936</v>
      </c>
      <c r="J307" s="31">
        <v>115072564</v>
      </c>
      <c r="K307" s="36">
        <f t="shared" si="74"/>
        <v>0.24988104639511866</v>
      </c>
      <c r="L307" s="31">
        <v>0</v>
      </c>
      <c r="M307" s="36">
        <f t="shared" si="75"/>
        <v>0</v>
      </c>
      <c r="N307" s="31">
        <f t="shared" si="76"/>
        <v>359568063</v>
      </c>
      <c r="O307" s="36">
        <f t="shared" si="77"/>
        <v>0.78080509123535258</v>
      </c>
      <c r="P307" s="31">
        <v>98408658</v>
      </c>
      <c r="Q307" s="31">
        <v>376333236</v>
      </c>
      <c r="R307" s="31">
        <v>401277707</v>
      </c>
      <c r="S307" s="31">
        <v>313093221</v>
      </c>
      <c r="T307" s="36">
        <f t="shared" si="78"/>
        <v>0.78024075481471988</v>
      </c>
      <c r="U307" s="36">
        <f t="shared" si="79"/>
        <v>0.16933373890740389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318757838</v>
      </c>
      <c r="E308" s="31">
        <v>337778358</v>
      </c>
      <c r="F308" s="31">
        <v>79776392</v>
      </c>
      <c r="G308" s="36">
        <f t="shared" si="72"/>
        <v>0.25027272270556683</v>
      </c>
      <c r="H308" s="31">
        <v>71002536</v>
      </c>
      <c r="I308" s="36">
        <f t="shared" si="73"/>
        <v>0.22274757679840959</v>
      </c>
      <c r="J308" s="31">
        <v>63594831</v>
      </c>
      <c r="K308" s="36">
        <f t="shared" si="74"/>
        <v>0.1882738473138057</v>
      </c>
      <c r="L308" s="31">
        <v>0</v>
      </c>
      <c r="M308" s="36">
        <f t="shared" si="75"/>
        <v>0</v>
      </c>
      <c r="N308" s="31">
        <f t="shared" si="76"/>
        <v>214373759</v>
      </c>
      <c r="O308" s="36">
        <f t="shared" si="77"/>
        <v>0.63465806474196906</v>
      </c>
      <c r="P308" s="31">
        <v>58759443</v>
      </c>
      <c r="Q308" s="31">
        <v>267175277</v>
      </c>
      <c r="R308" s="31">
        <v>283228950</v>
      </c>
      <c r="S308" s="31">
        <v>196276520</v>
      </c>
      <c r="T308" s="36">
        <f t="shared" si="78"/>
        <v>0.69299596669055197</v>
      </c>
      <c r="U308" s="36">
        <f t="shared" si="79"/>
        <v>8.2291249765590768E-2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136867852</v>
      </c>
      <c r="E309" s="31">
        <v>141831852</v>
      </c>
      <c r="F309" s="31">
        <v>42616711</v>
      </c>
      <c r="G309" s="36">
        <f t="shared" si="72"/>
        <v>0.31137122689702179</v>
      </c>
      <c r="H309" s="31">
        <v>35159161</v>
      </c>
      <c r="I309" s="36">
        <f t="shared" si="73"/>
        <v>0.25688399785802146</v>
      </c>
      <c r="J309" s="31">
        <v>47785679</v>
      </c>
      <c r="K309" s="36">
        <f t="shared" si="74"/>
        <v>0.33691782435443346</v>
      </c>
      <c r="L309" s="31">
        <v>0</v>
      </c>
      <c r="M309" s="36">
        <f t="shared" si="75"/>
        <v>0</v>
      </c>
      <c r="N309" s="31">
        <f t="shared" si="76"/>
        <v>125561551</v>
      </c>
      <c r="O309" s="36">
        <f t="shared" si="77"/>
        <v>0.88528457627416446</v>
      </c>
      <c r="P309" s="31">
        <v>47069974</v>
      </c>
      <c r="Q309" s="31">
        <v>131003886</v>
      </c>
      <c r="R309" s="31">
        <v>136085938</v>
      </c>
      <c r="S309" s="31">
        <v>119526435</v>
      </c>
      <c r="T309" s="36">
        <f t="shared" si="78"/>
        <v>0.87831584039197352</v>
      </c>
      <c r="U309" s="36">
        <f t="shared" si="79"/>
        <v>1.5205128432830728E-2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1268660519</v>
      </c>
      <c r="E310" s="32">
        <f>SUM(E304:E309)</f>
        <v>1325143570</v>
      </c>
      <c r="F310" s="32">
        <f>SUM(F304:F309)</f>
        <v>374397739</v>
      </c>
      <c r="G310" s="37">
        <f t="shared" si="72"/>
        <v>0.29511262736788929</v>
      </c>
      <c r="H310" s="32">
        <f>SUM(H304:H309)</f>
        <v>315793802</v>
      </c>
      <c r="I310" s="37">
        <f t="shared" si="73"/>
        <v>0.24891907430753743</v>
      </c>
      <c r="J310" s="32">
        <f>SUM(J304:J309)</f>
        <v>311184149</v>
      </c>
      <c r="K310" s="37">
        <f t="shared" si="74"/>
        <v>0.23483051651527842</v>
      </c>
      <c r="L310" s="32">
        <f>SUM(L304:L309)</f>
        <v>0</v>
      </c>
      <c r="M310" s="37">
        <f t="shared" si="75"/>
        <v>0</v>
      </c>
      <c r="N310" s="32">
        <f t="shared" si="76"/>
        <v>1001375690</v>
      </c>
      <c r="O310" s="37">
        <f t="shared" si="77"/>
        <v>0.7556733569631251</v>
      </c>
      <c r="P310" s="32">
        <f>SUM(P304:P309)</f>
        <v>286009707</v>
      </c>
      <c r="Q310" s="32">
        <f>SUM(Q304:Q309)</f>
        <v>1108874883</v>
      </c>
      <c r="R310" s="32">
        <f>SUM(R304:R309)</f>
        <v>1183610790</v>
      </c>
      <c r="S310" s="32">
        <f>SUM(S304:S309)</f>
        <v>906677272</v>
      </c>
      <c r="T310" s="37">
        <f t="shared" si="78"/>
        <v>0.76602653478682803</v>
      </c>
      <c r="U310" s="37">
        <f t="shared" si="79"/>
        <v>8.8019537043195539E-2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136498124</v>
      </c>
      <c r="E311" s="31">
        <v>145060732</v>
      </c>
      <c r="F311" s="31">
        <v>63629306</v>
      </c>
      <c r="G311" s="36">
        <f t="shared" si="72"/>
        <v>0.46615516855015532</v>
      </c>
      <c r="H311" s="31">
        <v>22930647</v>
      </c>
      <c r="I311" s="36">
        <f t="shared" si="73"/>
        <v>0.16799239673066862</v>
      </c>
      <c r="J311" s="31">
        <v>25679601</v>
      </c>
      <c r="K311" s="36">
        <f t="shared" si="74"/>
        <v>0.17702655050713517</v>
      </c>
      <c r="L311" s="31">
        <v>0</v>
      </c>
      <c r="M311" s="36">
        <f t="shared" si="75"/>
        <v>0</v>
      </c>
      <c r="N311" s="31">
        <f t="shared" si="76"/>
        <v>112239554</v>
      </c>
      <c r="O311" s="36">
        <f t="shared" si="77"/>
        <v>0.7737418145663294</v>
      </c>
      <c r="P311" s="31">
        <v>24289230</v>
      </c>
      <c r="Q311" s="31">
        <v>120154369</v>
      </c>
      <c r="R311" s="31">
        <v>123986360</v>
      </c>
      <c r="S311" s="31">
        <v>104784463</v>
      </c>
      <c r="T311" s="36">
        <f t="shared" si="78"/>
        <v>0.84512895612065719</v>
      </c>
      <c r="U311" s="36">
        <f t="shared" si="79"/>
        <v>5.7242283925838633E-2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542396804</v>
      </c>
      <c r="E312" s="31">
        <v>556737397</v>
      </c>
      <c r="F312" s="31">
        <v>170212590</v>
      </c>
      <c r="G312" s="36">
        <f t="shared" si="72"/>
        <v>0.31381562122921358</v>
      </c>
      <c r="H312" s="31">
        <v>128570819</v>
      </c>
      <c r="I312" s="36">
        <f t="shared" si="73"/>
        <v>0.23704199223120792</v>
      </c>
      <c r="J312" s="31">
        <v>147546219</v>
      </c>
      <c r="K312" s="36">
        <f t="shared" si="74"/>
        <v>0.26501941453018646</v>
      </c>
      <c r="L312" s="31">
        <v>0</v>
      </c>
      <c r="M312" s="36">
        <f t="shared" si="75"/>
        <v>0</v>
      </c>
      <c r="N312" s="31">
        <f t="shared" si="76"/>
        <v>446329628</v>
      </c>
      <c r="O312" s="36">
        <f t="shared" si="77"/>
        <v>0.80168788805110569</v>
      </c>
      <c r="P312" s="31">
        <v>118069409</v>
      </c>
      <c r="Q312" s="31">
        <v>486676437</v>
      </c>
      <c r="R312" s="31">
        <v>533113816</v>
      </c>
      <c r="S312" s="31">
        <v>386882105</v>
      </c>
      <c r="T312" s="36">
        <f t="shared" si="78"/>
        <v>0.72570264245412086</v>
      </c>
      <c r="U312" s="36">
        <f t="shared" si="79"/>
        <v>0.24965662358824892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606488084</v>
      </c>
      <c r="E313" s="31">
        <v>608759799</v>
      </c>
      <c r="F313" s="31">
        <v>225244732</v>
      </c>
      <c r="G313" s="36">
        <f t="shared" si="72"/>
        <v>0.371391850791911</v>
      </c>
      <c r="H313" s="31">
        <v>141749144</v>
      </c>
      <c r="I313" s="36">
        <f t="shared" si="73"/>
        <v>0.23372123499132094</v>
      </c>
      <c r="J313" s="31">
        <v>141972842</v>
      </c>
      <c r="K313" s="36">
        <f t="shared" si="74"/>
        <v>0.23321652026499864</v>
      </c>
      <c r="L313" s="31">
        <v>0</v>
      </c>
      <c r="M313" s="36">
        <f t="shared" si="75"/>
        <v>0</v>
      </c>
      <c r="N313" s="31">
        <f t="shared" si="76"/>
        <v>508966718</v>
      </c>
      <c r="O313" s="36">
        <f t="shared" si="77"/>
        <v>0.83607149952423188</v>
      </c>
      <c r="P313" s="31">
        <v>132252786</v>
      </c>
      <c r="Q313" s="31">
        <v>545885926</v>
      </c>
      <c r="R313" s="31">
        <v>559596548</v>
      </c>
      <c r="S313" s="31">
        <v>469693953</v>
      </c>
      <c r="T313" s="36">
        <f t="shared" si="78"/>
        <v>0.83934390710358708</v>
      </c>
      <c r="U313" s="36">
        <f t="shared" si="79"/>
        <v>7.349603962218243E-2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266302235</v>
      </c>
      <c r="E314" s="31">
        <v>275733740</v>
      </c>
      <c r="F314" s="31">
        <v>128793406</v>
      </c>
      <c r="G314" s="36">
        <f t="shared" si="72"/>
        <v>0.4836362188248251</v>
      </c>
      <c r="H314" s="31">
        <v>49782539</v>
      </c>
      <c r="I314" s="36">
        <f t="shared" si="73"/>
        <v>0.18693999695496361</v>
      </c>
      <c r="J314" s="31">
        <v>51583138</v>
      </c>
      <c r="K314" s="36">
        <f t="shared" si="74"/>
        <v>0.18707590155633474</v>
      </c>
      <c r="L314" s="31">
        <v>0</v>
      </c>
      <c r="M314" s="36">
        <f t="shared" si="75"/>
        <v>0</v>
      </c>
      <c r="N314" s="31">
        <f t="shared" si="76"/>
        <v>230159083</v>
      </c>
      <c r="O314" s="36">
        <f t="shared" si="77"/>
        <v>0.83471497902287906</v>
      </c>
      <c r="P314" s="31">
        <v>61087563</v>
      </c>
      <c r="Q314" s="31">
        <v>240927000</v>
      </c>
      <c r="R314" s="31">
        <v>246278750</v>
      </c>
      <c r="S314" s="31">
        <v>205449951</v>
      </c>
      <c r="T314" s="36">
        <f t="shared" si="78"/>
        <v>0.83421712591930897</v>
      </c>
      <c r="U314" s="36">
        <f t="shared" si="79"/>
        <v>-0.15558690727276192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172924283</v>
      </c>
      <c r="E315" s="31">
        <v>193852839</v>
      </c>
      <c r="F315" s="31">
        <v>131821964</v>
      </c>
      <c r="G315" s="36">
        <f t="shared" si="72"/>
        <v>0.76231031127074267</v>
      </c>
      <c r="H315" s="31">
        <v>21847131</v>
      </c>
      <c r="I315" s="36">
        <f t="shared" si="73"/>
        <v>0.1263392892020839</v>
      </c>
      <c r="J315" s="31">
        <v>22701475</v>
      </c>
      <c r="K315" s="36">
        <f t="shared" si="74"/>
        <v>0.11710674508099414</v>
      </c>
      <c r="L315" s="31">
        <v>0</v>
      </c>
      <c r="M315" s="36">
        <f t="shared" si="75"/>
        <v>0</v>
      </c>
      <c r="N315" s="31">
        <f t="shared" si="76"/>
        <v>176370570</v>
      </c>
      <c r="O315" s="36">
        <f t="shared" si="77"/>
        <v>0.90981680180603386</v>
      </c>
      <c r="P315" s="31">
        <v>24762045</v>
      </c>
      <c r="Q315" s="31">
        <v>168242133</v>
      </c>
      <c r="R315" s="31">
        <v>179138954</v>
      </c>
      <c r="S315" s="31">
        <v>176614894</v>
      </c>
      <c r="T315" s="36">
        <f t="shared" si="78"/>
        <v>0.98591004388693704</v>
      </c>
      <c r="U315" s="36">
        <f t="shared" si="79"/>
        <v>-8.3214855638942598E-2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257118600</v>
      </c>
      <c r="E316" s="31">
        <v>258418600</v>
      </c>
      <c r="F316" s="31">
        <v>108300451</v>
      </c>
      <c r="G316" s="36">
        <f t="shared" si="72"/>
        <v>0.42120815452479904</v>
      </c>
      <c r="H316" s="31">
        <v>86552514</v>
      </c>
      <c r="I316" s="36">
        <f t="shared" si="73"/>
        <v>0.33662486494559318</v>
      </c>
      <c r="J316" s="31">
        <v>62069987</v>
      </c>
      <c r="K316" s="36">
        <f t="shared" si="74"/>
        <v>0.24019163868235491</v>
      </c>
      <c r="L316" s="31">
        <v>0</v>
      </c>
      <c r="M316" s="36">
        <f t="shared" si="75"/>
        <v>0</v>
      </c>
      <c r="N316" s="31">
        <f t="shared" si="76"/>
        <v>256922952</v>
      </c>
      <c r="O316" s="36">
        <f t="shared" si="77"/>
        <v>0.99421230515140935</v>
      </c>
      <c r="P316" s="31">
        <v>68003137</v>
      </c>
      <c r="Q316" s="31">
        <v>249839600</v>
      </c>
      <c r="R316" s="31">
        <v>249885600</v>
      </c>
      <c r="S316" s="31">
        <v>249442046</v>
      </c>
      <c r="T316" s="36">
        <f t="shared" si="78"/>
        <v>0.99822497174707148</v>
      </c>
      <c r="U316" s="36">
        <f t="shared" si="79"/>
        <v>-8.7248180918477303E-2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1981728130</v>
      </c>
      <c r="E317" s="32">
        <f>SUM(E311:E316)</f>
        <v>2038563107</v>
      </c>
      <c r="F317" s="32">
        <f>SUM(F311:F316)</f>
        <v>828002449</v>
      </c>
      <c r="G317" s="37">
        <f t="shared" si="72"/>
        <v>0.41781838611737321</v>
      </c>
      <c r="H317" s="32">
        <f>SUM(H311:H316)</f>
        <v>451432794</v>
      </c>
      <c r="I317" s="37">
        <f t="shared" si="73"/>
        <v>0.22779754052338147</v>
      </c>
      <c r="J317" s="32">
        <f>SUM(J311:J316)</f>
        <v>451553262</v>
      </c>
      <c r="K317" s="37">
        <f t="shared" si="74"/>
        <v>0.22150565780841436</v>
      </c>
      <c r="L317" s="32">
        <f>SUM(L311:L316)</f>
        <v>0</v>
      </c>
      <c r="M317" s="37">
        <f t="shared" si="75"/>
        <v>0</v>
      </c>
      <c r="N317" s="32">
        <f t="shared" si="76"/>
        <v>1730988505</v>
      </c>
      <c r="O317" s="37">
        <f t="shared" si="77"/>
        <v>0.84912186385407784</v>
      </c>
      <c r="P317" s="32">
        <f>SUM(P311:P316)</f>
        <v>428464170</v>
      </c>
      <c r="Q317" s="32">
        <f>SUM(Q311:Q316)</f>
        <v>1811725465</v>
      </c>
      <c r="R317" s="32">
        <f>SUM(R311:R316)</f>
        <v>1892000028</v>
      </c>
      <c r="S317" s="32">
        <f>SUM(S311:S316)</f>
        <v>1592867412</v>
      </c>
      <c r="T317" s="37">
        <f t="shared" si="78"/>
        <v>0.8418960826780707</v>
      </c>
      <c r="U317" s="37">
        <f t="shared" si="79"/>
        <v>5.3888034558408959E-2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308894139</v>
      </c>
      <c r="E318" s="31">
        <v>298781556</v>
      </c>
      <c r="F318" s="31">
        <v>80049473</v>
      </c>
      <c r="G318" s="36">
        <f t="shared" si="72"/>
        <v>0.2591485654572423</v>
      </c>
      <c r="H318" s="31">
        <v>83296791</v>
      </c>
      <c r="I318" s="36">
        <f t="shared" si="73"/>
        <v>0.26966128677501389</v>
      </c>
      <c r="J318" s="31">
        <v>73013213</v>
      </c>
      <c r="K318" s="36">
        <f t="shared" si="74"/>
        <v>0.2443698800470803</v>
      </c>
      <c r="L318" s="31">
        <v>0</v>
      </c>
      <c r="M318" s="36">
        <f t="shared" si="75"/>
        <v>0</v>
      </c>
      <c r="N318" s="31">
        <f t="shared" si="76"/>
        <v>236359477</v>
      </c>
      <c r="O318" s="36">
        <f t="shared" si="77"/>
        <v>0.791077870281926</v>
      </c>
      <c r="P318" s="31">
        <v>73235202</v>
      </c>
      <c r="Q318" s="31">
        <v>272066762</v>
      </c>
      <c r="R318" s="31">
        <v>281550777</v>
      </c>
      <c r="S318" s="31">
        <v>209293667</v>
      </c>
      <c r="T318" s="36">
        <f t="shared" si="78"/>
        <v>0.74336028914599661</v>
      </c>
      <c r="U318" s="36">
        <f t="shared" si="79"/>
        <v>-3.0311789131134415E-3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407781200</v>
      </c>
      <c r="E319" s="31">
        <v>411981200</v>
      </c>
      <c r="F319" s="31">
        <v>103098554</v>
      </c>
      <c r="G319" s="36">
        <f t="shared" si="72"/>
        <v>0.25282811958962303</v>
      </c>
      <c r="H319" s="31">
        <v>101688861</v>
      </c>
      <c r="I319" s="36">
        <f t="shared" si="73"/>
        <v>0.24937113579537262</v>
      </c>
      <c r="J319" s="31">
        <v>107268607</v>
      </c>
      <c r="K319" s="36">
        <f t="shared" si="74"/>
        <v>0.26037257768072913</v>
      </c>
      <c r="L319" s="31">
        <v>0</v>
      </c>
      <c r="M319" s="36">
        <f t="shared" si="75"/>
        <v>0</v>
      </c>
      <c r="N319" s="31">
        <f t="shared" si="76"/>
        <v>312056022</v>
      </c>
      <c r="O319" s="36">
        <f t="shared" si="77"/>
        <v>0.7574520924741226</v>
      </c>
      <c r="P319" s="31">
        <v>93286749</v>
      </c>
      <c r="Q319" s="31">
        <v>334523947</v>
      </c>
      <c r="R319" s="31">
        <v>344923948</v>
      </c>
      <c r="S319" s="31">
        <v>265112224</v>
      </c>
      <c r="T319" s="36">
        <f t="shared" si="78"/>
        <v>0.76861066196540229</v>
      </c>
      <c r="U319" s="36">
        <f t="shared" si="79"/>
        <v>0.14988042942733482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125318165</v>
      </c>
      <c r="E320" s="31">
        <v>123006965</v>
      </c>
      <c r="F320" s="31">
        <v>48872643</v>
      </c>
      <c r="G320" s="36">
        <f t="shared" si="72"/>
        <v>0.38998849847506145</v>
      </c>
      <c r="H320" s="31">
        <v>21896754</v>
      </c>
      <c r="I320" s="36">
        <f t="shared" si="73"/>
        <v>0.17472929004346657</v>
      </c>
      <c r="J320" s="31">
        <v>23344906</v>
      </c>
      <c r="K320" s="36">
        <f t="shared" si="74"/>
        <v>0.18978523695792349</v>
      </c>
      <c r="L320" s="31">
        <v>0</v>
      </c>
      <c r="M320" s="36">
        <f t="shared" si="75"/>
        <v>0</v>
      </c>
      <c r="N320" s="31">
        <f t="shared" si="76"/>
        <v>94114303</v>
      </c>
      <c r="O320" s="36">
        <f t="shared" si="77"/>
        <v>0.76511360962365016</v>
      </c>
      <c r="P320" s="31">
        <v>22399595</v>
      </c>
      <c r="Q320" s="31">
        <v>106919129</v>
      </c>
      <c r="R320" s="31">
        <v>113786129</v>
      </c>
      <c r="S320" s="31">
        <v>86049592</v>
      </c>
      <c r="T320" s="36">
        <f t="shared" si="78"/>
        <v>0.75623973463408711</v>
      </c>
      <c r="U320" s="36">
        <f t="shared" si="79"/>
        <v>4.2202146958460585E-2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75913144</v>
      </c>
      <c r="E321" s="31">
        <v>77900665</v>
      </c>
      <c r="F321" s="31">
        <v>20820357</v>
      </c>
      <c r="G321" s="36">
        <f t="shared" si="72"/>
        <v>0.27426550795999177</v>
      </c>
      <c r="H321" s="31">
        <v>18270316</v>
      </c>
      <c r="I321" s="36">
        <f t="shared" si="73"/>
        <v>0.24067394705717893</v>
      </c>
      <c r="J321" s="31">
        <v>18257349</v>
      </c>
      <c r="K321" s="36">
        <f t="shared" si="74"/>
        <v>0.23436704936986097</v>
      </c>
      <c r="L321" s="31">
        <v>0</v>
      </c>
      <c r="M321" s="36">
        <f t="shared" si="75"/>
        <v>0</v>
      </c>
      <c r="N321" s="31">
        <f t="shared" si="76"/>
        <v>57348022</v>
      </c>
      <c r="O321" s="36">
        <f t="shared" si="77"/>
        <v>0.736168580845876</v>
      </c>
      <c r="P321" s="31">
        <v>14788245</v>
      </c>
      <c r="Q321" s="31">
        <v>62066887</v>
      </c>
      <c r="R321" s="31">
        <v>63222869</v>
      </c>
      <c r="S321" s="31">
        <v>46941256</v>
      </c>
      <c r="T321" s="36">
        <f t="shared" si="78"/>
        <v>0.74247272770870298</v>
      </c>
      <c r="U321" s="36">
        <f t="shared" si="79"/>
        <v>0.2345852398306898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94771200</v>
      </c>
      <c r="E322" s="31">
        <v>100770207</v>
      </c>
      <c r="F322" s="31">
        <v>37505063</v>
      </c>
      <c r="G322" s="36">
        <f t="shared" si="72"/>
        <v>0.39574325322460829</v>
      </c>
      <c r="H322" s="31">
        <v>31072072</v>
      </c>
      <c r="I322" s="36">
        <f t="shared" si="73"/>
        <v>0.32786407685035118</v>
      </c>
      <c r="J322" s="31">
        <v>23954506</v>
      </c>
      <c r="K322" s="36">
        <f t="shared" si="74"/>
        <v>0.23771416883166668</v>
      </c>
      <c r="L322" s="31">
        <v>0</v>
      </c>
      <c r="M322" s="36">
        <f t="shared" si="75"/>
        <v>0</v>
      </c>
      <c r="N322" s="31">
        <f t="shared" si="76"/>
        <v>92531641</v>
      </c>
      <c r="O322" s="36">
        <f t="shared" si="77"/>
        <v>0.91824403020229972</v>
      </c>
      <c r="P322" s="31">
        <v>25135919</v>
      </c>
      <c r="Q322" s="31">
        <v>89738700</v>
      </c>
      <c r="R322" s="31">
        <v>96889561</v>
      </c>
      <c r="S322" s="31">
        <v>87188897</v>
      </c>
      <c r="T322" s="36">
        <f t="shared" si="78"/>
        <v>0.89987916242081023</v>
      </c>
      <c r="U322" s="36">
        <f t="shared" si="79"/>
        <v>-4.7000986914383369E-2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1012677848</v>
      </c>
      <c r="E323" s="32">
        <f>SUM(E318:E322)</f>
        <v>1012440593</v>
      </c>
      <c r="F323" s="32">
        <f>SUM(F318:F322)</f>
        <v>290346090</v>
      </c>
      <c r="G323" s="37">
        <f t="shared" si="72"/>
        <v>0.2867112088739992</v>
      </c>
      <c r="H323" s="32">
        <f>SUM(H318:H322)</f>
        <v>256224794</v>
      </c>
      <c r="I323" s="37">
        <f t="shared" si="73"/>
        <v>0.25301708189434002</v>
      </c>
      <c r="J323" s="32">
        <f>SUM(J318:J322)</f>
        <v>245838581</v>
      </c>
      <c r="K323" s="37">
        <f t="shared" si="74"/>
        <v>0.24281778377884539</v>
      </c>
      <c r="L323" s="32">
        <f>SUM(L318:L322)</f>
        <v>0</v>
      </c>
      <c r="M323" s="37">
        <f t="shared" si="75"/>
        <v>0</v>
      </c>
      <c r="N323" s="32">
        <f t="shared" si="76"/>
        <v>792409465</v>
      </c>
      <c r="O323" s="37">
        <f t="shared" si="77"/>
        <v>0.78267255429968718</v>
      </c>
      <c r="P323" s="32">
        <f>SUM(P318:P322)</f>
        <v>228845710</v>
      </c>
      <c r="Q323" s="32">
        <f>SUM(Q318:Q322)</f>
        <v>865315425</v>
      </c>
      <c r="R323" s="32">
        <f>SUM(R318:R322)</f>
        <v>900373284</v>
      </c>
      <c r="S323" s="32">
        <f>SUM(S318:S322)</f>
        <v>694585636</v>
      </c>
      <c r="T323" s="37">
        <f t="shared" si="78"/>
        <v>0.7714418545541829</v>
      </c>
      <c r="U323" s="37">
        <f t="shared" si="79"/>
        <v>7.4254706369632162E-2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37698113</v>
      </c>
      <c r="E324" s="31">
        <v>39133093</v>
      </c>
      <c r="F324" s="31">
        <v>9031697</v>
      </c>
      <c r="G324" s="36">
        <f t="shared" si="72"/>
        <v>0.23957955136905659</v>
      </c>
      <c r="H324" s="31">
        <v>10192735</v>
      </c>
      <c r="I324" s="36">
        <f t="shared" si="73"/>
        <v>0.27037785684392213</v>
      </c>
      <c r="J324" s="31">
        <v>14025922</v>
      </c>
      <c r="K324" s="36">
        <f t="shared" si="74"/>
        <v>0.35841588090161952</v>
      </c>
      <c r="L324" s="31">
        <v>0</v>
      </c>
      <c r="M324" s="36">
        <f t="shared" si="75"/>
        <v>0</v>
      </c>
      <c r="N324" s="31">
        <f t="shared" si="76"/>
        <v>33250354</v>
      </c>
      <c r="O324" s="36">
        <f t="shared" si="77"/>
        <v>0.84967354867656386</v>
      </c>
      <c r="P324" s="31">
        <v>8164033</v>
      </c>
      <c r="Q324" s="31">
        <v>31360118</v>
      </c>
      <c r="R324" s="31">
        <v>33016118</v>
      </c>
      <c r="S324" s="31">
        <v>23571939</v>
      </c>
      <c r="T324" s="36">
        <f t="shared" si="78"/>
        <v>0.71395247012383467</v>
      </c>
      <c r="U324" s="36">
        <f t="shared" si="79"/>
        <v>0.71801387867981425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159332848</v>
      </c>
      <c r="E325" s="31">
        <v>161645962</v>
      </c>
      <c r="F325" s="31">
        <v>137600865</v>
      </c>
      <c r="G325" s="36">
        <f t="shared" si="72"/>
        <v>0.86360638579685711</v>
      </c>
      <c r="H325" s="31">
        <v>-430580</v>
      </c>
      <c r="I325" s="36">
        <f t="shared" si="73"/>
        <v>-2.7023931687959282E-3</v>
      </c>
      <c r="J325" s="31">
        <v>7908277</v>
      </c>
      <c r="K325" s="36">
        <f t="shared" si="74"/>
        <v>4.8923442949969885E-2</v>
      </c>
      <c r="L325" s="31">
        <v>0</v>
      </c>
      <c r="M325" s="36">
        <f t="shared" si="75"/>
        <v>0</v>
      </c>
      <c r="N325" s="31">
        <f t="shared" si="76"/>
        <v>145078562</v>
      </c>
      <c r="O325" s="36">
        <f t="shared" si="77"/>
        <v>0.89750811096660743</v>
      </c>
      <c r="P325" s="31">
        <v>10202382</v>
      </c>
      <c r="Q325" s="31">
        <v>141347115</v>
      </c>
      <c r="R325" s="31">
        <v>149163763</v>
      </c>
      <c r="S325" s="31">
        <v>134502221</v>
      </c>
      <c r="T325" s="36">
        <f t="shared" si="78"/>
        <v>0.90170841962467785</v>
      </c>
      <c r="U325" s="36">
        <f t="shared" si="79"/>
        <v>-0.22485974353832272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288609392</v>
      </c>
      <c r="E326" s="31">
        <v>290866003</v>
      </c>
      <c r="F326" s="31">
        <v>78498116</v>
      </c>
      <c r="G326" s="36">
        <f t="shared" si="72"/>
        <v>0.27198739256551985</v>
      </c>
      <c r="H326" s="31">
        <v>72764160</v>
      </c>
      <c r="I326" s="36">
        <f t="shared" si="73"/>
        <v>0.25211986171260842</v>
      </c>
      <c r="J326" s="31">
        <v>72664447</v>
      </c>
      <c r="K326" s="36">
        <f t="shared" si="74"/>
        <v>0.24982103872758207</v>
      </c>
      <c r="L326" s="31">
        <v>0</v>
      </c>
      <c r="M326" s="36">
        <f t="shared" si="75"/>
        <v>0</v>
      </c>
      <c r="N326" s="31">
        <f t="shared" si="76"/>
        <v>223926723</v>
      </c>
      <c r="O326" s="36">
        <f t="shared" si="77"/>
        <v>0.76986213820251792</v>
      </c>
      <c r="P326" s="31">
        <v>63548371</v>
      </c>
      <c r="Q326" s="31">
        <v>237055973</v>
      </c>
      <c r="R326" s="31">
        <v>255135917</v>
      </c>
      <c r="S326" s="31">
        <v>278623904</v>
      </c>
      <c r="T326" s="36">
        <f t="shared" si="78"/>
        <v>1.0920606838746267</v>
      </c>
      <c r="U326" s="36">
        <f t="shared" si="79"/>
        <v>0.14345097846803978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519321345</v>
      </c>
      <c r="E327" s="31">
        <v>540462154</v>
      </c>
      <c r="F327" s="31">
        <v>149713747</v>
      </c>
      <c r="G327" s="36">
        <f t="shared" si="72"/>
        <v>0.28828729733802871</v>
      </c>
      <c r="H327" s="31">
        <v>133847935</v>
      </c>
      <c r="I327" s="36">
        <f t="shared" si="73"/>
        <v>0.25773624806428858</v>
      </c>
      <c r="J327" s="31">
        <v>128903962</v>
      </c>
      <c r="K327" s="36">
        <f t="shared" si="74"/>
        <v>0.23850691680439107</v>
      </c>
      <c r="L327" s="31">
        <v>0</v>
      </c>
      <c r="M327" s="36">
        <f t="shared" si="75"/>
        <v>0</v>
      </c>
      <c r="N327" s="31">
        <f t="shared" si="76"/>
        <v>412465644</v>
      </c>
      <c r="O327" s="36">
        <f t="shared" si="77"/>
        <v>0.76317211288026654</v>
      </c>
      <c r="P327" s="31">
        <v>107924139</v>
      </c>
      <c r="Q327" s="31">
        <v>454690109</v>
      </c>
      <c r="R327" s="31">
        <v>450077482</v>
      </c>
      <c r="S327" s="31">
        <v>337446776</v>
      </c>
      <c r="T327" s="36">
        <f t="shared" si="78"/>
        <v>0.74975263037043027</v>
      </c>
      <c r="U327" s="36">
        <f t="shared" si="79"/>
        <v>0.19439416607252258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134266700</v>
      </c>
      <c r="E328" s="31">
        <v>135068700</v>
      </c>
      <c r="F328" s="31">
        <v>129748239</v>
      </c>
      <c r="G328" s="36">
        <f t="shared" si="72"/>
        <v>0.96634712106575937</v>
      </c>
      <c r="H328" s="31">
        <v>1488567</v>
      </c>
      <c r="I328" s="36">
        <f t="shared" si="73"/>
        <v>1.1086643225758881E-2</v>
      </c>
      <c r="J328" s="31">
        <v>1837646</v>
      </c>
      <c r="K328" s="36">
        <f t="shared" si="74"/>
        <v>1.3605269022356771E-2</v>
      </c>
      <c r="L328" s="31">
        <v>0</v>
      </c>
      <c r="M328" s="36">
        <f t="shared" si="75"/>
        <v>0</v>
      </c>
      <c r="N328" s="31">
        <f t="shared" si="76"/>
        <v>133074452</v>
      </c>
      <c r="O328" s="36">
        <f t="shared" si="77"/>
        <v>0.98523530618122479</v>
      </c>
      <c r="P328" s="31">
        <v>1337938</v>
      </c>
      <c r="Q328" s="31">
        <v>120660800</v>
      </c>
      <c r="R328" s="31">
        <v>121257600</v>
      </c>
      <c r="S328" s="31">
        <v>119539596</v>
      </c>
      <c r="T328" s="36">
        <f t="shared" si="78"/>
        <v>0.98583178291505025</v>
      </c>
      <c r="U328" s="36">
        <f t="shared" si="79"/>
        <v>0.37349114831927932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212194657</v>
      </c>
      <c r="E329" s="31">
        <v>219670743</v>
      </c>
      <c r="F329" s="31">
        <v>56802540</v>
      </c>
      <c r="G329" s="36">
        <f t="shared" si="72"/>
        <v>0.26769071758484475</v>
      </c>
      <c r="H329" s="31">
        <v>52326148</v>
      </c>
      <c r="I329" s="36">
        <f t="shared" si="73"/>
        <v>0.24659503090127288</v>
      </c>
      <c r="J329" s="31">
        <v>45002616</v>
      </c>
      <c r="K329" s="36">
        <f t="shared" si="74"/>
        <v>0.20486394949736206</v>
      </c>
      <c r="L329" s="31">
        <v>0</v>
      </c>
      <c r="M329" s="36">
        <f t="shared" si="75"/>
        <v>0</v>
      </c>
      <c r="N329" s="31">
        <f t="shared" si="76"/>
        <v>154131304</v>
      </c>
      <c r="O329" s="36">
        <f t="shared" si="77"/>
        <v>0.70164693711624582</v>
      </c>
      <c r="P329" s="31">
        <v>40877383</v>
      </c>
      <c r="Q329" s="31">
        <v>181900731</v>
      </c>
      <c r="R329" s="31">
        <v>179253883</v>
      </c>
      <c r="S329" s="31">
        <v>124188868</v>
      </c>
      <c r="T329" s="36">
        <f t="shared" si="78"/>
        <v>0.69280991809812009</v>
      </c>
      <c r="U329" s="36">
        <f t="shared" si="79"/>
        <v>0.100917248053771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338673118</v>
      </c>
      <c r="E330" s="31">
        <v>356086092</v>
      </c>
      <c r="F330" s="31">
        <v>150723244</v>
      </c>
      <c r="G330" s="36">
        <f t="shared" si="72"/>
        <v>0.44504047114834783</v>
      </c>
      <c r="H330" s="31">
        <v>62651473</v>
      </c>
      <c r="I330" s="36">
        <f t="shared" si="73"/>
        <v>0.18499098295720062</v>
      </c>
      <c r="J330" s="31">
        <v>69658839</v>
      </c>
      <c r="K330" s="36">
        <f t="shared" si="74"/>
        <v>0.1956235881293561</v>
      </c>
      <c r="L330" s="31">
        <v>0</v>
      </c>
      <c r="M330" s="36">
        <f t="shared" si="75"/>
        <v>0</v>
      </c>
      <c r="N330" s="31">
        <f t="shared" si="76"/>
        <v>283033556</v>
      </c>
      <c r="O330" s="36">
        <f t="shared" si="77"/>
        <v>0.79484585991637102</v>
      </c>
      <c r="P330" s="31">
        <v>50897845</v>
      </c>
      <c r="Q330" s="31">
        <v>293370244</v>
      </c>
      <c r="R330" s="31">
        <v>295057999</v>
      </c>
      <c r="S330" s="31">
        <v>239683277</v>
      </c>
      <c r="T330" s="36">
        <f t="shared" si="78"/>
        <v>0.81232597595159584</v>
      </c>
      <c r="U330" s="36">
        <f t="shared" si="79"/>
        <v>0.36860094960798429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1029310</v>
      </c>
      <c r="E331" s="31">
        <v>7299853</v>
      </c>
      <c r="F331" s="31">
        <v>1166681</v>
      </c>
      <c r="G331" s="36">
        <f t="shared" si="72"/>
        <v>1.1334593076915604</v>
      </c>
      <c r="H331" s="31">
        <v>2013767</v>
      </c>
      <c r="I331" s="36">
        <f t="shared" si="73"/>
        <v>1.9564242065072719</v>
      </c>
      <c r="J331" s="31">
        <v>1483414</v>
      </c>
      <c r="K331" s="36">
        <f t="shared" si="74"/>
        <v>0.20321148932725083</v>
      </c>
      <c r="L331" s="31">
        <v>0</v>
      </c>
      <c r="M331" s="36">
        <f t="shared" si="75"/>
        <v>0</v>
      </c>
      <c r="N331" s="31">
        <f t="shared" si="76"/>
        <v>4663862</v>
      </c>
      <c r="O331" s="36">
        <f t="shared" si="77"/>
        <v>0.63889807096115492</v>
      </c>
      <c r="P331" s="31">
        <v>361536</v>
      </c>
      <c r="Q331" s="31">
        <v>573985</v>
      </c>
      <c r="R331" s="31">
        <v>971047</v>
      </c>
      <c r="S331" s="31">
        <v>1058867</v>
      </c>
      <c r="T331" s="36">
        <f t="shared" si="78"/>
        <v>1.0904384648734819</v>
      </c>
      <c r="U331" s="36">
        <f t="shared" si="79"/>
        <v>3.1030879359178618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1691125483</v>
      </c>
      <c r="E332" s="32">
        <f>SUM(E324:E331)</f>
        <v>1750232600</v>
      </c>
      <c r="F332" s="32">
        <f>SUM(F324:F331)</f>
        <v>713285129</v>
      </c>
      <c r="G332" s="37">
        <f t="shared" si="72"/>
        <v>0.42178131437925948</v>
      </c>
      <c r="H332" s="32">
        <f>SUM(H324:H331)</f>
        <v>334854205</v>
      </c>
      <c r="I332" s="37">
        <f t="shared" si="73"/>
        <v>0.19800671704501777</v>
      </c>
      <c r="J332" s="32">
        <f>SUM(J324:J331)</f>
        <v>341485123</v>
      </c>
      <c r="K332" s="37">
        <f t="shared" si="74"/>
        <v>0.19510842330327979</v>
      </c>
      <c r="L332" s="32">
        <f>SUM(L324:L331)</f>
        <v>0</v>
      </c>
      <c r="M332" s="37">
        <f t="shared" si="75"/>
        <v>0</v>
      </c>
      <c r="N332" s="32">
        <f t="shared" si="76"/>
        <v>1389624457</v>
      </c>
      <c r="O332" s="37">
        <f t="shared" si="77"/>
        <v>0.79396558891658175</v>
      </c>
      <c r="P332" s="32">
        <f>SUM(P324:P331)</f>
        <v>283313627</v>
      </c>
      <c r="Q332" s="32">
        <f>SUM(Q324:Q331)</f>
        <v>1460959075</v>
      </c>
      <c r="R332" s="32">
        <f>SUM(R324:R331)</f>
        <v>1483933809</v>
      </c>
      <c r="S332" s="32">
        <f>SUM(S324:S331)</f>
        <v>1258615448</v>
      </c>
      <c r="T332" s="37">
        <f t="shared" si="78"/>
        <v>0.84816144788032122</v>
      </c>
      <c r="U332" s="37">
        <f t="shared" si="79"/>
        <v>0.20532544309984768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41126746</v>
      </c>
      <c r="E333" s="31">
        <v>41018436</v>
      </c>
      <c r="F333" s="31">
        <v>15595458</v>
      </c>
      <c r="G333" s="36">
        <f t="shared" si="72"/>
        <v>0.37920476373209783</v>
      </c>
      <c r="H333" s="31">
        <v>9104272</v>
      </c>
      <c r="I333" s="36">
        <f t="shared" si="73"/>
        <v>0.22137107564989458</v>
      </c>
      <c r="J333" s="31">
        <v>5487949</v>
      </c>
      <c r="K333" s="36">
        <f t="shared" si="74"/>
        <v>0.13379225380509388</v>
      </c>
      <c r="L333" s="31">
        <v>0</v>
      </c>
      <c r="M333" s="36">
        <f t="shared" si="75"/>
        <v>0</v>
      </c>
      <c r="N333" s="31">
        <f t="shared" si="76"/>
        <v>30187679</v>
      </c>
      <c r="O333" s="36">
        <f t="shared" si="77"/>
        <v>0.73595392569331508</v>
      </c>
      <c r="P333" s="31">
        <v>7210618</v>
      </c>
      <c r="Q333" s="31">
        <v>28655492</v>
      </c>
      <c r="R333" s="31">
        <v>28891428</v>
      </c>
      <c r="S333" s="31">
        <v>27159303</v>
      </c>
      <c r="T333" s="36">
        <f t="shared" si="78"/>
        <v>0.94004709632213401</v>
      </c>
      <c r="U333" s="36">
        <f t="shared" si="79"/>
        <v>-0.23890726148577002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14019206</v>
      </c>
      <c r="E334" s="31">
        <v>14544938</v>
      </c>
      <c r="F334" s="31">
        <v>4179908</v>
      </c>
      <c r="G334" s="36">
        <f t="shared" si="72"/>
        <v>0.29815582993787237</v>
      </c>
      <c r="H334" s="31">
        <v>3933250</v>
      </c>
      <c r="I334" s="36">
        <f t="shared" si="73"/>
        <v>0.28056153822120883</v>
      </c>
      <c r="J334" s="31">
        <v>3616730</v>
      </c>
      <c r="K334" s="36">
        <f t="shared" si="74"/>
        <v>0.24865901800337684</v>
      </c>
      <c r="L334" s="31">
        <v>0</v>
      </c>
      <c r="M334" s="36">
        <f t="shared" si="75"/>
        <v>0</v>
      </c>
      <c r="N334" s="31">
        <f t="shared" si="76"/>
        <v>11729888</v>
      </c>
      <c r="O334" s="36">
        <f t="shared" si="77"/>
        <v>0.80645843935532757</v>
      </c>
      <c r="P334" s="31">
        <v>2542578</v>
      </c>
      <c r="Q334" s="31">
        <v>39232677</v>
      </c>
      <c r="R334" s="31">
        <v>16755061</v>
      </c>
      <c r="S334" s="31">
        <v>27964035</v>
      </c>
      <c r="T334" s="36">
        <f t="shared" si="78"/>
        <v>1.6689903426791464</v>
      </c>
      <c r="U334" s="36">
        <f t="shared" si="79"/>
        <v>0.42246570213381851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92472753</v>
      </c>
      <c r="E335" s="31">
        <v>138405228</v>
      </c>
      <c r="F335" s="31">
        <v>33765000</v>
      </c>
      <c r="G335" s="36">
        <f t="shared" si="72"/>
        <v>0.3651345818589396</v>
      </c>
      <c r="H335" s="31">
        <v>23697487</v>
      </c>
      <c r="I335" s="36">
        <f t="shared" si="73"/>
        <v>0.25626453448401176</v>
      </c>
      <c r="J335" s="31">
        <v>28038955</v>
      </c>
      <c r="K335" s="36">
        <f t="shared" si="74"/>
        <v>0.20258595289478515</v>
      </c>
      <c r="L335" s="31">
        <v>0</v>
      </c>
      <c r="M335" s="36">
        <f t="shared" si="75"/>
        <v>0</v>
      </c>
      <c r="N335" s="31">
        <f t="shared" si="76"/>
        <v>85501442</v>
      </c>
      <c r="O335" s="36">
        <f t="shared" si="77"/>
        <v>0.61776164987062487</v>
      </c>
      <c r="P335" s="31">
        <v>12890228</v>
      </c>
      <c r="Q335" s="31">
        <v>65902420</v>
      </c>
      <c r="R335" s="31">
        <v>72477614</v>
      </c>
      <c r="S335" s="31">
        <v>50528835</v>
      </c>
      <c r="T335" s="36">
        <f t="shared" si="78"/>
        <v>0.69716471350726306</v>
      </c>
      <c r="U335" s="36">
        <f t="shared" si="79"/>
        <v>1.1752101669574815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2306730</v>
      </c>
      <c r="E336" s="31">
        <v>5417611</v>
      </c>
      <c r="F336" s="31">
        <v>545453</v>
      </c>
      <c r="G336" s="36">
        <f t="shared" si="72"/>
        <v>0.2364615711418328</v>
      </c>
      <c r="H336" s="31">
        <v>749951</v>
      </c>
      <c r="I336" s="36">
        <f t="shared" si="73"/>
        <v>0.32511433934617401</v>
      </c>
      <c r="J336" s="31">
        <v>409581</v>
      </c>
      <c r="K336" s="36">
        <f t="shared" si="74"/>
        <v>7.5601773549263687E-2</v>
      </c>
      <c r="L336" s="31">
        <v>0</v>
      </c>
      <c r="M336" s="36">
        <f t="shared" si="75"/>
        <v>0</v>
      </c>
      <c r="N336" s="31">
        <f t="shared" si="76"/>
        <v>1704985</v>
      </c>
      <c r="O336" s="36">
        <f t="shared" si="77"/>
        <v>0.31471159520312553</v>
      </c>
      <c r="P336" s="31">
        <v>322954</v>
      </c>
      <c r="Q336" s="31">
        <v>2643957</v>
      </c>
      <c r="R336" s="31">
        <v>7765226</v>
      </c>
      <c r="S336" s="31">
        <v>2456381</v>
      </c>
      <c r="T336" s="36">
        <f t="shared" si="78"/>
        <v>0.31633090910683087</v>
      </c>
      <c r="U336" s="36">
        <f t="shared" si="79"/>
        <v>0.26823324684010719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149925435</v>
      </c>
      <c r="E337" s="32">
        <f>SUM(E333:E336)</f>
        <v>199386213</v>
      </c>
      <c r="F337" s="32">
        <f>SUM(F333:F336)</f>
        <v>54085819</v>
      </c>
      <c r="G337" s="37">
        <f t="shared" si="72"/>
        <v>0.36075145621555144</v>
      </c>
      <c r="H337" s="32">
        <f>SUM(H333:H336)</f>
        <v>37484960</v>
      </c>
      <c r="I337" s="37">
        <f t="shared" si="73"/>
        <v>0.25002402027381143</v>
      </c>
      <c r="J337" s="32">
        <f>SUM(J333:J336)</f>
        <v>37553215</v>
      </c>
      <c r="K337" s="37">
        <f t="shared" si="74"/>
        <v>0.18834409077221403</v>
      </c>
      <c r="L337" s="32">
        <f>SUM(L333:L336)</f>
        <v>0</v>
      </c>
      <c r="M337" s="37">
        <f t="shared" si="75"/>
        <v>0</v>
      </c>
      <c r="N337" s="32">
        <f t="shared" si="76"/>
        <v>129123994</v>
      </c>
      <c r="O337" s="37">
        <f t="shared" si="77"/>
        <v>0.64760743512391206</v>
      </c>
      <c r="P337" s="32">
        <f>SUM(P333:P336)</f>
        <v>22966378</v>
      </c>
      <c r="Q337" s="32">
        <f>SUM(Q333:Q336)</f>
        <v>136434546</v>
      </c>
      <c r="R337" s="32">
        <f>SUM(R333:R336)</f>
        <v>125889329</v>
      </c>
      <c r="S337" s="32">
        <f>SUM(S333:S336)</f>
        <v>108108554</v>
      </c>
      <c r="T337" s="37">
        <f t="shared" si="78"/>
        <v>0.85875868001488831</v>
      </c>
      <c r="U337" s="37">
        <f t="shared" si="79"/>
        <v>0.63513876676592185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24755555595</v>
      </c>
      <c r="E338" s="32">
        <f>SUM(E302,E304:E309,E311:E316,E318:E322,E324:E331,E333:E336)</f>
        <v>25317211354</v>
      </c>
      <c r="F338" s="32">
        <f>SUM(F302,F304:F309,F311:F316,F318:F322,F324:F331,F333:F336)</f>
        <v>7511672239</v>
      </c>
      <c r="G338" s="37">
        <f t="shared" si="72"/>
        <v>0.30343379732172804</v>
      </c>
      <c r="H338" s="32">
        <f>SUM(H302,H304:H309,H311:H316,H318:H322,H324:H331,H333:H336)</f>
        <v>6560163547</v>
      </c>
      <c r="I338" s="37">
        <f t="shared" si="73"/>
        <v>0.26499762939374255</v>
      </c>
      <c r="J338" s="32">
        <f>SUM(J302,J304:J309,J311:J316,J318:J322,J324:J331,J333:J336)</f>
        <v>6412467429</v>
      </c>
      <c r="K338" s="37">
        <f t="shared" si="74"/>
        <v>0.25328490327537045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20484303215</v>
      </c>
      <c r="O338" s="37">
        <f t="shared" si="77"/>
        <v>0.80910582641099515</v>
      </c>
      <c r="P338" s="32">
        <f>SUM(P302,P304:P309,P311:P316,P318:P322,P324:P331,P333:P336)</f>
        <v>6038504175</v>
      </c>
      <c r="Q338" s="32">
        <f>SUM(Q302,Q304:Q309,Q311:Q316,Q318:Q322,Q324:Q331,Q333:Q336)</f>
        <v>23063368233</v>
      </c>
      <c r="R338" s="32">
        <f>SUM(R302,R304:R309,R311:R316,R318:R322,R324:R331,R333:R336)</f>
        <v>23398816943</v>
      </c>
      <c r="S338" s="32">
        <f>SUM(S302,S304:S309,S311:S316,S318:S322,S324:S331,S333:S336)</f>
        <v>18929792239</v>
      </c>
      <c r="T338" s="37">
        <f t="shared" si="78"/>
        <v>0.80900638203689379</v>
      </c>
      <c r="U338" s="37">
        <f t="shared" si="79"/>
        <v>6.1929783132094851E-2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184402995971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188259268515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69524560171</v>
      </c>
      <c r="G339" s="39">
        <f t="shared" si="72"/>
        <v>0.37702511179337739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46345664982</v>
      </c>
      <c r="I339" s="39">
        <f t="shared" si="73"/>
        <v>0.2513281562371607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50384085297</v>
      </c>
      <c r="K339" s="39">
        <f t="shared" si="74"/>
        <v>0.26763136654270769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166254310450</v>
      </c>
      <c r="O339" s="39">
        <f t="shared" si="77"/>
        <v>0.88311354740419223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-79934398837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180641853135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173273862986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17479585895</v>
      </c>
      <c r="T339" s="39">
        <f t="shared" si="78"/>
        <v>0.10087837596379032</v>
      </c>
      <c r="U339" s="39">
        <f t="shared" si="79"/>
        <v>-1.6303179360833353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sheetProtection algorithmName="SHA-512" hashValue="sJLF0+bwT05oK+iiMNrnLk2trTeLFBdsBchtaiITA1/U2IyjEnNa4hWaIkDnxSeWY+ZFC40eVGItnSELl3wGoQ==" saltValue="CqWFoi/mx9IMYw+gu/v++w==" spinCount="100000" sheet="1" objects="1" scenarios="1"/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       +$J8</f>
        <v>0</v>
      </c>
      <c r="O8" s="36">
        <f>IF(($E8       =0),0,($N8       /$E8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IF(($R8       =0),0,($S8       /$R8       ))</f>
        <v>0</v>
      </c>
      <c r="U8" s="36">
        <f>IF(($P8       =0),0,(($J8       /$P8       )-1))</f>
        <v>0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0</v>
      </c>
      <c r="E9" s="31">
        <v>0</v>
      </c>
      <c r="F9" s="31">
        <v>0</v>
      </c>
      <c r="G9" s="36">
        <f>IF(($D9       =0),0,($F9       /$D9       ))</f>
        <v>0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       +$J9</f>
        <v>0</v>
      </c>
      <c r="O9" s="36">
        <f>IF(($E9       =0),0,($N9       /$E9       ))</f>
        <v>0</v>
      </c>
      <c r="P9" s="31">
        <v>14570</v>
      </c>
      <c r="Q9" s="31">
        <v>0</v>
      </c>
      <c r="R9" s="31">
        <v>0</v>
      </c>
      <c r="S9" s="31">
        <v>14570</v>
      </c>
      <c r="T9" s="36">
        <f>IF(($R9       =0),0,($S9       /$R9       ))</f>
        <v>0</v>
      </c>
      <c r="U9" s="36">
        <f>IF(($P9       =0),0,(($J9       /$P9       )-1))</f>
        <v>-1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0</v>
      </c>
      <c r="E10" s="32">
        <f>SUM(E8:E9)</f>
        <v>0</v>
      </c>
      <c r="F10" s="32">
        <f>SUM(F8:F9)</f>
        <v>0</v>
      </c>
      <c r="G10" s="37">
        <f t="shared" ref="G10:G54" si="0">IF(($D10      =0),0,($F10      /$D10      ))</f>
        <v>0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0</v>
      </c>
      <c r="O10" s="37">
        <f t="shared" ref="O10:O54" si="5">IF(($E10      =0),0,($N10      /$E10      ))</f>
        <v>0</v>
      </c>
      <c r="P10" s="32">
        <f>SUM(P8:P9)</f>
        <v>14570</v>
      </c>
      <c r="Q10" s="32">
        <f>SUM(Q8:Q9)</f>
        <v>0</v>
      </c>
      <c r="R10" s="32">
        <f>SUM(R8:R9)</f>
        <v>0</v>
      </c>
      <c r="S10" s="32">
        <f>SUM(S8:S9)</f>
        <v>14570</v>
      </c>
      <c r="T10" s="37">
        <f t="shared" ref="T10:T54" si="6">IF(($R10      =0),0,($S10      /$R10      ))</f>
        <v>0</v>
      </c>
      <c r="U10" s="37">
        <f t="shared" ref="U10:U54" si="7">IF(($P10      =0),0,(($J10      /$P10      )-1))</f>
        <v>-1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0</v>
      </c>
      <c r="E14" s="31">
        <v>0</v>
      </c>
      <c r="F14" s="31">
        <v>0</v>
      </c>
      <c r="G14" s="36">
        <f t="shared" si="0"/>
        <v>0</v>
      </c>
      <c r="H14" s="31">
        <v>0</v>
      </c>
      <c r="I14" s="36">
        <f t="shared" si="1"/>
        <v>0</v>
      </c>
      <c r="J14" s="31">
        <v>8394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8394</v>
      </c>
      <c r="O14" s="36">
        <f t="shared" si="5"/>
        <v>0</v>
      </c>
      <c r="P14" s="31">
        <v>0</v>
      </c>
      <c r="Q14" s="31">
        <v>0</v>
      </c>
      <c r="R14" s="31">
        <v>0</v>
      </c>
      <c r="S14" s="31">
        <v>0</v>
      </c>
      <c r="T14" s="36">
        <f t="shared" si="6"/>
        <v>0</v>
      </c>
      <c r="U14" s="36">
        <f t="shared" si="7"/>
        <v>0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0</v>
      </c>
      <c r="O16" s="36">
        <f t="shared" si="5"/>
        <v>0</v>
      </c>
      <c r="P16" s="31">
        <v>0</v>
      </c>
      <c r="Q16" s="31">
        <v>0</v>
      </c>
      <c r="R16" s="31">
        <v>0</v>
      </c>
      <c r="S16" s="31">
        <v>0</v>
      </c>
      <c r="T16" s="36">
        <f t="shared" si="6"/>
        <v>0</v>
      </c>
      <c r="U16" s="36">
        <f t="shared" si="7"/>
        <v>0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0</v>
      </c>
      <c r="E19" s="32">
        <f>SUM(E11:E18)</f>
        <v>0</v>
      </c>
      <c r="F19" s="32">
        <f>SUM(F11:F18)</f>
        <v>0</v>
      </c>
      <c r="G19" s="37">
        <f t="shared" si="0"/>
        <v>0</v>
      </c>
      <c r="H19" s="32">
        <f>SUM(H11:H18)</f>
        <v>0</v>
      </c>
      <c r="I19" s="37">
        <f t="shared" si="1"/>
        <v>0</v>
      </c>
      <c r="J19" s="32">
        <f>SUM(J11:J18)</f>
        <v>8394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8394</v>
      </c>
      <c r="O19" s="37">
        <f t="shared" si="5"/>
        <v>0</v>
      </c>
      <c r="P19" s="32">
        <f>SUM(P11:P18)</f>
        <v>0</v>
      </c>
      <c r="Q19" s="32">
        <f>SUM(Q11:Q18)</f>
        <v>0</v>
      </c>
      <c r="R19" s="32">
        <f>SUM(R11:R18)</f>
        <v>0</v>
      </c>
      <c r="S19" s="32">
        <f>SUM(S11:S18)</f>
        <v>0</v>
      </c>
      <c r="T19" s="37">
        <f t="shared" si="6"/>
        <v>0</v>
      </c>
      <c r="U19" s="37">
        <f t="shared" si="7"/>
        <v>0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335000</v>
      </c>
      <c r="E25" s="31">
        <v>335000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155000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335000</v>
      </c>
      <c r="E27" s="32">
        <f>SUM(E20:E26)</f>
        <v>335000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0</v>
      </c>
      <c r="O27" s="37">
        <f t="shared" si="5"/>
        <v>0</v>
      </c>
      <c r="P27" s="32">
        <f>SUM(P20:P26)</f>
        <v>0</v>
      </c>
      <c r="Q27" s="32">
        <f>SUM(Q20:Q26)</f>
        <v>0</v>
      </c>
      <c r="R27" s="32">
        <f>SUM(R20:R26)</f>
        <v>155000</v>
      </c>
      <c r="S27" s="32">
        <f>SUM(S20:S26)</f>
        <v>0</v>
      </c>
      <c r="T27" s="37">
        <f t="shared" si="6"/>
        <v>0</v>
      </c>
      <c r="U27" s="37">
        <f t="shared" si="7"/>
        <v>0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0</v>
      </c>
      <c r="E35" s="32">
        <f>SUM(E28:E34)</f>
        <v>0</v>
      </c>
      <c r="F35" s="32">
        <f>SUM(F28:F34)</f>
        <v>0</v>
      </c>
      <c r="G35" s="37">
        <f t="shared" si="0"/>
        <v>0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0</v>
      </c>
      <c r="O35" s="37">
        <f t="shared" si="5"/>
        <v>0</v>
      </c>
      <c r="P35" s="32">
        <f>SUM(P28:P34)</f>
        <v>0</v>
      </c>
      <c r="Q35" s="32">
        <f>SUM(Q28:Q34)</f>
        <v>0</v>
      </c>
      <c r="R35" s="32">
        <f>SUM(R28:R34)</f>
        <v>0</v>
      </c>
      <c r="S35" s="32">
        <f>SUM(S28:S34)</f>
        <v>0</v>
      </c>
      <c r="T35" s="37">
        <f t="shared" si="6"/>
        <v>0</v>
      </c>
      <c r="U35" s="37">
        <f t="shared" si="7"/>
        <v>0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0</v>
      </c>
      <c r="O40" s="37">
        <f t="shared" si="5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6"/>
        <v>0</v>
      </c>
      <c r="U40" s="37">
        <f t="shared" si="7"/>
        <v>0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9606127</v>
      </c>
      <c r="E46" s="31">
        <v>9606127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8763726</v>
      </c>
      <c r="R46" s="31">
        <v>8763726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9606127</v>
      </c>
      <c r="E47" s="32">
        <f>SUM(E41:E46)</f>
        <v>9606127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8763726</v>
      </c>
      <c r="R47" s="32">
        <f>SUM(R41:R46)</f>
        <v>8763726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9941127</v>
      </c>
      <c r="E54" s="32">
        <f>SUM(E8:E9,E11:E18,E20:E26,E28:E34,E36:E39,E41:E46,E48:E52)</f>
        <v>9941127</v>
      </c>
      <c r="F54" s="32">
        <f>SUM(F8:F9,F11:F18,F20:F26,F28:F34,F36:F39,F41:F46,F48:F52)</f>
        <v>0</v>
      </c>
      <c r="G54" s="37">
        <f t="shared" si="0"/>
        <v>0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8394</v>
      </c>
      <c r="K54" s="37">
        <f t="shared" si="2"/>
        <v>8.443710657755403E-4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8394</v>
      </c>
      <c r="O54" s="37">
        <f t="shared" si="5"/>
        <v>8.443710657755403E-4</v>
      </c>
      <c r="P54" s="32">
        <f>SUM(P8:P9,P11:P18,P20:P26,P28:P34,P36:P39,P41:P46,P48:P52)</f>
        <v>14570</v>
      </c>
      <c r="Q54" s="32">
        <f>SUM(Q8:Q9,Q11:Q18,Q20:Q26,Q28:Q34,Q36:Q39,Q41:Q46,Q48:Q52)</f>
        <v>8763726</v>
      </c>
      <c r="R54" s="32">
        <f>SUM(R8:R9,R11:R18,R20:R26,R28:R34,R36:R39,R41:R46,R48:R52)</f>
        <v>8918726</v>
      </c>
      <c r="S54" s="32">
        <f>SUM(S8:S9,S11:S18,S20:S26,S28:S34,S36:S39,S41:S46,S48:S52)</f>
        <v>14570</v>
      </c>
      <c r="T54" s="37">
        <f t="shared" si="6"/>
        <v>1.6336413967645155E-3</v>
      </c>
      <c r="U54" s="37">
        <f t="shared" si="7"/>
        <v>-0.42388469457789979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0</v>
      </c>
      <c r="E57" s="31">
        <v>0</v>
      </c>
      <c r="F57" s="31">
        <v>0</v>
      </c>
      <c r="G57" s="36">
        <f t="shared" ref="G57:G85" si="8">IF(($D57      =0),0,($F57      /$D57      ))</f>
        <v>0</v>
      </c>
      <c r="H57" s="31">
        <v>0</v>
      </c>
      <c r="I57" s="36">
        <f t="shared" ref="I57:I85" si="9">IF(($D57      =0),0,($H57      /$D57      ))</f>
        <v>0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0</v>
      </c>
      <c r="O57" s="36">
        <f t="shared" ref="O57:O85" si="13">IF(($E57      =0),0,($N57      /$E57      ))</f>
        <v>0</v>
      </c>
      <c r="P57" s="31">
        <v>0</v>
      </c>
      <c r="Q57" s="31">
        <v>0</v>
      </c>
      <c r="R57" s="31">
        <v>0</v>
      </c>
      <c r="S57" s="31">
        <v>0</v>
      </c>
      <c r="T57" s="36">
        <f t="shared" ref="T57:T85" si="14">IF(($R57      =0),0,($S57      /$R57      ))</f>
        <v>0</v>
      </c>
      <c r="U57" s="36">
        <f t="shared" ref="U57:U85" si="15">IF(($P57      =0),0,(($J57      /$P57      )-1))</f>
        <v>0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0</v>
      </c>
      <c r="E58" s="32">
        <f>E57</f>
        <v>0</v>
      </c>
      <c r="F58" s="32">
        <f>F57</f>
        <v>0</v>
      </c>
      <c r="G58" s="37">
        <f t="shared" si="8"/>
        <v>0</v>
      </c>
      <c r="H58" s="32">
        <f>H57</f>
        <v>0</v>
      </c>
      <c r="I58" s="37">
        <f t="shared" si="9"/>
        <v>0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0</v>
      </c>
      <c r="O58" s="37">
        <f t="shared" si="13"/>
        <v>0</v>
      </c>
      <c r="P58" s="32">
        <f>P57</f>
        <v>0</v>
      </c>
      <c r="Q58" s="32">
        <f>Q57</f>
        <v>0</v>
      </c>
      <c r="R58" s="32">
        <f>R57</f>
        <v>0</v>
      </c>
      <c r="S58" s="32">
        <f>S57</f>
        <v>0</v>
      </c>
      <c r="T58" s="37">
        <f t="shared" si="14"/>
        <v>0</v>
      </c>
      <c r="U58" s="37">
        <f t="shared" si="15"/>
        <v>0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1572212</v>
      </c>
      <c r="E65" s="31">
        <v>1572212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1572212</v>
      </c>
      <c r="R65" s="31">
        <v>1572212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1572212</v>
      </c>
      <c r="E70" s="32">
        <f>SUM(E64:E69)</f>
        <v>1572212</v>
      </c>
      <c r="F70" s="32">
        <f>SUM(F64:F69)</f>
        <v>0</v>
      </c>
      <c r="G70" s="37">
        <f t="shared" si="8"/>
        <v>0</v>
      </c>
      <c r="H70" s="32">
        <f>SUM(H64:H69)</f>
        <v>0</v>
      </c>
      <c r="I70" s="37">
        <f t="shared" si="9"/>
        <v>0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0</v>
      </c>
      <c r="O70" s="37">
        <f t="shared" si="13"/>
        <v>0</v>
      </c>
      <c r="P70" s="32">
        <f>SUM(P64:P69)</f>
        <v>0</v>
      </c>
      <c r="Q70" s="32">
        <f>SUM(Q64:Q69)</f>
        <v>1572212</v>
      </c>
      <c r="R70" s="32">
        <f>SUM(R64:R69)</f>
        <v>1572212</v>
      </c>
      <c r="S70" s="32">
        <f>SUM(S64:S69)</f>
        <v>0</v>
      </c>
      <c r="T70" s="37">
        <f t="shared" si="14"/>
        <v>0</v>
      </c>
      <c r="U70" s="37">
        <f t="shared" si="15"/>
        <v>0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2338331</v>
      </c>
      <c r="E76" s="31">
        <v>2338331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1674416</v>
      </c>
      <c r="R76" s="31">
        <v>2232772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2338331</v>
      </c>
      <c r="E78" s="32">
        <f>SUM(E71:E77)</f>
        <v>2338331</v>
      </c>
      <c r="F78" s="32">
        <f>SUM(F71:F77)</f>
        <v>0</v>
      </c>
      <c r="G78" s="37">
        <f t="shared" si="8"/>
        <v>0</v>
      </c>
      <c r="H78" s="32">
        <f>SUM(H71:H77)</f>
        <v>0</v>
      </c>
      <c r="I78" s="37">
        <f t="shared" si="9"/>
        <v>0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0</v>
      </c>
      <c r="O78" s="37">
        <f t="shared" si="13"/>
        <v>0</v>
      </c>
      <c r="P78" s="32">
        <f>SUM(P71:P77)</f>
        <v>0</v>
      </c>
      <c r="Q78" s="32">
        <f>SUM(Q71:Q77)</f>
        <v>1674416</v>
      </c>
      <c r="R78" s="32">
        <f>SUM(R71:R77)</f>
        <v>2232772</v>
      </c>
      <c r="S78" s="32">
        <f>SUM(S71:S77)</f>
        <v>0</v>
      </c>
      <c r="T78" s="37">
        <f t="shared" si="14"/>
        <v>0</v>
      </c>
      <c r="U78" s="37">
        <f t="shared" si="15"/>
        <v>0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3910543</v>
      </c>
      <c r="E85" s="32">
        <f>SUM(E57,E59:E62,E64:E69,E71:E77,E79:E83)</f>
        <v>3910543</v>
      </c>
      <c r="F85" s="32">
        <f>SUM(F57,F59:F62,F64:F69,F71:F77,F79:F83)</f>
        <v>0</v>
      </c>
      <c r="G85" s="37">
        <f t="shared" si="8"/>
        <v>0</v>
      </c>
      <c r="H85" s="32">
        <f>SUM(H57,H59:H62,H64:H69,H71:H77,H79:H83)</f>
        <v>0</v>
      </c>
      <c r="I85" s="37">
        <f t="shared" si="9"/>
        <v>0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0</v>
      </c>
      <c r="O85" s="37">
        <f t="shared" si="13"/>
        <v>0</v>
      </c>
      <c r="P85" s="32">
        <f>SUM(P57,P59:P62,P64:P69,P71:P77,P79:P83)</f>
        <v>0</v>
      </c>
      <c r="Q85" s="32">
        <f>SUM(Q57,Q59:Q62,Q64:Q69,Q71:Q77,Q79:Q83)</f>
        <v>3246628</v>
      </c>
      <c r="R85" s="32">
        <f>SUM(R57,R59:R62,R64:R69,R71:R77,R79:R83)</f>
        <v>3804984</v>
      </c>
      <c r="S85" s="32">
        <f>SUM(S57,S59:S62,S64:S69,S71:S77,S79:S83)</f>
        <v>0</v>
      </c>
      <c r="T85" s="37">
        <f t="shared" si="14"/>
        <v>0</v>
      </c>
      <c r="U85" s="37">
        <f t="shared" si="15"/>
        <v>0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6">IF(($D88      =0),0,($F88      /$D88      ))</f>
        <v>0</v>
      </c>
      <c r="H88" s="31">
        <v>0</v>
      </c>
      <c r="I88" s="36">
        <f t="shared" ref="I88:I99" si="17">IF(($D88      =0),0,($H88      /$D88      ))</f>
        <v>0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0</v>
      </c>
      <c r="O88" s="36">
        <f t="shared" ref="O88:O99" si="21">IF(($E88      =0),0,($N88      /$E88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22">IF(($R88      =0),0,($S88      /$R88      ))</f>
        <v>0</v>
      </c>
      <c r="U88" s="36">
        <f t="shared" ref="U88:U99" si="23">IF(($P88      =0),0,(($J88      /$P88      )-1))</f>
        <v>0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0</v>
      </c>
      <c r="E89" s="31">
        <v>0</v>
      </c>
      <c r="F89" s="31">
        <v>0</v>
      </c>
      <c r="G89" s="36">
        <f t="shared" si="16"/>
        <v>0</v>
      </c>
      <c r="H89" s="31">
        <v>0</v>
      </c>
      <c r="I89" s="36">
        <f t="shared" si="17"/>
        <v>0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0</v>
      </c>
      <c r="O89" s="36">
        <f t="shared" si="21"/>
        <v>0</v>
      </c>
      <c r="P89" s="31">
        <v>0</v>
      </c>
      <c r="Q89" s="31">
        <v>0</v>
      </c>
      <c r="R89" s="31">
        <v>0</v>
      </c>
      <c r="S89" s="31">
        <v>6000</v>
      </c>
      <c r="T89" s="36">
        <f t="shared" si="22"/>
        <v>0</v>
      </c>
      <c r="U89" s="36">
        <f t="shared" si="23"/>
        <v>0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238010</v>
      </c>
      <c r="E90" s="31">
        <v>238010</v>
      </c>
      <c r="F90" s="31">
        <v>0</v>
      </c>
      <c r="G90" s="36">
        <f t="shared" si="16"/>
        <v>0</v>
      </c>
      <c r="H90" s="31">
        <v>0</v>
      </c>
      <c r="I90" s="36">
        <f t="shared" si="17"/>
        <v>0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0</v>
      </c>
      <c r="O90" s="36">
        <f t="shared" si="21"/>
        <v>0</v>
      </c>
      <c r="P90" s="31">
        <v>18120</v>
      </c>
      <c r="Q90" s="31">
        <v>0</v>
      </c>
      <c r="R90" s="31">
        <v>2228416</v>
      </c>
      <c r="S90" s="31">
        <v>26040</v>
      </c>
      <c r="T90" s="36">
        <f t="shared" si="22"/>
        <v>1.1685430368476982E-2</v>
      </c>
      <c r="U90" s="36">
        <f t="shared" si="23"/>
        <v>-1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238010</v>
      </c>
      <c r="E91" s="32">
        <f>SUM(E88:E90)</f>
        <v>238010</v>
      </c>
      <c r="F91" s="32">
        <f>SUM(F88:F90)</f>
        <v>0</v>
      </c>
      <c r="G91" s="37">
        <f t="shared" si="16"/>
        <v>0</v>
      </c>
      <c r="H91" s="32">
        <f>SUM(H88:H90)</f>
        <v>0</v>
      </c>
      <c r="I91" s="37">
        <f t="shared" si="17"/>
        <v>0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0</v>
      </c>
      <c r="O91" s="37">
        <f t="shared" si="21"/>
        <v>0</v>
      </c>
      <c r="P91" s="32">
        <f>SUM(P88:P90)</f>
        <v>18120</v>
      </c>
      <c r="Q91" s="32">
        <f>SUM(Q88:Q90)</f>
        <v>0</v>
      </c>
      <c r="R91" s="32">
        <f>SUM(R88:R90)</f>
        <v>2228416</v>
      </c>
      <c r="S91" s="32">
        <f>SUM(S88:S90)</f>
        <v>32040</v>
      </c>
      <c r="T91" s="37">
        <f t="shared" si="22"/>
        <v>1.437792584508458E-2</v>
      </c>
      <c r="U91" s="37">
        <f t="shared" si="23"/>
        <v>-1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0</v>
      </c>
      <c r="G92" s="36">
        <f t="shared" si="16"/>
        <v>0</v>
      </c>
      <c r="H92" s="31">
        <v>0</v>
      </c>
      <c r="I92" s="36">
        <f t="shared" si="17"/>
        <v>0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0</v>
      </c>
      <c r="O92" s="36">
        <f t="shared" si="21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22"/>
        <v>0</v>
      </c>
      <c r="U92" s="36">
        <f t="shared" si="23"/>
        <v>0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6"/>
        <v>0</v>
      </c>
      <c r="H94" s="31">
        <v>0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0</v>
      </c>
      <c r="O94" s="36">
        <f t="shared" si="21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22"/>
        <v>0</v>
      </c>
      <c r="U94" s="36">
        <f t="shared" si="23"/>
        <v>0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0</v>
      </c>
      <c r="E96" s="32">
        <f>SUM(E92:E95)</f>
        <v>0</v>
      </c>
      <c r="F96" s="32">
        <f>SUM(F92:F95)</f>
        <v>0</v>
      </c>
      <c r="G96" s="37">
        <f t="shared" si="16"/>
        <v>0</v>
      </c>
      <c r="H96" s="32">
        <f>SUM(H92:H95)</f>
        <v>0</v>
      </c>
      <c r="I96" s="37">
        <f t="shared" si="17"/>
        <v>0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0</v>
      </c>
      <c r="O96" s="37">
        <f t="shared" si="21"/>
        <v>0</v>
      </c>
      <c r="P96" s="32">
        <f>SUM(P92:P95)</f>
        <v>0</v>
      </c>
      <c r="Q96" s="32">
        <f>SUM(Q92:Q95)</f>
        <v>0</v>
      </c>
      <c r="R96" s="32">
        <f>SUM(R92:R95)</f>
        <v>0</v>
      </c>
      <c r="S96" s="32">
        <f>SUM(S92:S95)</f>
        <v>0</v>
      </c>
      <c r="T96" s="37">
        <f t="shared" si="22"/>
        <v>0</v>
      </c>
      <c r="U96" s="37">
        <f t="shared" si="23"/>
        <v>0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22"/>
        <v>0</v>
      </c>
      <c r="U97" s="36">
        <f t="shared" si="23"/>
        <v>0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13347453</v>
      </c>
      <c r="E99" s="31">
        <v>13347453</v>
      </c>
      <c r="F99" s="31">
        <v>5561444</v>
      </c>
      <c r="G99" s="36">
        <f t="shared" si="16"/>
        <v>0.41666706000013637</v>
      </c>
      <c r="H99" s="31">
        <v>4449161</v>
      </c>
      <c r="I99" s="36">
        <f t="shared" si="17"/>
        <v>0.33333408253994229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10010605</v>
      </c>
      <c r="O99" s="36">
        <f t="shared" si="21"/>
        <v>0.75000114254007866</v>
      </c>
      <c r="P99" s="31">
        <v>2231656</v>
      </c>
      <c r="Q99" s="31">
        <v>8066188</v>
      </c>
      <c r="R99" s="31">
        <v>8066188</v>
      </c>
      <c r="S99" s="31">
        <v>8248484</v>
      </c>
      <c r="T99" s="36">
        <f t="shared" si="22"/>
        <v>1.022600018744914</v>
      </c>
      <c r="U99" s="36">
        <f t="shared" si="23"/>
        <v>-1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9536640</v>
      </c>
      <c r="E100" s="31">
        <v>9536640</v>
      </c>
      <c r="F100" s="31">
        <v>3973600</v>
      </c>
      <c r="G100" s="36">
        <f>IF(($D100     =0),0,($F100     /$D100     ))</f>
        <v>0.41666666666666669</v>
      </c>
      <c r="H100" s="31">
        <v>3166960</v>
      </c>
      <c r="I100" s="36">
        <f>IF(($D100     =0),0,($H100     /$D100     ))</f>
        <v>0.33208341722032081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7140560</v>
      </c>
      <c r="O100" s="36">
        <f>IF(($E100     =0),0,($N100     /$E100     ))</f>
        <v>0.74875008388698749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22884093</v>
      </c>
      <c r="E101" s="32">
        <f>SUM(E97:E100)</f>
        <v>22884093</v>
      </c>
      <c r="F101" s="32">
        <f>SUM(F97:F100)</f>
        <v>9535044</v>
      </c>
      <c r="G101" s="37">
        <f>IF(($D101     =0),0,($F101     /$D101     ))</f>
        <v>0.41666689608366825</v>
      </c>
      <c r="H101" s="32">
        <f>SUM(H97:H100)</f>
        <v>7616121</v>
      </c>
      <c r="I101" s="37">
        <f>IF(($D101     =0),0,($H101     /$D101     ))</f>
        <v>0.33281288447831425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17151165</v>
      </c>
      <c r="O101" s="37">
        <f>IF(($E101     =0),0,($N101     /$E101     ))</f>
        <v>0.7494797805619825</v>
      </c>
      <c r="P101" s="32">
        <f>SUM(P97:P100)</f>
        <v>2231656</v>
      </c>
      <c r="Q101" s="32">
        <f>SUM(Q97:Q100)</f>
        <v>8066188</v>
      </c>
      <c r="R101" s="32">
        <f>SUM(R97:R100)</f>
        <v>8066188</v>
      </c>
      <c r="S101" s="32">
        <f>SUM(S97:S100)</f>
        <v>8248484</v>
      </c>
      <c r="T101" s="37">
        <f>IF(($R101     =0),0,($S101     /$R101     ))</f>
        <v>1.022600018744914</v>
      </c>
      <c r="U101" s="37">
        <f>IF(($P101     =0),0,(($J101     /$P101     )-1))</f>
        <v>-1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23122103</v>
      </c>
      <c r="E102" s="32">
        <f>SUM(E88:E90,E92:E95,E97:E100)</f>
        <v>23122103</v>
      </c>
      <c r="F102" s="32">
        <f>SUM(F88:F90,F92:F95,F97:F100)</f>
        <v>9535044</v>
      </c>
      <c r="G102" s="37">
        <f>IF(($D102     =0),0,($F102     /$D102     ))</f>
        <v>0.41237788794557312</v>
      </c>
      <c r="H102" s="32">
        <f>SUM(H88:H90,H92:H95,H97:H100)</f>
        <v>7616121</v>
      </c>
      <c r="I102" s="37">
        <f>IF(($D102     =0),0,($H102     /$D102     ))</f>
        <v>0.32938703715661155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17151165</v>
      </c>
      <c r="O102" s="37">
        <f>IF(($E102     =0),0,($N102     /$E102     ))</f>
        <v>0.74176492510218472</v>
      </c>
      <c r="P102" s="32">
        <f>SUM(P88:P90,P92:P95,P97:P100)</f>
        <v>2249776</v>
      </c>
      <c r="Q102" s="32">
        <f>SUM(Q88:Q90,Q92:Q95,Q97:Q100)</f>
        <v>8066188</v>
      </c>
      <c r="R102" s="32">
        <f>SUM(R88:R90,R92:R95,R97:R100)</f>
        <v>10294604</v>
      </c>
      <c r="S102" s="32">
        <f>SUM(S88:S90,S92:S95,S97:S100)</f>
        <v>8280524</v>
      </c>
      <c r="T102" s="37">
        <f>IF(($R102     =0),0,($S102     /$R102     ))</f>
        <v>0.80435575763769063</v>
      </c>
      <c r="U102" s="37">
        <f>IF(($P102     =0),0,(($J102     /$P102     )-1))</f>
        <v>-1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0</v>
      </c>
      <c r="E105" s="31">
        <v>0</v>
      </c>
      <c r="F105" s="31">
        <v>4876</v>
      </c>
      <c r="G105" s="36">
        <f t="shared" ref="G105:G136" si="24">IF(($D105     =0),0,($F105     /$D105     ))</f>
        <v>0</v>
      </c>
      <c r="H105" s="31">
        <v>11288</v>
      </c>
      <c r="I105" s="36">
        <f t="shared" ref="I105:I136" si="25">IF(($D105     =0),0,($H105     /$D105     ))</f>
        <v>0</v>
      </c>
      <c r="J105" s="31">
        <v>23397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39561</v>
      </c>
      <c r="O105" s="36">
        <f t="shared" ref="O105:O136" si="29">IF(($E105     =0),0,($N105     /$E105     ))</f>
        <v>0</v>
      </c>
      <c r="P105" s="31">
        <v>300170</v>
      </c>
      <c r="Q105" s="31">
        <v>20000</v>
      </c>
      <c r="R105" s="31">
        <v>20000</v>
      </c>
      <c r="S105" s="31">
        <v>1287890</v>
      </c>
      <c r="T105" s="36">
        <f t="shared" ref="T105:T136" si="30">IF(($R105     =0),0,($S105     /$R105     ))</f>
        <v>64.394499999999994</v>
      </c>
      <c r="U105" s="36">
        <f t="shared" ref="U105:U136" si="31">IF(($P105     =0),0,(($J105     /$P105     )-1))</f>
        <v>-0.92205416930406103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0</v>
      </c>
      <c r="E106" s="32">
        <f>E105</f>
        <v>0</v>
      </c>
      <c r="F106" s="32">
        <f>F105</f>
        <v>4876</v>
      </c>
      <c r="G106" s="37">
        <f t="shared" si="24"/>
        <v>0</v>
      </c>
      <c r="H106" s="32">
        <f>H105</f>
        <v>11288</v>
      </c>
      <c r="I106" s="37">
        <f t="shared" si="25"/>
        <v>0</v>
      </c>
      <c r="J106" s="32">
        <f>J105</f>
        <v>23397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39561</v>
      </c>
      <c r="O106" s="37">
        <f t="shared" si="29"/>
        <v>0</v>
      </c>
      <c r="P106" s="32">
        <f>P105</f>
        <v>300170</v>
      </c>
      <c r="Q106" s="32">
        <f>Q105</f>
        <v>20000</v>
      </c>
      <c r="R106" s="32">
        <f>R105</f>
        <v>20000</v>
      </c>
      <c r="S106" s="32">
        <f>S105</f>
        <v>1287890</v>
      </c>
      <c r="T106" s="37">
        <f t="shared" si="30"/>
        <v>64.394499999999994</v>
      </c>
      <c r="U106" s="37">
        <f t="shared" si="31"/>
        <v>-0.92205416930406103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0</v>
      </c>
      <c r="E112" s="32">
        <f>SUM(E107:E111)</f>
        <v>0</v>
      </c>
      <c r="F112" s="32">
        <f>SUM(F107:F111)</f>
        <v>0</v>
      </c>
      <c r="G112" s="37">
        <f t="shared" si="24"/>
        <v>0</v>
      </c>
      <c r="H112" s="32">
        <f>SUM(H107:H111)</f>
        <v>0</v>
      </c>
      <c r="I112" s="37">
        <f t="shared" si="25"/>
        <v>0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0</v>
      </c>
      <c r="O112" s="37">
        <f t="shared" si="29"/>
        <v>0</v>
      </c>
      <c r="P112" s="32">
        <f>SUM(P107:P111)</f>
        <v>0</v>
      </c>
      <c r="Q112" s="32">
        <f>SUM(Q107:Q111)</f>
        <v>0</v>
      </c>
      <c r="R112" s="32">
        <f>SUM(R107:R111)</f>
        <v>0</v>
      </c>
      <c r="S112" s="32">
        <f>SUM(S107:S111)</f>
        <v>0</v>
      </c>
      <c r="T112" s="37">
        <f t="shared" si="30"/>
        <v>0</v>
      </c>
      <c r="U112" s="37">
        <f t="shared" si="31"/>
        <v>0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4"/>
        <v>0</v>
      </c>
      <c r="H117" s="31">
        <v>0</v>
      </c>
      <c r="I117" s="36">
        <f t="shared" si="25"/>
        <v>0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0</v>
      </c>
      <c r="O117" s="36">
        <f t="shared" si="29"/>
        <v>0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30"/>
        <v>0</v>
      </c>
      <c r="U117" s="36">
        <f t="shared" si="31"/>
        <v>0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0</v>
      </c>
      <c r="E121" s="32">
        <f>SUM(E113:E120)</f>
        <v>0</v>
      </c>
      <c r="F121" s="32">
        <f>SUM(F113:F120)</f>
        <v>0</v>
      </c>
      <c r="G121" s="37">
        <f t="shared" si="24"/>
        <v>0</v>
      </c>
      <c r="H121" s="32">
        <f>SUM(H113:H120)</f>
        <v>0</v>
      </c>
      <c r="I121" s="37">
        <f t="shared" si="25"/>
        <v>0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0</v>
      </c>
      <c r="O121" s="37">
        <f t="shared" si="29"/>
        <v>0</v>
      </c>
      <c r="P121" s="32">
        <f>SUM(P113:P120)</f>
        <v>0</v>
      </c>
      <c r="Q121" s="32">
        <f>SUM(Q113:Q120)</f>
        <v>0</v>
      </c>
      <c r="R121" s="32">
        <f>SUM(R113:R120)</f>
        <v>0</v>
      </c>
      <c r="S121" s="32">
        <f>SUM(S113:S120)</f>
        <v>0</v>
      </c>
      <c r="T121" s="37">
        <f t="shared" si="30"/>
        <v>0</v>
      </c>
      <c r="U121" s="37">
        <f t="shared" si="31"/>
        <v>0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-61884</v>
      </c>
      <c r="Q123" s="31">
        <v>0</v>
      </c>
      <c r="R123" s="31">
        <v>0</v>
      </c>
      <c r="S123" s="31">
        <v>4348</v>
      </c>
      <c r="T123" s="36">
        <f t="shared" si="30"/>
        <v>0</v>
      </c>
      <c r="U123" s="36">
        <f t="shared" si="31"/>
        <v>-1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-61884</v>
      </c>
      <c r="Q126" s="32">
        <f>SUM(Q122:Q125)</f>
        <v>0</v>
      </c>
      <c r="R126" s="32">
        <f>SUM(R122:R125)</f>
        <v>0</v>
      </c>
      <c r="S126" s="32">
        <f>SUM(S122:S125)</f>
        <v>4348</v>
      </c>
      <c r="T126" s="37">
        <f t="shared" si="30"/>
        <v>0</v>
      </c>
      <c r="U126" s="37">
        <f t="shared" si="31"/>
        <v>-1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0</v>
      </c>
      <c r="E133" s="31">
        <v>0</v>
      </c>
      <c r="F133" s="31">
        <v>0</v>
      </c>
      <c r="G133" s="36">
        <f t="shared" si="24"/>
        <v>0</v>
      </c>
      <c r="H133" s="31">
        <v>0</v>
      </c>
      <c r="I133" s="36">
        <f t="shared" si="25"/>
        <v>0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0</v>
      </c>
      <c r="O133" s="36">
        <f t="shared" si="29"/>
        <v>0</v>
      </c>
      <c r="P133" s="31">
        <v>0</v>
      </c>
      <c r="Q133" s="31">
        <v>0</v>
      </c>
      <c r="R133" s="31">
        <v>0</v>
      </c>
      <c r="S133" s="31">
        <v>0</v>
      </c>
      <c r="T133" s="36">
        <f t="shared" si="30"/>
        <v>0</v>
      </c>
      <c r="U133" s="36">
        <f t="shared" si="31"/>
        <v>0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0</v>
      </c>
      <c r="E137" s="32">
        <f>SUM(E133:E136)</f>
        <v>0</v>
      </c>
      <c r="F137" s="32">
        <f>SUM(F133:F136)</f>
        <v>0</v>
      </c>
      <c r="G137" s="37">
        <f t="shared" ref="G137:G170" si="32">IF(($D137     =0),0,($F137     /$D137     ))</f>
        <v>0</v>
      </c>
      <c r="H137" s="32">
        <f>SUM(H133:H136)</f>
        <v>0</v>
      </c>
      <c r="I137" s="37">
        <f t="shared" ref="I137:I170" si="33">IF(($D137     =0),0,($H137     /$D137     ))</f>
        <v>0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0</v>
      </c>
      <c r="O137" s="37">
        <f t="shared" ref="O137:O170" si="37">IF(($E137     =0),0,($N137     /$E137     ))</f>
        <v>0</v>
      </c>
      <c r="P137" s="32">
        <f>SUM(P133:P136)</f>
        <v>0</v>
      </c>
      <c r="Q137" s="32">
        <f>SUM(Q133:Q136)</f>
        <v>0</v>
      </c>
      <c r="R137" s="32">
        <f>SUM(R133:R136)</f>
        <v>0</v>
      </c>
      <c r="S137" s="32">
        <f>SUM(S133:S136)</f>
        <v>0</v>
      </c>
      <c r="T137" s="37">
        <f t="shared" ref="T137:T170" si="38">IF(($R137     =0),0,($S137     /$R137     ))</f>
        <v>0</v>
      </c>
      <c r="U137" s="37">
        <f t="shared" ref="U137:U170" si="39">IF(($P137     =0),0,(($J137     /$P137     )-1))</f>
        <v>0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32"/>
        <v>0</v>
      </c>
      <c r="H144" s="32">
        <f>SUM(H138:H143)</f>
        <v>0</v>
      </c>
      <c r="I144" s="37">
        <f t="shared" si="33"/>
        <v>0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0</v>
      </c>
      <c r="O144" s="37">
        <f t="shared" si="37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8"/>
        <v>0</v>
      </c>
      <c r="U144" s="37">
        <f t="shared" si="39"/>
        <v>0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0</v>
      </c>
      <c r="O150" s="37">
        <f t="shared" si="37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8"/>
        <v>0</v>
      </c>
      <c r="U150" s="37">
        <f t="shared" si="39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74100</v>
      </c>
      <c r="E152" s="31">
        <v>74200</v>
      </c>
      <c r="F152" s="31">
        <v>18551</v>
      </c>
      <c r="G152" s="36">
        <f t="shared" si="32"/>
        <v>0.25035087719298244</v>
      </c>
      <c r="H152" s="31">
        <v>18525</v>
      </c>
      <c r="I152" s="36">
        <f t="shared" si="33"/>
        <v>0.25</v>
      </c>
      <c r="J152" s="31">
        <v>18525</v>
      </c>
      <c r="K152" s="36">
        <f t="shared" si="34"/>
        <v>0.24966307277628033</v>
      </c>
      <c r="L152" s="31">
        <v>0</v>
      </c>
      <c r="M152" s="36">
        <f t="shared" si="35"/>
        <v>0</v>
      </c>
      <c r="N152" s="31">
        <f t="shared" si="36"/>
        <v>55601</v>
      </c>
      <c r="O152" s="36">
        <f t="shared" si="37"/>
        <v>0.74933962264150944</v>
      </c>
      <c r="P152" s="31">
        <v>0</v>
      </c>
      <c r="Q152" s="31">
        <v>0</v>
      </c>
      <c r="R152" s="31">
        <v>0</v>
      </c>
      <c r="S152" s="31">
        <v>0</v>
      </c>
      <c r="T152" s="36">
        <f t="shared" si="38"/>
        <v>0</v>
      </c>
      <c r="U152" s="36">
        <f t="shared" si="39"/>
        <v>0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74100</v>
      </c>
      <c r="E157" s="32">
        <f>SUM(E151:E156)</f>
        <v>74200</v>
      </c>
      <c r="F157" s="32">
        <f>SUM(F151:F156)</f>
        <v>18551</v>
      </c>
      <c r="G157" s="37">
        <f t="shared" si="32"/>
        <v>0.25035087719298244</v>
      </c>
      <c r="H157" s="32">
        <f>SUM(H151:H156)</f>
        <v>18525</v>
      </c>
      <c r="I157" s="37">
        <f t="shared" si="33"/>
        <v>0.25</v>
      </c>
      <c r="J157" s="32">
        <f>SUM(J151:J156)</f>
        <v>18525</v>
      </c>
      <c r="K157" s="37">
        <f t="shared" si="34"/>
        <v>0.24966307277628033</v>
      </c>
      <c r="L157" s="32">
        <f>SUM(L151:L156)</f>
        <v>0</v>
      </c>
      <c r="M157" s="37">
        <f t="shared" si="35"/>
        <v>0</v>
      </c>
      <c r="N157" s="32">
        <f t="shared" si="36"/>
        <v>55601</v>
      </c>
      <c r="O157" s="37">
        <f t="shared" si="37"/>
        <v>0.74933962264150944</v>
      </c>
      <c r="P157" s="32">
        <f>SUM(P151:P156)</f>
        <v>0</v>
      </c>
      <c r="Q157" s="32">
        <f>SUM(Q151:Q156)</f>
        <v>0</v>
      </c>
      <c r="R157" s="32">
        <f>SUM(R151:R156)</f>
        <v>0</v>
      </c>
      <c r="S157" s="32">
        <f>SUM(S151:S156)</f>
        <v>0</v>
      </c>
      <c r="T157" s="37">
        <f t="shared" si="38"/>
        <v>0</v>
      </c>
      <c r="U157" s="37">
        <f t="shared" si="39"/>
        <v>0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969960</v>
      </c>
      <c r="E159" s="31">
        <v>969960</v>
      </c>
      <c r="F159" s="31">
        <v>404148</v>
      </c>
      <c r="G159" s="36">
        <f t="shared" si="32"/>
        <v>0.41666460472596806</v>
      </c>
      <c r="H159" s="31">
        <v>323321</v>
      </c>
      <c r="I159" s="36">
        <f t="shared" si="33"/>
        <v>0.33333436430368263</v>
      </c>
      <c r="J159" s="31">
        <v>242491</v>
      </c>
      <c r="K159" s="36">
        <f t="shared" si="34"/>
        <v>0.25000103097034931</v>
      </c>
      <c r="L159" s="31">
        <v>0</v>
      </c>
      <c r="M159" s="36">
        <f t="shared" si="35"/>
        <v>0</v>
      </c>
      <c r="N159" s="31">
        <f t="shared" si="36"/>
        <v>969960</v>
      </c>
      <c r="O159" s="36">
        <f t="shared" si="37"/>
        <v>1</v>
      </c>
      <c r="P159" s="31">
        <v>0</v>
      </c>
      <c r="Q159" s="31">
        <v>853860</v>
      </c>
      <c r="R159" s="31">
        <v>853860</v>
      </c>
      <c r="S159" s="31">
        <v>853860</v>
      </c>
      <c r="T159" s="36">
        <f t="shared" si="38"/>
        <v>1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969960</v>
      </c>
      <c r="E163" s="32">
        <f>SUM(E158:E162)</f>
        <v>969960</v>
      </c>
      <c r="F163" s="32">
        <f>SUM(F158:F162)</f>
        <v>404148</v>
      </c>
      <c r="G163" s="37">
        <f t="shared" si="32"/>
        <v>0.41666460472596806</v>
      </c>
      <c r="H163" s="32">
        <f>SUM(H158:H162)</f>
        <v>323321</v>
      </c>
      <c r="I163" s="37">
        <f t="shared" si="33"/>
        <v>0.33333436430368263</v>
      </c>
      <c r="J163" s="32">
        <f>SUM(J158:J162)</f>
        <v>242491</v>
      </c>
      <c r="K163" s="37">
        <f t="shared" si="34"/>
        <v>0.25000103097034931</v>
      </c>
      <c r="L163" s="32">
        <f>SUM(L158:L162)</f>
        <v>0</v>
      </c>
      <c r="M163" s="37">
        <f t="shared" si="35"/>
        <v>0</v>
      </c>
      <c r="N163" s="32">
        <f t="shared" si="36"/>
        <v>969960</v>
      </c>
      <c r="O163" s="37">
        <f t="shared" si="37"/>
        <v>1</v>
      </c>
      <c r="P163" s="32">
        <f>SUM(P158:P162)</f>
        <v>0</v>
      </c>
      <c r="Q163" s="32">
        <f>SUM(Q158:Q162)</f>
        <v>853860</v>
      </c>
      <c r="R163" s="32">
        <f>SUM(R158:R162)</f>
        <v>853860</v>
      </c>
      <c r="S163" s="32">
        <f>SUM(S158:S162)</f>
        <v>853860</v>
      </c>
      <c r="T163" s="37">
        <f t="shared" si="38"/>
        <v>1</v>
      </c>
      <c r="U163" s="37">
        <f t="shared" si="39"/>
        <v>0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1044060</v>
      </c>
      <c r="E170" s="32">
        <f>SUM(E105,E107:E111,E113:E120,E122:E125,E127:E131,E133:E136,E138:E143,E145:E149,E151:E156,E158:E162,E164:E168)</f>
        <v>1044160</v>
      </c>
      <c r="F170" s="32">
        <f>SUM(F105,F107:F111,F113:F120,F122:F125,F127:F131,F133:F136,F138:F143,F145:F149,F151:F156,F158:F162,F164:F168)</f>
        <v>427575</v>
      </c>
      <c r="G170" s="37">
        <f t="shared" si="32"/>
        <v>0.40953106143325096</v>
      </c>
      <c r="H170" s="32">
        <f>SUM(H105,H107:H111,H113:H120,H122:H125,H127:H131,H133:H136,H138:H143,H145:H149,H151:H156,H158:H162,H164:H168)</f>
        <v>353134</v>
      </c>
      <c r="I170" s="37">
        <f t="shared" si="33"/>
        <v>0.33823151926134515</v>
      </c>
      <c r="J170" s="32">
        <f>SUM(J105,J107:J111,J113:J120,J122:J125,J127:J131,J133:J136,J138:J143,J145:J149,J151:J156,J158:J162,J164:J168)</f>
        <v>284413</v>
      </c>
      <c r="K170" s="37">
        <f t="shared" si="34"/>
        <v>0.27238450045969964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1065122</v>
      </c>
      <c r="O170" s="37">
        <f t="shared" si="37"/>
        <v>1.0200754673613239</v>
      </c>
      <c r="P170" s="32">
        <f>SUM(P105,P107:P111,P113:P120,P122:P125,P127:P131,P133:P136,P138:P143,P145:P149,P151:P156,P158:P162,P164:P168)</f>
        <v>238286</v>
      </c>
      <c r="Q170" s="32">
        <f>SUM(Q105,Q107:Q111,Q113:Q120,Q122:Q125,Q127:Q131,Q133:Q136,Q138:Q143,Q145:Q149,Q151:Q156,Q158:Q162,Q164:Q168)</f>
        <v>873860</v>
      </c>
      <c r="R170" s="32">
        <f>SUM(R105,R107:R111,R113:R120,R122:R125,R127:R131,R133:R136,R138:R143,R145:R149,R151:R156,R158:R162,R164:R168)</f>
        <v>873860</v>
      </c>
      <c r="S170" s="32">
        <f>SUM(S105,S107:S111,S113:S120,S122:S125,S127:S131,S133:S136,S138:S143,S145:S149,S151:S156,S158:S162,S164:S168)</f>
        <v>2146098</v>
      </c>
      <c r="T170" s="37">
        <f t="shared" si="38"/>
        <v>2.4558830934016891</v>
      </c>
      <c r="U170" s="37">
        <f t="shared" si="39"/>
        <v>0.19357830506198437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5775858</v>
      </c>
      <c r="E184" s="31">
        <v>5775858</v>
      </c>
      <c r="F184" s="31">
        <v>2466210</v>
      </c>
      <c r="G184" s="36">
        <f t="shared" si="40"/>
        <v>0.42698591274231462</v>
      </c>
      <c r="H184" s="31">
        <v>1985306</v>
      </c>
      <c r="I184" s="36">
        <f t="shared" si="41"/>
        <v>0.34372486304199307</v>
      </c>
      <c r="J184" s="31">
        <v>1479723</v>
      </c>
      <c r="K184" s="36">
        <f t="shared" si="42"/>
        <v>0.25619102824203782</v>
      </c>
      <c r="L184" s="31">
        <v>0</v>
      </c>
      <c r="M184" s="36">
        <f t="shared" si="43"/>
        <v>0</v>
      </c>
      <c r="N184" s="31">
        <f t="shared" si="44"/>
        <v>5931239</v>
      </c>
      <c r="O184" s="36">
        <f t="shared" si="45"/>
        <v>1.0269018040263456</v>
      </c>
      <c r="P184" s="31">
        <v>7691550</v>
      </c>
      <c r="Q184" s="31">
        <v>5321633</v>
      </c>
      <c r="R184" s="31">
        <v>5321633</v>
      </c>
      <c r="S184" s="31">
        <v>12671080</v>
      </c>
      <c r="T184" s="36">
        <f t="shared" si="46"/>
        <v>2.3810510796216122</v>
      </c>
      <c r="U184" s="36">
        <f t="shared" si="47"/>
        <v>-0.80761706028043756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5775858</v>
      </c>
      <c r="E185" s="32">
        <f>SUM(E180:E184)</f>
        <v>5775858</v>
      </c>
      <c r="F185" s="32">
        <f>SUM(F180:F184)</f>
        <v>2466210</v>
      </c>
      <c r="G185" s="37">
        <f t="shared" si="40"/>
        <v>0.42698591274231462</v>
      </c>
      <c r="H185" s="32">
        <f>SUM(H180:H184)</f>
        <v>1985306</v>
      </c>
      <c r="I185" s="37">
        <f t="shared" si="41"/>
        <v>0.34372486304199307</v>
      </c>
      <c r="J185" s="32">
        <f>SUM(J180:J184)</f>
        <v>1479723</v>
      </c>
      <c r="K185" s="37">
        <f t="shared" si="42"/>
        <v>0.25619102824203782</v>
      </c>
      <c r="L185" s="32">
        <f>SUM(L180:L184)</f>
        <v>0</v>
      </c>
      <c r="M185" s="37">
        <f t="shared" si="43"/>
        <v>0</v>
      </c>
      <c r="N185" s="32">
        <f t="shared" si="44"/>
        <v>5931239</v>
      </c>
      <c r="O185" s="37">
        <f t="shared" si="45"/>
        <v>1.0269018040263456</v>
      </c>
      <c r="P185" s="32">
        <f>SUM(P180:P184)</f>
        <v>7691550</v>
      </c>
      <c r="Q185" s="32">
        <f>SUM(Q180:Q184)</f>
        <v>5321633</v>
      </c>
      <c r="R185" s="32">
        <f>SUM(R180:R184)</f>
        <v>5321633</v>
      </c>
      <c r="S185" s="32">
        <f>SUM(S180:S184)</f>
        <v>12671080</v>
      </c>
      <c r="T185" s="37">
        <f t="shared" si="46"/>
        <v>2.3810510796216122</v>
      </c>
      <c r="U185" s="37">
        <f t="shared" si="47"/>
        <v>-0.80761706028043756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541</v>
      </c>
      <c r="E188" s="31">
        <v>541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517</v>
      </c>
      <c r="R188" s="31">
        <v>517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9434000</v>
      </c>
      <c r="E190" s="31">
        <v>8928000</v>
      </c>
      <c r="F190" s="31">
        <v>3930833</v>
      </c>
      <c r="G190" s="36">
        <f t="shared" si="40"/>
        <v>0.41666663133347465</v>
      </c>
      <c r="H190" s="31">
        <v>3144667</v>
      </c>
      <c r="I190" s="36">
        <f t="shared" si="41"/>
        <v>0.33333336866652535</v>
      </c>
      <c r="J190" s="31">
        <v>2358500</v>
      </c>
      <c r="K190" s="36">
        <f t="shared" si="42"/>
        <v>0.26416890681003585</v>
      </c>
      <c r="L190" s="31">
        <v>0</v>
      </c>
      <c r="M190" s="36">
        <f t="shared" si="43"/>
        <v>0</v>
      </c>
      <c r="N190" s="31">
        <f t="shared" si="44"/>
        <v>9434000</v>
      </c>
      <c r="O190" s="36">
        <f t="shared" si="45"/>
        <v>1.0566756272401434</v>
      </c>
      <c r="P190" s="31">
        <v>2181771097</v>
      </c>
      <c r="Q190" s="31">
        <v>7792000</v>
      </c>
      <c r="R190" s="31">
        <v>8721000</v>
      </c>
      <c r="S190" s="31">
        <v>2187378411</v>
      </c>
      <c r="T190" s="36">
        <f t="shared" si="46"/>
        <v>250.81738458892329</v>
      </c>
      <c r="U190" s="36">
        <f t="shared" si="47"/>
        <v>-0.99891899750471391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9434541</v>
      </c>
      <c r="E191" s="32">
        <f>SUM(E186:E190)</f>
        <v>8928541</v>
      </c>
      <c r="F191" s="32">
        <f>SUM(F186:F190)</f>
        <v>3930833</v>
      </c>
      <c r="G191" s="37">
        <f t="shared" si="40"/>
        <v>0.4166427386345557</v>
      </c>
      <c r="H191" s="32">
        <f>SUM(H186:H190)</f>
        <v>3144667</v>
      </c>
      <c r="I191" s="37">
        <f t="shared" si="41"/>
        <v>0.33331425450374319</v>
      </c>
      <c r="J191" s="32">
        <f>SUM(J186:J190)</f>
        <v>2358500</v>
      </c>
      <c r="K191" s="37">
        <f t="shared" si="42"/>
        <v>0.26415290023308402</v>
      </c>
      <c r="L191" s="32">
        <f>SUM(L186:L190)</f>
        <v>0</v>
      </c>
      <c r="M191" s="37">
        <f t="shared" si="43"/>
        <v>0</v>
      </c>
      <c r="N191" s="32">
        <f t="shared" si="44"/>
        <v>9434000</v>
      </c>
      <c r="O191" s="37">
        <f t="shared" si="45"/>
        <v>1.0566116009323361</v>
      </c>
      <c r="P191" s="32">
        <f>SUM(P186:P190)</f>
        <v>2181771097</v>
      </c>
      <c r="Q191" s="32">
        <f>SUM(Q186:Q190)</f>
        <v>7792517</v>
      </c>
      <c r="R191" s="32">
        <f>SUM(R186:R190)</f>
        <v>8721517</v>
      </c>
      <c r="S191" s="32">
        <f>SUM(S186:S190)</f>
        <v>2187378411</v>
      </c>
      <c r="T191" s="37">
        <f t="shared" si="46"/>
        <v>250.80251646588547</v>
      </c>
      <c r="U191" s="37">
        <f t="shared" si="47"/>
        <v>-0.99891899750471391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40"/>
        <v>0</v>
      </c>
      <c r="H198" s="32">
        <f>SUM(H192:H197)</f>
        <v>0</v>
      </c>
      <c r="I198" s="37">
        <f t="shared" si="41"/>
        <v>0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0</v>
      </c>
      <c r="O198" s="37">
        <f t="shared" si="45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6"/>
        <v>0</v>
      </c>
      <c r="U198" s="37">
        <f t="shared" si="47"/>
        <v>0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13884271</v>
      </c>
      <c r="E200" s="31">
        <v>13884271</v>
      </c>
      <c r="F200" s="31">
        <v>6304665</v>
      </c>
      <c r="G200" s="36">
        <f t="shared" si="40"/>
        <v>0.45408685843138613</v>
      </c>
      <c r="H200" s="31">
        <v>2691881</v>
      </c>
      <c r="I200" s="36">
        <f t="shared" si="41"/>
        <v>0.1938798947384418</v>
      </c>
      <c r="J200" s="31">
        <v>7562558</v>
      </c>
      <c r="K200" s="36">
        <f t="shared" si="42"/>
        <v>0.54468527731848504</v>
      </c>
      <c r="L200" s="31">
        <v>0</v>
      </c>
      <c r="M200" s="36">
        <f t="shared" si="43"/>
        <v>0</v>
      </c>
      <c r="N200" s="31">
        <f t="shared" si="44"/>
        <v>16559104</v>
      </c>
      <c r="O200" s="36">
        <f t="shared" si="45"/>
        <v>1.192652030488313</v>
      </c>
      <c r="P200" s="31">
        <v>3000000</v>
      </c>
      <c r="Q200" s="31">
        <v>13454506</v>
      </c>
      <c r="R200" s="31">
        <v>13454506</v>
      </c>
      <c r="S200" s="31">
        <v>13454506</v>
      </c>
      <c r="T200" s="36">
        <f t="shared" si="46"/>
        <v>1</v>
      </c>
      <c r="U200" s="36">
        <f t="shared" si="47"/>
        <v>1.5208526666666669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13884271</v>
      </c>
      <c r="E204" s="32">
        <f>SUM(E199:E203)</f>
        <v>13884271</v>
      </c>
      <c r="F204" s="32">
        <f>SUM(F199:F203)</f>
        <v>6304665</v>
      </c>
      <c r="G204" s="37">
        <f t="shared" si="40"/>
        <v>0.45408685843138613</v>
      </c>
      <c r="H204" s="32">
        <f>SUM(H199:H203)</f>
        <v>2691881</v>
      </c>
      <c r="I204" s="37">
        <f t="shared" si="41"/>
        <v>0.1938798947384418</v>
      </c>
      <c r="J204" s="32">
        <f>SUM(J199:J203)</f>
        <v>7562558</v>
      </c>
      <c r="K204" s="37">
        <f t="shared" si="42"/>
        <v>0.54468527731848504</v>
      </c>
      <c r="L204" s="32">
        <f>SUM(L199:L203)</f>
        <v>0</v>
      </c>
      <c r="M204" s="37">
        <f t="shared" si="43"/>
        <v>0</v>
      </c>
      <c r="N204" s="32">
        <f t="shared" si="44"/>
        <v>16559104</v>
      </c>
      <c r="O204" s="37">
        <f t="shared" si="45"/>
        <v>1.192652030488313</v>
      </c>
      <c r="P204" s="32">
        <f>SUM(P199:P203)</f>
        <v>3000000</v>
      </c>
      <c r="Q204" s="32">
        <f>SUM(Q199:Q203)</f>
        <v>13454506</v>
      </c>
      <c r="R204" s="32">
        <f>SUM(R199:R203)</f>
        <v>13454506</v>
      </c>
      <c r="S204" s="32">
        <f>SUM(S199:S203)</f>
        <v>13454506</v>
      </c>
      <c r="T204" s="37">
        <f t="shared" si="46"/>
        <v>1</v>
      </c>
      <c r="U204" s="37">
        <f t="shared" si="47"/>
        <v>1.5208526666666669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29094670</v>
      </c>
      <c r="E205" s="32">
        <f>SUM(E173:E178,E180:E184,E186:E190,E192:E197,E199:E203)</f>
        <v>28588670</v>
      </c>
      <c r="F205" s="32">
        <f>SUM(F173:F178,F180:F184,F186:F190,F192:F197,F199:F203)</f>
        <v>12701708</v>
      </c>
      <c r="G205" s="37">
        <f t="shared" si="40"/>
        <v>0.43656477286045864</v>
      </c>
      <c r="H205" s="32">
        <f>SUM(H173:H178,H180:H184,H186:H190,H192:H197,H199:H203)</f>
        <v>7821854</v>
      </c>
      <c r="I205" s="37">
        <f t="shared" si="41"/>
        <v>0.26884147508804879</v>
      </c>
      <c r="J205" s="32">
        <f>SUM(J173:J178,J180:J184,J186:J190,J192:J197,J199:J203)</f>
        <v>11400781</v>
      </c>
      <c r="K205" s="37">
        <f t="shared" si="42"/>
        <v>0.39878668717362509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31924343</v>
      </c>
      <c r="O205" s="37">
        <f t="shared" si="45"/>
        <v>1.1166781455730539</v>
      </c>
      <c r="P205" s="32">
        <f>SUM(P173:P178,P180:P184,P186:P190,P192:P197,P199:P203)</f>
        <v>2192462647</v>
      </c>
      <c r="Q205" s="32">
        <f>SUM(Q173:Q178,Q180:Q184,Q186:Q190,Q192:Q197,Q199:Q203)</f>
        <v>26568656</v>
      </c>
      <c r="R205" s="32">
        <f>SUM(R173:R178,R180:R184,R186:R190,R192:R197,R199:R203)</f>
        <v>27497656</v>
      </c>
      <c r="S205" s="32">
        <f>SUM(S173:S178,S180:S184,S186:S190,S192:S197,S199:S203)</f>
        <v>2213503997</v>
      </c>
      <c r="T205" s="37">
        <f t="shared" si="46"/>
        <v>80.497915785985541</v>
      </c>
      <c r="U205" s="37">
        <f t="shared" si="47"/>
        <v>-0.99480001129524376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2420</v>
      </c>
      <c r="E215" s="31">
        <v>2420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1</v>
      </c>
      <c r="Q215" s="31">
        <v>2300</v>
      </c>
      <c r="R215" s="31">
        <v>2300</v>
      </c>
      <c r="S215" s="31">
        <v>170</v>
      </c>
      <c r="T215" s="36">
        <f t="shared" si="54"/>
        <v>7.3913043478260873E-2</v>
      </c>
      <c r="U215" s="36">
        <f t="shared" si="55"/>
        <v>-1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2420</v>
      </c>
      <c r="E216" s="32">
        <f>SUM(E208:E215)</f>
        <v>2420</v>
      </c>
      <c r="F216" s="32">
        <f>SUM(F208:F215)</f>
        <v>0</v>
      </c>
      <c r="G216" s="37">
        <f t="shared" si="48"/>
        <v>0</v>
      </c>
      <c r="H216" s="32">
        <f>SUM(H208:H215)</f>
        <v>0</v>
      </c>
      <c r="I216" s="37">
        <f t="shared" si="49"/>
        <v>0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0</v>
      </c>
      <c r="O216" s="37">
        <f t="shared" si="53"/>
        <v>0</v>
      </c>
      <c r="P216" s="32">
        <f>SUM(P208:P215)</f>
        <v>1</v>
      </c>
      <c r="Q216" s="32">
        <f>SUM(Q208:Q215)</f>
        <v>2300</v>
      </c>
      <c r="R216" s="32">
        <f>SUM(R208:R215)</f>
        <v>2300</v>
      </c>
      <c r="S216" s="32">
        <f>SUM(S208:S215)</f>
        <v>170</v>
      </c>
      <c r="T216" s="37">
        <f t="shared" si="54"/>
        <v>7.3913043478260873E-2</v>
      </c>
      <c r="U216" s="37">
        <f t="shared" si="55"/>
        <v>-1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54"/>
        <v>0</v>
      </c>
      <c r="U218" s="36">
        <f t="shared" si="55"/>
        <v>0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0</v>
      </c>
      <c r="Q219" s="31">
        <v>0</v>
      </c>
      <c r="R219" s="31">
        <v>0</v>
      </c>
      <c r="S219" s="31">
        <v>0</v>
      </c>
      <c r="T219" s="36">
        <f t="shared" si="54"/>
        <v>0</v>
      </c>
      <c r="U219" s="36">
        <f t="shared" si="55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63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63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0</v>
      </c>
      <c r="E224" s="32">
        <f>SUM(E217:E223)</f>
        <v>0</v>
      </c>
      <c r="F224" s="32">
        <f>SUM(F217:F223)</f>
        <v>0</v>
      </c>
      <c r="G224" s="37">
        <f t="shared" si="48"/>
        <v>0</v>
      </c>
      <c r="H224" s="32">
        <f>SUM(H217:H223)</f>
        <v>0</v>
      </c>
      <c r="I224" s="37">
        <f t="shared" si="49"/>
        <v>0</v>
      </c>
      <c r="J224" s="32">
        <f>SUM(J217:J223)</f>
        <v>63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63</v>
      </c>
      <c r="O224" s="37">
        <f t="shared" si="53"/>
        <v>0</v>
      </c>
      <c r="P224" s="32">
        <f>SUM(P217:P223)</f>
        <v>0</v>
      </c>
      <c r="Q224" s="32">
        <f>SUM(Q217:Q223)</f>
        <v>0</v>
      </c>
      <c r="R224" s="32">
        <f>SUM(R217:R223)</f>
        <v>0</v>
      </c>
      <c r="S224" s="32">
        <f>SUM(S217:S223)</f>
        <v>0</v>
      </c>
      <c r="T224" s="37">
        <f t="shared" si="54"/>
        <v>0</v>
      </c>
      <c r="U224" s="37">
        <f t="shared" si="55"/>
        <v>0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174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158</v>
      </c>
      <c r="R228" s="31">
        <v>158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10191</v>
      </c>
      <c r="Q229" s="31">
        <v>0</v>
      </c>
      <c r="R229" s="31">
        <v>0</v>
      </c>
      <c r="S229" s="31">
        <v>10191</v>
      </c>
      <c r="T229" s="36">
        <f t="shared" si="54"/>
        <v>0</v>
      </c>
      <c r="U229" s="36">
        <f t="shared" si="55"/>
        <v>-1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174</v>
      </c>
      <c r="E230" s="32">
        <f>SUM(E225:E229)</f>
        <v>0</v>
      </c>
      <c r="F230" s="32">
        <f>SUM(F225:F229)</f>
        <v>0</v>
      </c>
      <c r="G230" s="37">
        <f t="shared" si="48"/>
        <v>0</v>
      </c>
      <c r="H230" s="32">
        <f>SUM(H225:H229)</f>
        <v>0</v>
      </c>
      <c r="I230" s="37">
        <f t="shared" si="49"/>
        <v>0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0</v>
      </c>
      <c r="O230" s="37">
        <f t="shared" si="53"/>
        <v>0</v>
      </c>
      <c r="P230" s="32">
        <f>SUM(P225:P229)</f>
        <v>10191</v>
      </c>
      <c r="Q230" s="32">
        <f>SUM(Q225:Q229)</f>
        <v>158</v>
      </c>
      <c r="R230" s="32">
        <f>SUM(R225:R229)</f>
        <v>158</v>
      </c>
      <c r="S230" s="32">
        <f>SUM(S225:S229)</f>
        <v>10191</v>
      </c>
      <c r="T230" s="37">
        <f t="shared" si="54"/>
        <v>64.5</v>
      </c>
      <c r="U230" s="37">
        <f t="shared" si="55"/>
        <v>-1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2594</v>
      </c>
      <c r="E231" s="32">
        <f>SUM(E208:E215,E217:E223,E225:E229)</f>
        <v>2420</v>
      </c>
      <c r="F231" s="32">
        <f>SUM(F208:F215,F217:F223,F225:F229)</f>
        <v>0</v>
      </c>
      <c r="G231" s="37">
        <f t="shared" si="48"/>
        <v>0</v>
      </c>
      <c r="H231" s="32">
        <f>SUM(H208:H215,H217:H223,H225:H229)</f>
        <v>0</v>
      </c>
      <c r="I231" s="37">
        <f t="shared" si="49"/>
        <v>0</v>
      </c>
      <c r="J231" s="32">
        <f>SUM(J208:J215,J217:J223,J225:J229)</f>
        <v>63</v>
      </c>
      <c r="K231" s="37">
        <f t="shared" si="50"/>
        <v>2.6033057851239671E-2</v>
      </c>
      <c r="L231" s="32">
        <f>SUM(L208:L215,L217:L223,L225:L229)</f>
        <v>0</v>
      </c>
      <c r="M231" s="37">
        <f t="shared" si="51"/>
        <v>0</v>
      </c>
      <c r="N231" s="32">
        <f t="shared" si="52"/>
        <v>63</v>
      </c>
      <c r="O231" s="37">
        <f t="shared" si="53"/>
        <v>2.6033057851239671E-2</v>
      </c>
      <c r="P231" s="32">
        <f>SUM(P208:P215,P217:P223,P225:P229)</f>
        <v>10192</v>
      </c>
      <c r="Q231" s="32">
        <f>SUM(Q208:Q215,Q217:Q223,Q225:Q229)</f>
        <v>2458</v>
      </c>
      <c r="R231" s="32">
        <f>SUM(R208:R215,R217:R223,R225:R229)</f>
        <v>2458</v>
      </c>
      <c r="S231" s="32">
        <f>SUM(S208:S215,S217:S223,S225:S229)</f>
        <v>10361</v>
      </c>
      <c r="T231" s="37">
        <f t="shared" si="54"/>
        <v>4.2152156224572828</v>
      </c>
      <c r="U231" s="37">
        <f t="shared" si="55"/>
        <v>-0.99381868131868134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0</v>
      </c>
      <c r="E240" s="32">
        <f>SUM(E234:E239)</f>
        <v>0</v>
      </c>
      <c r="F240" s="32">
        <f>SUM(F234:F239)</f>
        <v>0</v>
      </c>
      <c r="G240" s="37">
        <f t="shared" si="56"/>
        <v>0</v>
      </c>
      <c r="H240" s="32">
        <f>SUM(H234:H239)</f>
        <v>0</v>
      </c>
      <c r="I240" s="37">
        <f t="shared" si="57"/>
        <v>0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0</v>
      </c>
      <c r="O240" s="37">
        <f t="shared" si="61"/>
        <v>0</v>
      </c>
      <c r="P240" s="32">
        <f>SUM(P234:P239)</f>
        <v>0</v>
      </c>
      <c r="Q240" s="32">
        <f>SUM(Q234:Q239)</f>
        <v>0</v>
      </c>
      <c r="R240" s="32">
        <f>SUM(R234:R239)</f>
        <v>0</v>
      </c>
      <c r="S240" s="32">
        <f>SUM(S234:S239)</f>
        <v>0</v>
      </c>
      <c r="T240" s="37">
        <f t="shared" si="62"/>
        <v>0</v>
      </c>
      <c r="U240" s="37">
        <f t="shared" si="63"/>
        <v>0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8796684</v>
      </c>
      <c r="E245" s="31">
        <v>8796684</v>
      </c>
      <c r="F245" s="31">
        <v>0</v>
      </c>
      <c r="G245" s="36">
        <f t="shared" si="56"/>
        <v>0</v>
      </c>
      <c r="H245" s="31">
        <v>2932202</v>
      </c>
      <c r="I245" s="36">
        <f t="shared" si="57"/>
        <v>0.33333037767413265</v>
      </c>
      <c r="J245" s="31">
        <v>2199208</v>
      </c>
      <c r="K245" s="36">
        <f t="shared" si="58"/>
        <v>0.25000420613040097</v>
      </c>
      <c r="L245" s="31">
        <v>0</v>
      </c>
      <c r="M245" s="36">
        <f t="shared" si="59"/>
        <v>0</v>
      </c>
      <c r="N245" s="31">
        <f t="shared" si="60"/>
        <v>5131410</v>
      </c>
      <c r="O245" s="36">
        <f t="shared" si="61"/>
        <v>0.58333458380453362</v>
      </c>
      <c r="P245" s="31">
        <v>2056724</v>
      </c>
      <c r="Q245" s="31">
        <v>7345496</v>
      </c>
      <c r="R245" s="31">
        <v>7345500</v>
      </c>
      <c r="S245" s="31">
        <v>4921468</v>
      </c>
      <c r="T245" s="36">
        <f t="shared" si="62"/>
        <v>0.66999768565788576</v>
      </c>
      <c r="U245" s="36">
        <f t="shared" si="63"/>
        <v>6.9277161155312905E-2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8796684</v>
      </c>
      <c r="E247" s="32">
        <f>SUM(E241:E246)</f>
        <v>8796684</v>
      </c>
      <c r="F247" s="32">
        <f>SUM(F241:F246)</f>
        <v>0</v>
      </c>
      <c r="G247" s="37">
        <f t="shared" si="56"/>
        <v>0</v>
      </c>
      <c r="H247" s="32">
        <f>SUM(H241:H246)</f>
        <v>2932202</v>
      </c>
      <c r="I247" s="37">
        <f t="shared" si="57"/>
        <v>0.33333037767413265</v>
      </c>
      <c r="J247" s="32">
        <f>SUM(J241:J246)</f>
        <v>2199208</v>
      </c>
      <c r="K247" s="37">
        <f t="shared" si="58"/>
        <v>0.25000420613040097</v>
      </c>
      <c r="L247" s="32">
        <f>SUM(L241:L246)</f>
        <v>0</v>
      </c>
      <c r="M247" s="37">
        <f t="shared" si="59"/>
        <v>0</v>
      </c>
      <c r="N247" s="32">
        <f t="shared" si="60"/>
        <v>5131410</v>
      </c>
      <c r="O247" s="37">
        <f t="shared" si="61"/>
        <v>0.58333458380453362</v>
      </c>
      <c r="P247" s="32">
        <f>SUM(P241:P246)</f>
        <v>2056724</v>
      </c>
      <c r="Q247" s="32">
        <f>SUM(Q241:Q246)</f>
        <v>7345496</v>
      </c>
      <c r="R247" s="32">
        <f>SUM(R241:R246)</f>
        <v>7345500</v>
      </c>
      <c r="S247" s="32">
        <f>SUM(S241:S246)</f>
        <v>4921468</v>
      </c>
      <c r="T247" s="37">
        <f t="shared" si="62"/>
        <v>0.66999768565788576</v>
      </c>
      <c r="U247" s="37">
        <f t="shared" si="63"/>
        <v>6.9277161155312905E-2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21608083</v>
      </c>
      <c r="E253" s="31">
        <v>21608083</v>
      </c>
      <c r="F253" s="31">
        <v>9003342</v>
      </c>
      <c r="G253" s="36">
        <f t="shared" si="56"/>
        <v>0.41666546726981751</v>
      </c>
      <c r="H253" s="31">
        <v>4438848</v>
      </c>
      <c r="I253" s="36">
        <f t="shared" si="57"/>
        <v>0.20542534939355794</v>
      </c>
      <c r="J253" s="31">
        <v>8165894</v>
      </c>
      <c r="K253" s="36">
        <f t="shared" si="58"/>
        <v>0.37790922961560264</v>
      </c>
      <c r="L253" s="31">
        <v>0</v>
      </c>
      <c r="M253" s="36">
        <f t="shared" si="59"/>
        <v>0</v>
      </c>
      <c r="N253" s="31">
        <f t="shared" si="60"/>
        <v>21608084</v>
      </c>
      <c r="O253" s="36">
        <f t="shared" si="61"/>
        <v>1.0000000462789782</v>
      </c>
      <c r="P253" s="31">
        <v>0</v>
      </c>
      <c r="Q253" s="31">
        <v>20207165</v>
      </c>
      <c r="R253" s="31">
        <v>20207165</v>
      </c>
      <c r="S253" s="31">
        <v>8956754</v>
      </c>
      <c r="T253" s="36">
        <f t="shared" si="62"/>
        <v>0.44324644253659529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21608083</v>
      </c>
      <c r="E254" s="32">
        <f>SUM(E248:E253)</f>
        <v>21608083</v>
      </c>
      <c r="F254" s="32">
        <f>SUM(F248:F253)</f>
        <v>9003342</v>
      </c>
      <c r="G254" s="37">
        <f t="shared" si="56"/>
        <v>0.41666546726981751</v>
      </c>
      <c r="H254" s="32">
        <f>SUM(H248:H253)</f>
        <v>4438848</v>
      </c>
      <c r="I254" s="37">
        <f t="shared" si="57"/>
        <v>0.20542534939355794</v>
      </c>
      <c r="J254" s="32">
        <f>SUM(J248:J253)</f>
        <v>8165894</v>
      </c>
      <c r="K254" s="37">
        <f t="shared" si="58"/>
        <v>0.37790922961560264</v>
      </c>
      <c r="L254" s="32">
        <f>SUM(L248:L253)</f>
        <v>0</v>
      </c>
      <c r="M254" s="37">
        <f t="shared" si="59"/>
        <v>0</v>
      </c>
      <c r="N254" s="32">
        <f t="shared" si="60"/>
        <v>21608084</v>
      </c>
      <c r="O254" s="37">
        <f t="shared" si="61"/>
        <v>1.0000000462789782</v>
      </c>
      <c r="P254" s="32">
        <f>SUM(P248:P253)</f>
        <v>0</v>
      </c>
      <c r="Q254" s="32">
        <f>SUM(Q248:Q253)</f>
        <v>20207165</v>
      </c>
      <c r="R254" s="32">
        <f>SUM(R248:R253)</f>
        <v>20207165</v>
      </c>
      <c r="S254" s="32">
        <f>SUM(S248:S253)</f>
        <v>8956754</v>
      </c>
      <c r="T254" s="37">
        <f t="shared" si="62"/>
        <v>0.44324644253659529</v>
      </c>
      <c r="U254" s="37">
        <f t="shared" si="63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0</v>
      </c>
      <c r="E255" s="31">
        <v>0</v>
      </c>
      <c r="F255" s="31">
        <v>0</v>
      </c>
      <c r="G255" s="36">
        <f t="shared" si="56"/>
        <v>0</v>
      </c>
      <c r="H255" s="31">
        <v>0</v>
      </c>
      <c r="I255" s="36">
        <f t="shared" si="57"/>
        <v>0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0</v>
      </c>
      <c r="O255" s="36">
        <f t="shared" si="61"/>
        <v>0</v>
      </c>
      <c r="P255" s="31">
        <v>0</v>
      </c>
      <c r="Q255" s="31">
        <v>0</v>
      </c>
      <c r="R255" s="31">
        <v>0</v>
      </c>
      <c r="S255" s="31">
        <v>0</v>
      </c>
      <c r="T255" s="36">
        <f t="shared" si="62"/>
        <v>0</v>
      </c>
      <c r="U255" s="36">
        <f t="shared" si="63"/>
        <v>0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0</v>
      </c>
      <c r="E259" s="32">
        <f>SUM(E255:E258)</f>
        <v>0</v>
      </c>
      <c r="F259" s="32">
        <f>SUM(F255:F258)</f>
        <v>0</v>
      </c>
      <c r="G259" s="37">
        <f t="shared" si="56"/>
        <v>0</v>
      </c>
      <c r="H259" s="32">
        <f>SUM(H255:H258)</f>
        <v>0</v>
      </c>
      <c r="I259" s="37">
        <f t="shared" si="57"/>
        <v>0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0</v>
      </c>
      <c r="O259" s="37">
        <f t="shared" si="61"/>
        <v>0</v>
      </c>
      <c r="P259" s="32">
        <f>SUM(P255:P258)</f>
        <v>0</v>
      </c>
      <c r="Q259" s="32">
        <f>SUM(Q255:Q258)</f>
        <v>0</v>
      </c>
      <c r="R259" s="32">
        <f>SUM(R255:R258)</f>
        <v>0</v>
      </c>
      <c r="S259" s="32">
        <f>SUM(S255:S258)</f>
        <v>0</v>
      </c>
      <c r="T259" s="37">
        <f t="shared" si="62"/>
        <v>0</v>
      </c>
      <c r="U259" s="37">
        <f t="shared" si="63"/>
        <v>0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30404767</v>
      </c>
      <c r="E260" s="32">
        <f>SUM(E234:E239,E241:E246,E248:E253,E255:E258)</f>
        <v>30404767</v>
      </c>
      <c r="F260" s="32">
        <f>SUM(F234:F239,F241:F246,F248:F253,F255:F258)</f>
        <v>9003342</v>
      </c>
      <c r="G260" s="37">
        <f t="shared" si="56"/>
        <v>0.29611613205258241</v>
      </c>
      <c r="H260" s="32">
        <f>SUM(H234:H239,H241:H246,H248:H253,H255:H258)</f>
        <v>7371050</v>
      </c>
      <c r="I260" s="37">
        <f t="shared" si="57"/>
        <v>0.24243073462789569</v>
      </c>
      <c r="J260" s="32">
        <f>SUM(J234:J239,J241:J246,J248:J253,J255:J258)</f>
        <v>10365102</v>
      </c>
      <c r="K260" s="37">
        <f t="shared" si="58"/>
        <v>0.34090384576865856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26739494</v>
      </c>
      <c r="O260" s="37">
        <f t="shared" si="61"/>
        <v>0.87945071244913664</v>
      </c>
      <c r="P260" s="32">
        <f>SUM(P234:P239,P241:P246,P248:P253,P255:P258)</f>
        <v>2056724</v>
      </c>
      <c r="Q260" s="32">
        <f>SUM(Q234:Q239,Q241:Q246,Q248:Q253,Q255:Q258)</f>
        <v>27552661</v>
      </c>
      <c r="R260" s="32">
        <f>SUM(R234:R239,R241:R246,R248:R253,R255:R258)</f>
        <v>27552665</v>
      </c>
      <c r="S260" s="32">
        <f>SUM(S234:S239,S241:S246,S248:S253,S255:S258)</f>
        <v>13878222</v>
      </c>
      <c r="T260" s="37">
        <f t="shared" si="62"/>
        <v>0.50369799073882693</v>
      </c>
      <c r="U260" s="37">
        <f t="shared" si="63"/>
        <v>4.0396173720927067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1600000</v>
      </c>
      <c r="E264" s="31">
        <v>1600000</v>
      </c>
      <c r="F264" s="31">
        <v>666667</v>
      </c>
      <c r="G264" s="36">
        <f t="shared" si="64"/>
        <v>0.41666687499999999</v>
      </c>
      <c r="H264" s="31">
        <v>0</v>
      </c>
      <c r="I264" s="36">
        <f t="shared" si="65"/>
        <v>0</v>
      </c>
      <c r="J264" s="31">
        <v>929972</v>
      </c>
      <c r="K264" s="36">
        <f t="shared" si="66"/>
        <v>0.58123250000000004</v>
      </c>
      <c r="L264" s="31">
        <v>0</v>
      </c>
      <c r="M264" s="36">
        <f t="shared" si="67"/>
        <v>0</v>
      </c>
      <c r="N264" s="31">
        <f t="shared" si="68"/>
        <v>1596639</v>
      </c>
      <c r="O264" s="36">
        <f t="shared" si="69"/>
        <v>0.99789937500000003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5235200</v>
      </c>
      <c r="E266" s="31">
        <v>5294235</v>
      </c>
      <c r="F266" s="31">
        <v>2072192</v>
      </c>
      <c r="G266" s="36">
        <f t="shared" si="64"/>
        <v>0.39581907090464546</v>
      </c>
      <c r="H266" s="31">
        <v>1829245</v>
      </c>
      <c r="I266" s="36">
        <f t="shared" si="65"/>
        <v>0.34941262988997557</v>
      </c>
      <c r="J266" s="31">
        <v>810390</v>
      </c>
      <c r="K266" s="36">
        <f t="shared" si="66"/>
        <v>0.15307027360893499</v>
      </c>
      <c r="L266" s="31">
        <v>0</v>
      </c>
      <c r="M266" s="36">
        <f t="shared" si="67"/>
        <v>0</v>
      </c>
      <c r="N266" s="31">
        <f t="shared" si="68"/>
        <v>4711827</v>
      </c>
      <c r="O266" s="36">
        <f t="shared" si="69"/>
        <v>0.88999203850981301</v>
      </c>
      <c r="P266" s="31">
        <v>1216765</v>
      </c>
      <c r="Q266" s="31">
        <v>4267674</v>
      </c>
      <c r="R266" s="31">
        <v>4189608</v>
      </c>
      <c r="S266" s="31">
        <v>3848243</v>
      </c>
      <c r="T266" s="36">
        <f t="shared" si="70"/>
        <v>0.91852101676338216</v>
      </c>
      <c r="U266" s="36">
        <f t="shared" si="71"/>
        <v>-0.33397985642256312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6835200</v>
      </c>
      <c r="E267" s="32">
        <f>SUM(E263:E266)</f>
        <v>6894235</v>
      </c>
      <c r="F267" s="32">
        <f>SUM(F263:F266)</f>
        <v>2738859</v>
      </c>
      <c r="G267" s="37">
        <f t="shared" si="64"/>
        <v>0.40069917485955059</v>
      </c>
      <c r="H267" s="32">
        <f>SUM(H263:H266)</f>
        <v>1829245</v>
      </c>
      <c r="I267" s="37">
        <f t="shared" si="65"/>
        <v>0.26762128394194756</v>
      </c>
      <c r="J267" s="32">
        <f>SUM(J263:J266)</f>
        <v>1740362</v>
      </c>
      <c r="K267" s="37">
        <f t="shared" si="66"/>
        <v>0.25243728999664211</v>
      </c>
      <c r="L267" s="32">
        <f>SUM(L263:L266)</f>
        <v>0</v>
      </c>
      <c r="M267" s="37">
        <f t="shared" si="67"/>
        <v>0</v>
      </c>
      <c r="N267" s="32">
        <f t="shared" si="68"/>
        <v>6308466</v>
      </c>
      <c r="O267" s="37">
        <f t="shared" si="69"/>
        <v>0.91503495311662575</v>
      </c>
      <c r="P267" s="32">
        <f>SUM(P263:P266)</f>
        <v>1216765</v>
      </c>
      <c r="Q267" s="32">
        <f>SUM(Q263:Q266)</f>
        <v>4267674</v>
      </c>
      <c r="R267" s="32">
        <f>SUM(R263:R266)</f>
        <v>4189608</v>
      </c>
      <c r="S267" s="32">
        <f>SUM(S263:S266)</f>
        <v>3848243</v>
      </c>
      <c r="T267" s="37">
        <f t="shared" si="70"/>
        <v>0.91852101676338216</v>
      </c>
      <c r="U267" s="37">
        <f t="shared" si="71"/>
        <v>0.43031891942979961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0</v>
      </c>
      <c r="E275" s="32">
        <f>SUM(E268:E274)</f>
        <v>0</v>
      </c>
      <c r="F275" s="32">
        <f>SUM(F268:F274)</f>
        <v>0</v>
      </c>
      <c r="G275" s="37">
        <f t="shared" si="64"/>
        <v>0</v>
      </c>
      <c r="H275" s="32">
        <f>SUM(H268:H274)</f>
        <v>0</v>
      </c>
      <c r="I275" s="37">
        <f t="shared" si="65"/>
        <v>0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0</v>
      </c>
      <c r="O275" s="37">
        <f t="shared" si="69"/>
        <v>0</v>
      </c>
      <c r="P275" s="32">
        <f>SUM(P268:P274)</f>
        <v>0</v>
      </c>
      <c r="Q275" s="32">
        <f>SUM(Q268:Q274)</f>
        <v>0</v>
      </c>
      <c r="R275" s="32">
        <f>SUM(R268:R274)</f>
        <v>0</v>
      </c>
      <c r="S275" s="32">
        <f>SUM(S268:S274)</f>
        <v>0</v>
      </c>
      <c r="T275" s="37">
        <f t="shared" si="70"/>
        <v>0</v>
      </c>
      <c r="U275" s="37">
        <f t="shared" si="71"/>
        <v>0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0</v>
      </c>
      <c r="E285" s="32">
        <f>SUM(E276:E284)</f>
        <v>0</v>
      </c>
      <c r="F285" s="32">
        <f>SUM(F276:F284)</f>
        <v>0</v>
      </c>
      <c r="G285" s="37">
        <f t="shared" si="64"/>
        <v>0</v>
      </c>
      <c r="H285" s="32">
        <f>SUM(H276:H284)</f>
        <v>0</v>
      </c>
      <c r="I285" s="37">
        <f t="shared" si="65"/>
        <v>0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0</v>
      </c>
      <c r="O285" s="37">
        <f t="shared" si="69"/>
        <v>0</v>
      </c>
      <c r="P285" s="32">
        <f>SUM(P276:P284)</f>
        <v>0</v>
      </c>
      <c r="Q285" s="32">
        <f>SUM(Q276:Q284)</f>
        <v>0</v>
      </c>
      <c r="R285" s="32">
        <f>SUM(R276:R284)</f>
        <v>0</v>
      </c>
      <c r="S285" s="32">
        <f>SUM(S276:S284)</f>
        <v>0</v>
      </c>
      <c r="T285" s="37">
        <f t="shared" si="70"/>
        <v>0</v>
      </c>
      <c r="U285" s="37">
        <f t="shared" si="71"/>
        <v>0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0</v>
      </c>
      <c r="E293" s="31">
        <v>0</v>
      </c>
      <c r="F293" s="31">
        <v>0</v>
      </c>
      <c r="G293" s="36">
        <f t="shared" si="64"/>
        <v>0</v>
      </c>
      <c r="H293" s="31">
        <v>0</v>
      </c>
      <c r="I293" s="36">
        <f t="shared" si="65"/>
        <v>0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0</v>
      </c>
      <c r="O293" s="36">
        <f t="shared" si="69"/>
        <v>0</v>
      </c>
      <c r="P293" s="31">
        <v>0</v>
      </c>
      <c r="Q293" s="31">
        <v>0</v>
      </c>
      <c r="R293" s="31">
        <v>0</v>
      </c>
      <c r="S293" s="31">
        <v>0</v>
      </c>
      <c r="T293" s="36">
        <f t="shared" si="70"/>
        <v>0</v>
      </c>
      <c r="U293" s="36">
        <f t="shared" si="71"/>
        <v>0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0</v>
      </c>
      <c r="E298" s="32">
        <f>SUM(E293:E297)</f>
        <v>0</v>
      </c>
      <c r="F298" s="32">
        <f>SUM(F293:F297)</f>
        <v>0</v>
      </c>
      <c r="G298" s="37">
        <f t="shared" si="64"/>
        <v>0</v>
      </c>
      <c r="H298" s="32">
        <f>SUM(H293:H297)</f>
        <v>0</v>
      </c>
      <c r="I298" s="37">
        <f t="shared" si="65"/>
        <v>0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0</v>
      </c>
      <c r="O298" s="37">
        <f t="shared" si="69"/>
        <v>0</v>
      </c>
      <c r="P298" s="32">
        <f>SUM(P293:P297)</f>
        <v>0</v>
      </c>
      <c r="Q298" s="32">
        <f>SUM(Q293:Q297)</f>
        <v>0</v>
      </c>
      <c r="R298" s="32">
        <f>SUM(R293:R297)</f>
        <v>0</v>
      </c>
      <c r="S298" s="32">
        <f>SUM(S293:S297)</f>
        <v>0</v>
      </c>
      <c r="T298" s="37">
        <f t="shared" si="70"/>
        <v>0</v>
      </c>
      <c r="U298" s="37">
        <f t="shared" si="71"/>
        <v>0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6835200</v>
      </c>
      <c r="E299" s="32">
        <f>SUM(E263:E266,E268:E274,E276:E284,E286:E291,E293:E297)</f>
        <v>6894235</v>
      </c>
      <c r="F299" s="32">
        <f>SUM(F263:F266,F268:F274,F276:F284,F286:F291,F293:F297)</f>
        <v>2738859</v>
      </c>
      <c r="G299" s="37">
        <f t="shared" si="64"/>
        <v>0.40069917485955059</v>
      </c>
      <c r="H299" s="32">
        <f>SUM(H263:H266,H268:H274,H276:H284,H286:H291,H293:H297)</f>
        <v>1829245</v>
      </c>
      <c r="I299" s="37">
        <f t="shared" si="65"/>
        <v>0.26762128394194756</v>
      </c>
      <c r="J299" s="32">
        <f>SUM(J263:J266,J268:J274,J276:J284,J286:J291,J293:J297)</f>
        <v>1740362</v>
      </c>
      <c r="K299" s="37">
        <f t="shared" si="66"/>
        <v>0.25243728999664211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6308466</v>
      </c>
      <c r="O299" s="37">
        <f t="shared" si="69"/>
        <v>0.91503495311662575</v>
      </c>
      <c r="P299" s="32">
        <f>SUM(P263:P266,P268:P274,P276:P284,P286:P291,P293:P297)</f>
        <v>1216765</v>
      </c>
      <c r="Q299" s="32">
        <f>SUM(Q263:Q266,Q268:Q274,Q276:Q284,Q286:Q291,Q293:Q297)</f>
        <v>4267674</v>
      </c>
      <c r="R299" s="32">
        <f>SUM(R263:R266,R268:R274,R276:R284,R286:R291,R293:R297)</f>
        <v>4189608</v>
      </c>
      <c r="S299" s="32">
        <f>SUM(S263:S266,S268:S274,S276:S284,S286:S291,S293:S297)</f>
        <v>3848243</v>
      </c>
      <c r="T299" s="37">
        <f t="shared" si="70"/>
        <v>0.91852101676338216</v>
      </c>
      <c r="U299" s="37">
        <f t="shared" si="71"/>
        <v>0.43031891942979961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3381</v>
      </c>
      <c r="E302" s="31">
        <v>3381</v>
      </c>
      <c r="F302" s="31">
        <v>10942</v>
      </c>
      <c r="G302" s="36">
        <f t="shared" ref="G302:G339" si="72">IF(($D302     =0),0,($F302     /$D302     ))</f>
        <v>3.2363206152026027</v>
      </c>
      <c r="H302" s="31">
        <v>-2919</v>
      </c>
      <c r="I302" s="36">
        <f t="shared" ref="I302:I339" si="73">IF(($D302     =0),0,($H302     /$D302     ))</f>
        <v>-0.86335403726708071</v>
      </c>
      <c r="J302" s="31">
        <v>-7674</v>
      </c>
      <c r="K302" s="36">
        <f t="shared" ref="K302:K339" si="74">IF(($E302     =0),0,($J302     /$E302     ))</f>
        <v>-2.2697426796805678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349</v>
      </c>
      <c r="O302" s="36">
        <f t="shared" ref="O302:O339" si="77">IF(($E302     =0),0,($N302     /$E302     ))</f>
        <v>0.10322389825495415</v>
      </c>
      <c r="P302" s="31">
        <v>138</v>
      </c>
      <c r="Q302" s="31">
        <v>3223</v>
      </c>
      <c r="R302" s="31">
        <v>3223</v>
      </c>
      <c r="S302" s="31">
        <v>-1364</v>
      </c>
      <c r="T302" s="36">
        <f t="shared" ref="T302:T339" si="78">IF(($R302     =0),0,($S302     /$R302     ))</f>
        <v>-0.42320819112627989</v>
      </c>
      <c r="U302" s="36">
        <f t="shared" ref="U302:U339" si="79">IF(($P302     =0),0,(($J302     /$P302     )-1))</f>
        <v>-56.608695652173914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3381</v>
      </c>
      <c r="E303" s="32">
        <f>E302</f>
        <v>3381</v>
      </c>
      <c r="F303" s="32">
        <f>F302</f>
        <v>10942</v>
      </c>
      <c r="G303" s="37">
        <f t="shared" si="72"/>
        <v>3.2363206152026027</v>
      </c>
      <c r="H303" s="32">
        <f>H302</f>
        <v>-2919</v>
      </c>
      <c r="I303" s="37">
        <f t="shared" si="73"/>
        <v>-0.86335403726708071</v>
      </c>
      <c r="J303" s="32">
        <f>J302</f>
        <v>-7674</v>
      </c>
      <c r="K303" s="37">
        <f t="shared" si="74"/>
        <v>-2.2697426796805678</v>
      </c>
      <c r="L303" s="32">
        <f>L302</f>
        <v>0</v>
      </c>
      <c r="M303" s="37">
        <f t="shared" si="75"/>
        <v>0</v>
      </c>
      <c r="N303" s="32">
        <f t="shared" si="76"/>
        <v>349</v>
      </c>
      <c r="O303" s="37">
        <f t="shared" si="77"/>
        <v>0.10322389825495415</v>
      </c>
      <c r="P303" s="32">
        <f>P302</f>
        <v>138</v>
      </c>
      <c r="Q303" s="32">
        <f>Q302</f>
        <v>3223</v>
      </c>
      <c r="R303" s="32">
        <f>R302</f>
        <v>3223</v>
      </c>
      <c r="S303" s="32">
        <f>S302</f>
        <v>-1364</v>
      </c>
      <c r="T303" s="37">
        <f t="shared" si="78"/>
        <v>-0.42320819112627989</v>
      </c>
      <c r="U303" s="37">
        <f t="shared" si="79"/>
        <v>-56.608695652173914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350005</v>
      </c>
      <c r="E307" s="31">
        <v>350000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7253</v>
      </c>
      <c r="Q307" s="31">
        <v>350000</v>
      </c>
      <c r="R307" s="31">
        <v>350000</v>
      </c>
      <c r="S307" s="31">
        <v>12008</v>
      </c>
      <c r="T307" s="36">
        <f t="shared" si="78"/>
        <v>3.4308571428571431E-2</v>
      </c>
      <c r="U307" s="36">
        <f t="shared" si="79"/>
        <v>-1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418031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418000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350005</v>
      </c>
      <c r="E310" s="32">
        <f>SUM(E304:E309)</f>
        <v>768031</v>
      </c>
      <c r="F310" s="32">
        <f>SUM(F304:F309)</f>
        <v>0</v>
      </c>
      <c r="G310" s="37">
        <f t="shared" si="72"/>
        <v>0</v>
      </c>
      <c r="H310" s="32">
        <f>SUM(H304:H309)</f>
        <v>0</v>
      </c>
      <c r="I310" s="37">
        <f t="shared" si="73"/>
        <v>0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0</v>
      </c>
      <c r="O310" s="37">
        <f t="shared" si="77"/>
        <v>0</v>
      </c>
      <c r="P310" s="32">
        <f>SUM(P304:P309)</f>
        <v>7253</v>
      </c>
      <c r="Q310" s="32">
        <f>SUM(Q304:Q309)</f>
        <v>350000</v>
      </c>
      <c r="R310" s="32">
        <f>SUM(R304:R309)</f>
        <v>768000</v>
      </c>
      <c r="S310" s="32">
        <f>SUM(S304:S309)</f>
        <v>12008</v>
      </c>
      <c r="T310" s="37">
        <f t="shared" si="78"/>
        <v>1.5635416666666666E-2</v>
      </c>
      <c r="U310" s="37">
        <f t="shared" si="79"/>
        <v>-1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550000</v>
      </c>
      <c r="Q313" s="31">
        <v>0</v>
      </c>
      <c r="R313" s="31">
        <v>550000</v>
      </c>
      <c r="S313" s="31">
        <v>568704</v>
      </c>
      <c r="T313" s="36">
        <f t="shared" si="78"/>
        <v>1.0340072727272727</v>
      </c>
      <c r="U313" s="36">
        <f t="shared" si="79"/>
        <v>-1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550000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0</v>
      </c>
      <c r="E317" s="32">
        <f>SUM(E311:E316)</f>
        <v>0</v>
      </c>
      <c r="F317" s="32">
        <f>SUM(F311:F316)</f>
        <v>0</v>
      </c>
      <c r="G317" s="37">
        <f t="shared" si="72"/>
        <v>0</v>
      </c>
      <c r="H317" s="32">
        <f>SUM(H311:H316)</f>
        <v>0</v>
      </c>
      <c r="I317" s="37">
        <f t="shared" si="73"/>
        <v>0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0</v>
      </c>
      <c r="O317" s="37">
        <f t="shared" si="77"/>
        <v>0</v>
      </c>
      <c r="P317" s="32">
        <f>SUM(P311:P316)</f>
        <v>550000</v>
      </c>
      <c r="Q317" s="32">
        <f>SUM(Q311:Q316)</f>
        <v>0</v>
      </c>
      <c r="R317" s="32">
        <f>SUM(R311:R316)</f>
        <v>1100000</v>
      </c>
      <c r="S317" s="32">
        <f>SUM(S311:S316)</f>
        <v>568704</v>
      </c>
      <c r="T317" s="37">
        <f t="shared" si="78"/>
        <v>0.51700363636363633</v>
      </c>
      <c r="U317" s="37">
        <f t="shared" si="79"/>
        <v>-1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0</v>
      </c>
      <c r="O319" s="36">
        <f t="shared" si="7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78"/>
        <v>0</v>
      </c>
      <c r="U319" s="36">
        <f t="shared" si="79"/>
        <v>0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0</v>
      </c>
      <c r="E323" s="32">
        <f>SUM(E318:E322)</f>
        <v>0</v>
      </c>
      <c r="F323" s="32">
        <f>SUM(F318:F322)</f>
        <v>0</v>
      </c>
      <c r="G323" s="37">
        <f t="shared" si="72"/>
        <v>0</v>
      </c>
      <c r="H323" s="32">
        <f>SUM(H318:H322)</f>
        <v>0</v>
      </c>
      <c r="I323" s="37">
        <f t="shared" si="73"/>
        <v>0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0</v>
      </c>
      <c r="O323" s="37">
        <f t="shared" si="77"/>
        <v>0</v>
      </c>
      <c r="P323" s="32">
        <f>SUM(P318:P322)</f>
        <v>0</v>
      </c>
      <c r="Q323" s="32">
        <f>SUM(Q318:Q322)</f>
        <v>0</v>
      </c>
      <c r="R323" s="32">
        <f>SUM(R318:R322)</f>
        <v>0</v>
      </c>
      <c r="S323" s="32">
        <f>SUM(S318:S322)</f>
        <v>0</v>
      </c>
      <c r="T323" s="37">
        <f t="shared" si="78"/>
        <v>0</v>
      </c>
      <c r="U323" s="37">
        <f t="shared" si="79"/>
        <v>0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0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0</v>
      </c>
      <c r="E327" s="31">
        <v>0</v>
      </c>
      <c r="F327" s="31">
        <v>0</v>
      </c>
      <c r="G327" s="36">
        <f t="shared" si="72"/>
        <v>0</v>
      </c>
      <c r="H327" s="31">
        <v>0</v>
      </c>
      <c r="I327" s="36">
        <f t="shared" si="73"/>
        <v>0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0</v>
      </c>
      <c r="O327" s="36">
        <f t="shared" si="77"/>
        <v>0</v>
      </c>
      <c r="P327" s="31">
        <v>0</v>
      </c>
      <c r="Q327" s="31">
        <v>0</v>
      </c>
      <c r="R327" s="31">
        <v>0</v>
      </c>
      <c r="S327" s="31">
        <v>0</v>
      </c>
      <c r="T327" s="36">
        <f t="shared" si="78"/>
        <v>0</v>
      </c>
      <c r="U327" s="36">
        <f t="shared" si="79"/>
        <v>0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0</v>
      </c>
      <c r="E332" s="32">
        <f>SUM(E324:E331)</f>
        <v>0</v>
      </c>
      <c r="F332" s="32">
        <f>SUM(F324:F331)</f>
        <v>0</v>
      </c>
      <c r="G332" s="37">
        <f t="shared" si="72"/>
        <v>0</v>
      </c>
      <c r="H332" s="32">
        <f>SUM(H324:H331)</f>
        <v>0</v>
      </c>
      <c r="I332" s="37">
        <f t="shared" si="73"/>
        <v>0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0</v>
      </c>
      <c r="O332" s="37">
        <f t="shared" si="77"/>
        <v>0</v>
      </c>
      <c r="P332" s="32">
        <f>SUM(P324:P331)</f>
        <v>0</v>
      </c>
      <c r="Q332" s="32">
        <f>SUM(Q324:Q331)</f>
        <v>0</v>
      </c>
      <c r="R332" s="32">
        <f>SUM(R324:R331)</f>
        <v>0</v>
      </c>
      <c r="S332" s="32">
        <f>SUM(S324:S331)</f>
        <v>0</v>
      </c>
      <c r="T332" s="37">
        <f t="shared" si="78"/>
        <v>0</v>
      </c>
      <c r="U332" s="37">
        <f t="shared" si="79"/>
        <v>0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1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1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353386</v>
      </c>
      <c r="E338" s="32">
        <f>SUM(E302,E304:E309,E311:E316,E318:E322,E324:E331,E333:E336)</f>
        <v>771412</v>
      </c>
      <c r="F338" s="32">
        <f>SUM(F302,F304:F309,F311:F316,F318:F322,F324:F331,F333:F336)</f>
        <v>10942</v>
      </c>
      <c r="G338" s="37">
        <f t="shared" si="72"/>
        <v>3.0963309242584596E-2</v>
      </c>
      <c r="H338" s="32">
        <f>SUM(H302,H304:H309,H311:H316,H318:H322,H324:H331,H333:H336)</f>
        <v>-2919</v>
      </c>
      <c r="I338" s="37">
        <f t="shared" si="73"/>
        <v>-8.2600895338242036E-3</v>
      </c>
      <c r="J338" s="32">
        <f>SUM(J302,J304:J309,J311:J316,J318:J322,J324:J331,J333:J336)</f>
        <v>-7674</v>
      </c>
      <c r="K338" s="37">
        <f t="shared" si="74"/>
        <v>-9.9479914753724339E-3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349</v>
      </c>
      <c r="O338" s="37">
        <f t="shared" si="77"/>
        <v>4.5241712599752143E-4</v>
      </c>
      <c r="P338" s="32">
        <f>SUM(P302,P304:P309,P311:P316,P318:P322,P324:P331,P333:P336)</f>
        <v>557391</v>
      </c>
      <c r="Q338" s="32">
        <f>SUM(Q302,Q304:Q309,Q311:Q316,Q318:Q322,Q324:Q331,Q333:Q336)</f>
        <v>353223</v>
      </c>
      <c r="R338" s="32">
        <f>SUM(R302,R304:R309,R311:R316,R318:R322,R324:R331,R333:R336)</f>
        <v>1871224</v>
      </c>
      <c r="S338" s="32">
        <f>SUM(S302,S304:S309,S311:S316,S318:S322,S324:S331,S333:S336)</f>
        <v>579348</v>
      </c>
      <c r="T338" s="37">
        <f t="shared" si="78"/>
        <v>0.30960911146928427</v>
      </c>
      <c r="U338" s="37">
        <f t="shared" si="79"/>
        <v>-1.0137677142257411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104708450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104679437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34417470</v>
      </c>
      <c r="G339" s="39">
        <f t="shared" si="72"/>
        <v>0.32869811366704405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24988485</v>
      </c>
      <c r="I339" s="39">
        <f t="shared" si="73"/>
        <v>0.23864821798049726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23791441</v>
      </c>
      <c r="K339" s="39">
        <f t="shared" si="74"/>
        <v>0.22727903093326723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83197396</v>
      </c>
      <c r="O339" s="39">
        <f t="shared" si="77"/>
        <v>0.79478260854612737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2198806351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79695074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85005785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2242261363</v>
      </c>
      <c r="T339" s="39">
        <f t="shared" si="78"/>
        <v>26.377750208412287</v>
      </c>
      <c r="U339" s="39">
        <f t="shared" si="79"/>
        <v>-0.98917983796563991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sheetProtection algorithmName="SHA-512" hashValue="oMz6Ompj11kpFt1lhN8OiQdqYqsgBS1l8n4SfFrjyNLDgajaqYNP9oaJtuTnbRmEoL+xRURUvd7POdlukacAFg==" saltValue="wnwWTJ97dy3elQrGf4jGvQ==" spinCount="100000" sheet="1" objects="1" scenarios="1"/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34942194</v>
      </c>
      <c r="E8" s="31">
        <v>34942194</v>
      </c>
      <c r="F8" s="31">
        <v>2551578</v>
      </c>
      <c r="G8" s="36">
        <f>IF(($D8       =0),0,($F8       /$D8       ))</f>
        <v>7.3022833082547714E-2</v>
      </c>
      <c r="H8" s="31">
        <v>2255995</v>
      </c>
      <c r="I8" s="36">
        <f>IF(($D8       =0),0,($H8       /$D8       ))</f>
        <v>6.4563633296752923E-2</v>
      </c>
      <c r="J8" s="31">
        <v>18103284</v>
      </c>
      <c r="K8" s="36">
        <f>IF(($E8       =0),0,($J8       /$E8       ))</f>
        <v>0.51809236706773476</v>
      </c>
      <c r="L8" s="31">
        <v>0</v>
      </c>
      <c r="M8" s="36">
        <f>IF(($E8       =0),0,($L8       /$E8       ))</f>
        <v>0</v>
      </c>
      <c r="N8" s="31">
        <f>$F8       +$H8       +$J8</f>
        <v>22910857</v>
      </c>
      <c r="O8" s="36">
        <f>IF(($E8       =0),0,($N8       /$E8       ))</f>
        <v>0.65567883344703537</v>
      </c>
      <c r="P8" s="31">
        <v>2311557</v>
      </c>
      <c r="Q8" s="31">
        <v>34066854</v>
      </c>
      <c r="R8" s="31">
        <v>33982243</v>
      </c>
      <c r="S8" s="31">
        <v>6877061</v>
      </c>
      <c r="T8" s="36">
        <f>IF(($R8       =0),0,($S8       /$R8       ))</f>
        <v>0.202372191853257</v>
      </c>
      <c r="U8" s="36">
        <f>IF(($P8       =0),0,(($J8       /$P8       )-1))</f>
        <v>6.831640751233909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39766230</v>
      </c>
      <c r="E9" s="31">
        <v>38870670</v>
      </c>
      <c r="F9" s="31">
        <v>6779673</v>
      </c>
      <c r="G9" s="36">
        <f>IF(($D9       =0),0,($F9       /$D9       ))</f>
        <v>0.17048820066674664</v>
      </c>
      <c r="H9" s="31">
        <v>5281278</v>
      </c>
      <c r="I9" s="36">
        <f>IF(($D9       =0),0,($H9       /$D9       ))</f>
        <v>0.13280811381918778</v>
      </c>
      <c r="J9" s="31">
        <v>4484656</v>
      </c>
      <c r="K9" s="36">
        <f>IF(($E9       =0),0,($J9       /$E9       ))</f>
        <v>0.1153737766804637</v>
      </c>
      <c r="L9" s="31">
        <v>0</v>
      </c>
      <c r="M9" s="36">
        <f>IF(($E9       =0),0,($L9       /$E9       ))</f>
        <v>0</v>
      </c>
      <c r="N9" s="31">
        <f>$F9       +$H9       +$J9</f>
        <v>16545607</v>
      </c>
      <c r="O9" s="36">
        <f>IF(($E9       =0),0,($N9       /$E9       ))</f>
        <v>0.42565788035040303</v>
      </c>
      <c r="P9" s="31">
        <v>8413765</v>
      </c>
      <c r="Q9" s="31">
        <v>45490400</v>
      </c>
      <c r="R9" s="31">
        <v>42329640</v>
      </c>
      <c r="S9" s="31">
        <v>36950193</v>
      </c>
      <c r="T9" s="36">
        <f>IF(($R9       =0),0,($S9       /$R9       ))</f>
        <v>0.87291536143468262</v>
      </c>
      <c r="U9" s="36">
        <f>IF(($P9       =0),0,(($J9       /$P9       )-1))</f>
        <v>-0.46698582620265716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74708424</v>
      </c>
      <c r="E10" s="32">
        <f>SUM(E8:E9)</f>
        <v>73812864</v>
      </c>
      <c r="F10" s="32">
        <f>SUM(F8:F9)</f>
        <v>9331251</v>
      </c>
      <c r="G10" s="37">
        <f t="shared" ref="G10:G54" si="0">IF(($D10      =0),0,($F10      /$D10      ))</f>
        <v>0.12490226001822766</v>
      </c>
      <c r="H10" s="32">
        <f>SUM(H8:H9)</f>
        <v>7537273</v>
      </c>
      <c r="I10" s="37">
        <f t="shared" ref="I10:I54" si="1">IF(($D10      =0),0,($H10      /$D10      ))</f>
        <v>0.10088919825159208</v>
      </c>
      <c r="J10" s="32">
        <f>SUM(J8:J9)</f>
        <v>22587940</v>
      </c>
      <c r="K10" s="37">
        <f t="shared" ref="K10:K54" si="2">IF(($E10      =0),0,($J10      /$E10      ))</f>
        <v>0.30601630631755461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39456464</v>
      </c>
      <c r="O10" s="37">
        <f t="shared" ref="O10:O54" si="5">IF(($E10      =0),0,($N10      /$E10      ))</f>
        <v>0.53454725723689578</v>
      </c>
      <c r="P10" s="32">
        <f>SUM(P8:P9)</f>
        <v>10725322</v>
      </c>
      <c r="Q10" s="32">
        <f>SUM(Q8:Q9)</f>
        <v>79557254</v>
      </c>
      <c r="R10" s="32">
        <f>SUM(R8:R9)</f>
        <v>76311883</v>
      </c>
      <c r="S10" s="32">
        <f>SUM(S8:S9)</f>
        <v>43827254</v>
      </c>
      <c r="T10" s="37">
        <f t="shared" ref="T10:T54" si="6">IF(($R10      =0),0,($S10      /$R10      ))</f>
        <v>0.57431755418746511</v>
      </c>
      <c r="U10" s="37">
        <f t="shared" ref="U10:U54" si="7">IF(($P10      =0),0,(($J10      /$P10      )-1))</f>
        <v>1.1060384014577838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2456428</v>
      </c>
      <c r="E11" s="31">
        <v>2450897</v>
      </c>
      <c r="F11" s="31">
        <v>47424</v>
      </c>
      <c r="G11" s="36">
        <f t="shared" si="0"/>
        <v>1.9306081839158322E-2</v>
      </c>
      <c r="H11" s="31">
        <v>41959</v>
      </c>
      <c r="I11" s="36">
        <f t="shared" si="1"/>
        <v>1.7081306677826504E-2</v>
      </c>
      <c r="J11" s="31">
        <v>2360147</v>
      </c>
      <c r="K11" s="36">
        <f t="shared" si="2"/>
        <v>0.96297274018451207</v>
      </c>
      <c r="L11" s="31">
        <v>0</v>
      </c>
      <c r="M11" s="36">
        <f t="shared" si="3"/>
        <v>0</v>
      </c>
      <c r="N11" s="31">
        <f t="shared" si="4"/>
        <v>2449530</v>
      </c>
      <c r="O11" s="36">
        <f t="shared" si="5"/>
        <v>0.99944224502294465</v>
      </c>
      <c r="P11" s="31">
        <v>2353989</v>
      </c>
      <c r="Q11" s="31">
        <v>2524346</v>
      </c>
      <c r="R11" s="31">
        <v>2524346</v>
      </c>
      <c r="S11" s="31">
        <v>2412815</v>
      </c>
      <c r="T11" s="36">
        <f t="shared" si="6"/>
        <v>0.95581786331984597</v>
      </c>
      <c r="U11" s="36">
        <f t="shared" si="7"/>
        <v>2.6159850364635417E-3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2413800</v>
      </c>
      <c r="E12" s="31">
        <v>2413800</v>
      </c>
      <c r="F12" s="31">
        <v>22289</v>
      </c>
      <c r="G12" s="36">
        <f t="shared" si="0"/>
        <v>9.2339879028917066E-3</v>
      </c>
      <c r="H12" s="31">
        <v>21899</v>
      </c>
      <c r="I12" s="36">
        <f t="shared" si="1"/>
        <v>9.0724169359516112E-3</v>
      </c>
      <c r="J12" s="31">
        <v>31498</v>
      </c>
      <c r="K12" s="36">
        <f t="shared" si="2"/>
        <v>1.3049134145331013E-2</v>
      </c>
      <c r="L12" s="31">
        <v>0</v>
      </c>
      <c r="M12" s="36">
        <f t="shared" si="3"/>
        <v>0</v>
      </c>
      <c r="N12" s="31">
        <f t="shared" si="4"/>
        <v>75686</v>
      </c>
      <c r="O12" s="36">
        <f t="shared" si="5"/>
        <v>3.1355538984174328E-2</v>
      </c>
      <c r="P12" s="31">
        <v>19545</v>
      </c>
      <c r="Q12" s="31">
        <v>2425610</v>
      </c>
      <c r="R12" s="31">
        <v>2427220</v>
      </c>
      <c r="S12" s="31">
        <v>2369712</v>
      </c>
      <c r="T12" s="36">
        <f t="shared" si="6"/>
        <v>0.97630705086477532</v>
      </c>
      <c r="U12" s="36">
        <f t="shared" si="7"/>
        <v>0.6115630596060373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150000</v>
      </c>
      <c r="E13" s="31">
        <v>4403820</v>
      </c>
      <c r="F13" s="31">
        <v>32903</v>
      </c>
      <c r="G13" s="36">
        <f t="shared" si="0"/>
        <v>0.21935333333333334</v>
      </c>
      <c r="H13" s="31">
        <v>4072507</v>
      </c>
      <c r="I13" s="36">
        <f t="shared" si="1"/>
        <v>27.150046666666668</v>
      </c>
      <c r="J13" s="31">
        <v>198336</v>
      </c>
      <c r="K13" s="36">
        <f t="shared" si="2"/>
        <v>4.5037263103396598E-2</v>
      </c>
      <c r="L13" s="31">
        <v>0</v>
      </c>
      <c r="M13" s="36">
        <f t="shared" si="3"/>
        <v>0</v>
      </c>
      <c r="N13" s="31">
        <f t="shared" si="4"/>
        <v>4303746</v>
      </c>
      <c r="O13" s="36">
        <f t="shared" si="5"/>
        <v>0.9772756379688543</v>
      </c>
      <c r="P13" s="31">
        <v>94416</v>
      </c>
      <c r="Q13" s="31">
        <v>5941740</v>
      </c>
      <c r="R13" s="31">
        <v>4391740</v>
      </c>
      <c r="S13" s="31">
        <v>4299265</v>
      </c>
      <c r="T13" s="36">
        <f t="shared" si="6"/>
        <v>0.97894342561262737</v>
      </c>
      <c r="U13" s="36">
        <f t="shared" si="7"/>
        <v>1.1006609049313676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3577745</v>
      </c>
      <c r="E14" s="31">
        <v>4644696</v>
      </c>
      <c r="F14" s="31">
        <v>623777</v>
      </c>
      <c r="G14" s="36">
        <f t="shared" si="0"/>
        <v>0.17434920599427853</v>
      </c>
      <c r="H14" s="31">
        <v>765810</v>
      </c>
      <c r="I14" s="36">
        <f t="shared" si="1"/>
        <v>0.21404823429282971</v>
      </c>
      <c r="J14" s="31">
        <v>815227</v>
      </c>
      <c r="K14" s="36">
        <f t="shared" si="2"/>
        <v>0.17551783798121556</v>
      </c>
      <c r="L14" s="31">
        <v>0</v>
      </c>
      <c r="M14" s="36">
        <f t="shared" si="3"/>
        <v>0</v>
      </c>
      <c r="N14" s="31">
        <f t="shared" si="4"/>
        <v>2204814</v>
      </c>
      <c r="O14" s="36">
        <f t="shared" si="5"/>
        <v>0.47469500694986283</v>
      </c>
      <c r="P14" s="31">
        <v>571607</v>
      </c>
      <c r="Q14" s="31">
        <v>2961584</v>
      </c>
      <c r="R14" s="31">
        <v>4100833</v>
      </c>
      <c r="S14" s="31">
        <v>2662174</v>
      </c>
      <c r="T14" s="36">
        <f t="shared" si="6"/>
        <v>0.64917883756787953</v>
      </c>
      <c r="U14" s="36">
        <f t="shared" si="7"/>
        <v>0.42620191845096378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14367431</v>
      </c>
      <c r="E15" s="31">
        <v>14367431</v>
      </c>
      <c r="F15" s="31">
        <v>44627</v>
      </c>
      <c r="G15" s="36">
        <f t="shared" si="0"/>
        <v>3.1061224515363949E-3</v>
      </c>
      <c r="H15" s="31">
        <v>33183</v>
      </c>
      <c r="I15" s="36">
        <f t="shared" si="1"/>
        <v>2.3095987027882715E-3</v>
      </c>
      <c r="J15" s="31">
        <v>25817</v>
      </c>
      <c r="K15" s="36">
        <f t="shared" si="2"/>
        <v>1.7969113615370765E-3</v>
      </c>
      <c r="L15" s="31">
        <v>0</v>
      </c>
      <c r="M15" s="36">
        <f t="shared" si="3"/>
        <v>0</v>
      </c>
      <c r="N15" s="31">
        <f t="shared" si="4"/>
        <v>103627</v>
      </c>
      <c r="O15" s="36">
        <f t="shared" si="5"/>
        <v>7.2126325158617432E-3</v>
      </c>
      <c r="P15" s="31">
        <v>3707994</v>
      </c>
      <c r="Q15" s="31">
        <v>11064075</v>
      </c>
      <c r="R15" s="31">
        <v>16117960</v>
      </c>
      <c r="S15" s="31">
        <v>13732129</v>
      </c>
      <c r="T15" s="36">
        <f t="shared" si="6"/>
        <v>0.85197686307696507</v>
      </c>
      <c r="U15" s="36">
        <f t="shared" si="7"/>
        <v>-0.99303747524942054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2437083</v>
      </c>
      <c r="E16" s="31">
        <v>2434549</v>
      </c>
      <c r="F16" s="31">
        <v>106998</v>
      </c>
      <c r="G16" s="36">
        <f t="shared" si="0"/>
        <v>4.3904126367464713E-2</v>
      </c>
      <c r="H16" s="31">
        <v>2135956</v>
      </c>
      <c r="I16" s="36">
        <f t="shared" si="1"/>
        <v>0.87643957961218388</v>
      </c>
      <c r="J16" s="31">
        <v>71099</v>
      </c>
      <c r="K16" s="36">
        <f t="shared" si="2"/>
        <v>2.9204177036486017E-2</v>
      </c>
      <c r="L16" s="31">
        <v>0</v>
      </c>
      <c r="M16" s="36">
        <f t="shared" si="3"/>
        <v>0</v>
      </c>
      <c r="N16" s="31">
        <f t="shared" si="4"/>
        <v>2314053</v>
      </c>
      <c r="O16" s="36">
        <f t="shared" si="5"/>
        <v>0.95050582263901862</v>
      </c>
      <c r="P16" s="31">
        <v>358865</v>
      </c>
      <c r="Q16" s="31">
        <v>2508499</v>
      </c>
      <c r="R16" s="31">
        <v>2475717</v>
      </c>
      <c r="S16" s="31">
        <v>2336259</v>
      </c>
      <c r="T16" s="36">
        <f t="shared" si="6"/>
        <v>0.94366965206443221</v>
      </c>
      <c r="U16" s="36">
        <f t="shared" si="7"/>
        <v>-0.80187814359160137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1495027</v>
      </c>
      <c r="E17" s="31">
        <v>1530036</v>
      </c>
      <c r="F17" s="31">
        <v>124192</v>
      </c>
      <c r="G17" s="36">
        <f t="shared" si="0"/>
        <v>8.3070071644191043E-2</v>
      </c>
      <c r="H17" s="31">
        <v>276537</v>
      </c>
      <c r="I17" s="36">
        <f t="shared" si="1"/>
        <v>0.18497124132206308</v>
      </c>
      <c r="J17" s="31">
        <v>145320</v>
      </c>
      <c r="K17" s="36">
        <f t="shared" si="2"/>
        <v>9.4978157376689173E-2</v>
      </c>
      <c r="L17" s="31">
        <v>0</v>
      </c>
      <c r="M17" s="36">
        <f t="shared" si="3"/>
        <v>0</v>
      </c>
      <c r="N17" s="31">
        <f t="shared" si="4"/>
        <v>546049</v>
      </c>
      <c r="O17" s="36">
        <f t="shared" si="5"/>
        <v>0.35688637391538502</v>
      </c>
      <c r="P17" s="31">
        <v>45265</v>
      </c>
      <c r="Q17" s="31">
        <v>1626733</v>
      </c>
      <c r="R17" s="31">
        <v>1485211</v>
      </c>
      <c r="S17" s="31">
        <v>592205</v>
      </c>
      <c r="T17" s="36">
        <f t="shared" si="6"/>
        <v>0.39873459057332594</v>
      </c>
      <c r="U17" s="36">
        <f t="shared" si="7"/>
        <v>2.2104274826024524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26897514</v>
      </c>
      <c r="E19" s="32">
        <f>SUM(E11:E18)</f>
        <v>32245229</v>
      </c>
      <c r="F19" s="32">
        <f>SUM(F11:F18)</f>
        <v>1002210</v>
      </c>
      <c r="G19" s="37">
        <f t="shared" si="0"/>
        <v>3.7260320786523242E-2</v>
      </c>
      <c r="H19" s="32">
        <f>SUM(H11:H18)</f>
        <v>7347851</v>
      </c>
      <c r="I19" s="37">
        <f t="shared" si="1"/>
        <v>0.27317955852723041</v>
      </c>
      <c r="J19" s="32">
        <f>SUM(J11:J18)</f>
        <v>3647444</v>
      </c>
      <c r="K19" s="37">
        <f t="shared" si="2"/>
        <v>0.11311577287914439</v>
      </c>
      <c r="L19" s="32">
        <f>SUM(L11:L18)</f>
        <v>0</v>
      </c>
      <c r="M19" s="37">
        <f t="shared" si="3"/>
        <v>0</v>
      </c>
      <c r="N19" s="32">
        <f t="shared" si="4"/>
        <v>11997505</v>
      </c>
      <c r="O19" s="37">
        <f t="shared" si="5"/>
        <v>0.37207070230451766</v>
      </c>
      <c r="P19" s="32">
        <f>SUM(P11:P18)</f>
        <v>7151681</v>
      </c>
      <c r="Q19" s="32">
        <f>SUM(Q11:Q18)</f>
        <v>29052587</v>
      </c>
      <c r="R19" s="32">
        <f>SUM(R11:R18)</f>
        <v>33523027</v>
      </c>
      <c r="S19" s="32">
        <f>SUM(S11:S18)</f>
        <v>28404559</v>
      </c>
      <c r="T19" s="37">
        <f t="shared" si="6"/>
        <v>0.84731486210955831</v>
      </c>
      <c r="U19" s="37">
        <f t="shared" si="7"/>
        <v>-0.48998787837432911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2900000</v>
      </c>
      <c r="E20" s="31">
        <v>7162597</v>
      </c>
      <c r="F20" s="31">
        <v>952817</v>
      </c>
      <c r="G20" s="36">
        <f t="shared" si="0"/>
        <v>0.32855758620689657</v>
      </c>
      <c r="H20" s="31">
        <v>2075208</v>
      </c>
      <c r="I20" s="36">
        <f t="shared" si="1"/>
        <v>0.71558896551724138</v>
      </c>
      <c r="J20" s="31">
        <v>-743755</v>
      </c>
      <c r="K20" s="36">
        <f t="shared" si="2"/>
        <v>-0.10383873335327955</v>
      </c>
      <c r="L20" s="31">
        <v>0</v>
      </c>
      <c r="M20" s="36">
        <f t="shared" si="3"/>
        <v>0</v>
      </c>
      <c r="N20" s="31">
        <f t="shared" si="4"/>
        <v>2284270</v>
      </c>
      <c r="O20" s="36">
        <f t="shared" si="5"/>
        <v>0.31891644888020365</v>
      </c>
      <c r="P20" s="31">
        <v>97534</v>
      </c>
      <c r="Q20" s="31">
        <v>4398000</v>
      </c>
      <c r="R20" s="31">
        <v>5979376</v>
      </c>
      <c r="S20" s="31">
        <v>2405220</v>
      </c>
      <c r="T20" s="36">
        <f t="shared" si="6"/>
        <v>0.40225267653347108</v>
      </c>
      <c r="U20" s="36">
        <f t="shared" si="7"/>
        <v>-8.6255972276334418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7297697</v>
      </c>
      <c r="E21" s="31">
        <v>9186080</v>
      </c>
      <c r="F21" s="31">
        <v>3794335</v>
      </c>
      <c r="G21" s="36">
        <f t="shared" si="0"/>
        <v>0.51993594691585576</v>
      </c>
      <c r="H21" s="31">
        <v>3980722</v>
      </c>
      <c r="I21" s="36">
        <f t="shared" si="1"/>
        <v>0.54547647017956491</v>
      </c>
      <c r="J21" s="31">
        <v>3980843</v>
      </c>
      <c r="K21" s="36">
        <f t="shared" si="2"/>
        <v>0.43335601257554907</v>
      </c>
      <c r="L21" s="31">
        <v>0</v>
      </c>
      <c r="M21" s="36">
        <f t="shared" si="3"/>
        <v>0</v>
      </c>
      <c r="N21" s="31">
        <f t="shared" si="4"/>
        <v>11755900</v>
      </c>
      <c r="O21" s="36">
        <f t="shared" si="5"/>
        <v>1.2797515371083203</v>
      </c>
      <c r="P21" s="31">
        <v>3556623</v>
      </c>
      <c r="Q21" s="31">
        <v>8515072</v>
      </c>
      <c r="R21" s="31">
        <v>9954263</v>
      </c>
      <c r="S21" s="31">
        <v>10219181</v>
      </c>
      <c r="T21" s="36">
        <f t="shared" si="6"/>
        <v>1.0266135222667916</v>
      </c>
      <c r="U21" s="36">
        <f t="shared" si="7"/>
        <v>0.11927606608853392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947786</v>
      </c>
      <c r="E22" s="31">
        <v>947786</v>
      </c>
      <c r="F22" s="31">
        <v>19693</v>
      </c>
      <c r="G22" s="36">
        <f t="shared" si="0"/>
        <v>2.0777897120236002E-2</v>
      </c>
      <c r="H22" s="31">
        <v>839138</v>
      </c>
      <c r="I22" s="36">
        <f t="shared" si="1"/>
        <v>0.88536652788709691</v>
      </c>
      <c r="J22" s="31">
        <v>40173</v>
      </c>
      <c r="K22" s="36">
        <f t="shared" si="2"/>
        <v>4.2386150460124963E-2</v>
      </c>
      <c r="L22" s="31">
        <v>0</v>
      </c>
      <c r="M22" s="36">
        <f t="shared" si="3"/>
        <v>0</v>
      </c>
      <c r="N22" s="31">
        <f t="shared" si="4"/>
        <v>899004</v>
      </c>
      <c r="O22" s="36">
        <f t="shared" si="5"/>
        <v>0.94853057546745789</v>
      </c>
      <c r="P22" s="31">
        <v>5867</v>
      </c>
      <c r="Q22" s="31">
        <v>762000</v>
      </c>
      <c r="R22" s="31">
        <v>762007</v>
      </c>
      <c r="S22" s="31">
        <v>546059</v>
      </c>
      <c r="T22" s="36">
        <f t="shared" si="6"/>
        <v>0.71660627789508491</v>
      </c>
      <c r="U22" s="36">
        <f t="shared" si="7"/>
        <v>5.8472814044656554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1380063</v>
      </c>
      <c r="E23" s="31">
        <v>1427701</v>
      </c>
      <c r="F23" s="31">
        <v>46496</v>
      </c>
      <c r="G23" s="36">
        <f t="shared" si="0"/>
        <v>3.3691215545956957E-2</v>
      </c>
      <c r="H23" s="31">
        <v>1252234</v>
      </c>
      <c r="I23" s="36">
        <f t="shared" si="1"/>
        <v>0.90737451840966676</v>
      </c>
      <c r="J23" s="31">
        <v>51125</v>
      </c>
      <c r="K23" s="36">
        <f t="shared" si="2"/>
        <v>3.5809318617833846E-2</v>
      </c>
      <c r="L23" s="31">
        <v>0</v>
      </c>
      <c r="M23" s="36">
        <f t="shared" si="3"/>
        <v>0</v>
      </c>
      <c r="N23" s="31">
        <f t="shared" si="4"/>
        <v>1349855</v>
      </c>
      <c r="O23" s="36">
        <f t="shared" si="5"/>
        <v>0.94547457766016829</v>
      </c>
      <c r="P23" s="31">
        <v>30154</v>
      </c>
      <c r="Q23" s="31">
        <v>1446000</v>
      </c>
      <c r="R23" s="31">
        <v>1482500</v>
      </c>
      <c r="S23" s="31">
        <v>1084688</v>
      </c>
      <c r="T23" s="36">
        <f t="shared" si="6"/>
        <v>0.73166138279932547</v>
      </c>
      <c r="U23" s="36">
        <f t="shared" si="7"/>
        <v>0.69546328845260996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758031</v>
      </c>
      <c r="E24" s="31">
        <v>758031</v>
      </c>
      <c r="F24" s="31">
        <v>3682</v>
      </c>
      <c r="G24" s="36">
        <f t="shared" si="0"/>
        <v>4.8573211385814037E-3</v>
      </c>
      <c r="H24" s="31">
        <v>24682</v>
      </c>
      <c r="I24" s="36">
        <f t="shared" si="1"/>
        <v>3.2560673639996256E-2</v>
      </c>
      <c r="J24" s="31">
        <v>531899</v>
      </c>
      <c r="K24" s="36">
        <f t="shared" si="2"/>
        <v>0.70168502343571704</v>
      </c>
      <c r="L24" s="31">
        <v>0</v>
      </c>
      <c r="M24" s="36">
        <f t="shared" si="3"/>
        <v>0</v>
      </c>
      <c r="N24" s="31">
        <f t="shared" si="4"/>
        <v>560263</v>
      </c>
      <c r="O24" s="36">
        <f t="shared" si="5"/>
        <v>0.73910301821429469</v>
      </c>
      <c r="P24" s="31">
        <v>500400</v>
      </c>
      <c r="Q24" s="31">
        <v>748166</v>
      </c>
      <c r="R24" s="31">
        <v>748166</v>
      </c>
      <c r="S24" s="31">
        <v>501821</v>
      </c>
      <c r="T24" s="36">
        <f t="shared" si="6"/>
        <v>0.67073483692121805</v>
      </c>
      <c r="U24" s="36">
        <f t="shared" si="7"/>
        <v>6.2947641886490713E-2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5471812</v>
      </c>
      <c r="E25" s="31">
        <v>5471812</v>
      </c>
      <c r="F25" s="31">
        <v>89746000</v>
      </c>
      <c r="G25" s="36">
        <f t="shared" si="0"/>
        <v>16.401513794699088</v>
      </c>
      <c r="H25" s="31">
        <v>54107000</v>
      </c>
      <c r="I25" s="36">
        <f t="shared" si="1"/>
        <v>9.8883148763151958</v>
      </c>
      <c r="J25" s="31">
        <v>53847000</v>
      </c>
      <c r="K25" s="36">
        <f t="shared" si="2"/>
        <v>9.8407986239293308</v>
      </c>
      <c r="L25" s="31">
        <v>0</v>
      </c>
      <c r="M25" s="36">
        <f t="shared" si="3"/>
        <v>0</v>
      </c>
      <c r="N25" s="31">
        <f t="shared" si="4"/>
        <v>197700000</v>
      </c>
      <c r="O25" s="36">
        <f t="shared" si="5"/>
        <v>36.130627294943615</v>
      </c>
      <c r="P25" s="31">
        <v>0</v>
      </c>
      <c r="Q25" s="31">
        <v>1650000</v>
      </c>
      <c r="R25" s="31">
        <v>4837901</v>
      </c>
      <c r="S25" s="31">
        <v>79803000</v>
      </c>
      <c r="T25" s="36">
        <f t="shared" si="6"/>
        <v>16.495376817342894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18755389</v>
      </c>
      <c r="E27" s="32">
        <f>SUM(E20:E26)</f>
        <v>24954007</v>
      </c>
      <c r="F27" s="32">
        <f>SUM(F20:F26)</f>
        <v>94563023</v>
      </c>
      <c r="G27" s="37">
        <f t="shared" si="0"/>
        <v>5.0419121138996372</v>
      </c>
      <c r="H27" s="32">
        <f>SUM(H20:H26)</f>
        <v>62278984</v>
      </c>
      <c r="I27" s="37">
        <f t="shared" si="1"/>
        <v>3.3205914310814881</v>
      </c>
      <c r="J27" s="32">
        <f>SUM(J20:J26)</f>
        <v>57707285</v>
      </c>
      <c r="K27" s="37">
        <f t="shared" si="2"/>
        <v>2.3125458368269274</v>
      </c>
      <c r="L27" s="32">
        <f>SUM(L20:L26)</f>
        <v>0</v>
      </c>
      <c r="M27" s="37">
        <f t="shared" si="3"/>
        <v>0</v>
      </c>
      <c r="N27" s="32">
        <f t="shared" si="4"/>
        <v>214549292</v>
      </c>
      <c r="O27" s="37">
        <f t="shared" si="5"/>
        <v>8.5977892047557738</v>
      </c>
      <c r="P27" s="32">
        <f>SUM(P20:P26)</f>
        <v>4190578</v>
      </c>
      <c r="Q27" s="32">
        <f>SUM(Q20:Q26)</f>
        <v>17519238</v>
      </c>
      <c r="R27" s="32">
        <f>SUM(R20:R26)</f>
        <v>23764213</v>
      </c>
      <c r="S27" s="32">
        <f>SUM(S20:S26)</f>
        <v>94559969</v>
      </c>
      <c r="T27" s="37">
        <f t="shared" si="6"/>
        <v>3.9790911232785198</v>
      </c>
      <c r="U27" s="37">
        <f t="shared" si="7"/>
        <v>12.770722081774878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4953362</v>
      </c>
      <c r="E28" s="31">
        <v>3941449</v>
      </c>
      <c r="F28" s="31">
        <v>1249446</v>
      </c>
      <c r="G28" s="36">
        <f t="shared" si="0"/>
        <v>0.25224201259669693</v>
      </c>
      <c r="H28" s="31">
        <v>1910779</v>
      </c>
      <c r="I28" s="36">
        <f t="shared" si="1"/>
        <v>0.38575395862446554</v>
      </c>
      <c r="J28" s="31">
        <v>1132824</v>
      </c>
      <c r="K28" s="36">
        <f t="shared" si="2"/>
        <v>0.28741308082382899</v>
      </c>
      <c r="L28" s="31">
        <v>0</v>
      </c>
      <c r="M28" s="36">
        <f t="shared" si="3"/>
        <v>0</v>
      </c>
      <c r="N28" s="31">
        <f t="shared" si="4"/>
        <v>4293049</v>
      </c>
      <c r="O28" s="36">
        <f t="shared" si="5"/>
        <v>1.08920577178596</v>
      </c>
      <c r="P28" s="31">
        <v>1496783</v>
      </c>
      <c r="Q28" s="31">
        <v>4858356</v>
      </c>
      <c r="R28" s="31">
        <v>4858356</v>
      </c>
      <c r="S28" s="31">
        <v>3545156</v>
      </c>
      <c r="T28" s="36">
        <f t="shared" si="6"/>
        <v>0.7297028048171027</v>
      </c>
      <c r="U28" s="36">
        <f t="shared" si="7"/>
        <v>-0.2431608322649309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525524</v>
      </c>
      <c r="E29" s="31">
        <v>508274</v>
      </c>
      <c r="F29" s="31">
        <v>730715</v>
      </c>
      <c r="G29" s="36">
        <f t="shared" si="0"/>
        <v>1.3904502934214231</v>
      </c>
      <c r="H29" s="31">
        <v>139089</v>
      </c>
      <c r="I29" s="36">
        <f t="shared" si="1"/>
        <v>0.26466726543411911</v>
      </c>
      <c r="J29" s="31">
        <v>1747</v>
      </c>
      <c r="K29" s="36">
        <f t="shared" si="2"/>
        <v>3.4371224969209522E-3</v>
      </c>
      <c r="L29" s="31">
        <v>0</v>
      </c>
      <c r="M29" s="36">
        <f t="shared" si="3"/>
        <v>0</v>
      </c>
      <c r="N29" s="31">
        <f t="shared" si="4"/>
        <v>871551</v>
      </c>
      <c r="O29" s="36">
        <f t="shared" si="5"/>
        <v>1.71472670252659</v>
      </c>
      <c r="P29" s="31">
        <v>-419312</v>
      </c>
      <c r="Q29" s="31">
        <v>534500</v>
      </c>
      <c r="R29" s="31">
        <v>1040704</v>
      </c>
      <c r="S29" s="31">
        <v>283288</v>
      </c>
      <c r="T29" s="36">
        <f t="shared" si="6"/>
        <v>0.27220804378574504</v>
      </c>
      <c r="U29" s="36">
        <f t="shared" si="7"/>
        <v>-1.0041663486854657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993829</v>
      </c>
      <c r="E30" s="31">
        <v>993829</v>
      </c>
      <c r="F30" s="31">
        <v>165606</v>
      </c>
      <c r="G30" s="36">
        <f t="shared" si="0"/>
        <v>0.16663430026694734</v>
      </c>
      <c r="H30" s="31">
        <v>318029</v>
      </c>
      <c r="I30" s="36">
        <f t="shared" si="1"/>
        <v>0.32000374309866186</v>
      </c>
      <c r="J30" s="31">
        <v>144895</v>
      </c>
      <c r="K30" s="36">
        <f t="shared" si="2"/>
        <v>0.14579469908807249</v>
      </c>
      <c r="L30" s="31">
        <v>0</v>
      </c>
      <c r="M30" s="36">
        <f t="shared" si="3"/>
        <v>0</v>
      </c>
      <c r="N30" s="31">
        <f t="shared" si="4"/>
        <v>628530</v>
      </c>
      <c r="O30" s="36">
        <f t="shared" si="5"/>
        <v>0.63243274245368164</v>
      </c>
      <c r="P30" s="31">
        <v>191126</v>
      </c>
      <c r="Q30" s="31">
        <v>1036001</v>
      </c>
      <c r="R30" s="31">
        <v>1686337</v>
      </c>
      <c r="S30" s="31">
        <v>598811</v>
      </c>
      <c r="T30" s="36">
        <f t="shared" si="6"/>
        <v>0.35509568965159394</v>
      </c>
      <c r="U30" s="36">
        <f t="shared" si="7"/>
        <v>-0.24188755062105627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724000</v>
      </c>
      <c r="E31" s="31">
        <v>828000</v>
      </c>
      <c r="F31" s="31">
        <v>119076</v>
      </c>
      <c r="G31" s="36">
        <f t="shared" si="0"/>
        <v>0.1644696132596685</v>
      </c>
      <c r="H31" s="31">
        <v>507775</v>
      </c>
      <c r="I31" s="36">
        <f t="shared" si="1"/>
        <v>0.7013466850828729</v>
      </c>
      <c r="J31" s="31">
        <v>89724</v>
      </c>
      <c r="K31" s="36">
        <f t="shared" si="2"/>
        <v>0.10836231884057972</v>
      </c>
      <c r="L31" s="31">
        <v>0</v>
      </c>
      <c r="M31" s="36">
        <f t="shared" si="3"/>
        <v>0</v>
      </c>
      <c r="N31" s="31">
        <f t="shared" si="4"/>
        <v>716575</v>
      </c>
      <c r="O31" s="36">
        <f t="shared" si="5"/>
        <v>0.86542874396135261</v>
      </c>
      <c r="P31" s="31">
        <v>184917</v>
      </c>
      <c r="Q31" s="31">
        <v>895144</v>
      </c>
      <c r="R31" s="31">
        <v>895144</v>
      </c>
      <c r="S31" s="31">
        <v>449970</v>
      </c>
      <c r="T31" s="36">
        <f t="shared" si="6"/>
        <v>0.50267889859061787</v>
      </c>
      <c r="U31" s="36">
        <f t="shared" si="7"/>
        <v>-0.51478771556968805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554127</v>
      </c>
      <c r="E32" s="31">
        <v>554127</v>
      </c>
      <c r="F32" s="31">
        <v>11226</v>
      </c>
      <c r="G32" s="36">
        <f t="shared" si="0"/>
        <v>2.0258893719309834E-2</v>
      </c>
      <c r="H32" s="31">
        <v>515433</v>
      </c>
      <c r="I32" s="36">
        <f t="shared" si="1"/>
        <v>0.9301712423325339</v>
      </c>
      <c r="J32" s="31">
        <v>26525</v>
      </c>
      <c r="K32" s="36">
        <f t="shared" si="2"/>
        <v>4.7868088001487022E-2</v>
      </c>
      <c r="L32" s="31">
        <v>0</v>
      </c>
      <c r="M32" s="36">
        <f t="shared" si="3"/>
        <v>0</v>
      </c>
      <c r="N32" s="31">
        <f t="shared" si="4"/>
        <v>553184</v>
      </c>
      <c r="O32" s="36">
        <f t="shared" si="5"/>
        <v>0.99829822405333069</v>
      </c>
      <c r="P32" s="31">
        <v>510753</v>
      </c>
      <c r="Q32" s="31">
        <v>660215</v>
      </c>
      <c r="R32" s="31">
        <v>559447</v>
      </c>
      <c r="S32" s="31">
        <v>527086</v>
      </c>
      <c r="T32" s="36">
        <f t="shared" si="6"/>
        <v>0.94215537843620578</v>
      </c>
      <c r="U32" s="36">
        <f t="shared" si="7"/>
        <v>-0.94806687381180332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7543801</v>
      </c>
      <c r="E33" s="31">
        <v>14859801</v>
      </c>
      <c r="F33" s="31">
        <v>533485</v>
      </c>
      <c r="G33" s="36">
        <f t="shared" si="0"/>
        <v>7.0718328863659044E-2</v>
      </c>
      <c r="H33" s="31">
        <v>430643</v>
      </c>
      <c r="I33" s="36">
        <f t="shared" si="1"/>
        <v>5.7085678691683413E-2</v>
      </c>
      <c r="J33" s="31">
        <v>12976489</v>
      </c>
      <c r="K33" s="36">
        <f t="shared" si="2"/>
        <v>0.87326129064581681</v>
      </c>
      <c r="L33" s="31">
        <v>0</v>
      </c>
      <c r="M33" s="36">
        <f t="shared" si="3"/>
        <v>0</v>
      </c>
      <c r="N33" s="31">
        <f t="shared" si="4"/>
        <v>13940617</v>
      </c>
      <c r="O33" s="36">
        <f t="shared" si="5"/>
        <v>0.93814291321936272</v>
      </c>
      <c r="P33" s="31">
        <v>5729285</v>
      </c>
      <c r="Q33" s="31">
        <v>7516301</v>
      </c>
      <c r="R33" s="31">
        <v>7516301</v>
      </c>
      <c r="S33" s="31">
        <v>6689422</v>
      </c>
      <c r="T33" s="36">
        <f t="shared" si="6"/>
        <v>0.88998857283655886</v>
      </c>
      <c r="U33" s="36">
        <f t="shared" si="7"/>
        <v>1.2649403895948623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15294643</v>
      </c>
      <c r="E35" s="32">
        <f>SUM(E28:E34)</f>
        <v>21685480</v>
      </c>
      <c r="F35" s="32">
        <f>SUM(F28:F34)</f>
        <v>2809554</v>
      </c>
      <c r="G35" s="37">
        <f t="shared" si="0"/>
        <v>0.18369529775882967</v>
      </c>
      <c r="H35" s="32">
        <f>SUM(H28:H34)</f>
        <v>3821748</v>
      </c>
      <c r="I35" s="37">
        <f t="shared" si="1"/>
        <v>0.24987493987273846</v>
      </c>
      <c r="J35" s="32">
        <f>SUM(J28:J34)</f>
        <v>14372204</v>
      </c>
      <c r="K35" s="37">
        <f t="shared" si="2"/>
        <v>0.66275701529318232</v>
      </c>
      <c r="L35" s="32">
        <f>SUM(L28:L34)</f>
        <v>0</v>
      </c>
      <c r="M35" s="37">
        <f t="shared" si="3"/>
        <v>0</v>
      </c>
      <c r="N35" s="32">
        <f t="shared" si="4"/>
        <v>21003506</v>
      </c>
      <c r="O35" s="37">
        <f t="shared" si="5"/>
        <v>0.96855158382475282</v>
      </c>
      <c r="P35" s="32">
        <f>SUM(P28:P34)</f>
        <v>7693552</v>
      </c>
      <c r="Q35" s="32">
        <f>SUM(Q28:Q34)</f>
        <v>15500517</v>
      </c>
      <c r="R35" s="32">
        <f>SUM(R28:R34)</f>
        <v>16556289</v>
      </c>
      <c r="S35" s="32">
        <f>SUM(S28:S34)</f>
        <v>12093733</v>
      </c>
      <c r="T35" s="37">
        <f t="shared" si="6"/>
        <v>0.73046157867865191</v>
      </c>
      <c r="U35" s="37">
        <f t="shared" si="7"/>
        <v>0.86808433867737556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7980000</v>
      </c>
      <c r="E36" s="31">
        <v>7980000</v>
      </c>
      <c r="F36" s="31">
        <v>989514</v>
      </c>
      <c r="G36" s="36">
        <f t="shared" si="0"/>
        <v>0.12399924812030075</v>
      </c>
      <c r="H36" s="31">
        <v>2674614</v>
      </c>
      <c r="I36" s="36">
        <f t="shared" si="1"/>
        <v>0.33516466165413533</v>
      </c>
      <c r="J36" s="31">
        <v>1060860</v>
      </c>
      <c r="K36" s="36">
        <f t="shared" si="2"/>
        <v>0.13293984962406016</v>
      </c>
      <c r="L36" s="31">
        <v>0</v>
      </c>
      <c r="M36" s="36">
        <f t="shared" si="3"/>
        <v>0</v>
      </c>
      <c r="N36" s="31">
        <f t="shared" si="4"/>
        <v>4724988</v>
      </c>
      <c r="O36" s="36">
        <f t="shared" si="5"/>
        <v>0.59210375939849624</v>
      </c>
      <c r="P36" s="31">
        <v>616106</v>
      </c>
      <c r="Q36" s="31">
        <v>3906276</v>
      </c>
      <c r="R36" s="31">
        <v>4394603</v>
      </c>
      <c r="S36" s="31">
        <v>2397598</v>
      </c>
      <c r="T36" s="36">
        <f t="shared" si="6"/>
        <v>0.5455778371789215</v>
      </c>
      <c r="U36" s="36">
        <f t="shared" si="7"/>
        <v>0.72187902731023557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1663511</v>
      </c>
      <c r="E37" s="31">
        <v>1680632</v>
      </c>
      <c r="F37" s="31">
        <v>14124</v>
      </c>
      <c r="G37" s="36">
        <f t="shared" si="0"/>
        <v>8.4904758670065906E-3</v>
      </c>
      <c r="H37" s="31">
        <v>16387</v>
      </c>
      <c r="I37" s="36">
        <f t="shared" si="1"/>
        <v>9.8508516024240298E-3</v>
      </c>
      <c r="J37" s="31">
        <v>19728</v>
      </c>
      <c r="K37" s="36">
        <f t="shared" si="2"/>
        <v>1.1738441253052423E-2</v>
      </c>
      <c r="L37" s="31">
        <v>0</v>
      </c>
      <c r="M37" s="36">
        <f t="shared" si="3"/>
        <v>0</v>
      </c>
      <c r="N37" s="31">
        <f t="shared" si="4"/>
        <v>50239</v>
      </c>
      <c r="O37" s="36">
        <f t="shared" si="5"/>
        <v>2.9892921234392775E-2</v>
      </c>
      <c r="P37" s="31">
        <v>18190</v>
      </c>
      <c r="Q37" s="31">
        <v>2257448</v>
      </c>
      <c r="R37" s="31">
        <v>1651448</v>
      </c>
      <c r="S37" s="31">
        <v>1234462</v>
      </c>
      <c r="T37" s="36">
        <f t="shared" si="6"/>
        <v>0.74750279754494242</v>
      </c>
      <c r="U37" s="36">
        <f t="shared" si="7"/>
        <v>8.4551951621770094E-2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2801383</v>
      </c>
      <c r="E38" s="31">
        <v>2801383</v>
      </c>
      <c r="F38" s="31">
        <v>51584</v>
      </c>
      <c r="G38" s="36">
        <f t="shared" si="0"/>
        <v>1.8413762059668385E-2</v>
      </c>
      <c r="H38" s="31">
        <v>2058626</v>
      </c>
      <c r="I38" s="36">
        <f t="shared" si="1"/>
        <v>0.73486060278084075</v>
      </c>
      <c r="J38" s="31">
        <v>28993</v>
      </c>
      <c r="K38" s="36">
        <f t="shared" si="2"/>
        <v>1.0349530928116578E-2</v>
      </c>
      <c r="L38" s="31">
        <v>0</v>
      </c>
      <c r="M38" s="36">
        <f t="shared" si="3"/>
        <v>0</v>
      </c>
      <c r="N38" s="31">
        <f t="shared" si="4"/>
        <v>2139203</v>
      </c>
      <c r="O38" s="36">
        <f t="shared" si="5"/>
        <v>0.76362389576862566</v>
      </c>
      <c r="P38" s="31">
        <v>68827</v>
      </c>
      <c r="Q38" s="31">
        <v>2207504</v>
      </c>
      <c r="R38" s="31">
        <v>2221600</v>
      </c>
      <c r="S38" s="31">
        <v>132946</v>
      </c>
      <c r="T38" s="36">
        <f t="shared" si="6"/>
        <v>5.9842455887648541E-2</v>
      </c>
      <c r="U38" s="36">
        <f t="shared" si="7"/>
        <v>-0.57875543028172083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12444894</v>
      </c>
      <c r="E40" s="32">
        <f>SUM(E36:E39)</f>
        <v>12462015</v>
      </c>
      <c r="F40" s="32">
        <f>SUM(F36:F39)</f>
        <v>1055222</v>
      </c>
      <c r="G40" s="37">
        <f t="shared" si="0"/>
        <v>8.4791561904826188E-2</v>
      </c>
      <c r="H40" s="32">
        <f>SUM(H36:H39)</f>
        <v>4749627</v>
      </c>
      <c r="I40" s="37">
        <f t="shared" si="1"/>
        <v>0.38165266815450577</v>
      </c>
      <c r="J40" s="32">
        <f>SUM(J36:J39)</f>
        <v>1109581</v>
      </c>
      <c r="K40" s="37">
        <f t="shared" si="2"/>
        <v>8.903704577470016E-2</v>
      </c>
      <c r="L40" s="32">
        <f>SUM(L36:L39)</f>
        <v>0</v>
      </c>
      <c r="M40" s="37">
        <f t="shared" si="3"/>
        <v>0</v>
      </c>
      <c r="N40" s="32">
        <f t="shared" si="4"/>
        <v>6914430</v>
      </c>
      <c r="O40" s="37">
        <f t="shared" si="5"/>
        <v>0.55484044915689801</v>
      </c>
      <c r="P40" s="32">
        <f>SUM(P36:P39)</f>
        <v>703123</v>
      </c>
      <c r="Q40" s="32">
        <f>SUM(Q36:Q39)</f>
        <v>8371228</v>
      </c>
      <c r="R40" s="32">
        <f>SUM(R36:R39)</f>
        <v>8267651</v>
      </c>
      <c r="S40" s="32">
        <f>SUM(S36:S39)</f>
        <v>3765006</v>
      </c>
      <c r="T40" s="37">
        <f t="shared" si="6"/>
        <v>0.45539004972512748</v>
      </c>
      <c r="U40" s="37">
        <f t="shared" si="7"/>
        <v>0.57807524430291712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31420873</v>
      </c>
      <c r="E42" s="31">
        <v>31420873</v>
      </c>
      <c r="F42" s="31">
        <v>9046375</v>
      </c>
      <c r="G42" s="36">
        <f t="shared" si="0"/>
        <v>0.28790972803333631</v>
      </c>
      <c r="H42" s="31">
        <v>7322501</v>
      </c>
      <c r="I42" s="36">
        <f t="shared" si="1"/>
        <v>0.23304575273895159</v>
      </c>
      <c r="J42" s="31">
        <v>19389085</v>
      </c>
      <c r="K42" s="36">
        <f t="shared" si="2"/>
        <v>0.61707658472761084</v>
      </c>
      <c r="L42" s="31">
        <v>0</v>
      </c>
      <c r="M42" s="36">
        <f t="shared" si="3"/>
        <v>0</v>
      </c>
      <c r="N42" s="31">
        <f t="shared" si="4"/>
        <v>35757961</v>
      </c>
      <c r="O42" s="36">
        <f t="shared" si="5"/>
        <v>1.1380320654998988</v>
      </c>
      <c r="P42" s="31">
        <v>4986128</v>
      </c>
      <c r="Q42" s="31">
        <v>29186862</v>
      </c>
      <c r="R42" s="31">
        <v>29761362</v>
      </c>
      <c r="S42" s="31">
        <v>17518041</v>
      </c>
      <c r="T42" s="36">
        <f t="shared" si="6"/>
        <v>0.58861691208890243</v>
      </c>
      <c r="U42" s="36">
        <f t="shared" si="7"/>
        <v>2.8886055472302354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720000</v>
      </c>
      <c r="E43" s="31">
        <v>720000</v>
      </c>
      <c r="F43" s="31">
        <v>256421</v>
      </c>
      <c r="G43" s="36">
        <f t="shared" si="0"/>
        <v>0.35614027777777779</v>
      </c>
      <c r="H43" s="31">
        <v>67684</v>
      </c>
      <c r="I43" s="36">
        <f t="shared" si="1"/>
        <v>9.4005555555555551E-2</v>
      </c>
      <c r="J43" s="31">
        <v>94640</v>
      </c>
      <c r="K43" s="36">
        <f t="shared" si="2"/>
        <v>0.13144444444444445</v>
      </c>
      <c r="L43" s="31">
        <v>0</v>
      </c>
      <c r="M43" s="36">
        <f t="shared" si="3"/>
        <v>0</v>
      </c>
      <c r="N43" s="31">
        <f t="shared" si="4"/>
        <v>418745</v>
      </c>
      <c r="O43" s="36">
        <f t="shared" si="5"/>
        <v>0.58159027777777783</v>
      </c>
      <c r="P43" s="31">
        <v>102169</v>
      </c>
      <c r="Q43" s="31">
        <v>720000</v>
      </c>
      <c r="R43" s="31">
        <v>720000</v>
      </c>
      <c r="S43" s="31">
        <v>299024</v>
      </c>
      <c r="T43" s="36">
        <f t="shared" si="6"/>
        <v>0.41531111111111113</v>
      </c>
      <c r="U43" s="36">
        <f t="shared" si="7"/>
        <v>-7.3691628576182611E-2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550000</v>
      </c>
      <c r="E44" s="31">
        <v>550000</v>
      </c>
      <c r="F44" s="31">
        <v>2215</v>
      </c>
      <c r="G44" s="36">
        <f t="shared" si="0"/>
        <v>4.0272727272727274E-3</v>
      </c>
      <c r="H44" s="31">
        <v>560225</v>
      </c>
      <c r="I44" s="36">
        <f t="shared" si="1"/>
        <v>1.0185909090909091</v>
      </c>
      <c r="J44" s="31">
        <v>16290</v>
      </c>
      <c r="K44" s="36">
        <f t="shared" si="2"/>
        <v>2.9618181818181818E-2</v>
      </c>
      <c r="L44" s="31">
        <v>0</v>
      </c>
      <c r="M44" s="36">
        <f t="shared" si="3"/>
        <v>0</v>
      </c>
      <c r="N44" s="31">
        <f t="shared" si="4"/>
        <v>578730</v>
      </c>
      <c r="O44" s="36">
        <f t="shared" si="5"/>
        <v>1.0522363636363636</v>
      </c>
      <c r="P44" s="31">
        <v>7335</v>
      </c>
      <c r="Q44" s="31">
        <v>0</v>
      </c>
      <c r="R44" s="31">
        <v>558335</v>
      </c>
      <c r="S44" s="31">
        <v>565671</v>
      </c>
      <c r="T44" s="36">
        <f t="shared" si="6"/>
        <v>1.0131390652565215</v>
      </c>
      <c r="U44" s="36">
        <f t="shared" si="7"/>
        <v>1.2208588957055215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2713914</v>
      </c>
      <c r="E45" s="31">
        <v>2930241</v>
      </c>
      <c r="F45" s="31">
        <v>262975</v>
      </c>
      <c r="G45" s="36">
        <f t="shared" si="0"/>
        <v>9.6898796350952901E-2</v>
      </c>
      <c r="H45" s="31">
        <v>173178</v>
      </c>
      <c r="I45" s="36">
        <f t="shared" si="1"/>
        <v>6.3811159823045235E-2</v>
      </c>
      <c r="J45" s="31">
        <v>293362</v>
      </c>
      <c r="K45" s="36">
        <f t="shared" si="2"/>
        <v>0.10011531474714878</v>
      </c>
      <c r="L45" s="31">
        <v>0</v>
      </c>
      <c r="M45" s="36">
        <f t="shared" si="3"/>
        <v>0</v>
      </c>
      <c r="N45" s="31">
        <f t="shared" si="4"/>
        <v>729515</v>
      </c>
      <c r="O45" s="36">
        <f t="shared" si="5"/>
        <v>0.24896075100989987</v>
      </c>
      <c r="P45" s="31">
        <v>996702</v>
      </c>
      <c r="Q45" s="31">
        <v>772461</v>
      </c>
      <c r="R45" s="31">
        <v>2425831</v>
      </c>
      <c r="S45" s="31">
        <v>2297915</v>
      </c>
      <c r="T45" s="36">
        <f t="shared" si="6"/>
        <v>0.94726920383159419</v>
      </c>
      <c r="U45" s="36">
        <f t="shared" si="7"/>
        <v>-0.70566729072481049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51372721</v>
      </c>
      <c r="E46" s="31">
        <v>51574673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46402611</v>
      </c>
      <c r="R46" s="31">
        <v>46529901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86777508</v>
      </c>
      <c r="E47" s="32">
        <f>SUM(E41:E46)</f>
        <v>87195787</v>
      </c>
      <c r="F47" s="32">
        <f>SUM(F41:F46)</f>
        <v>9567986</v>
      </c>
      <c r="G47" s="37">
        <f t="shared" si="0"/>
        <v>0.11025882421053161</v>
      </c>
      <c r="H47" s="32">
        <f>SUM(H41:H46)</f>
        <v>8123588</v>
      </c>
      <c r="I47" s="37">
        <f t="shared" si="1"/>
        <v>9.3613981171250041E-2</v>
      </c>
      <c r="J47" s="32">
        <f>SUM(J41:J46)</f>
        <v>19793377</v>
      </c>
      <c r="K47" s="37">
        <f t="shared" si="2"/>
        <v>0.22699923563967603</v>
      </c>
      <c r="L47" s="32">
        <f>SUM(L41:L46)</f>
        <v>0</v>
      </c>
      <c r="M47" s="37">
        <f t="shared" si="3"/>
        <v>0</v>
      </c>
      <c r="N47" s="32">
        <f t="shared" si="4"/>
        <v>37484951</v>
      </c>
      <c r="O47" s="37">
        <f t="shared" si="5"/>
        <v>0.42989406128073598</v>
      </c>
      <c r="P47" s="32">
        <f>SUM(P41:P46)</f>
        <v>6092334</v>
      </c>
      <c r="Q47" s="32">
        <f>SUM(Q41:Q46)</f>
        <v>77081934</v>
      </c>
      <c r="R47" s="32">
        <f>SUM(R41:R46)</f>
        <v>79995429</v>
      </c>
      <c r="S47" s="32">
        <f>SUM(S41:S46)</f>
        <v>20680651</v>
      </c>
      <c r="T47" s="37">
        <f t="shared" si="6"/>
        <v>0.25852290885270457</v>
      </c>
      <c r="U47" s="37">
        <f t="shared" si="7"/>
        <v>2.2488988620781463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6988968</v>
      </c>
      <c r="E48" s="31">
        <v>6708168</v>
      </c>
      <c r="F48" s="31">
        <v>218861</v>
      </c>
      <c r="G48" s="36">
        <f t="shared" si="0"/>
        <v>3.1315209913681107E-2</v>
      </c>
      <c r="H48" s="31">
        <v>3055720</v>
      </c>
      <c r="I48" s="36">
        <f t="shared" si="1"/>
        <v>0.43722048806061209</v>
      </c>
      <c r="J48" s="31">
        <v>1247291</v>
      </c>
      <c r="K48" s="36">
        <f t="shared" si="2"/>
        <v>0.18593616021542692</v>
      </c>
      <c r="L48" s="31">
        <v>0</v>
      </c>
      <c r="M48" s="36">
        <f t="shared" si="3"/>
        <v>0</v>
      </c>
      <c r="N48" s="31">
        <f t="shared" si="4"/>
        <v>4521872</v>
      </c>
      <c r="O48" s="36">
        <f t="shared" si="5"/>
        <v>0.67408448923759812</v>
      </c>
      <c r="P48" s="31">
        <v>851476</v>
      </c>
      <c r="Q48" s="31">
        <v>6367764</v>
      </c>
      <c r="R48" s="31">
        <v>8176101</v>
      </c>
      <c r="S48" s="31">
        <v>4831253</v>
      </c>
      <c r="T48" s="36">
        <f t="shared" si="6"/>
        <v>0.59089937856687436</v>
      </c>
      <c r="U48" s="36">
        <f t="shared" si="7"/>
        <v>0.46485749451540626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106500</v>
      </c>
      <c r="F49" s="31">
        <v>24594</v>
      </c>
      <c r="G49" s="36">
        <f t="shared" si="0"/>
        <v>0</v>
      </c>
      <c r="H49" s="31">
        <v>50479</v>
      </c>
      <c r="I49" s="36">
        <f t="shared" si="1"/>
        <v>0</v>
      </c>
      <c r="J49" s="31">
        <v>58770</v>
      </c>
      <c r="K49" s="36">
        <f t="shared" si="2"/>
        <v>0.55183098591549296</v>
      </c>
      <c r="L49" s="31">
        <v>0</v>
      </c>
      <c r="M49" s="36">
        <f t="shared" si="3"/>
        <v>0</v>
      </c>
      <c r="N49" s="31">
        <f t="shared" si="4"/>
        <v>133843</v>
      </c>
      <c r="O49" s="36">
        <f t="shared" si="5"/>
        <v>1.2567417840375588</v>
      </c>
      <c r="P49" s="31">
        <v>47558</v>
      </c>
      <c r="Q49" s="31">
        <v>0</v>
      </c>
      <c r="R49" s="31">
        <v>0</v>
      </c>
      <c r="S49" s="31">
        <v>155495</v>
      </c>
      <c r="T49" s="36">
        <f t="shared" si="6"/>
        <v>0</v>
      </c>
      <c r="U49" s="36">
        <f t="shared" si="7"/>
        <v>0.23575423693174646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605268</v>
      </c>
      <c r="E50" s="31">
        <v>725268</v>
      </c>
      <c r="F50" s="31">
        <v>47143</v>
      </c>
      <c r="G50" s="36">
        <f t="shared" si="0"/>
        <v>7.7887811680115257E-2</v>
      </c>
      <c r="H50" s="31">
        <v>136200</v>
      </c>
      <c r="I50" s="36">
        <f t="shared" si="1"/>
        <v>0.22502428676222763</v>
      </c>
      <c r="J50" s="31">
        <v>152807</v>
      </c>
      <c r="K50" s="36">
        <f t="shared" si="2"/>
        <v>0.2106903930684933</v>
      </c>
      <c r="L50" s="31">
        <v>0</v>
      </c>
      <c r="M50" s="36">
        <f t="shared" si="3"/>
        <v>0</v>
      </c>
      <c r="N50" s="31">
        <f t="shared" si="4"/>
        <v>336150</v>
      </c>
      <c r="O50" s="36">
        <f t="shared" si="5"/>
        <v>0.46348384321381891</v>
      </c>
      <c r="P50" s="31">
        <v>86705</v>
      </c>
      <c r="Q50" s="31">
        <v>622888</v>
      </c>
      <c r="R50" s="31">
        <v>622888</v>
      </c>
      <c r="S50" s="31">
        <v>400287</v>
      </c>
      <c r="T50" s="36">
        <f t="shared" si="6"/>
        <v>0.64263077792476331</v>
      </c>
      <c r="U50" s="36">
        <f t="shared" si="7"/>
        <v>0.76237817888241732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506000</v>
      </c>
      <c r="E51" s="31">
        <v>506000</v>
      </c>
      <c r="F51" s="31">
        <v>3174</v>
      </c>
      <c r="G51" s="36">
        <f t="shared" si="0"/>
        <v>6.2727272727272727E-3</v>
      </c>
      <c r="H51" s="31">
        <v>2487</v>
      </c>
      <c r="I51" s="36">
        <f t="shared" si="1"/>
        <v>4.9150197628458495E-3</v>
      </c>
      <c r="J51" s="31">
        <v>1783</v>
      </c>
      <c r="K51" s="36">
        <f t="shared" si="2"/>
        <v>3.5237154150197627E-3</v>
      </c>
      <c r="L51" s="31">
        <v>0</v>
      </c>
      <c r="M51" s="36">
        <f t="shared" si="3"/>
        <v>0</v>
      </c>
      <c r="N51" s="31">
        <f t="shared" si="4"/>
        <v>7444</v>
      </c>
      <c r="O51" s="36">
        <f t="shared" si="5"/>
        <v>1.4711462450592886E-2</v>
      </c>
      <c r="P51" s="31">
        <v>2296</v>
      </c>
      <c r="Q51" s="31">
        <v>4004160</v>
      </c>
      <c r="R51" s="31">
        <v>506000</v>
      </c>
      <c r="S51" s="31">
        <v>5253</v>
      </c>
      <c r="T51" s="36">
        <f t="shared" si="6"/>
        <v>1.0381422924901186E-2</v>
      </c>
      <c r="U51" s="36">
        <f t="shared" si="7"/>
        <v>-0.22343205574912894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11193962</v>
      </c>
      <c r="Q52" s="31">
        <v>0</v>
      </c>
      <c r="R52" s="31">
        <v>16625778</v>
      </c>
      <c r="S52" s="31">
        <v>19506962</v>
      </c>
      <c r="T52" s="36">
        <f t="shared" si="6"/>
        <v>1.173296191011332</v>
      </c>
      <c r="U52" s="36">
        <f t="shared" si="7"/>
        <v>-1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8100236</v>
      </c>
      <c r="E53" s="32">
        <f>SUM(E48:E52)</f>
        <v>8045936</v>
      </c>
      <c r="F53" s="32">
        <f>SUM(F48:F52)</f>
        <v>293772</v>
      </c>
      <c r="G53" s="37">
        <f t="shared" si="0"/>
        <v>3.6267091477334736E-2</v>
      </c>
      <c r="H53" s="32">
        <f>SUM(H48:H52)</f>
        <v>3244886</v>
      </c>
      <c r="I53" s="37">
        <f t="shared" si="1"/>
        <v>0.4005915383206119</v>
      </c>
      <c r="J53" s="32">
        <f>SUM(J48:J52)</f>
        <v>1460651</v>
      </c>
      <c r="K53" s="37">
        <f t="shared" si="2"/>
        <v>0.18153897818724882</v>
      </c>
      <c r="L53" s="32">
        <f>SUM(L48:L52)</f>
        <v>0</v>
      </c>
      <c r="M53" s="37">
        <f t="shared" si="3"/>
        <v>0</v>
      </c>
      <c r="N53" s="32">
        <f t="shared" si="4"/>
        <v>4999309</v>
      </c>
      <c r="O53" s="37">
        <f t="shared" si="5"/>
        <v>0.62134585708859724</v>
      </c>
      <c r="P53" s="32">
        <f>SUM(P48:P52)</f>
        <v>12181997</v>
      </c>
      <c r="Q53" s="32">
        <f>SUM(Q48:Q52)</f>
        <v>10994812</v>
      </c>
      <c r="R53" s="32">
        <f>SUM(R48:R52)</f>
        <v>25930767</v>
      </c>
      <c r="S53" s="32">
        <f>SUM(S48:S52)</f>
        <v>24899250</v>
      </c>
      <c r="T53" s="37">
        <f t="shared" si="6"/>
        <v>0.96022034365585873</v>
      </c>
      <c r="U53" s="37">
        <f t="shared" si="7"/>
        <v>-0.8800975734930816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242978608</v>
      </c>
      <c r="E54" s="32">
        <f>SUM(E8:E9,E11:E18,E20:E26,E28:E34,E36:E39,E41:E46,E48:E52)</f>
        <v>260401318</v>
      </c>
      <c r="F54" s="32">
        <f>SUM(F8:F9,F11:F18,F20:F26,F28:F34,F36:F39,F41:F46,F48:F52)</f>
        <v>118623018</v>
      </c>
      <c r="G54" s="37">
        <f t="shared" si="0"/>
        <v>0.48820354588581721</v>
      </c>
      <c r="H54" s="32">
        <f>SUM(H8:H9,H11:H18,H20:H26,H28:H34,H36:H39,H41:H46,H48:H52)</f>
        <v>97103957</v>
      </c>
      <c r="I54" s="37">
        <f t="shared" si="1"/>
        <v>0.3996399427887084</v>
      </c>
      <c r="J54" s="32">
        <f>SUM(J8:J9,J11:J18,J20:J26,J28:J34,J36:J39,J41:J46,J48:J52)</f>
        <v>120678482</v>
      </c>
      <c r="K54" s="37">
        <f t="shared" si="2"/>
        <v>0.46343268508341423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336405457</v>
      </c>
      <c r="O54" s="37">
        <f t="shared" si="5"/>
        <v>1.291873096433406</v>
      </c>
      <c r="P54" s="32">
        <f>SUM(P8:P9,P11:P18,P20:P26,P28:P34,P36:P39,P41:P46,P48:P52)</f>
        <v>48738587</v>
      </c>
      <c r="Q54" s="32">
        <f>SUM(Q8:Q9,Q11:Q18,Q20:Q26,Q28:Q34,Q36:Q39,Q41:Q46,Q48:Q52)</f>
        <v>238077570</v>
      </c>
      <c r="R54" s="32">
        <f>SUM(R8:R9,R11:R18,R20:R26,R28:R34,R36:R39,R41:R46,R48:R52)</f>
        <v>264349259</v>
      </c>
      <c r="S54" s="32">
        <f>SUM(S8:S9,S11:S18,S20:S26,S28:S34,S36:S39,S41:S46,S48:S52)</f>
        <v>228230422</v>
      </c>
      <c r="T54" s="37">
        <f t="shared" si="6"/>
        <v>0.86336698223920494</v>
      </c>
      <c r="U54" s="37">
        <f t="shared" si="7"/>
        <v>1.4760357127300385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8287850</v>
      </c>
      <c r="E57" s="31">
        <v>8287850</v>
      </c>
      <c r="F57" s="31">
        <v>1504913</v>
      </c>
      <c r="G57" s="36">
        <f t="shared" ref="G57:G85" si="8">IF(($D57      =0),0,($F57      /$D57      ))</f>
        <v>0.18158062706250716</v>
      </c>
      <c r="H57" s="31">
        <v>1226632</v>
      </c>
      <c r="I57" s="36">
        <f t="shared" ref="I57:I85" si="9">IF(($D57      =0),0,($H57      /$D57      ))</f>
        <v>0.14800364388834258</v>
      </c>
      <c r="J57" s="31">
        <v>1116542</v>
      </c>
      <c r="K57" s="36">
        <f t="shared" ref="K57:K85" si="10">IF(($E57      =0),0,($J57      /$E57      ))</f>
        <v>0.1347203436355629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3848087</v>
      </c>
      <c r="O57" s="36">
        <f t="shared" ref="O57:O85" si="13">IF(($E57      =0),0,($N57      /$E57      ))</f>
        <v>0.46430461458641265</v>
      </c>
      <c r="P57" s="31">
        <v>1263645</v>
      </c>
      <c r="Q57" s="31">
        <v>7870703</v>
      </c>
      <c r="R57" s="31">
        <v>7870703</v>
      </c>
      <c r="S57" s="31">
        <v>4129388</v>
      </c>
      <c r="T57" s="36">
        <f t="shared" ref="T57:T85" si="14">IF(($R57      =0),0,($S57      /$R57      ))</f>
        <v>0.52465300748865762</v>
      </c>
      <c r="U57" s="36">
        <f t="shared" ref="U57:U85" si="15">IF(($P57      =0),0,(($J57      /$P57      )-1))</f>
        <v>-0.11641165042397195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8287850</v>
      </c>
      <c r="E58" s="32">
        <f>E57</f>
        <v>8287850</v>
      </c>
      <c r="F58" s="32">
        <f>F57</f>
        <v>1504913</v>
      </c>
      <c r="G58" s="37">
        <f t="shared" si="8"/>
        <v>0.18158062706250716</v>
      </c>
      <c r="H58" s="32">
        <f>H57</f>
        <v>1226632</v>
      </c>
      <c r="I58" s="37">
        <f t="shared" si="9"/>
        <v>0.14800364388834258</v>
      </c>
      <c r="J58" s="32">
        <f>J57</f>
        <v>1116542</v>
      </c>
      <c r="K58" s="37">
        <f t="shared" si="10"/>
        <v>0.1347203436355629</v>
      </c>
      <c r="L58" s="32">
        <f>L57</f>
        <v>0</v>
      </c>
      <c r="M58" s="37">
        <f t="shared" si="11"/>
        <v>0</v>
      </c>
      <c r="N58" s="32">
        <f t="shared" si="12"/>
        <v>3848087</v>
      </c>
      <c r="O58" s="37">
        <f t="shared" si="13"/>
        <v>0.46430461458641265</v>
      </c>
      <c r="P58" s="32">
        <f>P57</f>
        <v>1263645</v>
      </c>
      <c r="Q58" s="32">
        <f>Q57</f>
        <v>7870703</v>
      </c>
      <c r="R58" s="32">
        <f>R57</f>
        <v>7870703</v>
      </c>
      <c r="S58" s="32">
        <f>S57</f>
        <v>4129388</v>
      </c>
      <c r="T58" s="37">
        <f t="shared" si="14"/>
        <v>0.52465300748865762</v>
      </c>
      <c r="U58" s="37">
        <f t="shared" si="15"/>
        <v>-0.11641165042397195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3913</v>
      </c>
      <c r="I59" s="36">
        <f t="shared" si="9"/>
        <v>0</v>
      </c>
      <c r="J59" s="31">
        <v>1800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5713</v>
      </c>
      <c r="O59" s="36">
        <f t="shared" si="13"/>
        <v>0</v>
      </c>
      <c r="P59" s="31">
        <v>700</v>
      </c>
      <c r="Q59" s="31">
        <v>0</v>
      </c>
      <c r="R59" s="31">
        <v>0</v>
      </c>
      <c r="S59" s="31">
        <v>7025</v>
      </c>
      <c r="T59" s="36">
        <f t="shared" si="14"/>
        <v>0</v>
      </c>
      <c r="U59" s="36">
        <f t="shared" si="15"/>
        <v>1.5714285714285716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3595450</v>
      </c>
      <c r="E60" s="31">
        <v>3574086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312533</v>
      </c>
      <c r="Q60" s="31">
        <v>3190600</v>
      </c>
      <c r="R60" s="31">
        <v>3565048</v>
      </c>
      <c r="S60" s="31">
        <v>732545</v>
      </c>
      <c r="T60" s="36">
        <f t="shared" si="14"/>
        <v>0.20547970181607653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97414</v>
      </c>
      <c r="E61" s="31">
        <v>69318</v>
      </c>
      <c r="F61" s="31">
        <v>6906</v>
      </c>
      <c r="G61" s="36">
        <f t="shared" si="8"/>
        <v>7.0893300757591315E-2</v>
      </c>
      <c r="H61" s="31">
        <v>17381</v>
      </c>
      <c r="I61" s="36">
        <f t="shared" si="9"/>
        <v>0.1784240458250354</v>
      </c>
      <c r="J61" s="31">
        <v>17038</v>
      </c>
      <c r="K61" s="36">
        <f t="shared" si="10"/>
        <v>0.24579474306817853</v>
      </c>
      <c r="L61" s="31">
        <v>0</v>
      </c>
      <c r="M61" s="36">
        <f t="shared" si="11"/>
        <v>0</v>
      </c>
      <c r="N61" s="31">
        <f t="shared" si="12"/>
        <v>41325</v>
      </c>
      <c r="O61" s="36">
        <f t="shared" si="13"/>
        <v>0.59616549813901154</v>
      </c>
      <c r="P61" s="31">
        <v>14556</v>
      </c>
      <c r="Q61" s="31">
        <v>91900</v>
      </c>
      <c r="R61" s="31">
        <v>91900</v>
      </c>
      <c r="S61" s="31">
        <v>53117</v>
      </c>
      <c r="T61" s="36">
        <f t="shared" si="14"/>
        <v>0.57798694232861803</v>
      </c>
      <c r="U61" s="36">
        <f t="shared" si="15"/>
        <v>0.17051387743885682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3692864</v>
      </c>
      <c r="E63" s="32">
        <f>SUM(E59:E62)</f>
        <v>3643404</v>
      </c>
      <c r="F63" s="32">
        <f>SUM(F59:F62)</f>
        <v>6906</v>
      </c>
      <c r="G63" s="37">
        <f t="shared" si="8"/>
        <v>1.870093239285281E-3</v>
      </c>
      <c r="H63" s="32">
        <f>SUM(H59:H62)</f>
        <v>21294</v>
      </c>
      <c r="I63" s="37">
        <f t="shared" si="9"/>
        <v>5.766256217396579E-3</v>
      </c>
      <c r="J63" s="32">
        <f>SUM(J59:J62)</f>
        <v>18838</v>
      </c>
      <c r="K63" s="37">
        <f t="shared" si="10"/>
        <v>5.1704395120606992E-3</v>
      </c>
      <c r="L63" s="32">
        <f>SUM(L59:L62)</f>
        <v>0</v>
      </c>
      <c r="M63" s="37">
        <f t="shared" si="11"/>
        <v>0</v>
      </c>
      <c r="N63" s="32">
        <f t="shared" si="12"/>
        <v>47038</v>
      </c>
      <c r="O63" s="37">
        <f t="shared" si="13"/>
        <v>1.2910454069875314E-2</v>
      </c>
      <c r="P63" s="32">
        <f>SUM(P59:P62)</f>
        <v>327789</v>
      </c>
      <c r="Q63" s="32">
        <f>SUM(Q59:Q62)</f>
        <v>3282500</v>
      </c>
      <c r="R63" s="32">
        <f>SUM(R59:R62)</f>
        <v>3656948</v>
      </c>
      <c r="S63" s="32">
        <f>SUM(S59:S62)</f>
        <v>792687</v>
      </c>
      <c r="T63" s="37">
        <f t="shared" si="14"/>
        <v>0.21676190090753272</v>
      </c>
      <c r="U63" s="37">
        <f t="shared" si="15"/>
        <v>-0.94253010320663599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1117063</v>
      </c>
      <c r="E65" s="31">
        <v>1173134</v>
      </c>
      <c r="F65" s="31">
        <v>71185</v>
      </c>
      <c r="G65" s="36">
        <f t="shared" si="8"/>
        <v>6.3725143523686661E-2</v>
      </c>
      <c r="H65" s="31">
        <v>49284</v>
      </c>
      <c r="I65" s="36">
        <f t="shared" si="9"/>
        <v>4.4119266326071133E-2</v>
      </c>
      <c r="J65" s="31">
        <v>45250</v>
      </c>
      <c r="K65" s="36">
        <f t="shared" si="10"/>
        <v>3.8571893747858299E-2</v>
      </c>
      <c r="L65" s="31">
        <v>0</v>
      </c>
      <c r="M65" s="36">
        <f t="shared" si="11"/>
        <v>0</v>
      </c>
      <c r="N65" s="31">
        <f t="shared" si="12"/>
        <v>165719</v>
      </c>
      <c r="O65" s="36">
        <f t="shared" si="13"/>
        <v>0.14126178254146585</v>
      </c>
      <c r="P65" s="31">
        <v>37796</v>
      </c>
      <c r="Q65" s="31">
        <v>1252696</v>
      </c>
      <c r="R65" s="31">
        <v>1252696</v>
      </c>
      <c r="S65" s="31">
        <v>163693</v>
      </c>
      <c r="T65" s="36">
        <f t="shared" si="14"/>
        <v>0.13067256541092173</v>
      </c>
      <c r="U65" s="36">
        <f t="shared" si="15"/>
        <v>0.19721663668113032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100000</v>
      </c>
      <c r="E66" s="31">
        <v>550000</v>
      </c>
      <c r="F66" s="31">
        <v>9076</v>
      </c>
      <c r="G66" s="36">
        <f t="shared" si="8"/>
        <v>9.0759999999999993E-2</v>
      </c>
      <c r="H66" s="31">
        <v>312371</v>
      </c>
      <c r="I66" s="36">
        <f t="shared" si="9"/>
        <v>3.12371</v>
      </c>
      <c r="J66" s="31">
        <v>346843</v>
      </c>
      <c r="K66" s="36">
        <f t="shared" si="10"/>
        <v>0.63062363636363639</v>
      </c>
      <c r="L66" s="31">
        <v>0</v>
      </c>
      <c r="M66" s="36">
        <f t="shared" si="11"/>
        <v>0</v>
      </c>
      <c r="N66" s="31">
        <f t="shared" si="12"/>
        <v>668290</v>
      </c>
      <c r="O66" s="36">
        <f t="shared" si="13"/>
        <v>1.2150727272727273</v>
      </c>
      <c r="P66" s="31">
        <v>12193</v>
      </c>
      <c r="Q66" s="31">
        <v>57000</v>
      </c>
      <c r="R66" s="31">
        <v>87000</v>
      </c>
      <c r="S66" s="31">
        <v>57175</v>
      </c>
      <c r="T66" s="36">
        <f t="shared" si="14"/>
        <v>0.65718390804597704</v>
      </c>
      <c r="U66" s="36">
        <f t="shared" si="15"/>
        <v>27.446075617157387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13331757</v>
      </c>
      <c r="E67" s="31">
        <v>13331757</v>
      </c>
      <c r="F67" s="31">
        <v>441325</v>
      </c>
      <c r="G67" s="36">
        <f t="shared" si="8"/>
        <v>3.3103288636299029E-2</v>
      </c>
      <c r="H67" s="31">
        <v>415907</v>
      </c>
      <c r="I67" s="36">
        <f t="shared" si="9"/>
        <v>3.1196713231421785E-2</v>
      </c>
      <c r="J67" s="31">
        <v>252314</v>
      </c>
      <c r="K67" s="36">
        <f t="shared" si="10"/>
        <v>1.8925787501227333E-2</v>
      </c>
      <c r="L67" s="31">
        <v>0</v>
      </c>
      <c r="M67" s="36">
        <f t="shared" si="11"/>
        <v>0</v>
      </c>
      <c r="N67" s="31">
        <f t="shared" si="12"/>
        <v>1109546</v>
      </c>
      <c r="O67" s="36">
        <f t="shared" si="13"/>
        <v>8.3225789368948144E-2</v>
      </c>
      <c r="P67" s="31">
        <v>386927</v>
      </c>
      <c r="Q67" s="31">
        <v>12815332</v>
      </c>
      <c r="R67" s="31">
        <v>12815332</v>
      </c>
      <c r="S67" s="31">
        <v>1385063</v>
      </c>
      <c r="T67" s="36">
        <f t="shared" si="14"/>
        <v>0.10807858899012526</v>
      </c>
      <c r="U67" s="36">
        <f t="shared" si="15"/>
        <v>-0.34790283438478065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818351</v>
      </c>
      <c r="E68" s="31">
        <v>570000</v>
      </c>
      <c r="F68" s="31">
        <v>71438</v>
      </c>
      <c r="G68" s="36">
        <f t="shared" si="8"/>
        <v>8.7295060432503901E-2</v>
      </c>
      <c r="H68" s="31">
        <v>88718</v>
      </c>
      <c r="I68" s="36">
        <f t="shared" si="9"/>
        <v>0.10841069418867944</v>
      </c>
      <c r="J68" s="31">
        <v>32603</v>
      </c>
      <c r="K68" s="36">
        <f t="shared" si="10"/>
        <v>5.7198245614035088E-2</v>
      </c>
      <c r="L68" s="31">
        <v>0</v>
      </c>
      <c r="M68" s="36">
        <f t="shared" si="11"/>
        <v>0</v>
      </c>
      <c r="N68" s="31">
        <f t="shared" si="12"/>
        <v>192759</v>
      </c>
      <c r="O68" s="36">
        <f t="shared" si="13"/>
        <v>0.33817368421052629</v>
      </c>
      <c r="P68" s="31">
        <v>141655</v>
      </c>
      <c r="Q68" s="31">
        <v>804815</v>
      </c>
      <c r="R68" s="31">
        <v>804815</v>
      </c>
      <c r="S68" s="31">
        <v>347601</v>
      </c>
      <c r="T68" s="36">
        <f t="shared" si="14"/>
        <v>0.43190174139398496</v>
      </c>
      <c r="U68" s="36">
        <f t="shared" si="15"/>
        <v>-0.76984222230066002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15367171</v>
      </c>
      <c r="E70" s="32">
        <f>SUM(E64:E69)</f>
        <v>15624891</v>
      </c>
      <c r="F70" s="32">
        <f>SUM(F64:F69)</f>
        <v>593024</v>
      </c>
      <c r="G70" s="37">
        <f t="shared" si="8"/>
        <v>3.8590316981570651E-2</v>
      </c>
      <c r="H70" s="32">
        <f>SUM(H64:H69)</f>
        <v>866280</v>
      </c>
      <c r="I70" s="37">
        <f t="shared" si="9"/>
        <v>5.6372119500720075E-2</v>
      </c>
      <c r="J70" s="32">
        <f>SUM(J64:J69)</f>
        <v>677010</v>
      </c>
      <c r="K70" s="37">
        <f t="shared" si="10"/>
        <v>4.3328942262701224E-2</v>
      </c>
      <c r="L70" s="32">
        <f>SUM(L64:L69)</f>
        <v>0</v>
      </c>
      <c r="M70" s="37">
        <f t="shared" si="11"/>
        <v>0</v>
      </c>
      <c r="N70" s="32">
        <f t="shared" si="12"/>
        <v>2136314</v>
      </c>
      <c r="O70" s="37">
        <f t="shared" si="13"/>
        <v>0.13672504979394737</v>
      </c>
      <c r="P70" s="32">
        <f>SUM(P64:P69)</f>
        <v>578571</v>
      </c>
      <c r="Q70" s="32">
        <f>SUM(Q64:Q69)</f>
        <v>14929843</v>
      </c>
      <c r="R70" s="32">
        <f>SUM(R64:R69)</f>
        <v>14959843</v>
      </c>
      <c r="S70" s="32">
        <f>SUM(S64:S69)</f>
        <v>1953532</v>
      </c>
      <c r="T70" s="37">
        <f t="shared" si="14"/>
        <v>0.13058506028438935</v>
      </c>
      <c r="U70" s="37">
        <f t="shared" si="15"/>
        <v>0.1701416075123019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780000</v>
      </c>
      <c r="E71" s="31">
        <v>1151422</v>
      </c>
      <c r="F71" s="31">
        <v>291611</v>
      </c>
      <c r="G71" s="36">
        <f t="shared" si="8"/>
        <v>0.37386025641025639</v>
      </c>
      <c r="H71" s="31">
        <v>243745</v>
      </c>
      <c r="I71" s="36">
        <f t="shared" si="9"/>
        <v>0.31249358974358976</v>
      </c>
      <c r="J71" s="31">
        <v>223424</v>
      </c>
      <c r="K71" s="36">
        <f t="shared" si="10"/>
        <v>0.19404180222368514</v>
      </c>
      <c r="L71" s="31">
        <v>0</v>
      </c>
      <c r="M71" s="36">
        <f t="shared" si="11"/>
        <v>0</v>
      </c>
      <c r="N71" s="31">
        <f t="shared" si="12"/>
        <v>758780</v>
      </c>
      <c r="O71" s="36">
        <f t="shared" si="13"/>
        <v>0.65899383544868861</v>
      </c>
      <c r="P71" s="31">
        <v>193324</v>
      </c>
      <c r="Q71" s="31">
        <v>1011996</v>
      </c>
      <c r="R71" s="31">
        <v>1030000</v>
      </c>
      <c r="S71" s="31">
        <v>705869</v>
      </c>
      <c r="T71" s="36">
        <f t="shared" si="14"/>
        <v>0.68530970873786412</v>
      </c>
      <c r="U71" s="36">
        <f t="shared" si="15"/>
        <v>0.15569717158759389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4977574</v>
      </c>
      <c r="E72" s="31">
        <v>4977574</v>
      </c>
      <c r="F72" s="31">
        <v>351431</v>
      </c>
      <c r="G72" s="36">
        <f t="shared" si="8"/>
        <v>7.0602867983479506E-2</v>
      </c>
      <c r="H72" s="31">
        <v>2297478</v>
      </c>
      <c r="I72" s="36">
        <f t="shared" si="9"/>
        <v>0.46156581499340843</v>
      </c>
      <c r="J72" s="31">
        <v>2344683</v>
      </c>
      <c r="K72" s="36">
        <f t="shared" si="10"/>
        <v>0.47104935054707375</v>
      </c>
      <c r="L72" s="31">
        <v>0</v>
      </c>
      <c r="M72" s="36">
        <f t="shared" si="11"/>
        <v>0</v>
      </c>
      <c r="N72" s="31">
        <f t="shared" si="12"/>
        <v>4993592</v>
      </c>
      <c r="O72" s="36">
        <f t="shared" si="13"/>
        <v>1.0032180335239618</v>
      </c>
      <c r="P72" s="31">
        <v>187931</v>
      </c>
      <c r="Q72" s="31">
        <v>5213288</v>
      </c>
      <c r="R72" s="31">
        <v>5142807</v>
      </c>
      <c r="S72" s="31">
        <v>4584330</v>
      </c>
      <c r="T72" s="36">
        <f t="shared" si="14"/>
        <v>0.89140619121036435</v>
      </c>
      <c r="U72" s="36">
        <f t="shared" si="15"/>
        <v>11.476297151614157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2474208</v>
      </c>
      <c r="E73" s="31">
        <v>2474208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2213689</v>
      </c>
      <c r="R73" s="31">
        <v>2285147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2499027</v>
      </c>
      <c r="E74" s="31">
        <v>2495529</v>
      </c>
      <c r="F74" s="31">
        <v>509237</v>
      </c>
      <c r="G74" s="36">
        <f t="shared" si="8"/>
        <v>0.20377410888317735</v>
      </c>
      <c r="H74" s="31">
        <v>467751</v>
      </c>
      <c r="I74" s="36">
        <f t="shared" si="9"/>
        <v>0.18717324782805467</v>
      </c>
      <c r="J74" s="31">
        <v>435556</v>
      </c>
      <c r="K74" s="36">
        <f t="shared" si="10"/>
        <v>0.17453453756698478</v>
      </c>
      <c r="L74" s="31">
        <v>0</v>
      </c>
      <c r="M74" s="36">
        <f t="shared" si="11"/>
        <v>0</v>
      </c>
      <c r="N74" s="31">
        <f t="shared" si="12"/>
        <v>1412544</v>
      </c>
      <c r="O74" s="36">
        <f t="shared" si="13"/>
        <v>0.56602988785143349</v>
      </c>
      <c r="P74" s="31">
        <v>498017</v>
      </c>
      <c r="Q74" s="31">
        <v>3171520</v>
      </c>
      <c r="R74" s="31">
        <v>2029062</v>
      </c>
      <c r="S74" s="31">
        <v>1475205</v>
      </c>
      <c r="T74" s="36">
        <f t="shared" si="14"/>
        <v>0.72703791209928526</v>
      </c>
      <c r="U74" s="36">
        <f t="shared" si="15"/>
        <v>-0.1254194133935187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2100511</v>
      </c>
      <c r="E75" s="31">
        <v>467915</v>
      </c>
      <c r="F75" s="31">
        <v>147240</v>
      </c>
      <c r="G75" s="36">
        <f t="shared" si="8"/>
        <v>7.0097228721963376E-2</v>
      </c>
      <c r="H75" s="31">
        <v>86553</v>
      </c>
      <c r="I75" s="36">
        <f t="shared" si="9"/>
        <v>4.1205687568405973E-2</v>
      </c>
      <c r="J75" s="31">
        <v>131480</v>
      </c>
      <c r="K75" s="36">
        <f t="shared" si="10"/>
        <v>0.28099120566769603</v>
      </c>
      <c r="L75" s="31">
        <v>0</v>
      </c>
      <c r="M75" s="36">
        <f t="shared" si="11"/>
        <v>0</v>
      </c>
      <c r="N75" s="31">
        <f t="shared" si="12"/>
        <v>365273</v>
      </c>
      <c r="O75" s="36">
        <f t="shared" si="13"/>
        <v>0.7806396460895676</v>
      </c>
      <c r="P75" s="31">
        <v>245933</v>
      </c>
      <c r="Q75" s="31">
        <v>1994787</v>
      </c>
      <c r="R75" s="31">
        <v>1994787</v>
      </c>
      <c r="S75" s="31">
        <v>970953</v>
      </c>
      <c r="T75" s="36">
        <f t="shared" si="14"/>
        <v>0.48674520136736404</v>
      </c>
      <c r="U75" s="36">
        <f t="shared" si="15"/>
        <v>-0.46538284817409614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4446319</v>
      </c>
      <c r="E76" s="31">
        <v>4446319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17277639</v>
      </c>
      <c r="E78" s="32">
        <f>SUM(E71:E77)</f>
        <v>16012967</v>
      </c>
      <c r="F78" s="32">
        <f>SUM(F71:F77)</f>
        <v>1299519</v>
      </c>
      <c r="G78" s="37">
        <f t="shared" si="8"/>
        <v>7.5213922457808044E-2</v>
      </c>
      <c r="H78" s="32">
        <f>SUM(H71:H77)</f>
        <v>3095527</v>
      </c>
      <c r="I78" s="37">
        <f t="shared" si="9"/>
        <v>0.17916377347622553</v>
      </c>
      <c r="J78" s="32">
        <f>SUM(J71:J77)</f>
        <v>3135143</v>
      </c>
      <c r="K78" s="37">
        <f t="shared" si="10"/>
        <v>0.19578776375421245</v>
      </c>
      <c r="L78" s="32">
        <f>SUM(L71:L77)</f>
        <v>0</v>
      </c>
      <c r="M78" s="37">
        <f t="shared" si="11"/>
        <v>0</v>
      </c>
      <c r="N78" s="32">
        <f t="shared" si="12"/>
        <v>7530189</v>
      </c>
      <c r="O78" s="37">
        <f t="shared" si="13"/>
        <v>0.47025569964641778</v>
      </c>
      <c r="P78" s="32">
        <f>SUM(P71:P77)</f>
        <v>1125205</v>
      </c>
      <c r="Q78" s="32">
        <f>SUM(Q71:Q77)</f>
        <v>13605280</v>
      </c>
      <c r="R78" s="32">
        <f>SUM(R71:R77)</f>
        <v>12481803</v>
      </c>
      <c r="S78" s="32">
        <f>SUM(S71:S77)</f>
        <v>7736357</v>
      </c>
      <c r="T78" s="37">
        <f t="shared" si="14"/>
        <v>0.61981085585151441</v>
      </c>
      <c r="U78" s="37">
        <f t="shared" si="15"/>
        <v>1.7862860545411725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3405916</v>
      </c>
      <c r="E79" s="31">
        <v>3405916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1300766</v>
      </c>
      <c r="K79" s="36">
        <f t="shared" si="10"/>
        <v>0.38191370544664049</v>
      </c>
      <c r="L79" s="31">
        <v>0</v>
      </c>
      <c r="M79" s="36">
        <f t="shared" si="11"/>
        <v>0</v>
      </c>
      <c r="N79" s="31">
        <f t="shared" si="12"/>
        <v>1300766</v>
      </c>
      <c r="O79" s="36">
        <f t="shared" si="13"/>
        <v>0.38191370544664049</v>
      </c>
      <c r="P79" s="31">
        <v>63094843</v>
      </c>
      <c r="Q79" s="31">
        <v>3234488</v>
      </c>
      <c r="R79" s="31">
        <v>3234488</v>
      </c>
      <c r="S79" s="31">
        <v>64082795</v>
      </c>
      <c r="T79" s="36">
        <f t="shared" si="14"/>
        <v>19.812345879780665</v>
      </c>
      <c r="U79" s="36">
        <f t="shared" si="15"/>
        <v>-0.9793839569424081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788177</v>
      </c>
      <c r="E80" s="31">
        <v>958177</v>
      </c>
      <c r="F80" s="31">
        <v>257347</v>
      </c>
      <c r="G80" s="36">
        <f t="shared" si="8"/>
        <v>0.32650914705706968</v>
      </c>
      <c r="H80" s="31">
        <v>282008</v>
      </c>
      <c r="I80" s="36">
        <f t="shared" si="9"/>
        <v>0.35779780430030311</v>
      </c>
      <c r="J80" s="31">
        <v>258362</v>
      </c>
      <c r="K80" s="36">
        <f t="shared" si="10"/>
        <v>0.2696391167811375</v>
      </c>
      <c r="L80" s="31">
        <v>0</v>
      </c>
      <c r="M80" s="36">
        <f t="shared" si="11"/>
        <v>0</v>
      </c>
      <c r="N80" s="31">
        <f t="shared" si="12"/>
        <v>797717</v>
      </c>
      <c r="O80" s="36">
        <f t="shared" si="13"/>
        <v>0.83253615981180928</v>
      </c>
      <c r="P80" s="31">
        <v>233394</v>
      </c>
      <c r="Q80" s="31">
        <v>748509</v>
      </c>
      <c r="R80" s="31">
        <v>748509</v>
      </c>
      <c r="S80" s="31">
        <v>675280</v>
      </c>
      <c r="T80" s="36">
        <f t="shared" si="14"/>
        <v>0.90216684101326772</v>
      </c>
      <c r="U80" s="36">
        <f t="shared" si="15"/>
        <v>0.10697790003170615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727700</v>
      </c>
      <c r="E81" s="31">
        <v>727700</v>
      </c>
      <c r="F81" s="31">
        <v>91869</v>
      </c>
      <c r="G81" s="36">
        <f t="shared" si="8"/>
        <v>0.12624570564793183</v>
      </c>
      <c r="H81" s="31">
        <v>56741</v>
      </c>
      <c r="I81" s="36">
        <f t="shared" si="9"/>
        <v>7.79730658238285E-2</v>
      </c>
      <c r="J81" s="31">
        <v>83208</v>
      </c>
      <c r="K81" s="36">
        <f t="shared" si="10"/>
        <v>0.11434382300398516</v>
      </c>
      <c r="L81" s="31">
        <v>0</v>
      </c>
      <c r="M81" s="36">
        <f t="shared" si="11"/>
        <v>0</v>
      </c>
      <c r="N81" s="31">
        <f t="shared" si="12"/>
        <v>231818</v>
      </c>
      <c r="O81" s="36">
        <f t="shared" si="13"/>
        <v>0.31856259447574548</v>
      </c>
      <c r="P81" s="31">
        <v>81962</v>
      </c>
      <c r="Q81" s="31">
        <v>715700</v>
      </c>
      <c r="R81" s="31">
        <v>720700</v>
      </c>
      <c r="S81" s="31">
        <v>242884</v>
      </c>
      <c r="T81" s="36">
        <f t="shared" si="14"/>
        <v>0.33701123907312336</v>
      </c>
      <c r="U81" s="36">
        <f t="shared" si="15"/>
        <v>1.5202166857812172E-2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4921793</v>
      </c>
      <c r="E84" s="32">
        <f>SUM(E79:E83)</f>
        <v>5091793</v>
      </c>
      <c r="F84" s="32">
        <f>SUM(F79:F83)</f>
        <v>349216</v>
      </c>
      <c r="G84" s="37">
        <f t="shared" si="8"/>
        <v>7.095300432179899E-2</v>
      </c>
      <c r="H84" s="32">
        <f>SUM(H79:H83)</f>
        <v>338749</v>
      </c>
      <c r="I84" s="37">
        <f t="shared" si="9"/>
        <v>6.8826340319473003E-2</v>
      </c>
      <c r="J84" s="32">
        <f>SUM(J79:J83)</f>
        <v>1642336</v>
      </c>
      <c r="K84" s="37">
        <f t="shared" si="10"/>
        <v>0.32254571228641854</v>
      </c>
      <c r="L84" s="32">
        <f>SUM(L79:L83)</f>
        <v>0</v>
      </c>
      <c r="M84" s="37">
        <f t="shared" si="11"/>
        <v>0</v>
      </c>
      <c r="N84" s="32">
        <f t="shared" si="12"/>
        <v>2330301</v>
      </c>
      <c r="O84" s="37">
        <f t="shared" si="13"/>
        <v>0.45765823551742973</v>
      </c>
      <c r="P84" s="32">
        <f>SUM(P79:P83)</f>
        <v>63410199</v>
      </c>
      <c r="Q84" s="32">
        <f>SUM(Q79:Q83)</f>
        <v>4698697</v>
      </c>
      <c r="R84" s="32">
        <f>SUM(R79:R83)</f>
        <v>4703697</v>
      </c>
      <c r="S84" s="32">
        <f>SUM(S79:S83)</f>
        <v>65000959</v>
      </c>
      <c r="T84" s="37">
        <f t="shared" si="14"/>
        <v>13.81912121465307</v>
      </c>
      <c r="U84" s="37">
        <f t="shared" si="15"/>
        <v>-0.97409981318620364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49547317</v>
      </c>
      <c r="E85" s="32">
        <f>SUM(E57,E59:E62,E64:E69,E71:E77,E79:E83)</f>
        <v>48660905</v>
      </c>
      <c r="F85" s="32">
        <f>SUM(F57,F59:F62,F64:F69,F71:F77,F79:F83)</f>
        <v>3753578</v>
      </c>
      <c r="G85" s="37">
        <f t="shared" si="8"/>
        <v>7.5757442123455448E-2</v>
      </c>
      <c r="H85" s="32">
        <f>SUM(H57,H59:H62,H64:H69,H71:H77,H79:H83)</f>
        <v>5548482</v>
      </c>
      <c r="I85" s="37">
        <f t="shared" si="9"/>
        <v>0.11198350053949439</v>
      </c>
      <c r="J85" s="32">
        <f>SUM(J57,J59:J62,J64:J69,J71:J77,J79:J83)</f>
        <v>6589869</v>
      </c>
      <c r="K85" s="37">
        <f t="shared" si="10"/>
        <v>0.13542430006182582</v>
      </c>
      <c r="L85" s="32">
        <f>SUM(L57,L59:L62,L64:L69,L71:L77,L79:L83)</f>
        <v>0</v>
      </c>
      <c r="M85" s="37">
        <f t="shared" si="11"/>
        <v>0</v>
      </c>
      <c r="N85" s="32">
        <f t="shared" si="12"/>
        <v>15891929</v>
      </c>
      <c r="O85" s="37">
        <f t="shared" si="13"/>
        <v>0.32658515085159223</v>
      </c>
      <c r="P85" s="32">
        <f>SUM(P57,P59:P62,P64:P69,P71:P77,P79:P83)</f>
        <v>66705409</v>
      </c>
      <c r="Q85" s="32">
        <f>SUM(Q57,Q59:Q62,Q64:Q69,Q71:Q77,Q79:Q83)</f>
        <v>44387023</v>
      </c>
      <c r="R85" s="32">
        <f>SUM(R57,R59:R62,R64:R69,R71:R77,R79:R83)</f>
        <v>43672994</v>
      </c>
      <c r="S85" s="32">
        <f>SUM(S57,S59:S62,S64:S69,S71:S77,S79:S83)</f>
        <v>79612923</v>
      </c>
      <c r="T85" s="37">
        <f t="shared" si="14"/>
        <v>1.8229325656033566</v>
      </c>
      <c r="U85" s="37">
        <f t="shared" si="15"/>
        <v>-0.90120937568945869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50736359</v>
      </c>
      <c r="E88" s="31">
        <v>51724359</v>
      </c>
      <c r="F88" s="31">
        <v>6401840</v>
      </c>
      <c r="G88" s="36">
        <f t="shared" ref="G88:G99" si="16">IF(($D88      =0),0,($F88      /$D88      ))</f>
        <v>0.12617854584322852</v>
      </c>
      <c r="H88" s="31">
        <v>7907517</v>
      </c>
      <c r="I88" s="36">
        <f t="shared" ref="I88:I99" si="17">IF(($D88      =0),0,($H88      /$D88      ))</f>
        <v>0.15585503484788887</v>
      </c>
      <c r="J88" s="31">
        <v>9417877</v>
      </c>
      <c r="K88" s="36">
        <f t="shared" ref="K88:K99" si="18">IF(($E88      =0),0,($J88      /$E88      ))</f>
        <v>0.18207817713120428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23727234</v>
      </c>
      <c r="O88" s="36">
        <f t="shared" ref="O88:O99" si="21">IF(($E88      =0),0,($N88      /$E88      ))</f>
        <v>0.45872456341121598</v>
      </c>
      <c r="P88" s="31">
        <v>8180226</v>
      </c>
      <c r="Q88" s="31">
        <v>46843597</v>
      </c>
      <c r="R88" s="31">
        <v>43843597</v>
      </c>
      <c r="S88" s="31">
        <v>25973778</v>
      </c>
      <c r="T88" s="36">
        <f t="shared" ref="T88:T99" si="22">IF(($R88      =0),0,($S88      /$R88      ))</f>
        <v>0.59241895686615309</v>
      </c>
      <c r="U88" s="36">
        <f t="shared" ref="U88:U99" si="23">IF(($P88      =0),0,(($J88      /$P88      )-1))</f>
        <v>0.15129789812653094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154371000</v>
      </c>
      <c r="E89" s="31">
        <v>121336000</v>
      </c>
      <c r="F89" s="31">
        <v>34854160</v>
      </c>
      <c r="G89" s="36">
        <f t="shared" si="16"/>
        <v>0.22578178543897492</v>
      </c>
      <c r="H89" s="31">
        <v>41016762</v>
      </c>
      <c r="I89" s="36">
        <f t="shared" si="17"/>
        <v>0.26570250889091862</v>
      </c>
      <c r="J89" s="31">
        <v>41562594</v>
      </c>
      <c r="K89" s="36">
        <f t="shared" si="18"/>
        <v>0.34254132326762049</v>
      </c>
      <c r="L89" s="31">
        <v>0</v>
      </c>
      <c r="M89" s="36">
        <f t="shared" si="19"/>
        <v>0</v>
      </c>
      <c r="N89" s="31">
        <f t="shared" si="20"/>
        <v>117433516</v>
      </c>
      <c r="O89" s="36">
        <f t="shared" si="21"/>
        <v>0.96783737720050111</v>
      </c>
      <c r="P89" s="31">
        <v>32922521</v>
      </c>
      <c r="Q89" s="31">
        <v>144310000</v>
      </c>
      <c r="R89" s="31">
        <v>136137290</v>
      </c>
      <c r="S89" s="31">
        <v>104262177</v>
      </c>
      <c r="T89" s="36">
        <f t="shared" si="22"/>
        <v>0.76586052946991967</v>
      </c>
      <c r="U89" s="36">
        <f t="shared" si="23"/>
        <v>0.26243655520790776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46825799</v>
      </c>
      <c r="E90" s="31">
        <v>46825799</v>
      </c>
      <c r="F90" s="31">
        <v>36553</v>
      </c>
      <c r="G90" s="36">
        <f t="shared" si="16"/>
        <v>7.8061668525933748E-4</v>
      </c>
      <c r="H90" s="31">
        <v>2776871</v>
      </c>
      <c r="I90" s="36">
        <f t="shared" si="17"/>
        <v>5.9302159478367894E-2</v>
      </c>
      <c r="J90" s="31">
        <v>11951168</v>
      </c>
      <c r="K90" s="36">
        <f t="shared" si="18"/>
        <v>0.25522614146957751</v>
      </c>
      <c r="L90" s="31">
        <v>0</v>
      </c>
      <c r="M90" s="36">
        <f t="shared" si="19"/>
        <v>0</v>
      </c>
      <c r="N90" s="31">
        <f t="shared" si="20"/>
        <v>14764592</v>
      </c>
      <c r="O90" s="36">
        <f t="shared" si="21"/>
        <v>0.31530891763320473</v>
      </c>
      <c r="P90" s="31">
        <v>3076351</v>
      </c>
      <c r="Q90" s="31">
        <v>35355899</v>
      </c>
      <c r="R90" s="31">
        <v>47119598</v>
      </c>
      <c r="S90" s="31">
        <v>9800966</v>
      </c>
      <c r="T90" s="36">
        <f t="shared" si="22"/>
        <v>0.20800190188379791</v>
      </c>
      <c r="U90" s="36">
        <f t="shared" si="23"/>
        <v>2.8848518910878505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251933158</v>
      </c>
      <c r="E91" s="32">
        <f>SUM(E88:E90)</f>
        <v>219886158</v>
      </c>
      <c r="F91" s="32">
        <f>SUM(F88:F90)</f>
        <v>41292553</v>
      </c>
      <c r="G91" s="37">
        <f t="shared" si="16"/>
        <v>0.16390281187202838</v>
      </c>
      <c r="H91" s="32">
        <f>SUM(H88:H90)</f>
        <v>51701150</v>
      </c>
      <c r="I91" s="37">
        <f t="shared" si="17"/>
        <v>0.2052177268384815</v>
      </c>
      <c r="J91" s="32">
        <f>SUM(J88:J90)</f>
        <v>62931639</v>
      </c>
      <c r="K91" s="37">
        <f t="shared" si="18"/>
        <v>0.28620100315727925</v>
      </c>
      <c r="L91" s="32">
        <f>SUM(L88:L90)</f>
        <v>0</v>
      </c>
      <c r="M91" s="37">
        <f t="shared" si="19"/>
        <v>0</v>
      </c>
      <c r="N91" s="32">
        <f t="shared" si="20"/>
        <v>155925342</v>
      </c>
      <c r="O91" s="37">
        <f t="shared" si="21"/>
        <v>0.70911849758182599</v>
      </c>
      <c r="P91" s="32">
        <f>SUM(P88:P90)</f>
        <v>44179098</v>
      </c>
      <c r="Q91" s="32">
        <f>SUM(Q88:Q90)</f>
        <v>226509496</v>
      </c>
      <c r="R91" s="32">
        <f>SUM(R88:R90)</f>
        <v>227100485</v>
      </c>
      <c r="S91" s="32">
        <f>SUM(S88:S90)</f>
        <v>140036921</v>
      </c>
      <c r="T91" s="37">
        <f t="shared" si="22"/>
        <v>0.61662977514116712</v>
      </c>
      <c r="U91" s="37">
        <f t="shared" si="23"/>
        <v>0.42446636189810838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137605589</v>
      </c>
      <c r="E92" s="31">
        <v>150545589</v>
      </c>
      <c r="F92" s="31">
        <v>32382514</v>
      </c>
      <c r="G92" s="36">
        <f t="shared" si="16"/>
        <v>0.23532847928146292</v>
      </c>
      <c r="H92" s="31">
        <v>581732</v>
      </c>
      <c r="I92" s="36">
        <f t="shared" si="17"/>
        <v>4.2275317756170503E-3</v>
      </c>
      <c r="J92" s="31">
        <v>130857984</v>
      </c>
      <c r="K92" s="36">
        <f t="shared" si="18"/>
        <v>0.86922496281176331</v>
      </c>
      <c r="L92" s="31">
        <v>0</v>
      </c>
      <c r="M92" s="36">
        <f t="shared" si="19"/>
        <v>0</v>
      </c>
      <c r="N92" s="31">
        <f t="shared" si="20"/>
        <v>163822230</v>
      </c>
      <c r="O92" s="36">
        <f t="shared" si="21"/>
        <v>1.0881901694243596</v>
      </c>
      <c r="P92" s="31">
        <v>1416415</v>
      </c>
      <c r="Q92" s="31">
        <v>114939322</v>
      </c>
      <c r="R92" s="31">
        <v>111686221</v>
      </c>
      <c r="S92" s="31">
        <v>4568233</v>
      </c>
      <c r="T92" s="36">
        <f t="shared" si="22"/>
        <v>4.090238669638576E-2</v>
      </c>
      <c r="U92" s="36">
        <f t="shared" si="23"/>
        <v>91.386753882160249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15376304</v>
      </c>
      <c r="E93" s="31">
        <v>14371035</v>
      </c>
      <c r="F93" s="31">
        <v>18156058</v>
      </c>
      <c r="G93" s="36">
        <f t="shared" si="16"/>
        <v>1.1807816754923679</v>
      </c>
      <c r="H93" s="31">
        <v>-3312962</v>
      </c>
      <c r="I93" s="36">
        <f t="shared" si="17"/>
        <v>-0.21545892953209042</v>
      </c>
      <c r="J93" s="31">
        <v>230107</v>
      </c>
      <c r="K93" s="36">
        <f t="shared" si="18"/>
        <v>1.6011859966940448E-2</v>
      </c>
      <c r="L93" s="31">
        <v>0</v>
      </c>
      <c r="M93" s="36">
        <f t="shared" si="19"/>
        <v>0</v>
      </c>
      <c r="N93" s="31">
        <f t="shared" si="20"/>
        <v>15073203</v>
      </c>
      <c r="O93" s="36">
        <f t="shared" si="21"/>
        <v>1.0488599464130455</v>
      </c>
      <c r="P93" s="31">
        <v>236424</v>
      </c>
      <c r="Q93" s="31">
        <v>14740722</v>
      </c>
      <c r="R93" s="31">
        <v>14810722</v>
      </c>
      <c r="S93" s="31">
        <v>12079790</v>
      </c>
      <c r="T93" s="36">
        <f t="shared" si="22"/>
        <v>0.81561114981430349</v>
      </c>
      <c r="U93" s="36">
        <f t="shared" si="23"/>
        <v>-2.6718945623117829E-2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18561492</v>
      </c>
      <c r="E94" s="31">
        <v>16796402</v>
      </c>
      <c r="F94" s="31">
        <v>4688310</v>
      </c>
      <c r="G94" s="36">
        <f t="shared" si="16"/>
        <v>0.25258260488973622</v>
      </c>
      <c r="H94" s="31">
        <v>4829698</v>
      </c>
      <c r="I94" s="36">
        <f t="shared" si="17"/>
        <v>0.26019988048374559</v>
      </c>
      <c r="J94" s="31">
        <v>3694092</v>
      </c>
      <c r="K94" s="36">
        <f t="shared" si="18"/>
        <v>0.21993353100265164</v>
      </c>
      <c r="L94" s="31">
        <v>0</v>
      </c>
      <c r="M94" s="36">
        <f t="shared" si="19"/>
        <v>0</v>
      </c>
      <c r="N94" s="31">
        <f t="shared" si="20"/>
        <v>13212100</v>
      </c>
      <c r="O94" s="36">
        <f t="shared" si="21"/>
        <v>0.78660298794944294</v>
      </c>
      <c r="P94" s="31">
        <v>3186967</v>
      </c>
      <c r="Q94" s="31">
        <v>10113333</v>
      </c>
      <c r="R94" s="31">
        <v>18280352</v>
      </c>
      <c r="S94" s="31">
        <v>9321017</v>
      </c>
      <c r="T94" s="36">
        <f t="shared" si="22"/>
        <v>0.50989264320511996</v>
      </c>
      <c r="U94" s="36">
        <f t="shared" si="23"/>
        <v>0.15912464735279652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3344678</v>
      </c>
      <c r="E95" s="31">
        <v>2364270</v>
      </c>
      <c r="F95" s="31">
        <v>96671</v>
      </c>
      <c r="G95" s="36">
        <f t="shared" si="16"/>
        <v>2.8902931762041069E-2</v>
      </c>
      <c r="H95" s="31">
        <v>277139</v>
      </c>
      <c r="I95" s="36">
        <f t="shared" si="17"/>
        <v>8.2859695312971826E-2</v>
      </c>
      <c r="J95" s="31">
        <v>529610</v>
      </c>
      <c r="K95" s="36">
        <f t="shared" si="18"/>
        <v>0.22400571846701095</v>
      </c>
      <c r="L95" s="31">
        <v>0</v>
      </c>
      <c r="M95" s="36">
        <f t="shared" si="19"/>
        <v>0</v>
      </c>
      <c r="N95" s="31">
        <f t="shared" si="20"/>
        <v>903420</v>
      </c>
      <c r="O95" s="36">
        <f t="shared" si="21"/>
        <v>0.38211371797637328</v>
      </c>
      <c r="P95" s="31">
        <v>101696</v>
      </c>
      <c r="Q95" s="31">
        <v>3321778</v>
      </c>
      <c r="R95" s="31">
        <v>3321772</v>
      </c>
      <c r="S95" s="31">
        <v>313058</v>
      </c>
      <c r="T95" s="36">
        <f t="shared" si="22"/>
        <v>9.4244276849825934E-2</v>
      </c>
      <c r="U95" s="36">
        <f t="shared" si="23"/>
        <v>4.2077761170547516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174888063</v>
      </c>
      <c r="E96" s="32">
        <f>SUM(E92:E95)</f>
        <v>184077296</v>
      </c>
      <c r="F96" s="32">
        <f>SUM(F92:F95)</f>
        <v>55323553</v>
      </c>
      <c r="G96" s="37">
        <f t="shared" si="16"/>
        <v>0.316336930325542</v>
      </c>
      <c r="H96" s="32">
        <f>SUM(H92:H95)</f>
        <v>2375607</v>
      </c>
      <c r="I96" s="37">
        <f t="shared" si="17"/>
        <v>1.3583585747644766E-2</v>
      </c>
      <c r="J96" s="32">
        <f>SUM(J92:J95)</f>
        <v>135311793</v>
      </c>
      <c r="K96" s="37">
        <f t="shared" si="18"/>
        <v>0.73508138124758204</v>
      </c>
      <c r="L96" s="32">
        <f>SUM(L92:L95)</f>
        <v>0</v>
      </c>
      <c r="M96" s="37">
        <f t="shared" si="19"/>
        <v>0</v>
      </c>
      <c r="N96" s="32">
        <f t="shared" si="20"/>
        <v>193010953</v>
      </c>
      <c r="O96" s="37">
        <f t="shared" si="21"/>
        <v>1.0485320959951518</v>
      </c>
      <c r="P96" s="32">
        <f>SUM(P92:P95)</f>
        <v>4941502</v>
      </c>
      <c r="Q96" s="32">
        <f>SUM(Q92:Q95)</f>
        <v>143115155</v>
      </c>
      <c r="R96" s="32">
        <f>SUM(R92:R95)</f>
        <v>148099067</v>
      </c>
      <c r="S96" s="32">
        <f>SUM(S92:S95)</f>
        <v>26282098</v>
      </c>
      <c r="T96" s="37">
        <f t="shared" si="22"/>
        <v>0.17746295457755989</v>
      </c>
      <c r="U96" s="37">
        <f t="shared" si="23"/>
        <v>26.38272553567721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24186131</v>
      </c>
      <c r="E97" s="31">
        <v>228145256</v>
      </c>
      <c r="F97" s="31">
        <v>5092300</v>
      </c>
      <c r="G97" s="36">
        <f t="shared" si="16"/>
        <v>0.21054628373591461</v>
      </c>
      <c r="H97" s="31">
        <v>6096421</v>
      </c>
      <c r="I97" s="36">
        <f t="shared" si="17"/>
        <v>0.25206268005411864</v>
      </c>
      <c r="J97" s="31">
        <v>18746593</v>
      </c>
      <c r="K97" s="36">
        <f t="shared" si="18"/>
        <v>8.2169549911658035E-2</v>
      </c>
      <c r="L97" s="31">
        <v>0</v>
      </c>
      <c r="M97" s="36">
        <f t="shared" si="19"/>
        <v>0</v>
      </c>
      <c r="N97" s="31">
        <f t="shared" si="20"/>
        <v>29935314</v>
      </c>
      <c r="O97" s="36">
        <f t="shared" si="21"/>
        <v>0.13121164351539266</v>
      </c>
      <c r="P97" s="31">
        <v>4710204</v>
      </c>
      <c r="Q97" s="31">
        <v>21324866</v>
      </c>
      <c r="R97" s="31">
        <v>22221744</v>
      </c>
      <c r="S97" s="31">
        <v>15073174</v>
      </c>
      <c r="T97" s="36">
        <f t="shared" si="22"/>
        <v>0.67830742717583281</v>
      </c>
      <c r="U97" s="36">
        <f t="shared" si="23"/>
        <v>2.9799959831888385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24607499</v>
      </c>
      <c r="E98" s="31">
        <v>22498750</v>
      </c>
      <c r="F98" s="31">
        <v>221170</v>
      </c>
      <c r="G98" s="36">
        <f t="shared" si="16"/>
        <v>8.98791055523359E-3</v>
      </c>
      <c r="H98" s="31">
        <v>128679</v>
      </c>
      <c r="I98" s="36">
        <f t="shared" si="17"/>
        <v>5.2292595846493784E-3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349849</v>
      </c>
      <c r="O98" s="36">
        <f t="shared" si="21"/>
        <v>1.554970831712873E-2</v>
      </c>
      <c r="P98" s="31">
        <v>195666</v>
      </c>
      <c r="Q98" s="31">
        <v>19178102</v>
      </c>
      <c r="R98" s="31">
        <v>19148764</v>
      </c>
      <c r="S98" s="31">
        <v>484028</v>
      </c>
      <c r="T98" s="36">
        <f t="shared" si="22"/>
        <v>2.5277245048296589E-2</v>
      </c>
      <c r="U98" s="36">
        <f t="shared" si="23"/>
        <v>-1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43456020</v>
      </c>
      <c r="E99" s="31">
        <v>33725021</v>
      </c>
      <c r="F99" s="31">
        <v>752914</v>
      </c>
      <c r="G99" s="36">
        <f t="shared" si="16"/>
        <v>1.7325884883153127E-2</v>
      </c>
      <c r="H99" s="31">
        <v>17984462</v>
      </c>
      <c r="I99" s="36">
        <f t="shared" si="17"/>
        <v>0.41385432904347891</v>
      </c>
      <c r="J99" s="31">
        <v>8469304</v>
      </c>
      <c r="K99" s="36">
        <f t="shared" si="18"/>
        <v>0.2511282053760619</v>
      </c>
      <c r="L99" s="31">
        <v>0</v>
      </c>
      <c r="M99" s="36">
        <f t="shared" si="19"/>
        <v>0</v>
      </c>
      <c r="N99" s="31">
        <f t="shared" si="20"/>
        <v>27206680</v>
      </c>
      <c r="O99" s="36">
        <f t="shared" si="21"/>
        <v>0.80672092094471937</v>
      </c>
      <c r="P99" s="31">
        <v>12247573</v>
      </c>
      <c r="Q99" s="31">
        <v>53436564</v>
      </c>
      <c r="R99" s="31">
        <v>52109990</v>
      </c>
      <c r="S99" s="31">
        <v>38449860</v>
      </c>
      <c r="T99" s="36">
        <f t="shared" si="22"/>
        <v>0.73785966951826321</v>
      </c>
      <c r="U99" s="36">
        <f t="shared" si="23"/>
        <v>-0.30849124148923224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92249650</v>
      </c>
      <c r="E101" s="32">
        <f>SUM(E97:E100)</f>
        <v>284369027</v>
      </c>
      <c r="F101" s="32">
        <f>SUM(F97:F100)</f>
        <v>6066384</v>
      </c>
      <c r="G101" s="37">
        <f>IF(($D101     =0),0,($F101     /$D101     ))</f>
        <v>6.5760509660470257E-2</v>
      </c>
      <c r="H101" s="32">
        <f>SUM(H97:H100)</f>
        <v>24209562</v>
      </c>
      <c r="I101" s="37">
        <f>IF(($D101     =0),0,($H101     /$D101     ))</f>
        <v>0.26243527211214351</v>
      </c>
      <c r="J101" s="32">
        <f>SUM(J97:J100)</f>
        <v>27215897</v>
      </c>
      <c r="K101" s="37">
        <f>IF(($E101     =0),0,($J101     /$E101     ))</f>
        <v>9.5706263396962712E-2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57491843</v>
      </c>
      <c r="O101" s="37">
        <f>IF(($E101     =0),0,($N101     /$E101     ))</f>
        <v>0.20217336468222327</v>
      </c>
      <c r="P101" s="32">
        <f>SUM(P97:P100)</f>
        <v>17153443</v>
      </c>
      <c r="Q101" s="32">
        <f>SUM(Q97:Q100)</f>
        <v>93939532</v>
      </c>
      <c r="R101" s="32">
        <f>SUM(R97:R100)</f>
        <v>93480498</v>
      </c>
      <c r="S101" s="32">
        <f>SUM(S97:S100)</f>
        <v>54007062</v>
      </c>
      <c r="T101" s="37">
        <f>IF(($R101     =0),0,($S101     /$R101     ))</f>
        <v>0.57773613914637045</v>
      </c>
      <c r="U101" s="37">
        <f>IF(($P101     =0),0,(($J101     /$P101     )-1))</f>
        <v>0.58661424414911911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519070871</v>
      </c>
      <c r="E102" s="32">
        <f>SUM(E88:E90,E92:E95,E97:E100)</f>
        <v>688332481</v>
      </c>
      <c r="F102" s="32">
        <f>SUM(F88:F90,F92:F95,F97:F100)</f>
        <v>102682490</v>
      </c>
      <c r="G102" s="37">
        <f>IF(($D102     =0),0,($F102     /$D102     ))</f>
        <v>0.19781978865849323</v>
      </c>
      <c r="H102" s="32">
        <f>SUM(H88:H90,H92:H95,H97:H100)</f>
        <v>78286319</v>
      </c>
      <c r="I102" s="37">
        <f>IF(($D102     =0),0,($H102     /$D102     ))</f>
        <v>0.15082009678019478</v>
      </c>
      <c r="J102" s="32">
        <f>SUM(J88:J90,J92:J95,J97:J100)</f>
        <v>225459329</v>
      </c>
      <c r="K102" s="37">
        <f>IF(($E102     =0),0,($J102     /$E102     ))</f>
        <v>0.3275442249542776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406428138</v>
      </c>
      <c r="O102" s="37">
        <f>IF(($E102     =0),0,($N102     /$E102     ))</f>
        <v>0.5904532318590382</v>
      </c>
      <c r="P102" s="32">
        <f>SUM(P88:P90,P92:P95,P97:P100)</f>
        <v>66274043</v>
      </c>
      <c r="Q102" s="32">
        <f>SUM(Q88:Q90,Q92:Q95,Q97:Q100)</f>
        <v>463564183</v>
      </c>
      <c r="R102" s="32">
        <f>SUM(R88:R90,R92:R95,R97:R100)</f>
        <v>468680050</v>
      </c>
      <c r="S102" s="32">
        <f>SUM(S88:S90,S92:S95,S97:S100)</f>
        <v>220326081</v>
      </c>
      <c r="T102" s="37">
        <f>IF(($R102     =0),0,($S102     /$R102     ))</f>
        <v>0.47009912412529614</v>
      </c>
      <c r="U102" s="37">
        <f>IF(($P102     =0),0,(($J102     /$P102     )-1))</f>
        <v>2.40192507947644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325258100</v>
      </c>
      <c r="E105" s="31">
        <v>300429752</v>
      </c>
      <c r="F105" s="31">
        <v>65554451</v>
      </c>
      <c r="G105" s="36">
        <f t="shared" ref="G105:G136" si="24">IF(($D105     =0),0,($F105     /$D105     ))</f>
        <v>0.20154594458985034</v>
      </c>
      <c r="H105" s="31">
        <v>38735208</v>
      </c>
      <c r="I105" s="36">
        <f t="shared" ref="I105:I136" si="25">IF(($D105     =0),0,($H105     /$D105     ))</f>
        <v>0.11909067906379579</v>
      </c>
      <c r="J105" s="31">
        <v>78086054</v>
      </c>
      <c r="K105" s="36">
        <f t="shared" ref="K105:K136" si="26">IF(($E105     =0),0,($J105     /$E105     ))</f>
        <v>0.25991451738774529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182375713</v>
      </c>
      <c r="O105" s="36">
        <f t="shared" ref="O105:O136" si="29">IF(($E105     =0),0,($N105     /$E105     ))</f>
        <v>0.60704944096215874</v>
      </c>
      <c r="P105" s="31">
        <v>-56127706</v>
      </c>
      <c r="Q105" s="31">
        <v>217306980</v>
      </c>
      <c r="R105" s="31">
        <v>285186581</v>
      </c>
      <c r="S105" s="31">
        <v>112937611</v>
      </c>
      <c r="T105" s="36">
        <f t="shared" ref="T105:T136" si="30">IF(($R105     =0),0,($S105     /$R105     ))</f>
        <v>0.39601306135789049</v>
      </c>
      <c r="U105" s="36">
        <f t="shared" ref="U105:U136" si="31">IF(($P105     =0),0,(($J105     /$P105     )-1))</f>
        <v>-2.3912211911885368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325258100</v>
      </c>
      <c r="E106" s="32">
        <f>E105</f>
        <v>300429752</v>
      </c>
      <c r="F106" s="32">
        <f>F105</f>
        <v>65554451</v>
      </c>
      <c r="G106" s="37">
        <f t="shared" si="24"/>
        <v>0.20154594458985034</v>
      </c>
      <c r="H106" s="32">
        <f>H105</f>
        <v>38735208</v>
      </c>
      <c r="I106" s="37">
        <f t="shared" si="25"/>
        <v>0.11909067906379579</v>
      </c>
      <c r="J106" s="32">
        <f>J105</f>
        <v>78086054</v>
      </c>
      <c r="K106" s="37">
        <f t="shared" si="26"/>
        <v>0.25991451738774529</v>
      </c>
      <c r="L106" s="32">
        <f>L105</f>
        <v>0</v>
      </c>
      <c r="M106" s="37">
        <f t="shared" si="27"/>
        <v>0</v>
      </c>
      <c r="N106" s="32">
        <f t="shared" si="28"/>
        <v>182375713</v>
      </c>
      <c r="O106" s="37">
        <f t="shared" si="29"/>
        <v>0.60704944096215874</v>
      </c>
      <c r="P106" s="32">
        <f>P105</f>
        <v>-56127706</v>
      </c>
      <c r="Q106" s="32">
        <f>Q105</f>
        <v>217306980</v>
      </c>
      <c r="R106" s="32">
        <f>R105</f>
        <v>285186581</v>
      </c>
      <c r="S106" s="32">
        <f>S105</f>
        <v>112937611</v>
      </c>
      <c r="T106" s="37">
        <f t="shared" si="30"/>
        <v>0.39601306135789049</v>
      </c>
      <c r="U106" s="37">
        <f t="shared" si="31"/>
        <v>-2.3912211911885368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10420065</v>
      </c>
      <c r="E107" s="31">
        <v>10317544</v>
      </c>
      <c r="F107" s="31">
        <v>119384</v>
      </c>
      <c r="G107" s="36">
        <f t="shared" si="24"/>
        <v>1.1457126227139658E-2</v>
      </c>
      <c r="H107" s="31">
        <v>53705</v>
      </c>
      <c r="I107" s="36">
        <f t="shared" si="25"/>
        <v>5.1539985595099452E-3</v>
      </c>
      <c r="J107" s="31">
        <v>58403</v>
      </c>
      <c r="K107" s="36">
        <f t="shared" si="26"/>
        <v>5.6605525501030093E-3</v>
      </c>
      <c r="L107" s="31">
        <v>0</v>
      </c>
      <c r="M107" s="36">
        <f t="shared" si="27"/>
        <v>0</v>
      </c>
      <c r="N107" s="31">
        <f t="shared" si="28"/>
        <v>231492</v>
      </c>
      <c r="O107" s="36">
        <f t="shared" si="29"/>
        <v>2.2436734943897502E-2</v>
      </c>
      <c r="P107" s="31">
        <v>2574168</v>
      </c>
      <c r="Q107" s="31">
        <v>10399103</v>
      </c>
      <c r="R107" s="31">
        <v>10653103</v>
      </c>
      <c r="S107" s="31">
        <v>8828828</v>
      </c>
      <c r="T107" s="36">
        <f t="shared" si="30"/>
        <v>0.82875646654312829</v>
      </c>
      <c r="U107" s="36">
        <f t="shared" si="31"/>
        <v>-0.97731189261928519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8528923</v>
      </c>
      <c r="E108" s="31">
        <v>8578923</v>
      </c>
      <c r="F108" s="31">
        <v>0</v>
      </c>
      <c r="G108" s="36">
        <f t="shared" si="24"/>
        <v>0</v>
      </c>
      <c r="H108" s="31">
        <v>108636000</v>
      </c>
      <c r="I108" s="36">
        <f t="shared" si="25"/>
        <v>12.737364377659407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108636000</v>
      </c>
      <c r="O108" s="36">
        <f t="shared" si="29"/>
        <v>12.663127994038412</v>
      </c>
      <c r="P108" s="31">
        <v>0</v>
      </c>
      <c r="Q108" s="31">
        <v>5667949</v>
      </c>
      <c r="R108" s="31">
        <v>5717949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22835450</v>
      </c>
      <c r="E109" s="31">
        <v>22821950</v>
      </c>
      <c r="F109" s="31">
        <v>13913</v>
      </c>
      <c r="G109" s="36">
        <f t="shared" si="24"/>
        <v>6.0927198719534759E-4</v>
      </c>
      <c r="H109" s="31">
        <v>15276510</v>
      </c>
      <c r="I109" s="36">
        <f t="shared" si="25"/>
        <v>0.66898221843668504</v>
      </c>
      <c r="J109" s="31">
        <v>34771</v>
      </c>
      <c r="K109" s="36">
        <f t="shared" si="26"/>
        <v>1.5235770825893493E-3</v>
      </c>
      <c r="L109" s="31">
        <v>0</v>
      </c>
      <c r="M109" s="36">
        <f t="shared" si="27"/>
        <v>0</v>
      </c>
      <c r="N109" s="31">
        <f t="shared" si="28"/>
        <v>15325194</v>
      </c>
      <c r="O109" s="36">
        <f t="shared" si="29"/>
        <v>0.67151115483120416</v>
      </c>
      <c r="P109" s="31">
        <v>637014</v>
      </c>
      <c r="Q109" s="31">
        <v>22902864</v>
      </c>
      <c r="R109" s="31">
        <v>22827864</v>
      </c>
      <c r="S109" s="31">
        <v>12084645</v>
      </c>
      <c r="T109" s="36">
        <f t="shared" si="30"/>
        <v>0.5293813297643617</v>
      </c>
      <c r="U109" s="36">
        <f t="shared" si="31"/>
        <v>-0.94541564235636888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16243056</v>
      </c>
      <c r="E110" s="31">
        <v>16268996</v>
      </c>
      <c r="F110" s="31">
        <v>181261</v>
      </c>
      <c r="G110" s="36">
        <f t="shared" si="24"/>
        <v>1.1159291699788512E-2</v>
      </c>
      <c r="H110" s="31">
        <v>175757</v>
      </c>
      <c r="I110" s="36">
        <f t="shared" si="25"/>
        <v>1.0820439207991403E-2</v>
      </c>
      <c r="J110" s="31">
        <v>155640</v>
      </c>
      <c r="K110" s="36">
        <f t="shared" si="26"/>
        <v>9.5666628721280643E-3</v>
      </c>
      <c r="L110" s="31">
        <v>0</v>
      </c>
      <c r="M110" s="36">
        <f t="shared" si="27"/>
        <v>0</v>
      </c>
      <c r="N110" s="31">
        <f t="shared" si="28"/>
        <v>512658</v>
      </c>
      <c r="O110" s="36">
        <f t="shared" si="29"/>
        <v>3.1511348333972178E-2</v>
      </c>
      <c r="P110" s="31">
        <v>10436875</v>
      </c>
      <c r="Q110" s="31">
        <v>15739358</v>
      </c>
      <c r="R110" s="31">
        <v>15939358</v>
      </c>
      <c r="S110" s="31">
        <v>10813394</v>
      </c>
      <c r="T110" s="36">
        <f t="shared" si="30"/>
        <v>0.67840837755196914</v>
      </c>
      <c r="U110" s="36">
        <f t="shared" si="31"/>
        <v>-0.98508749026887843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58027494</v>
      </c>
      <c r="E112" s="32">
        <f>SUM(E107:E111)</f>
        <v>57987413</v>
      </c>
      <c r="F112" s="32">
        <f>SUM(F107:F111)</f>
        <v>314558</v>
      </c>
      <c r="G112" s="37">
        <f t="shared" si="24"/>
        <v>5.4208441260620351E-3</v>
      </c>
      <c r="H112" s="32">
        <f>SUM(H107:H111)</f>
        <v>124141972</v>
      </c>
      <c r="I112" s="37">
        <f t="shared" si="25"/>
        <v>2.1393646949496046</v>
      </c>
      <c r="J112" s="32">
        <f>SUM(J107:J111)</f>
        <v>248814</v>
      </c>
      <c r="K112" s="37">
        <f t="shared" si="26"/>
        <v>4.2908277353224918E-3</v>
      </c>
      <c r="L112" s="32">
        <f>SUM(L107:L111)</f>
        <v>0</v>
      </c>
      <c r="M112" s="37">
        <f t="shared" si="27"/>
        <v>0</v>
      </c>
      <c r="N112" s="32">
        <f t="shared" si="28"/>
        <v>124705344</v>
      </c>
      <c r="O112" s="37">
        <f t="shared" si="29"/>
        <v>2.150558846279278</v>
      </c>
      <c r="P112" s="32">
        <f>SUM(P107:P111)</f>
        <v>13648057</v>
      </c>
      <c r="Q112" s="32">
        <f>SUM(Q107:Q111)</f>
        <v>54709274</v>
      </c>
      <c r="R112" s="32">
        <f>SUM(R107:R111)</f>
        <v>55138274</v>
      </c>
      <c r="S112" s="32">
        <f>SUM(S107:S111)</f>
        <v>31726867</v>
      </c>
      <c r="T112" s="37">
        <f t="shared" si="30"/>
        <v>0.5754055159579351</v>
      </c>
      <c r="U112" s="37">
        <f t="shared" si="31"/>
        <v>-0.9817692730914005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3200500</v>
      </c>
      <c r="E113" s="31">
        <v>3208850</v>
      </c>
      <c r="F113" s="31">
        <v>847644</v>
      </c>
      <c r="G113" s="36">
        <f t="shared" si="24"/>
        <v>0.26484736759881267</v>
      </c>
      <c r="H113" s="31">
        <v>1034261</v>
      </c>
      <c r="I113" s="36">
        <f t="shared" si="25"/>
        <v>0.32315606936416186</v>
      </c>
      <c r="J113" s="31">
        <v>830064</v>
      </c>
      <c r="K113" s="36">
        <f t="shared" si="26"/>
        <v>0.25867958926095019</v>
      </c>
      <c r="L113" s="31">
        <v>0</v>
      </c>
      <c r="M113" s="36">
        <f t="shared" si="27"/>
        <v>0</v>
      </c>
      <c r="N113" s="31">
        <f t="shared" si="28"/>
        <v>2711969</v>
      </c>
      <c r="O113" s="36">
        <f t="shared" si="29"/>
        <v>0.84515293641024047</v>
      </c>
      <c r="P113" s="31">
        <v>1614779</v>
      </c>
      <c r="Q113" s="31">
        <v>3201000</v>
      </c>
      <c r="R113" s="31">
        <v>3200000</v>
      </c>
      <c r="S113" s="31">
        <v>1616518</v>
      </c>
      <c r="T113" s="36">
        <f t="shared" si="30"/>
        <v>0.50516187499999998</v>
      </c>
      <c r="U113" s="36">
        <f t="shared" si="31"/>
        <v>-0.48595814040187546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5133895</v>
      </c>
      <c r="E114" s="31">
        <v>5086874</v>
      </c>
      <c r="F114" s="31">
        <v>46095</v>
      </c>
      <c r="G114" s="36">
        <f t="shared" si="24"/>
        <v>8.9785630598210528E-3</v>
      </c>
      <c r="H114" s="31">
        <v>2565144</v>
      </c>
      <c r="I114" s="36">
        <f t="shared" si="25"/>
        <v>0.49964870726806837</v>
      </c>
      <c r="J114" s="31">
        <v>1202654</v>
      </c>
      <c r="K114" s="36">
        <f t="shared" si="26"/>
        <v>0.23642299769956951</v>
      </c>
      <c r="L114" s="31">
        <v>0</v>
      </c>
      <c r="M114" s="36">
        <f t="shared" si="27"/>
        <v>0</v>
      </c>
      <c r="N114" s="31">
        <f t="shared" si="28"/>
        <v>3813893</v>
      </c>
      <c r="O114" s="36">
        <f t="shared" si="29"/>
        <v>0.74975181221315879</v>
      </c>
      <c r="P114" s="31">
        <v>1504348</v>
      </c>
      <c r="Q114" s="31">
        <v>5092268</v>
      </c>
      <c r="R114" s="31">
        <v>5551569</v>
      </c>
      <c r="S114" s="31">
        <v>4398331</v>
      </c>
      <c r="T114" s="36">
        <f t="shared" si="30"/>
        <v>0.79226809574014123</v>
      </c>
      <c r="U114" s="36">
        <f t="shared" si="31"/>
        <v>-0.2005480114973397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3773292</v>
      </c>
      <c r="E115" s="31">
        <v>4738952</v>
      </c>
      <c r="F115" s="31">
        <v>990880</v>
      </c>
      <c r="G115" s="36">
        <f t="shared" si="24"/>
        <v>0.262603583290135</v>
      </c>
      <c r="H115" s="31">
        <v>3528290</v>
      </c>
      <c r="I115" s="36">
        <f t="shared" si="25"/>
        <v>0.93506943008916354</v>
      </c>
      <c r="J115" s="31">
        <v>3588628</v>
      </c>
      <c r="K115" s="36">
        <f t="shared" si="26"/>
        <v>0.75726194314692363</v>
      </c>
      <c r="L115" s="31">
        <v>0</v>
      </c>
      <c r="M115" s="36">
        <f t="shared" si="27"/>
        <v>0</v>
      </c>
      <c r="N115" s="31">
        <f t="shared" si="28"/>
        <v>8107798</v>
      </c>
      <c r="O115" s="36">
        <f t="shared" si="29"/>
        <v>1.7108841786116424</v>
      </c>
      <c r="P115" s="31">
        <v>3343069</v>
      </c>
      <c r="Q115" s="31">
        <v>11246309</v>
      </c>
      <c r="R115" s="31">
        <v>11485696</v>
      </c>
      <c r="S115" s="31">
        <v>11671920</v>
      </c>
      <c r="T115" s="36">
        <f t="shared" si="30"/>
        <v>1.0162135581509384</v>
      </c>
      <c r="U115" s="36">
        <f t="shared" si="31"/>
        <v>7.3453165339991466E-2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14281000</v>
      </c>
      <c r="E116" s="31">
        <v>14307000</v>
      </c>
      <c r="F116" s="31">
        <v>5189420</v>
      </c>
      <c r="G116" s="36">
        <f t="shared" si="24"/>
        <v>0.3633793151740074</v>
      </c>
      <c r="H116" s="31">
        <v>5589331</v>
      </c>
      <c r="I116" s="36">
        <f t="shared" si="25"/>
        <v>0.3913823261676353</v>
      </c>
      <c r="J116" s="31">
        <v>2005776</v>
      </c>
      <c r="K116" s="36">
        <f t="shared" si="26"/>
        <v>0.1401954288110715</v>
      </c>
      <c r="L116" s="31">
        <v>0</v>
      </c>
      <c r="M116" s="36">
        <f t="shared" si="27"/>
        <v>0</v>
      </c>
      <c r="N116" s="31">
        <f t="shared" si="28"/>
        <v>12784527</v>
      </c>
      <c r="O116" s="36">
        <f t="shared" si="29"/>
        <v>0.89358544768295245</v>
      </c>
      <c r="P116" s="31">
        <v>3911086</v>
      </c>
      <c r="Q116" s="31">
        <v>13053500</v>
      </c>
      <c r="R116" s="31">
        <v>13282000</v>
      </c>
      <c r="S116" s="31">
        <v>13191550</v>
      </c>
      <c r="T116" s="36">
        <f t="shared" si="30"/>
        <v>0.99319003162174369</v>
      </c>
      <c r="U116" s="36">
        <f t="shared" si="31"/>
        <v>-0.48715625276457741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77738320</v>
      </c>
      <c r="E117" s="31">
        <v>78329497</v>
      </c>
      <c r="F117" s="31">
        <v>-10642640</v>
      </c>
      <c r="G117" s="36">
        <f t="shared" si="24"/>
        <v>-0.13690339590564859</v>
      </c>
      <c r="H117" s="31">
        <v>7837743</v>
      </c>
      <c r="I117" s="36">
        <f t="shared" si="25"/>
        <v>0.10082212993540381</v>
      </c>
      <c r="J117" s="31">
        <v>6543266</v>
      </c>
      <c r="K117" s="36">
        <f t="shared" si="26"/>
        <v>8.3535146408510702E-2</v>
      </c>
      <c r="L117" s="31">
        <v>0</v>
      </c>
      <c r="M117" s="36">
        <f t="shared" si="27"/>
        <v>0</v>
      </c>
      <c r="N117" s="31">
        <f t="shared" si="28"/>
        <v>3738369</v>
      </c>
      <c r="O117" s="36">
        <f t="shared" si="29"/>
        <v>4.7726196939576929E-2</v>
      </c>
      <c r="P117" s="31">
        <v>3492759</v>
      </c>
      <c r="Q117" s="31">
        <v>24140827</v>
      </c>
      <c r="R117" s="31">
        <v>24751644</v>
      </c>
      <c r="S117" s="31">
        <v>18919738</v>
      </c>
      <c r="T117" s="36">
        <f t="shared" si="30"/>
        <v>0.76438308501851437</v>
      </c>
      <c r="U117" s="36">
        <f t="shared" si="31"/>
        <v>0.87338032770082341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2027035</v>
      </c>
      <c r="E118" s="31">
        <v>2039035</v>
      </c>
      <c r="F118" s="31">
        <v>843955</v>
      </c>
      <c r="G118" s="36">
        <f t="shared" si="24"/>
        <v>0.4163494956919836</v>
      </c>
      <c r="H118" s="31">
        <v>980485</v>
      </c>
      <c r="I118" s="36">
        <f t="shared" si="25"/>
        <v>0.48370403076414564</v>
      </c>
      <c r="J118" s="31">
        <v>202295</v>
      </c>
      <c r="K118" s="36">
        <f t="shared" si="26"/>
        <v>9.9211146449178167E-2</v>
      </c>
      <c r="L118" s="31">
        <v>0</v>
      </c>
      <c r="M118" s="36">
        <f t="shared" si="27"/>
        <v>0</v>
      </c>
      <c r="N118" s="31">
        <f t="shared" si="28"/>
        <v>2026735</v>
      </c>
      <c r="O118" s="36">
        <f t="shared" si="29"/>
        <v>0.99396773473726541</v>
      </c>
      <c r="P118" s="31">
        <v>564726</v>
      </c>
      <c r="Q118" s="31">
        <v>2028414</v>
      </c>
      <c r="R118" s="31">
        <v>10725876</v>
      </c>
      <c r="S118" s="31">
        <v>10292070</v>
      </c>
      <c r="T118" s="36">
        <f t="shared" si="30"/>
        <v>0.95955519157596081</v>
      </c>
      <c r="U118" s="36">
        <f t="shared" si="31"/>
        <v>-0.6417820323484309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3743004</v>
      </c>
      <c r="E119" s="31">
        <v>3457739</v>
      </c>
      <c r="F119" s="31">
        <v>59060</v>
      </c>
      <c r="G119" s="36">
        <f t="shared" si="24"/>
        <v>1.577877020703157E-2</v>
      </c>
      <c r="H119" s="31">
        <v>1757308</v>
      </c>
      <c r="I119" s="36">
        <f t="shared" si="25"/>
        <v>0.46949134972872059</v>
      </c>
      <c r="J119" s="31">
        <v>827456</v>
      </c>
      <c r="K119" s="36">
        <f t="shared" si="26"/>
        <v>0.23930551149175805</v>
      </c>
      <c r="L119" s="31">
        <v>0</v>
      </c>
      <c r="M119" s="36">
        <f t="shared" si="27"/>
        <v>0</v>
      </c>
      <c r="N119" s="31">
        <f t="shared" si="28"/>
        <v>2643824</v>
      </c>
      <c r="O119" s="36">
        <f t="shared" si="29"/>
        <v>0.76461063139814778</v>
      </c>
      <c r="P119" s="31">
        <v>1224373</v>
      </c>
      <c r="Q119" s="31">
        <v>5435256</v>
      </c>
      <c r="R119" s="31">
        <v>5689256</v>
      </c>
      <c r="S119" s="31">
        <v>36751798</v>
      </c>
      <c r="T119" s="36">
        <f t="shared" si="30"/>
        <v>6.4598601293385283</v>
      </c>
      <c r="U119" s="36">
        <f t="shared" si="31"/>
        <v>-0.32417980468370344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2959000</v>
      </c>
      <c r="E120" s="31">
        <v>2794000</v>
      </c>
      <c r="F120" s="31">
        <v>539515</v>
      </c>
      <c r="G120" s="36">
        <f t="shared" si="24"/>
        <v>0.18233017911456573</v>
      </c>
      <c r="H120" s="31">
        <v>550523</v>
      </c>
      <c r="I120" s="36">
        <f t="shared" si="25"/>
        <v>0.18605035484961135</v>
      </c>
      <c r="J120" s="31">
        <v>1135083</v>
      </c>
      <c r="K120" s="36">
        <f t="shared" si="26"/>
        <v>0.40625733715103796</v>
      </c>
      <c r="L120" s="31">
        <v>0</v>
      </c>
      <c r="M120" s="36">
        <f t="shared" si="27"/>
        <v>0</v>
      </c>
      <c r="N120" s="31">
        <f t="shared" si="28"/>
        <v>2225121</v>
      </c>
      <c r="O120" s="36">
        <f t="shared" si="29"/>
        <v>0.79639262705798142</v>
      </c>
      <c r="P120" s="31">
        <v>813203</v>
      </c>
      <c r="Q120" s="31">
        <v>2287000</v>
      </c>
      <c r="R120" s="31">
        <v>2287000</v>
      </c>
      <c r="S120" s="31">
        <v>1709241</v>
      </c>
      <c r="T120" s="36">
        <f t="shared" si="30"/>
        <v>0.7473725404459991</v>
      </c>
      <c r="U120" s="36">
        <f t="shared" si="31"/>
        <v>0.39581752649707402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112856046</v>
      </c>
      <c r="E121" s="32">
        <f>SUM(E113:E120)</f>
        <v>113961947</v>
      </c>
      <c r="F121" s="32">
        <f>SUM(F113:F120)</f>
        <v>-2126071</v>
      </c>
      <c r="G121" s="37">
        <f t="shared" si="24"/>
        <v>-1.8838786891399686E-2</v>
      </c>
      <c r="H121" s="32">
        <f>SUM(H113:H120)</f>
        <v>23843085</v>
      </c>
      <c r="I121" s="37">
        <f t="shared" si="25"/>
        <v>0.21126989510158808</v>
      </c>
      <c r="J121" s="32">
        <f>SUM(J113:J120)</f>
        <v>16335222</v>
      </c>
      <c r="K121" s="37">
        <f t="shared" si="26"/>
        <v>0.14333926744863354</v>
      </c>
      <c r="L121" s="32">
        <f>SUM(L113:L120)</f>
        <v>0</v>
      </c>
      <c r="M121" s="37">
        <f t="shared" si="27"/>
        <v>0</v>
      </c>
      <c r="N121" s="32">
        <f t="shared" si="28"/>
        <v>38052236</v>
      </c>
      <c r="O121" s="37">
        <f t="shared" si="29"/>
        <v>0.33390300009528617</v>
      </c>
      <c r="P121" s="32">
        <f>SUM(P113:P120)</f>
        <v>16468343</v>
      </c>
      <c r="Q121" s="32">
        <f>SUM(Q113:Q120)</f>
        <v>66484574</v>
      </c>
      <c r="R121" s="32">
        <f>SUM(R113:R120)</f>
        <v>76973041</v>
      </c>
      <c r="S121" s="32">
        <f>SUM(S113:S120)</f>
        <v>98551166</v>
      </c>
      <c r="T121" s="37">
        <f t="shared" si="30"/>
        <v>1.2803335391153379</v>
      </c>
      <c r="U121" s="37">
        <f t="shared" si="31"/>
        <v>-8.0834483469284235E-3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3807793</v>
      </c>
      <c r="E122" s="31">
        <v>4183520</v>
      </c>
      <c r="F122" s="31">
        <v>1534380</v>
      </c>
      <c r="G122" s="36">
        <f t="shared" si="24"/>
        <v>0.40295782885256631</v>
      </c>
      <c r="H122" s="31">
        <v>1239216</v>
      </c>
      <c r="I122" s="36">
        <f t="shared" si="25"/>
        <v>0.32544206053217706</v>
      </c>
      <c r="J122" s="31">
        <v>1395423</v>
      </c>
      <c r="K122" s="36">
        <f t="shared" si="26"/>
        <v>0.33355236738440358</v>
      </c>
      <c r="L122" s="31">
        <v>0</v>
      </c>
      <c r="M122" s="36">
        <f t="shared" si="27"/>
        <v>0</v>
      </c>
      <c r="N122" s="31">
        <f t="shared" si="28"/>
        <v>4169019</v>
      </c>
      <c r="O122" s="36">
        <f t="shared" si="29"/>
        <v>0.9965337801659846</v>
      </c>
      <c r="P122" s="31">
        <v>844370</v>
      </c>
      <c r="Q122" s="31">
        <v>3765309</v>
      </c>
      <c r="R122" s="31">
        <v>3765309</v>
      </c>
      <c r="S122" s="31">
        <v>3578688</v>
      </c>
      <c r="T122" s="36">
        <f t="shared" si="30"/>
        <v>0.95043673706460741</v>
      </c>
      <c r="U122" s="36">
        <f t="shared" si="31"/>
        <v>0.65262029678932221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7339659</v>
      </c>
      <c r="E123" s="31">
        <v>6950844</v>
      </c>
      <c r="F123" s="31">
        <v>1878742</v>
      </c>
      <c r="G123" s="36">
        <f t="shared" si="24"/>
        <v>0.25597129239927902</v>
      </c>
      <c r="H123" s="31">
        <v>2230036</v>
      </c>
      <c r="I123" s="36">
        <f t="shared" si="25"/>
        <v>0.30383373396502483</v>
      </c>
      <c r="J123" s="31">
        <v>5638576</v>
      </c>
      <c r="K123" s="36">
        <f t="shared" si="26"/>
        <v>0.81120738718923913</v>
      </c>
      <c r="L123" s="31">
        <v>0</v>
      </c>
      <c r="M123" s="36">
        <f t="shared" si="27"/>
        <v>0</v>
      </c>
      <c r="N123" s="31">
        <f t="shared" si="28"/>
        <v>9747354</v>
      </c>
      <c r="O123" s="36">
        <f t="shared" si="29"/>
        <v>1.4023266814792563</v>
      </c>
      <c r="P123" s="31">
        <v>2209029</v>
      </c>
      <c r="Q123" s="31">
        <v>7492005</v>
      </c>
      <c r="R123" s="31">
        <v>7302005</v>
      </c>
      <c r="S123" s="31">
        <v>4295923</v>
      </c>
      <c r="T123" s="36">
        <f t="shared" si="30"/>
        <v>0.58832101594014252</v>
      </c>
      <c r="U123" s="36">
        <f t="shared" si="31"/>
        <v>1.5525133440982439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7773480</v>
      </c>
      <c r="E124" s="31">
        <v>7903620</v>
      </c>
      <c r="F124" s="31">
        <v>1416598</v>
      </c>
      <c r="G124" s="36">
        <f t="shared" si="24"/>
        <v>0.18223472627446138</v>
      </c>
      <c r="H124" s="31">
        <v>2095662</v>
      </c>
      <c r="I124" s="36">
        <f t="shared" si="25"/>
        <v>0.26959122555149045</v>
      </c>
      <c r="J124" s="31">
        <v>2005864</v>
      </c>
      <c r="K124" s="36">
        <f t="shared" si="26"/>
        <v>0.25379054154931535</v>
      </c>
      <c r="L124" s="31">
        <v>0</v>
      </c>
      <c r="M124" s="36">
        <f t="shared" si="27"/>
        <v>0</v>
      </c>
      <c r="N124" s="31">
        <f t="shared" si="28"/>
        <v>5518124</v>
      </c>
      <c r="O124" s="36">
        <f t="shared" si="29"/>
        <v>0.6981767848150594</v>
      </c>
      <c r="P124" s="31">
        <v>1585112</v>
      </c>
      <c r="Q124" s="31">
        <v>7663524</v>
      </c>
      <c r="R124" s="31">
        <v>7932355</v>
      </c>
      <c r="S124" s="31">
        <v>4944229</v>
      </c>
      <c r="T124" s="36">
        <f t="shared" si="30"/>
        <v>0.6232990076717444</v>
      </c>
      <c r="U124" s="36">
        <f t="shared" si="31"/>
        <v>0.26543991844109449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345649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345649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18920932</v>
      </c>
      <c r="E126" s="32">
        <f>SUM(E122:E125)</f>
        <v>19037984</v>
      </c>
      <c r="F126" s="32">
        <f>SUM(F122:F125)</f>
        <v>4829720</v>
      </c>
      <c r="G126" s="37">
        <f t="shared" si="24"/>
        <v>0.2552580390860239</v>
      </c>
      <c r="H126" s="32">
        <f>SUM(H122:H125)</f>
        <v>5564914</v>
      </c>
      <c r="I126" s="37">
        <f t="shared" si="25"/>
        <v>0.2941141588585594</v>
      </c>
      <c r="J126" s="32">
        <f>SUM(J122:J125)</f>
        <v>9385512</v>
      </c>
      <c r="K126" s="37">
        <f t="shared" si="26"/>
        <v>0.49298875343103554</v>
      </c>
      <c r="L126" s="32">
        <f>SUM(L122:L125)</f>
        <v>0</v>
      </c>
      <c r="M126" s="37">
        <f t="shared" si="27"/>
        <v>0</v>
      </c>
      <c r="N126" s="32">
        <f t="shared" si="28"/>
        <v>19780146</v>
      </c>
      <c r="O126" s="37">
        <f t="shared" si="29"/>
        <v>1.0389832242741668</v>
      </c>
      <c r="P126" s="32">
        <f>SUM(P122:P125)</f>
        <v>4638511</v>
      </c>
      <c r="Q126" s="32">
        <f>SUM(Q122:Q125)</f>
        <v>18920838</v>
      </c>
      <c r="R126" s="32">
        <f>SUM(R122:R125)</f>
        <v>18999669</v>
      </c>
      <c r="S126" s="32">
        <f>SUM(S122:S125)</f>
        <v>12818840</v>
      </c>
      <c r="T126" s="37">
        <f t="shared" si="30"/>
        <v>0.67468754324088487</v>
      </c>
      <c r="U126" s="37">
        <f t="shared" si="31"/>
        <v>1.0233889711590636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6097800</v>
      </c>
      <c r="E127" s="31">
        <v>6339970</v>
      </c>
      <c r="F127" s="31">
        <v>316925</v>
      </c>
      <c r="G127" s="36">
        <f t="shared" si="24"/>
        <v>5.1973662632424811E-2</v>
      </c>
      <c r="H127" s="31">
        <v>892689</v>
      </c>
      <c r="I127" s="36">
        <f t="shared" si="25"/>
        <v>0.1463952573059136</v>
      </c>
      <c r="J127" s="31">
        <v>569154</v>
      </c>
      <c r="K127" s="36">
        <f t="shared" si="26"/>
        <v>8.9772349080516151E-2</v>
      </c>
      <c r="L127" s="31">
        <v>0</v>
      </c>
      <c r="M127" s="36">
        <f t="shared" si="27"/>
        <v>0</v>
      </c>
      <c r="N127" s="31">
        <f t="shared" si="28"/>
        <v>1778768</v>
      </c>
      <c r="O127" s="36">
        <f t="shared" si="29"/>
        <v>0.28056410361563228</v>
      </c>
      <c r="P127" s="31">
        <v>212113</v>
      </c>
      <c r="Q127" s="31">
        <v>6059801</v>
      </c>
      <c r="R127" s="31">
        <v>6639801</v>
      </c>
      <c r="S127" s="31">
        <v>5879482</v>
      </c>
      <c r="T127" s="36">
        <f t="shared" si="30"/>
        <v>0.88549069467593988</v>
      </c>
      <c r="U127" s="36">
        <f t="shared" si="31"/>
        <v>1.6832584518629221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4228728</v>
      </c>
      <c r="E128" s="31">
        <v>4498517</v>
      </c>
      <c r="F128" s="31">
        <v>1316455</v>
      </c>
      <c r="G128" s="36">
        <f t="shared" si="24"/>
        <v>0.3113122905989697</v>
      </c>
      <c r="H128" s="31">
        <v>1296297</v>
      </c>
      <c r="I128" s="36">
        <f t="shared" si="25"/>
        <v>0.30654537250918007</v>
      </c>
      <c r="J128" s="31">
        <v>1202338</v>
      </c>
      <c r="K128" s="36">
        <f t="shared" si="26"/>
        <v>0.26727430395394747</v>
      </c>
      <c r="L128" s="31">
        <v>0</v>
      </c>
      <c r="M128" s="36">
        <f t="shared" si="27"/>
        <v>0</v>
      </c>
      <c r="N128" s="31">
        <f t="shared" si="28"/>
        <v>3815090</v>
      </c>
      <c r="O128" s="36">
        <f t="shared" si="29"/>
        <v>0.84807726635244463</v>
      </c>
      <c r="P128" s="31">
        <v>22560</v>
      </c>
      <c r="Q128" s="31">
        <v>4034949</v>
      </c>
      <c r="R128" s="31">
        <v>3344900</v>
      </c>
      <c r="S128" s="31">
        <v>2444513</v>
      </c>
      <c r="T128" s="36">
        <f t="shared" si="30"/>
        <v>0.73081796167299473</v>
      </c>
      <c r="U128" s="36">
        <f t="shared" si="31"/>
        <v>52.295124113475175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1289004</v>
      </c>
      <c r="E129" s="31">
        <v>1289004</v>
      </c>
      <c r="F129" s="31">
        <v>4800</v>
      </c>
      <c r="G129" s="36">
        <f t="shared" si="24"/>
        <v>3.7238053566940057E-3</v>
      </c>
      <c r="H129" s="31">
        <v>29754</v>
      </c>
      <c r="I129" s="36">
        <f t="shared" si="25"/>
        <v>2.3082938454806967E-2</v>
      </c>
      <c r="J129" s="31">
        <v>123026</v>
      </c>
      <c r="K129" s="36">
        <f t="shared" si="26"/>
        <v>9.5442682877632648E-2</v>
      </c>
      <c r="L129" s="31">
        <v>0</v>
      </c>
      <c r="M129" s="36">
        <f t="shared" si="27"/>
        <v>0</v>
      </c>
      <c r="N129" s="31">
        <f t="shared" si="28"/>
        <v>157580</v>
      </c>
      <c r="O129" s="36">
        <f t="shared" si="29"/>
        <v>0.12224942668913362</v>
      </c>
      <c r="P129" s="31">
        <v>0</v>
      </c>
      <c r="Q129" s="31">
        <v>1289004</v>
      </c>
      <c r="R129" s="31">
        <v>2578008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2560621</v>
      </c>
      <c r="E130" s="31">
        <v>2560621</v>
      </c>
      <c r="F130" s="31">
        <v>596507</v>
      </c>
      <c r="G130" s="36">
        <f t="shared" si="24"/>
        <v>0.2329540373214154</v>
      </c>
      <c r="H130" s="31">
        <v>877584</v>
      </c>
      <c r="I130" s="36">
        <f t="shared" si="25"/>
        <v>0.34272311286988588</v>
      </c>
      <c r="J130" s="31">
        <v>657747</v>
      </c>
      <c r="K130" s="36">
        <f t="shared" si="26"/>
        <v>0.25687011080515232</v>
      </c>
      <c r="L130" s="31">
        <v>0</v>
      </c>
      <c r="M130" s="36">
        <f t="shared" si="27"/>
        <v>0</v>
      </c>
      <c r="N130" s="31">
        <f t="shared" si="28"/>
        <v>2131838</v>
      </c>
      <c r="O130" s="36">
        <f t="shared" si="29"/>
        <v>0.8325472609964536</v>
      </c>
      <c r="P130" s="31">
        <v>538622</v>
      </c>
      <c r="Q130" s="31">
        <v>2729209</v>
      </c>
      <c r="R130" s="31">
        <v>2542334</v>
      </c>
      <c r="S130" s="31">
        <v>1610339</v>
      </c>
      <c r="T130" s="36">
        <f t="shared" si="30"/>
        <v>0.63340969361224764</v>
      </c>
      <c r="U130" s="36">
        <f t="shared" si="31"/>
        <v>0.2211662353190178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14176153</v>
      </c>
      <c r="E132" s="32">
        <f>SUM(E127:E131)</f>
        <v>14688112</v>
      </c>
      <c r="F132" s="32">
        <f>SUM(F127:F131)</f>
        <v>2234687</v>
      </c>
      <c r="G132" s="37">
        <f t="shared" si="24"/>
        <v>0.15763705428405012</v>
      </c>
      <c r="H132" s="32">
        <f>SUM(H127:H131)</f>
        <v>3096324</v>
      </c>
      <c r="I132" s="37">
        <f t="shared" si="25"/>
        <v>0.21841778936782075</v>
      </c>
      <c r="J132" s="32">
        <f>SUM(J127:J131)</f>
        <v>2552265</v>
      </c>
      <c r="K132" s="37">
        <f t="shared" si="26"/>
        <v>0.1737639936296782</v>
      </c>
      <c r="L132" s="32">
        <f>SUM(L127:L131)</f>
        <v>0</v>
      </c>
      <c r="M132" s="37">
        <f t="shared" si="27"/>
        <v>0</v>
      </c>
      <c r="N132" s="32">
        <f t="shared" si="28"/>
        <v>7883276</v>
      </c>
      <c r="O132" s="37">
        <f t="shared" si="29"/>
        <v>0.53671132137336641</v>
      </c>
      <c r="P132" s="32">
        <f>SUM(P127:P131)</f>
        <v>773295</v>
      </c>
      <c r="Q132" s="32">
        <f>SUM(Q127:Q131)</f>
        <v>14112963</v>
      </c>
      <c r="R132" s="32">
        <f>SUM(R127:R131)</f>
        <v>15105043</v>
      </c>
      <c r="S132" s="32">
        <f>SUM(S127:S131)</f>
        <v>9934334</v>
      </c>
      <c r="T132" s="37">
        <f t="shared" si="30"/>
        <v>0.65768326511880837</v>
      </c>
      <c r="U132" s="37">
        <f t="shared" si="31"/>
        <v>2.300506275095533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11336461</v>
      </c>
      <c r="E133" s="31">
        <v>11451178</v>
      </c>
      <c r="F133" s="31">
        <v>2861827</v>
      </c>
      <c r="G133" s="36">
        <f t="shared" si="24"/>
        <v>0.25244447980723439</v>
      </c>
      <c r="H133" s="31">
        <v>2952256</v>
      </c>
      <c r="I133" s="36">
        <f t="shared" si="25"/>
        <v>0.26042130784907214</v>
      </c>
      <c r="J133" s="31">
        <v>3076885</v>
      </c>
      <c r="K133" s="36">
        <f t="shared" si="26"/>
        <v>0.26869593678484432</v>
      </c>
      <c r="L133" s="31">
        <v>0</v>
      </c>
      <c r="M133" s="36">
        <f t="shared" si="27"/>
        <v>0</v>
      </c>
      <c r="N133" s="31">
        <f t="shared" si="28"/>
        <v>8890968</v>
      </c>
      <c r="O133" s="36">
        <f t="shared" si="29"/>
        <v>0.77642387534278134</v>
      </c>
      <c r="P133" s="31">
        <v>2996616</v>
      </c>
      <c r="Q133" s="31">
        <v>13532997</v>
      </c>
      <c r="R133" s="31">
        <v>11755703</v>
      </c>
      <c r="S133" s="31">
        <v>9102085</v>
      </c>
      <c r="T133" s="36">
        <f t="shared" si="30"/>
        <v>0.77426973104032992</v>
      </c>
      <c r="U133" s="36">
        <f t="shared" si="31"/>
        <v>2.6786548560109091E-2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2038833</v>
      </c>
      <c r="E134" s="31">
        <v>2000383</v>
      </c>
      <c r="F134" s="31">
        <v>8300</v>
      </c>
      <c r="G134" s="36">
        <f t="shared" si="24"/>
        <v>4.0709562774391035E-3</v>
      </c>
      <c r="H134" s="31">
        <v>934601</v>
      </c>
      <c r="I134" s="36">
        <f t="shared" si="25"/>
        <v>0.45839997684950168</v>
      </c>
      <c r="J134" s="31">
        <v>434257</v>
      </c>
      <c r="K134" s="36">
        <f t="shared" si="26"/>
        <v>0.2170869278533161</v>
      </c>
      <c r="L134" s="31">
        <v>0</v>
      </c>
      <c r="M134" s="36">
        <f t="shared" si="27"/>
        <v>0</v>
      </c>
      <c r="N134" s="31">
        <f t="shared" si="28"/>
        <v>1377158</v>
      </c>
      <c r="O134" s="36">
        <f t="shared" si="29"/>
        <v>0.68844716236840642</v>
      </c>
      <c r="P134" s="31">
        <v>130614</v>
      </c>
      <c r="Q134" s="31">
        <v>2034846</v>
      </c>
      <c r="R134" s="31">
        <v>2034846</v>
      </c>
      <c r="S134" s="31">
        <v>1557380</v>
      </c>
      <c r="T134" s="36">
        <f t="shared" si="30"/>
        <v>0.76535521607040535</v>
      </c>
      <c r="U134" s="36">
        <f t="shared" si="31"/>
        <v>2.3247354801169857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23297000</v>
      </c>
      <c r="E136" s="31">
        <v>23297000</v>
      </c>
      <c r="F136" s="31">
        <v>9712776</v>
      </c>
      <c r="G136" s="36">
        <f t="shared" si="24"/>
        <v>0.41691101858608404</v>
      </c>
      <c r="H136" s="31">
        <v>5856366</v>
      </c>
      <c r="I136" s="36">
        <f t="shared" si="25"/>
        <v>0.25137854659398207</v>
      </c>
      <c r="J136" s="31">
        <v>5297191</v>
      </c>
      <c r="K136" s="36">
        <f t="shared" si="26"/>
        <v>0.2273765291668455</v>
      </c>
      <c r="L136" s="31">
        <v>0</v>
      </c>
      <c r="M136" s="36">
        <f t="shared" si="27"/>
        <v>0</v>
      </c>
      <c r="N136" s="31">
        <f t="shared" si="28"/>
        <v>20866333</v>
      </c>
      <c r="O136" s="36">
        <f t="shared" si="29"/>
        <v>0.89566609434691158</v>
      </c>
      <c r="P136" s="31">
        <v>7095805</v>
      </c>
      <c r="Q136" s="31">
        <v>19959197</v>
      </c>
      <c r="R136" s="31">
        <v>19959197</v>
      </c>
      <c r="S136" s="31">
        <v>19572513</v>
      </c>
      <c r="T136" s="36">
        <f t="shared" si="30"/>
        <v>0.98062627469431762</v>
      </c>
      <c r="U136" s="36">
        <f t="shared" si="31"/>
        <v>-0.25347568034916401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36672294</v>
      </c>
      <c r="E137" s="32">
        <f>SUM(E133:E136)</f>
        <v>36748561</v>
      </c>
      <c r="F137" s="32">
        <f>SUM(F133:F136)</f>
        <v>12582903</v>
      </c>
      <c r="G137" s="37">
        <f t="shared" ref="G137:G170" si="32">IF(($D137     =0),0,($F137     /$D137     ))</f>
        <v>0.34311742265155271</v>
      </c>
      <c r="H137" s="32">
        <f>SUM(H133:H136)</f>
        <v>9743223</v>
      </c>
      <c r="I137" s="37">
        <f t="shared" ref="I137:I170" si="33">IF(($D137     =0),0,($H137     /$D137     ))</f>
        <v>0.26568348846679729</v>
      </c>
      <c r="J137" s="32">
        <f>SUM(J133:J136)</f>
        <v>8808333</v>
      </c>
      <c r="K137" s="37">
        <f t="shared" ref="K137:K170" si="34">IF(($E137     =0),0,($J137     /$E137     ))</f>
        <v>0.2396919160997896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31134459</v>
      </c>
      <c r="O137" s="37">
        <f t="shared" ref="O137:O170" si="37">IF(($E137     =0),0,($N137     /$E137     ))</f>
        <v>0.84722933776917142</v>
      </c>
      <c r="P137" s="32">
        <f>SUM(P133:P136)</f>
        <v>10223035</v>
      </c>
      <c r="Q137" s="32">
        <f>SUM(Q133:Q136)</f>
        <v>35527040</v>
      </c>
      <c r="R137" s="32">
        <f>SUM(R133:R136)</f>
        <v>33749746</v>
      </c>
      <c r="S137" s="32">
        <f>SUM(S133:S136)</f>
        <v>30231978</v>
      </c>
      <c r="T137" s="37">
        <f t="shared" ref="T137:T170" si="38">IF(($R137     =0),0,($S137     /$R137     ))</f>
        <v>0.89576905260264772</v>
      </c>
      <c r="U137" s="37">
        <f t="shared" ref="U137:U170" si="39">IF(($P137     =0),0,(($J137     /$P137     )-1))</f>
        <v>-0.13838375785664436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18380356</v>
      </c>
      <c r="E138" s="31">
        <v>18380356</v>
      </c>
      <c r="F138" s="31">
        <v>9165426</v>
      </c>
      <c r="G138" s="36">
        <f t="shared" si="32"/>
        <v>0.49865334490800939</v>
      </c>
      <c r="H138" s="31">
        <v>7545795</v>
      </c>
      <c r="I138" s="36">
        <f t="shared" si="33"/>
        <v>0.41053584598687859</v>
      </c>
      <c r="J138" s="31">
        <v>5831111</v>
      </c>
      <c r="K138" s="36">
        <f t="shared" si="34"/>
        <v>0.31724690207306105</v>
      </c>
      <c r="L138" s="31">
        <v>0</v>
      </c>
      <c r="M138" s="36">
        <f t="shared" si="35"/>
        <v>0</v>
      </c>
      <c r="N138" s="31">
        <f t="shared" si="36"/>
        <v>22542332</v>
      </c>
      <c r="O138" s="36">
        <f t="shared" si="37"/>
        <v>1.226436092967949</v>
      </c>
      <c r="P138" s="31">
        <v>6536752</v>
      </c>
      <c r="Q138" s="31">
        <v>14149906</v>
      </c>
      <c r="R138" s="31">
        <v>17539906</v>
      </c>
      <c r="S138" s="31">
        <v>21027819</v>
      </c>
      <c r="T138" s="36">
        <f t="shared" si="38"/>
        <v>1.1988558547577164</v>
      </c>
      <c r="U138" s="36">
        <f t="shared" si="39"/>
        <v>-0.10794978913074871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25937106</v>
      </c>
      <c r="E139" s="31">
        <v>28192070</v>
      </c>
      <c r="F139" s="31">
        <v>10681923</v>
      </c>
      <c r="G139" s="36">
        <f t="shared" si="32"/>
        <v>0.41183943189344252</v>
      </c>
      <c r="H139" s="31">
        <v>8803934</v>
      </c>
      <c r="I139" s="36">
        <f t="shared" si="33"/>
        <v>0.33943393684707923</v>
      </c>
      <c r="J139" s="31">
        <v>8418148</v>
      </c>
      <c r="K139" s="36">
        <f t="shared" si="34"/>
        <v>0.29859985449809112</v>
      </c>
      <c r="L139" s="31">
        <v>0</v>
      </c>
      <c r="M139" s="36">
        <f t="shared" si="35"/>
        <v>0</v>
      </c>
      <c r="N139" s="31">
        <f t="shared" si="36"/>
        <v>27904005</v>
      </c>
      <c r="O139" s="36">
        <f t="shared" si="37"/>
        <v>0.98978205573411249</v>
      </c>
      <c r="P139" s="31">
        <v>6603882</v>
      </c>
      <c r="Q139" s="31">
        <v>24297187</v>
      </c>
      <c r="R139" s="31">
        <v>24297187</v>
      </c>
      <c r="S139" s="31">
        <v>24108839</v>
      </c>
      <c r="T139" s="36">
        <f t="shared" si="38"/>
        <v>0.99224815613428829</v>
      </c>
      <c r="U139" s="36">
        <f t="shared" si="39"/>
        <v>0.27472719833576664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5577567</v>
      </c>
      <c r="E140" s="31">
        <v>5577567</v>
      </c>
      <c r="F140" s="31">
        <v>1329967</v>
      </c>
      <c r="G140" s="36">
        <f t="shared" si="32"/>
        <v>0.23844930952868876</v>
      </c>
      <c r="H140" s="31">
        <v>2479403</v>
      </c>
      <c r="I140" s="36">
        <f t="shared" si="33"/>
        <v>0.4445312803951974</v>
      </c>
      <c r="J140" s="31">
        <v>705326</v>
      </c>
      <c r="K140" s="36">
        <f t="shared" si="34"/>
        <v>0.12645764721427818</v>
      </c>
      <c r="L140" s="31">
        <v>0</v>
      </c>
      <c r="M140" s="36">
        <f t="shared" si="35"/>
        <v>0</v>
      </c>
      <c r="N140" s="31">
        <f t="shared" si="36"/>
        <v>4514696</v>
      </c>
      <c r="O140" s="36">
        <f t="shared" si="37"/>
        <v>0.80943823713816432</v>
      </c>
      <c r="P140" s="31">
        <v>215662</v>
      </c>
      <c r="Q140" s="31">
        <v>5535100</v>
      </c>
      <c r="R140" s="31">
        <v>5535100</v>
      </c>
      <c r="S140" s="31">
        <v>2858935</v>
      </c>
      <c r="T140" s="36">
        <f t="shared" si="38"/>
        <v>0.51651009015193949</v>
      </c>
      <c r="U140" s="36">
        <f t="shared" si="39"/>
        <v>2.2705158998803685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2900514</v>
      </c>
      <c r="E141" s="31">
        <v>3043975</v>
      </c>
      <c r="F141" s="31">
        <v>1255918</v>
      </c>
      <c r="G141" s="36">
        <f t="shared" si="32"/>
        <v>0.43299842717532133</v>
      </c>
      <c r="H141" s="31">
        <v>3348357</v>
      </c>
      <c r="I141" s="36">
        <f t="shared" si="33"/>
        <v>1.1544012543983584</v>
      </c>
      <c r="J141" s="31">
        <v>-2580639</v>
      </c>
      <c r="K141" s="36">
        <f t="shared" si="34"/>
        <v>-0.84778587209159073</v>
      </c>
      <c r="L141" s="31">
        <v>0</v>
      </c>
      <c r="M141" s="36">
        <f t="shared" si="35"/>
        <v>0</v>
      </c>
      <c r="N141" s="31">
        <f t="shared" si="36"/>
        <v>2023636</v>
      </c>
      <c r="O141" s="36">
        <f t="shared" si="37"/>
        <v>0.6648004664952899</v>
      </c>
      <c r="P141" s="31">
        <v>356078</v>
      </c>
      <c r="Q141" s="31">
        <v>2896931</v>
      </c>
      <c r="R141" s="31">
        <v>2896931</v>
      </c>
      <c r="S141" s="31">
        <v>2961264</v>
      </c>
      <c r="T141" s="36">
        <f t="shared" si="38"/>
        <v>1.0222072945472294</v>
      </c>
      <c r="U141" s="36">
        <f t="shared" si="39"/>
        <v>-8.2473980420020325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2076186</v>
      </c>
      <c r="E142" s="31">
        <v>3072157</v>
      </c>
      <c r="F142" s="31">
        <v>45318</v>
      </c>
      <c r="G142" s="36">
        <f t="shared" si="32"/>
        <v>2.1827524123561183E-2</v>
      </c>
      <c r="H142" s="31">
        <v>1019416</v>
      </c>
      <c r="I142" s="36">
        <f t="shared" si="33"/>
        <v>0.49100417785304401</v>
      </c>
      <c r="J142" s="31">
        <v>23527</v>
      </c>
      <c r="K142" s="36">
        <f t="shared" si="34"/>
        <v>7.6581372631672143E-3</v>
      </c>
      <c r="L142" s="31">
        <v>0</v>
      </c>
      <c r="M142" s="36">
        <f t="shared" si="35"/>
        <v>0</v>
      </c>
      <c r="N142" s="31">
        <f t="shared" si="36"/>
        <v>1088261</v>
      </c>
      <c r="O142" s="36">
        <f t="shared" si="37"/>
        <v>0.35423352387264062</v>
      </c>
      <c r="P142" s="31">
        <v>19915</v>
      </c>
      <c r="Q142" s="31">
        <v>8768553</v>
      </c>
      <c r="R142" s="31">
        <v>8792553</v>
      </c>
      <c r="S142" s="31">
        <v>57235</v>
      </c>
      <c r="T142" s="36">
        <f t="shared" si="38"/>
        <v>6.5094859251914657E-3</v>
      </c>
      <c r="U142" s="36">
        <f t="shared" si="39"/>
        <v>0.18137082601054488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1922000</v>
      </c>
      <c r="E143" s="31">
        <v>2147032</v>
      </c>
      <c r="F143" s="31">
        <v>7600</v>
      </c>
      <c r="G143" s="36">
        <f t="shared" si="32"/>
        <v>3.9542143600416234E-3</v>
      </c>
      <c r="H143" s="31">
        <v>206226</v>
      </c>
      <c r="I143" s="36">
        <f t="shared" si="33"/>
        <v>0.10729760665972946</v>
      </c>
      <c r="J143" s="31">
        <v>229812</v>
      </c>
      <c r="K143" s="36">
        <f t="shared" si="34"/>
        <v>0.10703706325755741</v>
      </c>
      <c r="L143" s="31">
        <v>0</v>
      </c>
      <c r="M143" s="36">
        <f t="shared" si="35"/>
        <v>0</v>
      </c>
      <c r="N143" s="31">
        <f t="shared" si="36"/>
        <v>443638</v>
      </c>
      <c r="O143" s="36">
        <f t="shared" si="37"/>
        <v>0.2066284992491961</v>
      </c>
      <c r="P143" s="31">
        <v>956800</v>
      </c>
      <c r="Q143" s="31">
        <v>1911000</v>
      </c>
      <c r="R143" s="31">
        <v>2243184</v>
      </c>
      <c r="S143" s="31">
        <v>1033908</v>
      </c>
      <c r="T143" s="36">
        <f t="shared" si="38"/>
        <v>0.46091091947874091</v>
      </c>
      <c r="U143" s="36">
        <f t="shared" si="39"/>
        <v>-0.75981187290969898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56793729</v>
      </c>
      <c r="E144" s="32">
        <f>SUM(E138:E143)</f>
        <v>60413157</v>
      </c>
      <c r="F144" s="32">
        <f>SUM(F138:F143)</f>
        <v>22486152</v>
      </c>
      <c r="G144" s="37">
        <f t="shared" si="32"/>
        <v>0.39592667000259835</v>
      </c>
      <c r="H144" s="32">
        <f>SUM(H138:H143)</f>
        <v>23403131</v>
      </c>
      <c r="I144" s="37">
        <f t="shared" si="33"/>
        <v>0.41207244905507084</v>
      </c>
      <c r="J144" s="32">
        <f>SUM(J138:J143)</f>
        <v>12627285</v>
      </c>
      <c r="K144" s="37">
        <f t="shared" si="34"/>
        <v>0.20901547985648225</v>
      </c>
      <c r="L144" s="32">
        <f>SUM(L138:L143)</f>
        <v>0</v>
      </c>
      <c r="M144" s="37">
        <f t="shared" si="35"/>
        <v>0</v>
      </c>
      <c r="N144" s="32">
        <f t="shared" si="36"/>
        <v>58516568</v>
      </c>
      <c r="O144" s="37">
        <f t="shared" si="37"/>
        <v>0.96860635837984765</v>
      </c>
      <c r="P144" s="32">
        <f>SUM(P138:P143)</f>
        <v>14689089</v>
      </c>
      <c r="Q144" s="32">
        <f>SUM(Q138:Q143)</f>
        <v>57558677</v>
      </c>
      <c r="R144" s="32">
        <f>SUM(R138:R143)</f>
        <v>61304861</v>
      </c>
      <c r="S144" s="32">
        <f>SUM(S138:S143)</f>
        <v>52048000</v>
      </c>
      <c r="T144" s="37">
        <f t="shared" si="38"/>
        <v>0.84900282214162426</v>
      </c>
      <c r="U144" s="37">
        <f t="shared" si="39"/>
        <v>-0.1403629592005331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3203511</v>
      </c>
      <c r="E145" s="31">
        <v>2958215</v>
      </c>
      <c r="F145" s="31">
        <v>571405</v>
      </c>
      <c r="G145" s="36">
        <f t="shared" si="32"/>
        <v>0.17836835896614683</v>
      </c>
      <c r="H145" s="31">
        <v>1368922</v>
      </c>
      <c r="I145" s="36">
        <f t="shared" si="33"/>
        <v>0.42731927563226724</v>
      </c>
      <c r="J145" s="31">
        <v>763225</v>
      </c>
      <c r="K145" s="36">
        <f t="shared" si="34"/>
        <v>0.25800186937054947</v>
      </c>
      <c r="L145" s="31">
        <v>0</v>
      </c>
      <c r="M145" s="36">
        <f t="shared" si="35"/>
        <v>0</v>
      </c>
      <c r="N145" s="31">
        <f t="shared" si="36"/>
        <v>2703552</v>
      </c>
      <c r="O145" s="36">
        <f t="shared" si="37"/>
        <v>0.91391328892592327</v>
      </c>
      <c r="P145" s="31">
        <v>819305</v>
      </c>
      <c r="Q145" s="31">
        <v>2987654</v>
      </c>
      <c r="R145" s="31">
        <v>2985879</v>
      </c>
      <c r="S145" s="31">
        <v>1972615</v>
      </c>
      <c r="T145" s="36">
        <f t="shared" si="38"/>
        <v>0.66064800348574071</v>
      </c>
      <c r="U145" s="36">
        <f t="shared" si="39"/>
        <v>-6.8448257974746851E-2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77071246</v>
      </c>
      <c r="E146" s="31">
        <v>77071246</v>
      </c>
      <c r="F146" s="31">
        <v>32114245</v>
      </c>
      <c r="G146" s="36">
        <f t="shared" si="32"/>
        <v>0.41668257186344176</v>
      </c>
      <c r="H146" s="31">
        <v>25696968</v>
      </c>
      <c r="I146" s="36">
        <f t="shared" si="33"/>
        <v>0.33341835423291327</v>
      </c>
      <c r="J146" s="31">
        <v>19270016</v>
      </c>
      <c r="K146" s="36">
        <f t="shared" si="34"/>
        <v>0.25002860340418009</v>
      </c>
      <c r="L146" s="31">
        <v>0</v>
      </c>
      <c r="M146" s="36">
        <f t="shared" si="35"/>
        <v>0</v>
      </c>
      <c r="N146" s="31">
        <f t="shared" si="36"/>
        <v>77081229</v>
      </c>
      <c r="O146" s="36">
        <f t="shared" si="37"/>
        <v>1.000129529500535</v>
      </c>
      <c r="P146" s="31">
        <v>21187593</v>
      </c>
      <c r="Q146" s="31">
        <v>76571246</v>
      </c>
      <c r="R146" s="31">
        <v>76571246</v>
      </c>
      <c r="S146" s="31">
        <v>76580383</v>
      </c>
      <c r="T146" s="36">
        <f t="shared" si="38"/>
        <v>1.0001193267770516</v>
      </c>
      <c r="U146" s="36">
        <f t="shared" si="39"/>
        <v>-9.0504711884922484E-2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42590394</v>
      </c>
      <c r="E147" s="31">
        <v>42660056</v>
      </c>
      <c r="F147" s="31">
        <v>3700111</v>
      </c>
      <c r="G147" s="36">
        <f t="shared" si="32"/>
        <v>8.6876655801775393E-2</v>
      </c>
      <c r="H147" s="31">
        <v>35794290</v>
      </c>
      <c r="I147" s="36">
        <f t="shared" si="33"/>
        <v>0.84043106058140715</v>
      </c>
      <c r="J147" s="31">
        <v>133099</v>
      </c>
      <c r="K147" s="36">
        <f t="shared" si="34"/>
        <v>3.1199912161390506E-3</v>
      </c>
      <c r="L147" s="31">
        <v>0</v>
      </c>
      <c r="M147" s="36">
        <f t="shared" si="35"/>
        <v>0</v>
      </c>
      <c r="N147" s="31">
        <f t="shared" si="36"/>
        <v>39627500</v>
      </c>
      <c r="O147" s="36">
        <f t="shared" si="37"/>
        <v>0.92891345477839971</v>
      </c>
      <c r="P147" s="31">
        <v>7222051</v>
      </c>
      <c r="Q147" s="31">
        <v>43260657</v>
      </c>
      <c r="R147" s="31">
        <v>43759362</v>
      </c>
      <c r="S147" s="31">
        <v>66297045</v>
      </c>
      <c r="T147" s="36">
        <f t="shared" si="38"/>
        <v>1.5150368280049422</v>
      </c>
      <c r="U147" s="36">
        <f t="shared" si="39"/>
        <v>-0.98157047077069937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1797</v>
      </c>
      <c r="G148" s="36">
        <f t="shared" si="32"/>
        <v>0</v>
      </c>
      <c r="H148" s="31">
        <v>1614</v>
      </c>
      <c r="I148" s="36">
        <f t="shared" si="33"/>
        <v>0</v>
      </c>
      <c r="J148" s="31">
        <v>39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3450</v>
      </c>
      <c r="O148" s="36">
        <f t="shared" si="37"/>
        <v>0</v>
      </c>
      <c r="P148" s="31">
        <v>43</v>
      </c>
      <c r="Q148" s="31">
        <v>0</v>
      </c>
      <c r="R148" s="31">
        <v>0</v>
      </c>
      <c r="S148" s="31">
        <v>1897</v>
      </c>
      <c r="T148" s="36">
        <f t="shared" si="38"/>
        <v>0</v>
      </c>
      <c r="U148" s="36">
        <f t="shared" si="39"/>
        <v>-9.3023255813953543E-2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2330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2330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122865151</v>
      </c>
      <c r="E150" s="32">
        <f>SUM(E145:E149)</f>
        <v>122689517</v>
      </c>
      <c r="F150" s="32">
        <f>SUM(F145:F149)</f>
        <v>36389888</v>
      </c>
      <c r="G150" s="37">
        <f t="shared" si="32"/>
        <v>0.296177457186375</v>
      </c>
      <c r="H150" s="32">
        <f>SUM(H145:H149)</f>
        <v>62861794</v>
      </c>
      <c r="I150" s="37">
        <f t="shared" si="33"/>
        <v>0.51163241560660278</v>
      </c>
      <c r="J150" s="32">
        <f>SUM(J145:J149)</f>
        <v>20166379</v>
      </c>
      <c r="K150" s="37">
        <f t="shared" si="34"/>
        <v>0.16436921012575181</v>
      </c>
      <c r="L150" s="32">
        <f>SUM(L145:L149)</f>
        <v>0</v>
      </c>
      <c r="M150" s="37">
        <f t="shared" si="35"/>
        <v>0</v>
      </c>
      <c r="N150" s="32">
        <f t="shared" si="36"/>
        <v>119418061</v>
      </c>
      <c r="O150" s="37">
        <f t="shared" si="37"/>
        <v>0.97333548880137821</v>
      </c>
      <c r="P150" s="32">
        <f>SUM(P145:P149)</f>
        <v>29228992</v>
      </c>
      <c r="Q150" s="32">
        <f>SUM(Q145:Q149)</f>
        <v>122819557</v>
      </c>
      <c r="R150" s="32">
        <f>SUM(R145:R149)</f>
        <v>123316487</v>
      </c>
      <c r="S150" s="32">
        <f>SUM(S145:S149)</f>
        <v>144851940</v>
      </c>
      <c r="T150" s="37">
        <f t="shared" si="38"/>
        <v>1.1746356348928428</v>
      </c>
      <c r="U150" s="37">
        <f t="shared" si="39"/>
        <v>-0.31005561190751973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3187000</v>
      </c>
      <c r="E151" s="31">
        <v>3187000</v>
      </c>
      <c r="F151" s="31">
        <v>1011553</v>
      </c>
      <c r="G151" s="36">
        <f t="shared" si="32"/>
        <v>0.31739974898023221</v>
      </c>
      <c r="H151" s="31">
        <v>1266929</v>
      </c>
      <c r="I151" s="36">
        <f t="shared" si="33"/>
        <v>0.39753027925949169</v>
      </c>
      <c r="J151" s="31">
        <v>910642</v>
      </c>
      <c r="K151" s="36">
        <f t="shared" si="34"/>
        <v>0.28573642924380294</v>
      </c>
      <c r="L151" s="31">
        <v>0</v>
      </c>
      <c r="M151" s="36">
        <f t="shared" si="35"/>
        <v>0</v>
      </c>
      <c r="N151" s="31">
        <f t="shared" si="36"/>
        <v>3189124</v>
      </c>
      <c r="O151" s="36">
        <f t="shared" si="37"/>
        <v>1.0006664574835269</v>
      </c>
      <c r="P151" s="31">
        <v>836580</v>
      </c>
      <c r="Q151" s="31">
        <v>3187000</v>
      </c>
      <c r="R151" s="31">
        <v>1223000</v>
      </c>
      <c r="S151" s="31">
        <v>2886994</v>
      </c>
      <c r="T151" s="36">
        <f t="shared" si="38"/>
        <v>2.3605838103025349</v>
      </c>
      <c r="U151" s="36">
        <f t="shared" si="39"/>
        <v>8.8529489110425796E-2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19041000</v>
      </c>
      <c r="E152" s="31">
        <v>17807100</v>
      </c>
      <c r="F152" s="31">
        <v>1470118</v>
      </c>
      <c r="G152" s="36">
        <f t="shared" si="32"/>
        <v>7.7208024788614049E-2</v>
      </c>
      <c r="H152" s="31">
        <v>11347762</v>
      </c>
      <c r="I152" s="36">
        <f t="shared" si="33"/>
        <v>0.59596460269943807</v>
      </c>
      <c r="J152" s="31">
        <v>1745500</v>
      </c>
      <c r="K152" s="36">
        <f t="shared" si="34"/>
        <v>9.8022698811148362E-2</v>
      </c>
      <c r="L152" s="31">
        <v>0</v>
      </c>
      <c r="M152" s="36">
        <f t="shared" si="35"/>
        <v>0</v>
      </c>
      <c r="N152" s="31">
        <f t="shared" si="36"/>
        <v>14563380</v>
      </c>
      <c r="O152" s="36">
        <f t="shared" si="37"/>
        <v>0.81784119817376211</v>
      </c>
      <c r="P152" s="31">
        <v>9982724</v>
      </c>
      <c r="Q152" s="31">
        <v>19232500</v>
      </c>
      <c r="R152" s="31">
        <v>19541901</v>
      </c>
      <c r="S152" s="31">
        <v>12282417</v>
      </c>
      <c r="T152" s="36">
        <f t="shared" si="38"/>
        <v>0.62851700046991332</v>
      </c>
      <c r="U152" s="36">
        <f t="shared" si="39"/>
        <v>-0.82514792555619088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9435280</v>
      </c>
      <c r="E153" s="31">
        <v>10556490</v>
      </c>
      <c r="F153" s="31">
        <v>90444</v>
      </c>
      <c r="G153" s="36">
        <f t="shared" si="32"/>
        <v>9.5857250659227913E-3</v>
      </c>
      <c r="H153" s="31">
        <v>6573224</v>
      </c>
      <c r="I153" s="36">
        <f t="shared" si="33"/>
        <v>0.69666443391187116</v>
      </c>
      <c r="J153" s="31">
        <v>83958</v>
      </c>
      <c r="K153" s="36">
        <f t="shared" si="34"/>
        <v>7.9532117209413361E-3</v>
      </c>
      <c r="L153" s="31">
        <v>0</v>
      </c>
      <c r="M153" s="36">
        <f t="shared" si="35"/>
        <v>0</v>
      </c>
      <c r="N153" s="31">
        <f t="shared" si="36"/>
        <v>6747626</v>
      </c>
      <c r="O153" s="36">
        <f t="shared" si="37"/>
        <v>0.63919219361738611</v>
      </c>
      <c r="P153" s="31">
        <v>57791</v>
      </c>
      <c r="Q153" s="31">
        <v>9742780</v>
      </c>
      <c r="R153" s="31">
        <v>10452780</v>
      </c>
      <c r="S153" s="31">
        <v>6659418</v>
      </c>
      <c r="T153" s="36">
        <f t="shared" si="38"/>
        <v>0.63709539471796017</v>
      </c>
      <c r="U153" s="36">
        <f t="shared" si="39"/>
        <v>0.45278676610544899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1256543</v>
      </c>
      <c r="E154" s="31">
        <v>1256543</v>
      </c>
      <c r="F154" s="31">
        <v>385151</v>
      </c>
      <c r="G154" s="36">
        <f t="shared" si="32"/>
        <v>0.30651637070915999</v>
      </c>
      <c r="H154" s="31">
        <v>481576</v>
      </c>
      <c r="I154" s="36">
        <f t="shared" si="33"/>
        <v>0.38325469164206877</v>
      </c>
      <c r="J154" s="31">
        <v>393930</v>
      </c>
      <c r="K154" s="36">
        <f t="shared" si="34"/>
        <v>0.31350299989733738</v>
      </c>
      <c r="L154" s="31">
        <v>0</v>
      </c>
      <c r="M154" s="36">
        <f t="shared" si="35"/>
        <v>0</v>
      </c>
      <c r="N154" s="31">
        <f t="shared" si="36"/>
        <v>1260657</v>
      </c>
      <c r="O154" s="36">
        <f t="shared" si="37"/>
        <v>1.0032740622485661</v>
      </c>
      <c r="P154" s="31">
        <v>364537</v>
      </c>
      <c r="Q154" s="31">
        <v>1255969</v>
      </c>
      <c r="R154" s="31">
        <v>1255969</v>
      </c>
      <c r="S154" s="31">
        <v>1175899</v>
      </c>
      <c r="T154" s="36">
        <f t="shared" si="38"/>
        <v>0.93624842651371176</v>
      </c>
      <c r="U154" s="36">
        <f t="shared" si="39"/>
        <v>8.0631047054208427E-2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9581720</v>
      </c>
      <c r="E155" s="31">
        <v>9377720</v>
      </c>
      <c r="F155" s="31">
        <v>920557</v>
      </c>
      <c r="G155" s="36">
        <f t="shared" si="32"/>
        <v>9.6074295637943924E-2</v>
      </c>
      <c r="H155" s="31">
        <v>1742316</v>
      </c>
      <c r="I155" s="36">
        <f t="shared" si="33"/>
        <v>0.18183749890416334</v>
      </c>
      <c r="J155" s="31">
        <v>1830906</v>
      </c>
      <c r="K155" s="36">
        <f t="shared" si="34"/>
        <v>0.19523999436963355</v>
      </c>
      <c r="L155" s="31">
        <v>0</v>
      </c>
      <c r="M155" s="36">
        <f t="shared" si="35"/>
        <v>0</v>
      </c>
      <c r="N155" s="31">
        <f t="shared" si="36"/>
        <v>4493779</v>
      </c>
      <c r="O155" s="36">
        <f t="shared" si="37"/>
        <v>0.47919739552897717</v>
      </c>
      <c r="P155" s="31">
        <v>435944</v>
      </c>
      <c r="Q155" s="31">
        <v>9492000</v>
      </c>
      <c r="R155" s="31">
        <v>5925424</v>
      </c>
      <c r="S155" s="31">
        <v>1688390</v>
      </c>
      <c r="T155" s="36">
        <f t="shared" si="38"/>
        <v>0.28493994691350355</v>
      </c>
      <c r="U155" s="36">
        <f t="shared" si="39"/>
        <v>3.1998651202906796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405285</v>
      </c>
      <c r="E156" s="31">
        <v>405285</v>
      </c>
      <c r="F156" s="31">
        <v>117692</v>
      </c>
      <c r="G156" s="36">
        <f t="shared" si="32"/>
        <v>0.29039318010782533</v>
      </c>
      <c r="H156" s="31">
        <v>129986</v>
      </c>
      <c r="I156" s="36">
        <f t="shared" si="33"/>
        <v>0.32072738936797562</v>
      </c>
      <c r="J156" s="31">
        <v>94217</v>
      </c>
      <c r="K156" s="36">
        <f t="shared" si="34"/>
        <v>0.23247097721356577</v>
      </c>
      <c r="L156" s="31">
        <v>0</v>
      </c>
      <c r="M156" s="36">
        <f t="shared" si="35"/>
        <v>0</v>
      </c>
      <c r="N156" s="31">
        <f t="shared" si="36"/>
        <v>341895</v>
      </c>
      <c r="O156" s="36">
        <f t="shared" si="37"/>
        <v>0.84359154668936676</v>
      </c>
      <c r="P156" s="31">
        <v>108201</v>
      </c>
      <c r="Q156" s="31">
        <v>449378</v>
      </c>
      <c r="R156" s="31">
        <v>449378</v>
      </c>
      <c r="S156" s="31">
        <v>299049</v>
      </c>
      <c r="T156" s="36">
        <f t="shared" si="38"/>
        <v>0.66547316513046928</v>
      </c>
      <c r="U156" s="36">
        <f t="shared" si="39"/>
        <v>-0.12924094971395828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42906828</v>
      </c>
      <c r="E157" s="32">
        <f>SUM(E151:E156)</f>
        <v>42590138</v>
      </c>
      <c r="F157" s="32">
        <f>SUM(F151:F156)</f>
        <v>3995515</v>
      </c>
      <c r="G157" s="37">
        <f t="shared" si="32"/>
        <v>9.3120726612556867E-2</v>
      </c>
      <c r="H157" s="32">
        <f>SUM(H151:H156)</f>
        <v>21541793</v>
      </c>
      <c r="I157" s="37">
        <f t="shared" si="33"/>
        <v>0.50205978871241663</v>
      </c>
      <c r="J157" s="32">
        <f>SUM(J151:J156)</f>
        <v>5059153</v>
      </c>
      <c r="K157" s="37">
        <f t="shared" si="34"/>
        <v>0.11878695955387607</v>
      </c>
      <c r="L157" s="32">
        <f>SUM(L151:L156)</f>
        <v>0</v>
      </c>
      <c r="M157" s="37">
        <f t="shared" si="35"/>
        <v>0</v>
      </c>
      <c r="N157" s="32">
        <f t="shared" si="36"/>
        <v>30596461</v>
      </c>
      <c r="O157" s="37">
        <f t="shared" si="37"/>
        <v>0.71839309372512483</v>
      </c>
      <c r="P157" s="32">
        <f>SUM(P151:P156)</f>
        <v>11785777</v>
      </c>
      <c r="Q157" s="32">
        <f>SUM(Q151:Q156)</f>
        <v>43359627</v>
      </c>
      <c r="R157" s="32">
        <f>SUM(R151:R156)</f>
        <v>38848452</v>
      </c>
      <c r="S157" s="32">
        <f>SUM(S151:S156)</f>
        <v>24992167</v>
      </c>
      <c r="T157" s="37">
        <f t="shared" si="38"/>
        <v>0.64332465551008311</v>
      </c>
      <c r="U157" s="37">
        <f t="shared" si="39"/>
        <v>-0.57074081751249839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4142469</v>
      </c>
      <c r="E158" s="31">
        <v>4062608</v>
      </c>
      <c r="F158" s="31">
        <v>1008193</v>
      </c>
      <c r="G158" s="36">
        <f t="shared" si="32"/>
        <v>0.24337973319776202</v>
      </c>
      <c r="H158" s="31">
        <v>947288</v>
      </c>
      <c r="I158" s="36">
        <f t="shared" si="33"/>
        <v>0.22867714882114989</v>
      </c>
      <c r="J158" s="31">
        <v>888444</v>
      </c>
      <c r="K158" s="36">
        <f t="shared" si="34"/>
        <v>0.21868809395344074</v>
      </c>
      <c r="L158" s="31">
        <v>0</v>
      </c>
      <c r="M158" s="36">
        <f t="shared" si="35"/>
        <v>0</v>
      </c>
      <c r="N158" s="31">
        <f t="shared" si="36"/>
        <v>2843925</v>
      </c>
      <c r="O158" s="36">
        <f t="shared" si="37"/>
        <v>0.70002446704186083</v>
      </c>
      <c r="P158" s="31">
        <v>795449</v>
      </c>
      <c r="Q158" s="31">
        <v>4263080</v>
      </c>
      <c r="R158" s="31">
        <v>3607080</v>
      </c>
      <c r="S158" s="31">
        <v>2453718</v>
      </c>
      <c r="T158" s="36">
        <f t="shared" si="38"/>
        <v>0.68025050733557335</v>
      </c>
      <c r="U158" s="36">
        <f t="shared" si="39"/>
        <v>0.11690881502145323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22896708</v>
      </c>
      <c r="E159" s="31">
        <v>23404708</v>
      </c>
      <c r="F159" s="31">
        <v>6892237</v>
      </c>
      <c r="G159" s="36">
        <f t="shared" si="32"/>
        <v>0.30101432048659571</v>
      </c>
      <c r="H159" s="31">
        <v>5703741</v>
      </c>
      <c r="I159" s="36">
        <f t="shared" si="33"/>
        <v>0.24910746994720814</v>
      </c>
      <c r="J159" s="31">
        <v>9000960</v>
      </c>
      <c r="K159" s="36">
        <f t="shared" si="34"/>
        <v>0.38457903426951534</v>
      </c>
      <c r="L159" s="31">
        <v>0</v>
      </c>
      <c r="M159" s="36">
        <f t="shared" si="35"/>
        <v>0</v>
      </c>
      <c r="N159" s="31">
        <f t="shared" si="36"/>
        <v>21596938</v>
      </c>
      <c r="O159" s="36">
        <f t="shared" si="37"/>
        <v>0.92276041213588311</v>
      </c>
      <c r="P159" s="31">
        <v>4879870</v>
      </c>
      <c r="Q159" s="31">
        <v>20908440</v>
      </c>
      <c r="R159" s="31">
        <v>21616440</v>
      </c>
      <c r="S159" s="31">
        <v>19011406</v>
      </c>
      <c r="T159" s="36">
        <f t="shared" si="38"/>
        <v>0.87948829687034502</v>
      </c>
      <c r="U159" s="36">
        <f t="shared" si="39"/>
        <v>0.8445081528811218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2009000</v>
      </c>
      <c r="E160" s="31">
        <v>2009000</v>
      </c>
      <c r="F160" s="31">
        <v>685082</v>
      </c>
      <c r="G160" s="36">
        <f t="shared" si="32"/>
        <v>0.34100647088103536</v>
      </c>
      <c r="H160" s="31">
        <v>837927</v>
      </c>
      <c r="I160" s="36">
        <f t="shared" si="33"/>
        <v>0.41708661025385763</v>
      </c>
      <c r="J160" s="31">
        <v>481861</v>
      </c>
      <c r="K160" s="36">
        <f t="shared" si="34"/>
        <v>0.23985116973618717</v>
      </c>
      <c r="L160" s="31">
        <v>0</v>
      </c>
      <c r="M160" s="36">
        <f t="shared" si="35"/>
        <v>0</v>
      </c>
      <c r="N160" s="31">
        <f t="shared" si="36"/>
        <v>2004870</v>
      </c>
      <c r="O160" s="36">
        <f t="shared" si="37"/>
        <v>0.99794425087108019</v>
      </c>
      <c r="P160" s="31">
        <v>755464</v>
      </c>
      <c r="Q160" s="31">
        <v>2004000</v>
      </c>
      <c r="R160" s="31">
        <v>2006500</v>
      </c>
      <c r="S160" s="31">
        <v>2016450</v>
      </c>
      <c r="T160" s="36">
        <f t="shared" si="38"/>
        <v>1.0049588836282084</v>
      </c>
      <c r="U160" s="36">
        <f t="shared" si="39"/>
        <v>-0.36216550358455202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1871798</v>
      </c>
      <c r="E161" s="31">
        <v>1966798</v>
      </c>
      <c r="F161" s="31">
        <v>1133436</v>
      </c>
      <c r="G161" s="36">
        <f t="shared" si="32"/>
        <v>0.60553328938272188</v>
      </c>
      <c r="H161" s="31">
        <v>139526</v>
      </c>
      <c r="I161" s="36">
        <f t="shared" si="33"/>
        <v>7.4541163095590446E-2</v>
      </c>
      <c r="J161" s="31">
        <v>185236</v>
      </c>
      <c r="K161" s="36">
        <f t="shared" si="34"/>
        <v>9.418150720104454E-2</v>
      </c>
      <c r="L161" s="31">
        <v>0</v>
      </c>
      <c r="M161" s="36">
        <f t="shared" si="35"/>
        <v>0</v>
      </c>
      <c r="N161" s="31">
        <f t="shared" si="36"/>
        <v>1458198</v>
      </c>
      <c r="O161" s="36">
        <f t="shared" si="37"/>
        <v>0.7414070992547277</v>
      </c>
      <c r="P161" s="31">
        <v>414795</v>
      </c>
      <c r="Q161" s="31">
        <v>1870300</v>
      </c>
      <c r="R161" s="31">
        <v>2370280</v>
      </c>
      <c r="S161" s="31">
        <v>1871534</v>
      </c>
      <c r="T161" s="36">
        <f t="shared" si="38"/>
        <v>0.78958350912128528</v>
      </c>
      <c r="U161" s="36">
        <f t="shared" si="39"/>
        <v>-0.55342759676466691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24567763</v>
      </c>
      <c r="E162" s="31">
        <v>24567763</v>
      </c>
      <c r="F162" s="31">
        <v>10236568</v>
      </c>
      <c r="G162" s="36">
        <f t="shared" si="32"/>
        <v>0.41666667005864555</v>
      </c>
      <c r="H162" s="31">
        <v>0</v>
      </c>
      <c r="I162" s="36">
        <f t="shared" si="33"/>
        <v>0</v>
      </c>
      <c r="J162" s="31">
        <v>14331196</v>
      </c>
      <c r="K162" s="36">
        <f t="shared" si="34"/>
        <v>0.58333337064510105</v>
      </c>
      <c r="L162" s="31">
        <v>0</v>
      </c>
      <c r="M162" s="36">
        <f t="shared" si="35"/>
        <v>0</v>
      </c>
      <c r="N162" s="31">
        <f t="shared" si="36"/>
        <v>24567764</v>
      </c>
      <c r="O162" s="36">
        <f t="shared" si="37"/>
        <v>1.0000000407037466</v>
      </c>
      <c r="P162" s="31">
        <v>6223469</v>
      </c>
      <c r="Q162" s="31">
        <v>22494451</v>
      </c>
      <c r="R162" s="31">
        <v>22494451</v>
      </c>
      <c r="S162" s="31">
        <v>22494451</v>
      </c>
      <c r="T162" s="36">
        <f t="shared" si="38"/>
        <v>1</v>
      </c>
      <c r="U162" s="36">
        <f t="shared" si="39"/>
        <v>1.3027665117316403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55487738</v>
      </c>
      <c r="E163" s="32">
        <f>SUM(E158:E162)</f>
        <v>56010877</v>
      </c>
      <c r="F163" s="32">
        <f>SUM(F158:F162)</f>
        <v>19955516</v>
      </c>
      <c r="G163" s="37">
        <f t="shared" si="32"/>
        <v>0.35963830423218912</v>
      </c>
      <c r="H163" s="32">
        <f>SUM(H158:H162)</f>
        <v>7628482</v>
      </c>
      <c r="I163" s="37">
        <f t="shared" si="33"/>
        <v>0.1374805006468276</v>
      </c>
      <c r="J163" s="32">
        <f>SUM(J158:J162)</f>
        <v>24887697</v>
      </c>
      <c r="K163" s="37">
        <f t="shared" si="34"/>
        <v>0.44433685621455277</v>
      </c>
      <c r="L163" s="32">
        <f>SUM(L158:L162)</f>
        <v>0</v>
      </c>
      <c r="M163" s="37">
        <f t="shared" si="35"/>
        <v>0</v>
      </c>
      <c r="N163" s="32">
        <f t="shared" si="36"/>
        <v>52471695</v>
      </c>
      <c r="O163" s="37">
        <f t="shared" si="37"/>
        <v>0.93681259445375231</v>
      </c>
      <c r="P163" s="32">
        <f>SUM(P158:P162)</f>
        <v>13069047</v>
      </c>
      <c r="Q163" s="32">
        <f>SUM(Q158:Q162)</f>
        <v>51540271</v>
      </c>
      <c r="R163" s="32">
        <f>SUM(R158:R162)</f>
        <v>52094751</v>
      </c>
      <c r="S163" s="32">
        <f>SUM(S158:S162)</f>
        <v>47847559</v>
      </c>
      <c r="T163" s="37">
        <f t="shared" si="38"/>
        <v>0.91847178614981762</v>
      </c>
      <c r="U163" s="37">
        <f t="shared" si="39"/>
        <v>0.90432378122138513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5709696</v>
      </c>
      <c r="E164" s="31">
        <v>6609696</v>
      </c>
      <c r="F164" s="31">
        <v>1770508</v>
      </c>
      <c r="G164" s="36">
        <f t="shared" si="32"/>
        <v>0.31008796265160177</v>
      </c>
      <c r="H164" s="31">
        <v>1464174</v>
      </c>
      <c r="I164" s="36">
        <f t="shared" si="33"/>
        <v>0.256436419732329</v>
      </c>
      <c r="J164" s="31">
        <v>1750558</v>
      </c>
      <c r="K164" s="36">
        <f t="shared" si="34"/>
        <v>0.26484697632084742</v>
      </c>
      <c r="L164" s="31">
        <v>0</v>
      </c>
      <c r="M164" s="36">
        <f t="shared" si="35"/>
        <v>0</v>
      </c>
      <c r="N164" s="31">
        <f t="shared" si="36"/>
        <v>4985240</v>
      </c>
      <c r="O164" s="36">
        <f t="shared" si="37"/>
        <v>0.75423135950579268</v>
      </c>
      <c r="P164" s="31">
        <v>-1122980</v>
      </c>
      <c r="Q164" s="31">
        <v>6320611</v>
      </c>
      <c r="R164" s="31">
        <v>6544876</v>
      </c>
      <c r="S164" s="31">
        <v>1901067</v>
      </c>
      <c r="T164" s="36">
        <f t="shared" si="38"/>
        <v>0.29046646567482715</v>
      </c>
      <c r="U164" s="36">
        <f t="shared" si="39"/>
        <v>-2.5588505583358563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9516250</v>
      </c>
      <c r="E165" s="31">
        <v>8887743</v>
      </c>
      <c r="F165" s="31">
        <v>1429732</v>
      </c>
      <c r="G165" s="36">
        <f t="shared" si="32"/>
        <v>0.15024111388414554</v>
      </c>
      <c r="H165" s="31">
        <v>3365787</v>
      </c>
      <c r="I165" s="36">
        <f t="shared" si="33"/>
        <v>0.35368837514777357</v>
      </c>
      <c r="J165" s="31">
        <v>2564828</v>
      </c>
      <c r="K165" s="36">
        <f t="shared" si="34"/>
        <v>0.28858035161457751</v>
      </c>
      <c r="L165" s="31">
        <v>0</v>
      </c>
      <c r="M165" s="36">
        <f t="shared" si="35"/>
        <v>0</v>
      </c>
      <c r="N165" s="31">
        <f t="shared" si="36"/>
        <v>7360347</v>
      </c>
      <c r="O165" s="36">
        <f t="shared" si="37"/>
        <v>0.82814579584490688</v>
      </c>
      <c r="P165" s="31">
        <v>1061358</v>
      </c>
      <c r="Q165" s="31">
        <v>4347578</v>
      </c>
      <c r="R165" s="31">
        <v>3803908</v>
      </c>
      <c r="S165" s="31">
        <v>3082745</v>
      </c>
      <c r="T165" s="36">
        <f t="shared" si="38"/>
        <v>0.81041523612032673</v>
      </c>
      <c r="U165" s="36">
        <f t="shared" si="39"/>
        <v>1.416553132873168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41950036</v>
      </c>
      <c r="E166" s="31">
        <v>42248760</v>
      </c>
      <c r="F166" s="31">
        <v>16478831</v>
      </c>
      <c r="G166" s="36">
        <f t="shared" si="32"/>
        <v>0.39282042570833553</v>
      </c>
      <c r="H166" s="31">
        <v>14869869</v>
      </c>
      <c r="I166" s="36">
        <f t="shared" si="33"/>
        <v>0.35446617971913064</v>
      </c>
      <c r="J166" s="31">
        <v>10816194</v>
      </c>
      <c r="K166" s="36">
        <f t="shared" si="34"/>
        <v>0.25601210544404146</v>
      </c>
      <c r="L166" s="31">
        <v>0</v>
      </c>
      <c r="M166" s="36">
        <f t="shared" si="35"/>
        <v>0</v>
      </c>
      <c r="N166" s="31">
        <f t="shared" si="36"/>
        <v>42164894</v>
      </c>
      <c r="O166" s="36">
        <f t="shared" si="37"/>
        <v>0.99801494765763543</v>
      </c>
      <c r="P166" s="31">
        <v>6371913</v>
      </c>
      <c r="Q166" s="31">
        <v>27850266</v>
      </c>
      <c r="R166" s="31">
        <v>27820266</v>
      </c>
      <c r="S166" s="31">
        <v>21960445</v>
      </c>
      <c r="T166" s="36">
        <f t="shared" si="38"/>
        <v>0.78936862070262015</v>
      </c>
      <c r="U166" s="36">
        <f t="shared" si="39"/>
        <v>0.69747986201318191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4178008</v>
      </c>
      <c r="E167" s="31">
        <v>4178008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900162</v>
      </c>
      <c r="K167" s="36">
        <f t="shared" si="34"/>
        <v>0.21545243570620257</v>
      </c>
      <c r="L167" s="31">
        <v>0</v>
      </c>
      <c r="M167" s="36">
        <f t="shared" si="35"/>
        <v>0</v>
      </c>
      <c r="N167" s="31">
        <f t="shared" si="36"/>
        <v>900162</v>
      </c>
      <c r="O167" s="36">
        <f t="shared" si="37"/>
        <v>0.21545243570620257</v>
      </c>
      <c r="P167" s="31">
        <v>1281110</v>
      </c>
      <c r="Q167" s="31">
        <v>4177555</v>
      </c>
      <c r="R167" s="31">
        <v>4431555</v>
      </c>
      <c r="S167" s="31">
        <v>4056470</v>
      </c>
      <c r="T167" s="36">
        <f t="shared" si="38"/>
        <v>0.9153604096079142</v>
      </c>
      <c r="U167" s="36">
        <f t="shared" si="39"/>
        <v>-0.29735776006744152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16049</v>
      </c>
      <c r="E168" s="31">
        <v>16049</v>
      </c>
      <c r="F168" s="31">
        <v>11340</v>
      </c>
      <c r="G168" s="36">
        <f t="shared" si="32"/>
        <v>0.70658608012960311</v>
      </c>
      <c r="H168" s="31">
        <v>11741</v>
      </c>
      <c r="I168" s="36">
        <f t="shared" si="33"/>
        <v>0.73157206056452118</v>
      </c>
      <c r="J168" s="31">
        <v>9673</v>
      </c>
      <c r="K168" s="36">
        <f t="shared" si="34"/>
        <v>0.60271668016698865</v>
      </c>
      <c r="L168" s="31">
        <v>0</v>
      </c>
      <c r="M168" s="36">
        <f t="shared" si="35"/>
        <v>0</v>
      </c>
      <c r="N168" s="31">
        <f t="shared" si="36"/>
        <v>32754</v>
      </c>
      <c r="O168" s="36">
        <f t="shared" si="37"/>
        <v>2.0408748208611129</v>
      </c>
      <c r="P168" s="31">
        <v>8943</v>
      </c>
      <c r="Q168" s="31">
        <v>0</v>
      </c>
      <c r="R168" s="31">
        <v>15242</v>
      </c>
      <c r="S168" s="31">
        <v>24185</v>
      </c>
      <c r="T168" s="36">
        <f t="shared" si="38"/>
        <v>1.586734024406246</v>
      </c>
      <c r="U168" s="36">
        <f t="shared" si="39"/>
        <v>8.1628089008162874E-2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61370039</v>
      </c>
      <c r="E169" s="32">
        <f>SUM(E164:E168)</f>
        <v>61940256</v>
      </c>
      <c r="F169" s="32">
        <f>SUM(F164:F168)</f>
        <v>19690411</v>
      </c>
      <c r="G169" s="37">
        <f t="shared" si="32"/>
        <v>0.32084729488276842</v>
      </c>
      <c r="H169" s="32">
        <f>SUM(H164:H168)</f>
        <v>19711571</v>
      </c>
      <c r="I169" s="37">
        <f t="shared" si="33"/>
        <v>0.32119208853688364</v>
      </c>
      <c r="J169" s="32">
        <f>SUM(J164:J168)</f>
        <v>16041415</v>
      </c>
      <c r="K169" s="37">
        <f t="shared" si="34"/>
        <v>0.25898205845322952</v>
      </c>
      <c r="L169" s="32">
        <f>SUM(L164:L168)</f>
        <v>0</v>
      </c>
      <c r="M169" s="37">
        <f t="shared" si="35"/>
        <v>0</v>
      </c>
      <c r="N169" s="32">
        <f t="shared" si="36"/>
        <v>55443397</v>
      </c>
      <c r="O169" s="37">
        <f t="shared" si="37"/>
        <v>0.89511087910259846</v>
      </c>
      <c r="P169" s="32">
        <f>SUM(P164:P168)</f>
        <v>7600344</v>
      </c>
      <c r="Q169" s="32">
        <f>SUM(Q164:Q168)</f>
        <v>42696010</v>
      </c>
      <c r="R169" s="32">
        <f>SUM(R164:R168)</f>
        <v>42615847</v>
      </c>
      <c r="S169" s="32">
        <f>SUM(S164:S168)</f>
        <v>31024912</v>
      </c>
      <c r="T169" s="37">
        <f t="shared" si="38"/>
        <v>0.72801350164411849</v>
      </c>
      <c r="U169" s="37">
        <f t="shared" si="39"/>
        <v>1.110616966810976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905334504</v>
      </c>
      <c r="E170" s="32">
        <f>SUM(E105,E107:E111,E113:E120,E122:E125,E127:E131,E133:E136,E138:E143,E145:E149,E151:E156,E158:E162,E164:E168)</f>
        <v>886497714</v>
      </c>
      <c r="F170" s="32">
        <f>SUM(F105,F107:F111,F113:F120,F122:F125,F127:F131,F133:F136,F138:F143,F145:F149,F151:F156,F158:F162,F164:F168)</f>
        <v>185907730</v>
      </c>
      <c r="G170" s="37">
        <f t="shared" si="32"/>
        <v>0.20534700619341467</v>
      </c>
      <c r="H170" s="32">
        <f>SUM(H105,H107:H111,H113:H120,H122:H125,H127:H131,H133:H136,H138:H143,H145:H149,H151:H156,H158:H162,H164:H168)</f>
        <v>340271497</v>
      </c>
      <c r="I170" s="37">
        <f t="shared" si="33"/>
        <v>0.37585168299296368</v>
      </c>
      <c r="J170" s="32">
        <f>SUM(J105,J107:J111,J113:J120,J122:J125,J127:J131,J133:J136,J138:J143,J145:J149,J151:J156,J158:J162,J164:J168)</f>
        <v>194198129</v>
      </c>
      <c r="K170" s="37">
        <f t="shared" si="34"/>
        <v>0.21906218812877842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720377356</v>
      </c>
      <c r="O170" s="37">
        <f t="shared" si="37"/>
        <v>0.81261050606612173</v>
      </c>
      <c r="P170" s="32">
        <f>SUM(P105,P107:P111,P113:P120,P122:P125,P127:P131,P133:P136,P138:P143,P145:P149,P151:P156,P158:P162,P164:P168)</f>
        <v>65996784</v>
      </c>
      <c r="Q170" s="32">
        <f>SUM(Q105,Q107:Q111,Q113:Q120,Q122:Q125,Q127:Q131,Q133:Q136,Q138:Q143,Q145:Q149,Q151:Q156,Q158:Q162,Q164:Q168)</f>
        <v>725035811</v>
      </c>
      <c r="R170" s="32">
        <f>SUM(R105,R107:R111,R113:R120,R122:R125,R127:R131,R133:R136,R138:R143,R145:R149,R151:R156,R158:R162,R164:R168)</f>
        <v>803332752</v>
      </c>
      <c r="S170" s="32">
        <f>SUM(S105,S107:S111,S113:S120,S122:S125,S127:S131,S133:S136,S138:S143,S145:S149,S151:S156,S158:S162,S164:S168)</f>
        <v>596965374</v>
      </c>
      <c r="T170" s="37">
        <f t="shared" si="38"/>
        <v>0.74311096181971681</v>
      </c>
      <c r="U170" s="37">
        <f t="shared" si="39"/>
        <v>1.942539275853199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565939</v>
      </c>
      <c r="E173" s="31">
        <v>8419063</v>
      </c>
      <c r="F173" s="31">
        <v>73587</v>
      </c>
      <c r="G173" s="36">
        <f t="shared" ref="G173:G205" si="40">IF(($D173     =0),0,($F173     /$D173     ))</f>
        <v>0.13002638093504776</v>
      </c>
      <c r="H173" s="31">
        <v>3580855</v>
      </c>
      <c r="I173" s="36">
        <f t="shared" ref="I173:I205" si="41">IF(($D173     =0),0,($H173     /$D173     ))</f>
        <v>6.3272808553572029</v>
      </c>
      <c r="J173" s="31">
        <v>91236</v>
      </c>
      <c r="K173" s="36">
        <f t="shared" ref="K173:K205" si="42">IF(($E173     =0),0,($J173     /$E173     ))</f>
        <v>1.0836835405555226E-2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3745678</v>
      </c>
      <c r="O173" s="36">
        <f t="shared" ref="O173:O205" si="45">IF(($E173     =0),0,($N173     /$E173     ))</f>
        <v>0.44490437950161438</v>
      </c>
      <c r="P173" s="31">
        <v>87631</v>
      </c>
      <c r="Q173" s="31">
        <v>741600</v>
      </c>
      <c r="R173" s="31">
        <v>497600</v>
      </c>
      <c r="S173" s="31">
        <v>322202</v>
      </c>
      <c r="T173" s="36">
        <f t="shared" ref="T173:T205" si="46">IF(($R173     =0),0,($S173     /$R173     ))</f>
        <v>0.64751205787781352</v>
      </c>
      <c r="U173" s="36">
        <f t="shared" ref="U173:U205" si="47">IF(($P173     =0),0,(($J173     /$P173     )-1))</f>
        <v>4.1138409923428876E-2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157837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149892</v>
      </c>
      <c r="R174" s="31">
        <v>149892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53344</v>
      </c>
      <c r="E175" s="31">
        <v>53344</v>
      </c>
      <c r="F175" s="31">
        <v>2557</v>
      </c>
      <c r="G175" s="36">
        <f t="shared" si="40"/>
        <v>4.7934163167366525E-2</v>
      </c>
      <c r="H175" s="31">
        <v>5124</v>
      </c>
      <c r="I175" s="36">
        <f t="shared" si="41"/>
        <v>9.6055788842231551E-2</v>
      </c>
      <c r="J175" s="31">
        <v>5450</v>
      </c>
      <c r="K175" s="36">
        <f t="shared" si="42"/>
        <v>0.10216706658668266</v>
      </c>
      <c r="L175" s="31">
        <v>0</v>
      </c>
      <c r="M175" s="36">
        <f t="shared" si="43"/>
        <v>0</v>
      </c>
      <c r="N175" s="31">
        <f t="shared" si="44"/>
        <v>13131</v>
      </c>
      <c r="O175" s="36">
        <f t="shared" si="45"/>
        <v>0.24615701859628075</v>
      </c>
      <c r="P175" s="31">
        <v>5702</v>
      </c>
      <c r="Q175" s="31">
        <v>58100</v>
      </c>
      <c r="R175" s="31">
        <v>58100</v>
      </c>
      <c r="S175" s="31">
        <v>18809</v>
      </c>
      <c r="T175" s="36">
        <f t="shared" si="46"/>
        <v>0.32373493975903617</v>
      </c>
      <c r="U175" s="36">
        <f t="shared" si="47"/>
        <v>-4.4195019291476623E-2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190039</v>
      </c>
      <c r="E176" s="31">
        <v>215039</v>
      </c>
      <c r="F176" s="31">
        <v>72181</v>
      </c>
      <c r="G176" s="36">
        <f t="shared" si="40"/>
        <v>0.37982203652934399</v>
      </c>
      <c r="H176" s="31">
        <v>57007</v>
      </c>
      <c r="I176" s="36">
        <f t="shared" si="41"/>
        <v>0.29997526823441506</v>
      </c>
      <c r="J176" s="31">
        <v>70205</v>
      </c>
      <c r="K176" s="36">
        <f t="shared" si="42"/>
        <v>0.32647566255423432</v>
      </c>
      <c r="L176" s="31">
        <v>0</v>
      </c>
      <c r="M176" s="36">
        <f t="shared" si="43"/>
        <v>0</v>
      </c>
      <c r="N176" s="31">
        <f t="shared" si="44"/>
        <v>199393</v>
      </c>
      <c r="O176" s="36">
        <f t="shared" si="45"/>
        <v>0.92724110510186519</v>
      </c>
      <c r="P176" s="31">
        <v>64326</v>
      </c>
      <c r="Q176" s="31">
        <v>180474</v>
      </c>
      <c r="R176" s="31">
        <v>180474</v>
      </c>
      <c r="S176" s="31">
        <v>203483</v>
      </c>
      <c r="T176" s="36">
        <f t="shared" si="46"/>
        <v>1.1274920487161586</v>
      </c>
      <c r="U176" s="36">
        <f t="shared" si="47"/>
        <v>9.1393837639523579E-2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518523</v>
      </c>
      <c r="E177" s="31">
        <v>518517</v>
      </c>
      <c r="F177" s="31">
        <v>21798</v>
      </c>
      <c r="G177" s="36">
        <f t="shared" si="40"/>
        <v>4.2038636666068815E-2</v>
      </c>
      <c r="H177" s="31">
        <v>23286</v>
      </c>
      <c r="I177" s="36">
        <f t="shared" si="41"/>
        <v>4.4908326149466854E-2</v>
      </c>
      <c r="J177" s="31">
        <v>29049</v>
      </c>
      <c r="K177" s="36">
        <f t="shared" si="42"/>
        <v>5.6023235496618237E-2</v>
      </c>
      <c r="L177" s="31">
        <v>0</v>
      </c>
      <c r="M177" s="36">
        <f t="shared" si="43"/>
        <v>0</v>
      </c>
      <c r="N177" s="31">
        <f t="shared" si="44"/>
        <v>74133</v>
      </c>
      <c r="O177" s="36">
        <f t="shared" si="45"/>
        <v>0.14297120441567007</v>
      </c>
      <c r="P177" s="31">
        <v>28476</v>
      </c>
      <c r="Q177" s="31">
        <v>486546</v>
      </c>
      <c r="R177" s="31">
        <v>491575</v>
      </c>
      <c r="S177" s="31">
        <v>69273</v>
      </c>
      <c r="T177" s="36">
        <f t="shared" si="46"/>
        <v>0.14092051060367186</v>
      </c>
      <c r="U177" s="36">
        <f t="shared" si="47"/>
        <v>2.0122208175305412E-2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459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459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1485682</v>
      </c>
      <c r="E179" s="32">
        <f>SUM(E173:E178)</f>
        <v>9205963</v>
      </c>
      <c r="F179" s="32">
        <f>SUM(F173:F178)</f>
        <v>170123</v>
      </c>
      <c r="G179" s="37">
        <f t="shared" si="40"/>
        <v>0.11450835373922549</v>
      </c>
      <c r="H179" s="32">
        <f>SUM(H173:H178)</f>
        <v>3666731</v>
      </c>
      <c r="I179" s="37">
        <f t="shared" si="41"/>
        <v>2.4680456517612788</v>
      </c>
      <c r="J179" s="32">
        <f>SUM(J173:J178)</f>
        <v>195940</v>
      </c>
      <c r="K179" s="37">
        <f t="shared" si="42"/>
        <v>2.1284030796126379E-2</v>
      </c>
      <c r="L179" s="32">
        <f>SUM(L173:L178)</f>
        <v>0</v>
      </c>
      <c r="M179" s="37">
        <f t="shared" si="43"/>
        <v>0</v>
      </c>
      <c r="N179" s="32">
        <f t="shared" si="44"/>
        <v>4032794</v>
      </c>
      <c r="O179" s="37">
        <f t="shared" si="45"/>
        <v>0.43806324227025462</v>
      </c>
      <c r="P179" s="32">
        <f>SUM(P173:P178)</f>
        <v>186135</v>
      </c>
      <c r="Q179" s="32">
        <f>SUM(Q173:Q178)</f>
        <v>1616612</v>
      </c>
      <c r="R179" s="32">
        <f>SUM(R173:R178)</f>
        <v>1377641</v>
      </c>
      <c r="S179" s="32">
        <f>SUM(S173:S178)</f>
        <v>613767</v>
      </c>
      <c r="T179" s="37">
        <f t="shared" si="46"/>
        <v>0.44552027705331071</v>
      </c>
      <c r="U179" s="37">
        <f t="shared" si="47"/>
        <v>5.2676820587208129E-2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171278</v>
      </c>
      <c r="E180" s="31">
        <v>171278</v>
      </c>
      <c r="F180" s="31">
        <v>67249</v>
      </c>
      <c r="G180" s="36">
        <f t="shared" si="40"/>
        <v>0.39263069395952777</v>
      </c>
      <c r="H180" s="31">
        <v>69379</v>
      </c>
      <c r="I180" s="36">
        <f t="shared" si="41"/>
        <v>0.40506661684512896</v>
      </c>
      <c r="J180" s="31">
        <v>63812</v>
      </c>
      <c r="K180" s="36">
        <f t="shared" si="42"/>
        <v>0.37256390196055533</v>
      </c>
      <c r="L180" s="31">
        <v>0</v>
      </c>
      <c r="M180" s="36">
        <f t="shared" si="43"/>
        <v>0</v>
      </c>
      <c r="N180" s="31">
        <f t="shared" si="44"/>
        <v>200440</v>
      </c>
      <c r="O180" s="36">
        <f t="shared" si="45"/>
        <v>1.1702612127652121</v>
      </c>
      <c r="P180" s="31">
        <v>42613</v>
      </c>
      <c r="Q180" s="31">
        <v>250758</v>
      </c>
      <c r="R180" s="31">
        <v>250758</v>
      </c>
      <c r="S180" s="31">
        <v>256445</v>
      </c>
      <c r="T180" s="36">
        <f t="shared" si="46"/>
        <v>1.0226792365547659</v>
      </c>
      <c r="U180" s="36">
        <f t="shared" si="47"/>
        <v>0.49747729566094856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400000</v>
      </c>
      <c r="E181" s="31">
        <v>400000</v>
      </c>
      <c r="F181" s="31">
        <v>95632</v>
      </c>
      <c r="G181" s="36">
        <f t="shared" si="40"/>
        <v>0.23907999999999999</v>
      </c>
      <c r="H181" s="31">
        <v>85788</v>
      </c>
      <c r="I181" s="36">
        <f t="shared" si="41"/>
        <v>0.21446999999999999</v>
      </c>
      <c r="J181" s="31">
        <v>76508</v>
      </c>
      <c r="K181" s="36">
        <f t="shared" si="42"/>
        <v>0.19127</v>
      </c>
      <c r="L181" s="31">
        <v>0</v>
      </c>
      <c r="M181" s="36">
        <f t="shared" si="43"/>
        <v>0</v>
      </c>
      <c r="N181" s="31">
        <f t="shared" si="44"/>
        <v>257928</v>
      </c>
      <c r="O181" s="36">
        <f t="shared" si="45"/>
        <v>0.64481999999999995</v>
      </c>
      <c r="P181" s="31">
        <v>64218</v>
      </c>
      <c r="Q181" s="31">
        <v>471600</v>
      </c>
      <c r="R181" s="31">
        <v>450000</v>
      </c>
      <c r="S181" s="31">
        <v>248626</v>
      </c>
      <c r="T181" s="36">
        <f t="shared" si="46"/>
        <v>0.55250222222222223</v>
      </c>
      <c r="U181" s="36">
        <f t="shared" si="47"/>
        <v>0.19137936404123446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157074</v>
      </c>
      <c r="E182" s="31">
        <v>157074</v>
      </c>
      <c r="F182" s="31">
        <v>37324</v>
      </c>
      <c r="G182" s="36">
        <f t="shared" si="40"/>
        <v>0.23762048461234833</v>
      </c>
      <c r="H182" s="31">
        <v>37126</v>
      </c>
      <c r="I182" s="36">
        <f t="shared" si="41"/>
        <v>0.2363599322612272</v>
      </c>
      <c r="J182" s="31">
        <v>34734</v>
      </c>
      <c r="K182" s="36">
        <f t="shared" si="42"/>
        <v>0.22113144123152145</v>
      </c>
      <c r="L182" s="31">
        <v>0</v>
      </c>
      <c r="M182" s="36">
        <f t="shared" si="43"/>
        <v>0</v>
      </c>
      <c r="N182" s="31">
        <f t="shared" si="44"/>
        <v>109184</v>
      </c>
      <c r="O182" s="36">
        <f t="shared" si="45"/>
        <v>0.69511185810509701</v>
      </c>
      <c r="P182" s="31">
        <v>39045</v>
      </c>
      <c r="Q182" s="31">
        <v>149168</v>
      </c>
      <c r="R182" s="31">
        <v>149168</v>
      </c>
      <c r="S182" s="31">
        <v>106330</v>
      </c>
      <c r="T182" s="36">
        <f t="shared" si="46"/>
        <v>0.71282044406306988</v>
      </c>
      <c r="U182" s="36">
        <f t="shared" si="47"/>
        <v>-0.11041106415674218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477835</v>
      </c>
      <c r="E183" s="31">
        <v>557835</v>
      </c>
      <c r="F183" s="31">
        <v>107146</v>
      </c>
      <c r="G183" s="36">
        <f t="shared" si="40"/>
        <v>0.22423221404878252</v>
      </c>
      <c r="H183" s="31">
        <v>132286</v>
      </c>
      <c r="I183" s="36">
        <f t="shared" si="41"/>
        <v>0.2768445174589555</v>
      </c>
      <c r="J183" s="31">
        <v>157521</v>
      </c>
      <c r="K183" s="36">
        <f t="shared" si="42"/>
        <v>0.28237919814999057</v>
      </c>
      <c r="L183" s="31">
        <v>0</v>
      </c>
      <c r="M183" s="36">
        <f t="shared" si="43"/>
        <v>0</v>
      </c>
      <c r="N183" s="31">
        <f t="shared" si="44"/>
        <v>396953</v>
      </c>
      <c r="O183" s="36">
        <f t="shared" si="45"/>
        <v>0.71159572274955851</v>
      </c>
      <c r="P183" s="31">
        <v>136802</v>
      </c>
      <c r="Q183" s="31">
        <v>557784</v>
      </c>
      <c r="R183" s="31">
        <v>453784</v>
      </c>
      <c r="S183" s="31">
        <v>322632</v>
      </c>
      <c r="T183" s="36">
        <f t="shared" si="46"/>
        <v>0.71098143610175768</v>
      </c>
      <c r="U183" s="36">
        <f t="shared" si="47"/>
        <v>0.15145246414526103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61926710</v>
      </c>
      <c r="E184" s="31">
        <v>61947710</v>
      </c>
      <c r="F184" s="31">
        <v>26450797</v>
      </c>
      <c r="G184" s="36">
        <f t="shared" si="40"/>
        <v>0.42713066784913972</v>
      </c>
      <c r="H184" s="31">
        <v>21145814</v>
      </c>
      <c r="I184" s="36">
        <f t="shared" si="41"/>
        <v>0.34146516099434315</v>
      </c>
      <c r="J184" s="31">
        <v>15870451</v>
      </c>
      <c r="K184" s="36">
        <f t="shared" si="42"/>
        <v>0.25619108438391025</v>
      </c>
      <c r="L184" s="31">
        <v>0</v>
      </c>
      <c r="M184" s="36">
        <f t="shared" si="43"/>
        <v>0</v>
      </c>
      <c r="N184" s="31">
        <f t="shared" si="44"/>
        <v>63467062</v>
      </c>
      <c r="O184" s="36">
        <f t="shared" si="45"/>
        <v>1.0245263626371337</v>
      </c>
      <c r="P184" s="31">
        <v>30767604</v>
      </c>
      <c r="Q184" s="31">
        <v>49045850</v>
      </c>
      <c r="R184" s="31">
        <v>49069845</v>
      </c>
      <c r="S184" s="31">
        <v>50697453</v>
      </c>
      <c r="T184" s="36">
        <f t="shared" si="46"/>
        <v>1.0331692101330257</v>
      </c>
      <c r="U184" s="36">
        <f t="shared" si="47"/>
        <v>-0.48418307125897742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63132897</v>
      </c>
      <c r="E185" s="32">
        <f>SUM(E180:E184)</f>
        <v>63233897</v>
      </c>
      <c r="F185" s="32">
        <f>SUM(F180:F184)</f>
        <v>26758148</v>
      </c>
      <c r="G185" s="37">
        <f t="shared" si="40"/>
        <v>0.42383843085800421</v>
      </c>
      <c r="H185" s="32">
        <f>SUM(H180:H184)</f>
        <v>21470393</v>
      </c>
      <c r="I185" s="37">
        <f t="shared" si="41"/>
        <v>0.34008249296717685</v>
      </c>
      <c r="J185" s="32">
        <f>SUM(J180:J184)</f>
        <v>16203026</v>
      </c>
      <c r="K185" s="37">
        <f t="shared" si="42"/>
        <v>0.25623956087982369</v>
      </c>
      <c r="L185" s="32">
        <f>SUM(L180:L184)</f>
        <v>0</v>
      </c>
      <c r="M185" s="37">
        <f t="shared" si="43"/>
        <v>0</v>
      </c>
      <c r="N185" s="32">
        <f t="shared" si="44"/>
        <v>64431567</v>
      </c>
      <c r="O185" s="37">
        <f t="shared" si="45"/>
        <v>1.0189403161408825</v>
      </c>
      <c r="P185" s="32">
        <f>SUM(P180:P184)</f>
        <v>31050282</v>
      </c>
      <c r="Q185" s="32">
        <f>SUM(Q180:Q184)</f>
        <v>50475160</v>
      </c>
      <c r="R185" s="32">
        <f>SUM(R180:R184)</f>
        <v>50373555</v>
      </c>
      <c r="S185" s="32">
        <f>SUM(S180:S184)</f>
        <v>51631486</v>
      </c>
      <c r="T185" s="37">
        <f t="shared" si="46"/>
        <v>1.0249720513074767</v>
      </c>
      <c r="U185" s="37">
        <f t="shared" si="47"/>
        <v>-0.47816815319100803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1245612</v>
      </c>
      <c r="E187" s="31">
        <v>1245612</v>
      </c>
      <c r="F187" s="31">
        <v>455162</v>
      </c>
      <c r="G187" s="36">
        <f t="shared" si="40"/>
        <v>0.36541234349058938</v>
      </c>
      <c r="H187" s="31">
        <v>192368</v>
      </c>
      <c r="I187" s="36">
        <f t="shared" si="41"/>
        <v>0.15443653400898513</v>
      </c>
      <c r="J187" s="31">
        <v>379233</v>
      </c>
      <c r="K187" s="36">
        <f t="shared" si="42"/>
        <v>0.30445515939152801</v>
      </c>
      <c r="L187" s="31">
        <v>0</v>
      </c>
      <c r="M187" s="36">
        <f t="shared" si="43"/>
        <v>0</v>
      </c>
      <c r="N187" s="31">
        <f t="shared" si="44"/>
        <v>1026763</v>
      </c>
      <c r="O187" s="36">
        <f t="shared" si="45"/>
        <v>0.82430403689110254</v>
      </c>
      <c r="P187" s="31">
        <v>291515</v>
      </c>
      <c r="Q187" s="31">
        <v>1421299</v>
      </c>
      <c r="R187" s="31">
        <v>1435598</v>
      </c>
      <c r="S187" s="31">
        <v>1071165</v>
      </c>
      <c r="T187" s="36">
        <f t="shared" si="46"/>
        <v>0.74614550870090368</v>
      </c>
      <c r="U187" s="36">
        <f t="shared" si="47"/>
        <v>0.30090389859869981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2273974</v>
      </c>
      <c r="E188" s="31">
        <v>2256938</v>
      </c>
      <c r="F188" s="31">
        <v>574642</v>
      </c>
      <c r="G188" s="36">
        <f t="shared" si="40"/>
        <v>0.25270385677232898</v>
      </c>
      <c r="H188" s="31">
        <v>462164</v>
      </c>
      <c r="I188" s="36">
        <f t="shared" si="41"/>
        <v>0.20324067029790138</v>
      </c>
      <c r="J188" s="31">
        <v>552050</v>
      </c>
      <c r="K188" s="36">
        <f t="shared" si="42"/>
        <v>0.24460131381544375</v>
      </c>
      <c r="L188" s="31">
        <v>0</v>
      </c>
      <c r="M188" s="36">
        <f t="shared" si="43"/>
        <v>0</v>
      </c>
      <c r="N188" s="31">
        <f t="shared" si="44"/>
        <v>1588856</v>
      </c>
      <c r="O188" s="36">
        <f t="shared" si="45"/>
        <v>0.70398743784720719</v>
      </c>
      <c r="P188" s="31">
        <v>478748</v>
      </c>
      <c r="Q188" s="31">
        <v>2171897</v>
      </c>
      <c r="R188" s="31">
        <v>2171897</v>
      </c>
      <c r="S188" s="31">
        <v>1481602</v>
      </c>
      <c r="T188" s="36">
        <f t="shared" si="46"/>
        <v>0.68216955039764782</v>
      </c>
      <c r="U188" s="36">
        <f t="shared" si="47"/>
        <v>0.15311186678586641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374168</v>
      </c>
      <c r="E189" s="31">
        <v>406710</v>
      </c>
      <c r="F189" s="31">
        <v>31133</v>
      </c>
      <c r="G189" s="36">
        <f t="shared" si="40"/>
        <v>8.3205939577943602E-2</v>
      </c>
      <c r="H189" s="31">
        <v>25304</v>
      </c>
      <c r="I189" s="36">
        <f t="shared" si="41"/>
        <v>6.7627375938081283E-2</v>
      </c>
      <c r="J189" s="31">
        <v>15415</v>
      </c>
      <c r="K189" s="36">
        <f t="shared" si="42"/>
        <v>3.7901698999286963E-2</v>
      </c>
      <c r="L189" s="31">
        <v>0</v>
      </c>
      <c r="M189" s="36">
        <f t="shared" si="43"/>
        <v>0</v>
      </c>
      <c r="N189" s="31">
        <f t="shared" si="44"/>
        <v>71852</v>
      </c>
      <c r="O189" s="36">
        <f t="shared" si="45"/>
        <v>0.17666642079122716</v>
      </c>
      <c r="P189" s="31">
        <v>16609</v>
      </c>
      <c r="Q189" s="31">
        <v>376570</v>
      </c>
      <c r="R189" s="31">
        <v>376570</v>
      </c>
      <c r="S189" s="31">
        <v>55392</v>
      </c>
      <c r="T189" s="36">
        <f t="shared" si="46"/>
        <v>0.14709615742093105</v>
      </c>
      <c r="U189" s="36">
        <f t="shared" si="47"/>
        <v>-7.1888735023180161E-2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17009000</v>
      </c>
      <c r="E190" s="31">
        <v>16414000</v>
      </c>
      <c r="F190" s="31">
        <v>7087083</v>
      </c>
      <c r="G190" s="36">
        <f t="shared" si="40"/>
        <v>0.41666664706919865</v>
      </c>
      <c r="H190" s="31">
        <v>5669667</v>
      </c>
      <c r="I190" s="36">
        <f t="shared" si="41"/>
        <v>0.33333335293080135</v>
      </c>
      <c r="J190" s="31">
        <v>4252250</v>
      </c>
      <c r="K190" s="36">
        <f t="shared" si="42"/>
        <v>0.25906238576824664</v>
      </c>
      <c r="L190" s="31">
        <v>0</v>
      </c>
      <c r="M190" s="36">
        <f t="shared" si="43"/>
        <v>0</v>
      </c>
      <c r="N190" s="31">
        <f t="shared" si="44"/>
        <v>17009000</v>
      </c>
      <c r="O190" s="36">
        <f t="shared" si="45"/>
        <v>1.0362495430729866</v>
      </c>
      <c r="P190" s="31">
        <v>4128060997</v>
      </c>
      <c r="Q190" s="31">
        <v>14743000</v>
      </c>
      <c r="R190" s="31">
        <v>15364000</v>
      </c>
      <c r="S190" s="31">
        <v>4138670423</v>
      </c>
      <c r="T190" s="36">
        <f t="shared" si="46"/>
        <v>269.37453937776621</v>
      </c>
      <c r="U190" s="36">
        <f t="shared" si="47"/>
        <v>-0.99896991589923445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20902754</v>
      </c>
      <c r="E191" s="32">
        <f>SUM(E186:E190)</f>
        <v>20323260</v>
      </c>
      <c r="F191" s="32">
        <f>SUM(F186:F190)</f>
        <v>8148020</v>
      </c>
      <c r="G191" s="37">
        <f t="shared" si="40"/>
        <v>0.38980605139399332</v>
      </c>
      <c r="H191" s="32">
        <f>SUM(H186:H190)</f>
        <v>6349503</v>
      </c>
      <c r="I191" s="37">
        <f t="shared" si="41"/>
        <v>0.30376394421519765</v>
      </c>
      <c r="J191" s="32">
        <f>SUM(J186:J190)</f>
        <v>5198948</v>
      </c>
      <c r="K191" s="37">
        <f t="shared" si="42"/>
        <v>0.25581269934055856</v>
      </c>
      <c r="L191" s="32">
        <f>SUM(L186:L190)</f>
        <v>0</v>
      </c>
      <c r="M191" s="37">
        <f t="shared" si="43"/>
        <v>0</v>
      </c>
      <c r="N191" s="32">
        <f t="shared" si="44"/>
        <v>19696471</v>
      </c>
      <c r="O191" s="37">
        <f t="shared" si="45"/>
        <v>0.96915903255678471</v>
      </c>
      <c r="P191" s="32">
        <f>SUM(P186:P190)</f>
        <v>4128847869</v>
      </c>
      <c r="Q191" s="32">
        <f>SUM(Q186:Q190)</f>
        <v>18712766</v>
      </c>
      <c r="R191" s="32">
        <f>SUM(R186:R190)</f>
        <v>19348065</v>
      </c>
      <c r="S191" s="32">
        <f>SUM(S186:S190)</f>
        <v>4141278582</v>
      </c>
      <c r="T191" s="37">
        <f t="shared" si="46"/>
        <v>214.04096905814612</v>
      </c>
      <c r="U191" s="37">
        <f t="shared" si="47"/>
        <v>-0.9987408235505516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377366</v>
      </c>
      <c r="E192" s="31">
        <v>323917</v>
      </c>
      <c r="F192" s="31">
        <v>80364</v>
      </c>
      <c r="G192" s="36">
        <f t="shared" si="40"/>
        <v>0.21296036208879443</v>
      </c>
      <c r="H192" s="31">
        <v>88233</v>
      </c>
      <c r="I192" s="36">
        <f t="shared" si="41"/>
        <v>0.2338127971253372</v>
      </c>
      <c r="J192" s="31">
        <v>36999</v>
      </c>
      <c r="K192" s="36">
        <f t="shared" si="42"/>
        <v>0.11422370545540987</v>
      </c>
      <c r="L192" s="31">
        <v>0</v>
      </c>
      <c r="M192" s="36">
        <f t="shared" si="43"/>
        <v>0</v>
      </c>
      <c r="N192" s="31">
        <f t="shared" si="44"/>
        <v>205596</v>
      </c>
      <c r="O192" s="36">
        <f t="shared" si="45"/>
        <v>0.6347181531071231</v>
      </c>
      <c r="P192" s="31">
        <v>102006</v>
      </c>
      <c r="Q192" s="31">
        <v>362119</v>
      </c>
      <c r="R192" s="31">
        <v>362119</v>
      </c>
      <c r="S192" s="31">
        <v>283773</v>
      </c>
      <c r="T192" s="36">
        <f t="shared" si="46"/>
        <v>0.78364570762649843</v>
      </c>
      <c r="U192" s="36">
        <f t="shared" si="47"/>
        <v>-0.63728604199752958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241734</v>
      </c>
      <c r="E193" s="31">
        <v>241734</v>
      </c>
      <c r="F193" s="31">
        <v>110244</v>
      </c>
      <c r="G193" s="36">
        <f t="shared" si="40"/>
        <v>0.45605500260617043</v>
      </c>
      <c r="H193" s="31">
        <v>126397</v>
      </c>
      <c r="I193" s="36">
        <f t="shared" si="41"/>
        <v>0.5228763847865836</v>
      </c>
      <c r="J193" s="31">
        <v>56086</v>
      </c>
      <c r="K193" s="36">
        <f t="shared" si="42"/>
        <v>0.23201535572157828</v>
      </c>
      <c r="L193" s="31">
        <v>0</v>
      </c>
      <c r="M193" s="36">
        <f t="shared" si="43"/>
        <v>0</v>
      </c>
      <c r="N193" s="31">
        <f t="shared" si="44"/>
        <v>292727</v>
      </c>
      <c r="O193" s="36">
        <f t="shared" si="45"/>
        <v>1.2109467431143324</v>
      </c>
      <c r="P193" s="31">
        <v>13088</v>
      </c>
      <c r="Q193" s="31">
        <v>229565</v>
      </c>
      <c r="R193" s="31">
        <v>229565</v>
      </c>
      <c r="S193" s="31">
        <v>56567</v>
      </c>
      <c r="T193" s="36">
        <f t="shared" si="46"/>
        <v>0.24640951364537278</v>
      </c>
      <c r="U193" s="36">
        <f t="shared" si="47"/>
        <v>3.285299511002445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523094</v>
      </c>
      <c r="E194" s="31">
        <v>564762</v>
      </c>
      <c r="F194" s="31">
        <v>149151</v>
      </c>
      <c r="G194" s="36">
        <f t="shared" si="40"/>
        <v>0.28513230891579716</v>
      </c>
      <c r="H194" s="31">
        <v>129366</v>
      </c>
      <c r="I194" s="36">
        <f t="shared" si="41"/>
        <v>0.24730927902059668</v>
      </c>
      <c r="J194" s="31">
        <v>106757</v>
      </c>
      <c r="K194" s="36">
        <f t="shared" si="42"/>
        <v>0.18903006930352964</v>
      </c>
      <c r="L194" s="31">
        <v>0</v>
      </c>
      <c r="M194" s="36">
        <f t="shared" si="43"/>
        <v>0</v>
      </c>
      <c r="N194" s="31">
        <f t="shared" si="44"/>
        <v>385274</v>
      </c>
      <c r="O194" s="36">
        <f t="shared" si="45"/>
        <v>0.68218824920940146</v>
      </c>
      <c r="P194" s="31">
        <v>128103</v>
      </c>
      <c r="Q194" s="31">
        <v>401582</v>
      </c>
      <c r="R194" s="31">
        <v>421582</v>
      </c>
      <c r="S194" s="31">
        <v>381981</v>
      </c>
      <c r="T194" s="36">
        <f t="shared" si="46"/>
        <v>0.90606572386866613</v>
      </c>
      <c r="U194" s="36">
        <f t="shared" si="47"/>
        <v>-0.1666315386837155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450646</v>
      </c>
      <c r="E195" s="31">
        <v>488256</v>
      </c>
      <c r="F195" s="31">
        <v>83321</v>
      </c>
      <c r="G195" s="36">
        <f t="shared" si="40"/>
        <v>0.18489235453105099</v>
      </c>
      <c r="H195" s="31">
        <v>177170</v>
      </c>
      <c r="I195" s="36">
        <f t="shared" si="41"/>
        <v>0.39314672714281274</v>
      </c>
      <c r="J195" s="31">
        <v>86134</v>
      </c>
      <c r="K195" s="36">
        <f t="shared" si="42"/>
        <v>0.17641155459431118</v>
      </c>
      <c r="L195" s="31">
        <v>0</v>
      </c>
      <c r="M195" s="36">
        <f t="shared" si="43"/>
        <v>0</v>
      </c>
      <c r="N195" s="31">
        <f t="shared" si="44"/>
        <v>346625</v>
      </c>
      <c r="O195" s="36">
        <f t="shared" si="45"/>
        <v>0.70992471162668769</v>
      </c>
      <c r="P195" s="31">
        <v>129168</v>
      </c>
      <c r="Q195" s="31">
        <v>402365</v>
      </c>
      <c r="R195" s="31">
        <v>427965</v>
      </c>
      <c r="S195" s="31">
        <v>273884</v>
      </c>
      <c r="T195" s="36">
        <f t="shared" si="46"/>
        <v>0.63996822170037271</v>
      </c>
      <c r="U195" s="36">
        <f t="shared" si="47"/>
        <v>-0.33316301251083857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1286623</v>
      </c>
      <c r="E196" s="31">
        <v>786623</v>
      </c>
      <c r="F196" s="31">
        <v>105992</v>
      </c>
      <c r="G196" s="36">
        <f t="shared" si="40"/>
        <v>8.2379997870394045E-2</v>
      </c>
      <c r="H196" s="31">
        <v>90195</v>
      </c>
      <c r="I196" s="36">
        <f t="shared" si="41"/>
        <v>7.0102120046043007E-2</v>
      </c>
      <c r="J196" s="31">
        <v>101210</v>
      </c>
      <c r="K196" s="36">
        <f t="shared" si="42"/>
        <v>0.12866392159903792</v>
      </c>
      <c r="L196" s="31">
        <v>0</v>
      </c>
      <c r="M196" s="36">
        <f t="shared" si="43"/>
        <v>0</v>
      </c>
      <c r="N196" s="31">
        <f t="shared" si="44"/>
        <v>297397</v>
      </c>
      <c r="O196" s="36">
        <f t="shared" si="45"/>
        <v>0.37806801987737454</v>
      </c>
      <c r="P196" s="31">
        <v>93078</v>
      </c>
      <c r="Q196" s="31">
        <v>1221864</v>
      </c>
      <c r="R196" s="31">
        <v>1201442</v>
      </c>
      <c r="S196" s="31">
        <v>306985</v>
      </c>
      <c r="T196" s="36">
        <f t="shared" si="46"/>
        <v>0.25551379092790166</v>
      </c>
      <c r="U196" s="36">
        <f t="shared" si="47"/>
        <v>8.7367584176712088E-2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2879463</v>
      </c>
      <c r="E198" s="32">
        <f>SUM(E192:E197)</f>
        <v>2405292</v>
      </c>
      <c r="F198" s="32">
        <f>SUM(F192:F197)</f>
        <v>529072</v>
      </c>
      <c r="G198" s="37">
        <f t="shared" si="40"/>
        <v>0.18373981537529741</v>
      </c>
      <c r="H198" s="32">
        <f>SUM(H192:H197)</f>
        <v>611361</v>
      </c>
      <c r="I198" s="37">
        <f t="shared" si="41"/>
        <v>0.212317713406979</v>
      </c>
      <c r="J198" s="32">
        <f>SUM(J192:J197)</f>
        <v>387186</v>
      </c>
      <c r="K198" s="37">
        <f t="shared" si="42"/>
        <v>0.16097255551508924</v>
      </c>
      <c r="L198" s="32">
        <f>SUM(L192:L197)</f>
        <v>0</v>
      </c>
      <c r="M198" s="37">
        <f t="shared" si="43"/>
        <v>0</v>
      </c>
      <c r="N198" s="32">
        <f t="shared" si="44"/>
        <v>1527619</v>
      </c>
      <c r="O198" s="37">
        <f t="shared" si="45"/>
        <v>0.6351075046189818</v>
      </c>
      <c r="P198" s="32">
        <f>SUM(P192:P197)</f>
        <v>465443</v>
      </c>
      <c r="Q198" s="32">
        <f>SUM(Q192:Q197)</f>
        <v>2617495</v>
      </c>
      <c r="R198" s="32">
        <f>SUM(R192:R197)</f>
        <v>2642673</v>
      </c>
      <c r="S198" s="32">
        <f>SUM(S192:S197)</f>
        <v>1303190</v>
      </c>
      <c r="T198" s="37">
        <f t="shared" si="46"/>
        <v>0.49313327831328357</v>
      </c>
      <c r="U198" s="37">
        <f t="shared" si="47"/>
        <v>-0.16813444395984045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111496</v>
      </c>
      <c r="E199" s="31">
        <v>85834</v>
      </c>
      <c r="F199" s="31">
        <v>15796</v>
      </c>
      <c r="G199" s="36">
        <f t="shared" si="40"/>
        <v>0.14167324388318864</v>
      </c>
      <c r="H199" s="31">
        <v>19049</v>
      </c>
      <c r="I199" s="36">
        <f t="shared" si="41"/>
        <v>0.17084917844586353</v>
      </c>
      <c r="J199" s="31">
        <v>19973</v>
      </c>
      <c r="K199" s="36">
        <f t="shared" si="42"/>
        <v>0.23269333830416852</v>
      </c>
      <c r="L199" s="31">
        <v>0</v>
      </c>
      <c r="M199" s="36">
        <f t="shared" si="43"/>
        <v>0</v>
      </c>
      <c r="N199" s="31">
        <f t="shared" si="44"/>
        <v>54818</v>
      </c>
      <c r="O199" s="36">
        <f t="shared" si="45"/>
        <v>0.63865135028077447</v>
      </c>
      <c r="P199" s="31">
        <v>12751</v>
      </c>
      <c r="Q199" s="31">
        <v>105908</v>
      </c>
      <c r="R199" s="31">
        <v>105908</v>
      </c>
      <c r="S199" s="31">
        <v>34984</v>
      </c>
      <c r="T199" s="36">
        <f t="shared" si="46"/>
        <v>0.33032443252634364</v>
      </c>
      <c r="U199" s="36">
        <f t="shared" si="47"/>
        <v>0.56638695004313377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11327291</v>
      </c>
      <c r="E200" s="31">
        <v>11326291</v>
      </c>
      <c r="F200" s="31">
        <v>3211838</v>
      </c>
      <c r="G200" s="36">
        <f t="shared" si="40"/>
        <v>0.28354864371366462</v>
      </c>
      <c r="H200" s="31">
        <v>4493762</v>
      </c>
      <c r="I200" s="36">
        <f t="shared" si="41"/>
        <v>0.39671992182420318</v>
      </c>
      <c r="J200" s="31">
        <v>3577405</v>
      </c>
      <c r="K200" s="36">
        <f t="shared" si="42"/>
        <v>0.31584964574899232</v>
      </c>
      <c r="L200" s="31">
        <v>0</v>
      </c>
      <c r="M200" s="36">
        <f t="shared" si="43"/>
        <v>0</v>
      </c>
      <c r="N200" s="31">
        <f t="shared" si="44"/>
        <v>11283005</v>
      </c>
      <c r="O200" s="36">
        <f t="shared" si="45"/>
        <v>0.99617827230467593</v>
      </c>
      <c r="P200" s="31">
        <v>1022544</v>
      </c>
      <c r="Q200" s="31">
        <v>10997506</v>
      </c>
      <c r="R200" s="31">
        <v>10974581</v>
      </c>
      <c r="S200" s="31">
        <v>10923977</v>
      </c>
      <c r="T200" s="36">
        <f t="shared" si="46"/>
        <v>0.99538898113741203</v>
      </c>
      <c r="U200" s="36">
        <f t="shared" si="47"/>
        <v>2.4985340484125866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261500</v>
      </c>
      <c r="E202" s="31">
        <v>261500</v>
      </c>
      <c r="F202" s="31">
        <v>19604</v>
      </c>
      <c r="G202" s="36">
        <f t="shared" si="40"/>
        <v>7.4967495219885272E-2</v>
      </c>
      <c r="H202" s="31">
        <v>22524</v>
      </c>
      <c r="I202" s="36">
        <f t="shared" si="41"/>
        <v>8.6133843212237091E-2</v>
      </c>
      <c r="J202" s="31">
        <v>24092</v>
      </c>
      <c r="K202" s="36">
        <f t="shared" si="42"/>
        <v>9.2130019120458886E-2</v>
      </c>
      <c r="L202" s="31">
        <v>0</v>
      </c>
      <c r="M202" s="36">
        <f t="shared" si="43"/>
        <v>0</v>
      </c>
      <c r="N202" s="31">
        <f t="shared" si="44"/>
        <v>66220</v>
      </c>
      <c r="O202" s="36">
        <f t="shared" si="45"/>
        <v>0.25323135755258125</v>
      </c>
      <c r="P202" s="31">
        <v>21762</v>
      </c>
      <c r="Q202" s="31">
        <v>149314</v>
      </c>
      <c r="R202" s="31">
        <v>149314</v>
      </c>
      <c r="S202" s="31">
        <v>82809</v>
      </c>
      <c r="T202" s="36">
        <f t="shared" si="46"/>
        <v>0.55459635399225793</v>
      </c>
      <c r="U202" s="36">
        <f t="shared" si="47"/>
        <v>0.1070673651318812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11700287</v>
      </c>
      <c r="E204" s="32">
        <f>SUM(E199:E203)</f>
        <v>11673625</v>
      </c>
      <c r="F204" s="32">
        <f>SUM(F199:F203)</f>
        <v>3247238</v>
      </c>
      <c r="G204" s="37">
        <f t="shared" si="40"/>
        <v>0.27753490149429666</v>
      </c>
      <c r="H204" s="32">
        <f>SUM(H199:H203)</f>
        <v>4535335</v>
      </c>
      <c r="I204" s="37">
        <f t="shared" si="41"/>
        <v>0.38762596165376112</v>
      </c>
      <c r="J204" s="32">
        <f>SUM(J199:J203)</f>
        <v>3621470</v>
      </c>
      <c r="K204" s="37">
        <f t="shared" si="42"/>
        <v>0.31022668622642924</v>
      </c>
      <c r="L204" s="32">
        <f>SUM(L199:L203)</f>
        <v>0</v>
      </c>
      <c r="M204" s="37">
        <f t="shared" si="43"/>
        <v>0</v>
      </c>
      <c r="N204" s="32">
        <f t="shared" si="44"/>
        <v>11404043</v>
      </c>
      <c r="O204" s="37">
        <f t="shared" si="45"/>
        <v>0.97690674490571694</v>
      </c>
      <c r="P204" s="32">
        <f>SUM(P199:P203)</f>
        <v>1057057</v>
      </c>
      <c r="Q204" s="32">
        <f>SUM(Q199:Q203)</f>
        <v>11252728</v>
      </c>
      <c r="R204" s="32">
        <f>SUM(R199:R203)</f>
        <v>11229803</v>
      </c>
      <c r="S204" s="32">
        <f>SUM(S199:S203)</f>
        <v>11041770</v>
      </c>
      <c r="T204" s="37">
        <f t="shared" si="46"/>
        <v>0.98325589504998445</v>
      </c>
      <c r="U204" s="37">
        <f t="shared" si="47"/>
        <v>2.425993111062128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100101083</v>
      </c>
      <c r="E205" s="32">
        <f>SUM(E173:E178,E180:E184,E186:E190,E192:E197,E199:E203)</f>
        <v>106842037</v>
      </c>
      <c r="F205" s="32">
        <f>SUM(F173:F178,F180:F184,F186:F190,F192:F197,F199:F203)</f>
        <v>38852601</v>
      </c>
      <c r="G205" s="37">
        <f t="shared" si="40"/>
        <v>0.38813367283948369</v>
      </c>
      <c r="H205" s="32">
        <f>SUM(H173:H178,H180:H184,H186:H190,H192:H197,H199:H203)</f>
        <v>36633323</v>
      </c>
      <c r="I205" s="37">
        <f t="shared" si="41"/>
        <v>0.36596330331411098</v>
      </c>
      <c r="J205" s="32">
        <f>SUM(J173:J178,J180:J184,J186:J190,J192:J197,J199:J203)</f>
        <v>25606570</v>
      </c>
      <c r="K205" s="37">
        <f t="shared" si="42"/>
        <v>0.239667557068385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101092494</v>
      </c>
      <c r="O205" s="37">
        <f t="shared" si="45"/>
        <v>0.9461865089674395</v>
      </c>
      <c r="P205" s="32">
        <f>SUM(P173:P178,P180:P184,P186:P190,P192:P197,P199:P203)</f>
        <v>4161606786</v>
      </c>
      <c r="Q205" s="32">
        <f>SUM(Q173:Q178,Q180:Q184,Q186:Q190,Q192:Q197,Q199:Q203)</f>
        <v>84674761</v>
      </c>
      <c r="R205" s="32">
        <f>SUM(R173:R178,R180:R184,R186:R190,R192:R197,R199:R203)</f>
        <v>84971737</v>
      </c>
      <c r="S205" s="32">
        <f>SUM(S173:S178,S180:S184,S186:S190,S192:S197,S199:S203)</f>
        <v>4205868795</v>
      </c>
      <c r="T205" s="37">
        <f t="shared" si="46"/>
        <v>49.497267485540519</v>
      </c>
      <c r="U205" s="37">
        <f t="shared" si="47"/>
        <v>-0.99384695111365573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16822</v>
      </c>
      <c r="G208" s="36">
        <f t="shared" ref="G208:G231" si="48">IF(($D208     =0),0,($F208     /$D208     ))</f>
        <v>0</v>
      </c>
      <c r="H208" s="31">
        <v>64543</v>
      </c>
      <c r="I208" s="36">
        <f t="shared" ref="I208:I231" si="49">IF(($D208     =0),0,($H208     /$D208     ))</f>
        <v>0</v>
      </c>
      <c r="J208" s="31">
        <v>51762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133127</v>
      </c>
      <c r="O208" s="36">
        <f t="shared" ref="O208:O231" si="53">IF(($E208     =0),0,($N208     /$E208     ))</f>
        <v>0</v>
      </c>
      <c r="P208" s="31">
        <v>40039</v>
      </c>
      <c r="Q208" s="31">
        <v>131659</v>
      </c>
      <c r="R208" s="31">
        <v>131660</v>
      </c>
      <c r="S208" s="31">
        <v>120286</v>
      </c>
      <c r="T208" s="36">
        <f t="shared" ref="T208:T231" si="54">IF(($R208     =0),0,($S208     /$R208     ))</f>
        <v>0.91361081573750569</v>
      </c>
      <c r="U208" s="36">
        <f t="shared" ref="U208:U231" si="55">IF(($P208     =0),0,(($J208     /$P208     )-1))</f>
        <v>0.29278953020804721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1017197</v>
      </c>
      <c r="E209" s="31">
        <v>1111856</v>
      </c>
      <c r="F209" s="31">
        <v>235195</v>
      </c>
      <c r="G209" s="36">
        <f t="shared" si="48"/>
        <v>0.23121873147482738</v>
      </c>
      <c r="H209" s="31">
        <v>-3929</v>
      </c>
      <c r="I209" s="36">
        <f t="shared" si="49"/>
        <v>-3.8625752926915828E-3</v>
      </c>
      <c r="J209" s="31">
        <v>173842</v>
      </c>
      <c r="K209" s="36">
        <f t="shared" si="50"/>
        <v>0.15635298096156336</v>
      </c>
      <c r="L209" s="31">
        <v>0</v>
      </c>
      <c r="M209" s="36">
        <f t="shared" si="51"/>
        <v>0</v>
      </c>
      <c r="N209" s="31">
        <f t="shared" si="52"/>
        <v>405108</v>
      </c>
      <c r="O209" s="36">
        <f t="shared" si="53"/>
        <v>0.36435293779050526</v>
      </c>
      <c r="P209" s="31">
        <v>221729</v>
      </c>
      <c r="Q209" s="31">
        <v>1016595</v>
      </c>
      <c r="R209" s="31">
        <v>1096339</v>
      </c>
      <c r="S209" s="31">
        <v>673780</v>
      </c>
      <c r="T209" s="36">
        <f t="shared" si="54"/>
        <v>0.61457268235463669</v>
      </c>
      <c r="U209" s="36">
        <f t="shared" si="55"/>
        <v>-0.21597084729557248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231810</v>
      </c>
      <c r="E210" s="31">
        <v>231810</v>
      </c>
      <c r="F210" s="31">
        <v>40985</v>
      </c>
      <c r="G210" s="36">
        <f t="shared" si="48"/>
        <v>0.17680427936672274</v>
      </c>
      <c r="H210" s="31">
        <v>51874</v>
      </c>
      <c r="I210" s="36">
        <f t="shared" si="49"/>
        <v>0.22377809412881239</v>
      </c>
      <c r="J210" s="31">
        <v>49733</v>
      </c>
      <c r="K210" s="36">
        <f t="shared" si="50"/>
        <v>0.21454208187739959</v>
      </c>
      <c r="L210" s="31">
        <v>0</v>
      </c>
      <c r="M210" s="36">
        <f t="shared" si="51"/>
        <v>0</v>
      </c>
      <c r="N210" s="31">
        <f t="shared" si="52"/>
        <v>142592</v>
      </c>
      <c r="O210" s="36">
        <f t="shared" si="53"/>
        <v>0.6151244553729347</v>
      </c>
      <c r="P210" s="31">
        <v>49290</v>
      </c>
      <c r="Q210" s="31">
        <v>932715</v>
      </c>
      <c r="R210" s="31">
        <v>1315174</v>
      </c>
      <c r="S210" s="31">
        <v>160314</v>
      </c>
      <c r="T210" s="36">
        <f t="shared" si="54"/>
        <v>0.12189565791294536</v>
      </c>
      <c r="U210" s="36">
        <f t="shared" si="55"/>
        <v>8.9876242645567928E-3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21817704</v>
      </c>
      <c r="E211" s="31">
        <v>21697704</v>
      </c>
      <c r="F211" s="31">
        <v>36702</v>
      </c>
      <c r="G211" s="36">
        <f t="shared" si="48"/>
        <v>1.6822118404393057E-3</v>
      </c>
      <c r="H211" s="31">
        <v>17969</v>
      </c>
      <c r="I211" s="36">
        <f t="shared" si="49"/>
        <v>8.235972034454221E-4</v>
      </c>
      <c r="J211" s="31">
        <v>25028</v>
      </c>
      <c r="K211" s="36">
        <f t="shared" si="50"/>
        <v>1.1534861015709311E-3</v>
      </c>
      <c r="L211" s="31">
        <v>0</v>
      </c>
      <c r="M211" s="36">
        <f t="shared" si="51"/>
        <v>0</v>
      </c>
      <c r="N211" s="31">
        <f t="shared" si="52"/>
        <v>79699</v>
      </c>
      <c r="O211" s="36">
        <f t="shared" si="53"/>
        <v>3.6731536203093193E-3</v>
      </c>
      <c r="P211" s="31">
        <v>41069</v>
      </c>
      <c r="Q211" s="31">
        <v>1089851</v>
      </c>
      <c r="R211" s="31">
        <v>1395851</v>
      </c>
      <c r="S211" s="31">
        <v>94015</v>
      </c>
      <c r="T211" s="36">
        <f t="shared" si="54"/>
        <v>6.7353177380680321E-2</v>
      </c>
      <c r="U211" s="36">
        <f t="shared" si="55"/>
        <v>-0.39058657381479944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316028</v>
      </c>
      <c r="E212" s="31">
        <v>336128</v>
      </c>
      <c r="F212" s="31">
        <v>49057</v>
      </c>
      <c r="G212" s="36">
        <f t="shared" si="48"/>
        <v>0.15522991633652714</v>
      </c>
      <c r="H212" s="31">
        <v>32529</v>
      </c>
      <c r="I212" s="36">
        <f t="shared" si="49"/>
        <v>0.10293075297125572</v>
      </c>
      <c r="J212" s="31">
        <v>41167</v>
      </c>
      <c r="K212" s="36">
        <f t="shared" si="50"/>
        <v>0.12247417650418888</v>
      </c>
      <c r="L212" s="31">
        <v>0</v>
      </c>
      <c r="M212" s="36">
        <f t="shared" si="51"/>
        <v>0</v>
      </c>
      <c r="N212" s="31">
        <f t="shared" si="52"/>
        <v>122753</v>
      </c>
      <c r="O212" s="36">
        <f t="shared" si="53"/>
        <v>0.36519718678598628</v>
      </c>
      <c r="P212" s="31">
        <v>48502</v>
      </c>
      <c r="Q212" s="31">
        <v>398662</v>
      </c>
      <c r="R212" s="31">
        <v>398662</v>
      </c>
      <c r="S212" s="31">
        <v>132177</v>
      </c>
      <c r="T212" s="36">
        <f t="shared" si="54"/>
        <v>0.33155153990096875</v>
      </c>
      <c r="U212" s="36">
        <f t="shared" si="55"/>
        <v>-0.15123087707723393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206042</v>
      </c>
      <c r="E213" s="31">
        <v>206042</v>
      </c>
      <c r="F213" s="31">
        <v>26432</v>
      </c>
      <c r="G213" s="36">
        <f t="shared" si="48"/>
        <v>0.12828452451441938</v>
      </c>
      <c r="H213" s="31">
        <v>27302</v>
      </c>
      <c r="I213" s="36">
        <f t="shared" si="49"/>
        <v>0.13250696459945061</v>
      </c>
      <c r="J213" s="31">
        <v>77239</v>
      </c>
      <c r="K213" s="36">
        <f t="shared" si="50"/>
        <v>0.37487017210083379</v>
      </c>
      <c r="L213" s="31">
        <v>0</v>
      </c>
      <c r="M213" s="36">
        <f t="shared" si="51"/>
        <v>0</v>
      </c>
      <c r="N213" s="31">
        <f t="shared" si="52"/>
        <v>130973</v>
      </c>
      <c r="O213" s="36">
        <f t="shared" si="53"/>
        <v>0.6356616612147038</v>
      </c>
      <c r="P213" s="31">
        <v>37843</v>
      </c>
      <c r="Q213" s="31">
        <v>195300</v>
      </c>
      <c r="R213" s="31">
        <v>195300</v>
      </c>
      <c r="S213" s="31">
        <v>93980</v>
      </c>
      <c r="T213" s="36">
        <f t="shared" si="54"/>
        <v>0.48120839733742959</v>
      </c>
      <c r="U213" s="36">
        <f t="shared" si="55"/>
        <v>1.0410379726765848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2034839</v>
      </c>
      <c r="E214" s="31">
        <v>2034839</v>
      </c>
      <c r="F214" s="31">
        <v>440616</v>
      </c>
      <c r="G214" s="36">
        <f t="shared" si="48"/>
        <v>0.21653605027228198</v>
      </c>
      <c r="H214" s="31">
        <v>746836</v>
      </c>
      <c r="I214" s="36">
        <f t="shared" si="49"/>
        <v>0.36702461472381842</v>
      </c>
      <c r="J214" s="31">
        <v>403568</v>
      </c>
      <c r="K214" s="36">
        <f t="shared" si="50"/>
        <v>0.19832920442354407</v>
      </c>
      <c r="L214" s="31">
        <v>0</v>
      </c>
      <c r="M214" s="36">
        <f t="shared" si="51"/>
        <v>0</v>
      </c>
      <c r="N214" s="31">
        <f t="shared" si="52"/>
        <v>1591020</v>
      </c>
      <c r="O214" s="36">
        <f t="shared" si="53"/>
        <v>0.78188986941964456</v>
      </c>
      <c r="P214" s="31">
        <v>434916</v>
      </c>
      <c r="Q214" s="31">
        <v>4457587</v>
      </c>
      <c r="R214" s="31">
        <v>4457587</v>
      </c>
      <c r="S214" s="31">
        <v>1554833</v>
      </c>
      <c r="T214" s="36">
        <f t="shared" si="54"/>
        <v>0.34880597955799852</v>
      </c>
      <c r="U214" s="36">
        <f t="shared" si="55"/>
        <v>-7.2078286381738077E-2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3100</v>
      </c>
      <c r="E215" s="31">
        <v>3100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2950</v>
      </c>
      <c r="R215" s="31">
        <v>2950</v>
      </c>
      <c r="S215" s="31">
        <v>37</v>
      </c>
      <c r="T215" s="36">
        <f t="shared" si="54"/>
        <v>1.2542372881355932E-2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25626720</v>
      </c>
      <c r="E216" s="32">
        <f>SUM(E208:E215)</f>
        <v>25621479</v>
      </c>
      <c r="F216" s="32">
        <f>SUM(F208:F215)</f>
        <v>845809</v>
      </c>
      <c r="G216" s="37">
        <f t="shared" si="48"/>
        <v>3.3004965130145412E-2</v>
      </c>
      <c r="H216" s="32">
        <f>SUM(H208:H215)</f>
        <v>937124</v>
      </c>
      <c r="I216" s="37">
        <f t="shared" si="49"/>
        <v>3.6568238151429448E-2</v>
      </c>
      <c r="J216" s="32">
        <f>SUM(J208:J215)</f>
        <v>822339</v>
      </c>
      <c r="K216" s="37">
        <f t="shared" si="50"/>
        <v>3.2095688152897026E-2</v>
      </c>
      <c r="L216" s="32">
        <f>SUM(L208:L215)</f>
        <v>0</v>
      </c>
      <c r="M216" s="37">
        <f t="shared" si="51"/>
        <v>0</v>
      </c>
      <c r="N216" s="32">
        <f t="shared" si="52"/>
        <v>2605272</v>
      </c>
      <c r="O216" s="37">
        <f t="shared" si="53"/>
        <v>0.10168312297662442</v>
      </c>
      <c r="P216" s="32">
        <f>SUM(P208:P215)</f>
        <v>873388</v>
      </c>
      <c r="Q216" s="32">
        <f>SUM(Q208:Q215)</f>
        <v>8225319</v>
      </c>
      <c r="R216" s="32">
        <f>SUM(R208:R215)</f>
        <v>8993523</v>
      </c>
      <c r="S216" s="32">
        <f>SUM(S208:S215)</f>
        <v>2829422</v>
      </c>
      <c r="T216" s="37">
        <f t="shared" si="54"/>
        <v>0.31460663412991774</v>
      </c>
      <c r="U216" s="37">
        <f t="shared" si="55"/>
        <v>-5.8449394770708984E-2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2291712</v>
      </c>
      <c r="E217" s="31">
        <v>2291712</v>
      </c>
      <c r="F217" s="31">
        <v>72556</v>
      </c>
      <c r="G217" s="36">
        <f t="shared" si="48"/>
        <v>3.1660173704200177E-2</v>
      </c>
      <c r="H217" s="31">
        <v>69053</v>
      </c>
      <c r="I217" s="36">
        <f t="shared" si="49"/>
        <v>3.0131622123547811E-2</v>
      </c>
      <c r="J217" s="31">
        <v>87348</v>
      </c>
      <c r="K217" s="36">
        <f t="shared" si="50"/>
        <v>3.8114736930294907E-2</v>
      </c>
      <c r="L217" s="31">
        <v>0</v>
      </c>
      <c r="M217" s="36">
        <f t="shared" si="51"/>
        <v>0</v>
      </c>
      <c r="N217" s="31">
        <f t="shared" si="52"/>
        <v>228957</v>
      </c>
      <c r="O217" s="36">
        <f t="shared" si="53"/>
        <v>9.9906532758042899E-2</v>
      </c>
      <c r="P217" s="31">
        <v>56975</v>
      </c>
      <c r="Q217" s="31">
        <v>3812671</v>
      </c>
      <c r="R217" s="31">
        <v>2889712</v>
      </c>
      <c r="S217" s="31">
        <v>230105</v>
      </c>
      <c r="T217" s="36">
        <f t="shared" si="54"/>
        <v>7.9629042617395784E-2</v>
      </c>
      <c r="U217" s="36">
        <f t="shared" si="55"/>
        <v>0.53309346204475649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1944441</v>
      </c>
      <c r="E218" s="31">
        <v>1512847</v>
      </c>
      <c r="F218" s="31">
        <v>377336</v>
      </c>
      <c r="G218" s="36">
        <f t="shared" si="48"/>
        <v>0.19405885804711998</v>
      </c>
      <c r="H218" s="31">
        <v>243998</v>
      </c>
      <c r="I218" s="36">
        <f t="shared" si="49"/>
        <v>0.12548490800183704</v>
      </c>
      <c r="J218" s="31">
        <v>380593</v>
      </c>
      <c r="K218" s="36">
        <f t="shared" si="50"/>
        <v>0.25157401905149696</v>
      </c>
      <c r="L218" s="31">
        <v>0</v>
      </c>
      <c r="M218" s="36">
        <f t="shared" si="51"/>
        <v>0</v>
      </c>
      <c r="N218" s="31">
        <f t="shared" si="52"/>
        <v>1001927</v>
      </c>
      <c r="O218" s="36">
        <f t="shared" si="53"/>
        <v>0.66227913331619126</v>
      </c>
      <c r="P218" s="31">
        <v>408785</v>
      </c>
      <c r="Q218" s="31">
        <v>3413960</v>
      </c>
      <c r="R218" s="31">
        <v>1959877</v>
      </c>
      <c r="S218" s="31">
        <v>1307577</v>
      </c>
      <c r="T218" s="36">
        <f t="shared" si="54"/>
        <v>0.667172990958106</v>
      </c>
      <c r="U218" s="36">
        <f t="shared" si="55"/>
        <v>-6.8965348532847304E-2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1759860</v>
      </c>
      <c r="E219" s="31">
        <v>1759860</v>
      </c>
      <c r="F219" s="31">
        <v>1998549</v>
      </c>
      <c r="G219" s="36">
        <f t="shared" si="48"/>
        <v>1.1356295387133066</v>
      </c>
      <c r="H219" s="31">
        <v>449643</v>
      </c>
      <c r="I219" s="36">
        <f t="shared" si="49"/>
        <v>0.25549930108076779</v>
      </c>
      <c r="J219" s="31">
        <v>499212</v>
      </c>
      <c r="K219" s="36">
        <f t="shared" si="50"/>
        <v>0.28366574613889739</v>
      </c>
      <c r="L219" s="31">
        <v>0</v>
      </c>
      <c r="M219" s="36">
        <f t="shared" si="51"/>
        <v>0</v>
      </c>
      <c r="N219" s="31">
        <f t="shared" si="52"/>
        <v>2947404</v>
      </c>
      <c r="O219" s="36">
        <f t="shared" si="53"/>
        <v>1.674794585932972</v>
      </c>
      <c r="P219" s="31">
        <v>626822</v>
      </c>
      <c r="Q219" s="31">
        <v>1676052</v>
      </c>
      <c r="R219" s="31">
        <v>1676052</v>
      </c>
      <c r="S219" s="31">
        <v>1426802</v>
      </c>
      <c r="T219" s="36">
        <f t="shared" si="54"/>
        <v>0.85128743022292863</v>
      </c>
      <c r="U219" s="36">
        <f t="shared" si="55"/>
        <v>-0.203582516248632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495087</v>
      </c>
      <c r="E220" s="31">
        <v>135087</v>
      </c>
      <c r="F220" s="31">
        <v>25326</v>
      </c>
      <c r="G220" s="36">
        <f t="shared" si="48"/>
        <v>5.1154645547146257E-2</v>
      </c>
      <c r="H220" s="31">
        <v>14057</v>
      </c>
      <c r="I220" s="36">
        <f t="shared" si="49"/>
        <v>2.8392989514974137E-2</v>
      </c>
      <c r="J220" s="31">
        <v>11371</v>
      </c>
      <c r="K220" s="36">
        <f t="shared" si="50"/>
        <v>8.4175383271521312E-2</v>
      </c>
      <c r="L220" s="31">
        <v>0</v>
      </c>
      <c r="M220" s="36">
        <f t="shared" si="51"/>
        <v>0</v>
      </c>
      <c r="N220" s="31">
        <f t="shared" si="52"/>
        <v>50754</v>
      </c>
      <c r="O220" s="36">
        <f t="shared" si="53"/>
        <v>0.37571342912345379</v>
      </c>
      <c r="P220" s="31">
        <v>14334</v>
      </c>
      <c r="Q220" s="31">
        <v>75000</v>
      </c>
      <c r="R220" s="31">
        <v>460993</v>
      </c>
      <c r="S220" s="31">
        <v>244830</v>
      </c>
      <c r="T220" s="36">
        <f t="shared" si="54"/>
        <v>0.53109266301223668</v>
      </c>
      <c r="U220" s="36">
        <f t="shared" si="55"/>
        <v>-0.2067113157527557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119275</v>
      </c>
      <c r="E221" s="31">
        <v>154782</v>
      </c>
      <c r="F221" s="31">
        <v>27894</v>
      </c>
      <c r="G221" s="36">
        <f t="shared" si="48"/>
        <v>0.23386292181932508</v>
      </c>
      <c r="H221" s="31">
        <v>49473</v>
      </c>
      <c r="I221" s="36">
        <f t="shared" si="49"/>
        <v>0.41478096835045064</v>
      </c>
      <c r="J221" s="31">
        <v>48657</v>
      </c>
      <c r="K221" s="36">
        <f t="shared" si="50"/>
        <v>0.31435825871225337</v>
      </c>
      <c r="L221" s="31">
        <v>0</v>
      </c>
      <c r="M221" s="36">
        <f t="shared" si="51"/>
        <v>0</v>
      </c>
      <c r="N221" s="31">
        <f t="shared" si="52"/>
        <v>126024</v>
      </c>
      <c r="O221" s="36">
        <f t="shared" si="53"/>
        <v>0.81420320192270423</v>
      </c>
      <c r="P221" s="31">
        <v>17492</v>
      </c>
      <c r="Q221" s="31">
        <v>84936</v>
      </c>
      <c r="R221" s="31">
        <v>111752</v>
      </c>
      <c r="S221" s="31">
        <v>73367</v>
      </c>
      <c r="T221" s="36">
        <f t="shared" si="54"/>
        <v>0.65651621447490871</v>
      </c>
      <c r="U221" s="36">
        <f t="shared" si="55"/>
        <v>1.7816716213126003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272650</v>
      </c>
      <c r="E222" s="31">
        <v>304650</v>
      </c>
      <c r="F222" s="31">
        <v>67607</v>
      </c>
      <c r="G222" s="36">
        <f t="shared" si="48"/>
        <v>0.24796258940033009</v>
      </c>
      <c r="H222" s="31">
        <v>65898</v>
      </c>
      <c r="I222" s="36">
        <f t="shared" si="49"/>
        <v>0.24169448010269576</v>
      </c>
      <c r="J222" s="31">
        <v>77320</v>
      </c>
      <c r="K222" s="36">
        <f t="shared" si="50"/>
        <v>0.25379944198260301</v>
      </c>
      <c r="L222" s="31">
        <v>0</v>
      </c>
      <c r="M222" s="36">
        <f t="shared" si="51"/>
        <v>0</v>
      </c>
      <c r="N222" s="31">
        <f t="shared" si="52"/>
        <v>210825</v>
      </c>
      <c r="O222" s="36">
        <f t="shared" si="53"/>
        <v>0.69202363367799113</v>
      </c>
      <c r="P222" s="31">
        <v>48828</v>
      </c>
      <c r="Q222" s="31">
        <v>156000</v>
      </c>
      <c r="R222" s="31">
        <v>261000</v>
      </c>
      <c r="S222" s="31">
        <v>152483</v>
      </c>
      <c r="T222" s="36">
        <f t="shared" si="54"/>
        <v>0.5842260536398467</v>
      </c>
      <c r="U222" s="36">
        <f t="shared" si="55"/>
        <v>0.58351765380519383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1638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1638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6883025</v>
      </c>
      <c r="E224" s="32">
        <f>SUM(E217:E223)</f>
        <v>6158938</v>
      </c>
      <c r="F224" s="32">
        <f>SUM(F217:F223)</f>
        <v>2569268</v>
      </c>
      <c r="G224" s="37">
        <f t="shared" si="48"/>
        <v>0.37327599420313018</v>
      </c>
      <c r="H224" s="32">
        <f>SUM(H217:H223)</f>
        <v>892122</v>
      </c>
      <c r="I224" s="37">
        <f t="shared" si="49"/>
        <v>0.12961190755518104</v>
      </c>
      <c r="J224" s="32">
        <f>SUM(J217:J223)</f>
        <v>1106139</v>
      </c>
      <c r="K224" s="37">
        <f t="shared" si="50"/>
        <v>0.17959898281164707</v>
      </c>
      <c r="L224" s="32">
        <f>SUM(L217:L223)</f>
        <v>0</v>
      </c>
      <c r="M224" s="37">
        <f t="shared" si="51"/>
        <v>0</v>
      </c>
      <c r="N224" s="32">
        <f t="shared" si="52"/>
        <v>4567529</v>
      </c>
      <c r="O224" s="37">
        <f t="shared" si="53"/>
        <v>0.74160983598146302</v>
      </c>
      <c r="P224" s="32">
        <f>SUM(P217:P223)</f>
        <v>1173236</v>
      </c>
      <c r="Q224" s="32">
        <f>SUM(Q217:Q223)</f>
        <v>9218619</v>
      </c>
      <c r="R224" s="32">
        <f>SUM(R217:R223)</f>
        <v>7359386</v>
      </c>
      <c r="S224" s="32">
        <f>SUM(S217:S223)</f>
        <v>3435164</v>
      </c>
      <c r="T224" s="37">
        <f t="shared" si="54"/>
        <v>0.46677317917554534</v>
      </c>
      <c r="U224" s="37">
        <f t="shared" si="55"/>
        <v>-5.7189687326335004E-2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517000</v>
      </c>
      <c r="E225" s="31">
        <v>517000</v>
      </c>
      <c r="F225" s="31">
        <v>22816</v>
      </c>
      <c r="G225" s="36">
        <f t="shared" si="48"/>
        <v>4.4131528046421661E-2</v>
      </c>
      <c r="H225" s="31">
        <v>34421</v>
      </c>
      <c r="I225" s="36">
        <f t="shared" si="49"/>
        <v>6.6578336557059956E-2</v>
      </c>
      <c r="J225" s="31">
        <v>25690</v>
      </c>
      <c r="K225" s="36">
        <f t="shared" si="50"/>
        <v>4.9690522243713731E-2</v>
      </c>
      <c r="L225" s="31">
        <v>0</v>
      </c>
      <c r="M225" s="36">
        <f t="shared" si="51"/>
        <v>0</v>
      </c>
      <c r="N225" s="31">
        <f t="shared" si="52"/>
        <v>82927</v>
      </c>
      <c r="O225" s="36">
        <f t="shared" si="53"/>
        <v>0.16040038684719535</v>
      </c>
      <c r="P225" s="31">
        <v>19464</v>
      </c>
      <c r="Q225" s="31">
        <v>170412</v>
      </c>
      <c r="R225" s="31">
        <v>170412</v>
      </c>
      <c r="S225" s="31">
        <v>58557</v>
      </c>
      <c r="T225" s="36">
        <f t="shared" si="54"/>
        <v>0.3436201675938314</v>
      </c>
      <c r="U225" s="36">
        <f t="shared" si="55"/>
        <v>0.31987258528565565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3292879</v>
      </c>
      <c r="E226" s="31">
        <v>75449</v>
      </c>
      <c r="F226" s="31">
        <v>5597</v>
      </c>
      <c r="G226" s="36">
        <f t="shared" si="48"/>
        <v>1.6997284139502241E-3</v>
      </c>
      <c r="H226" s="31">
        <v>20664</v>
      </c>
      <c r="I226" s="36">
        <f t="shared" si="49"/>
        <v>6.2753596472873733E-3</v>
      </c>
      <c r="J226" s="31">
        <v>21329</v>
      </c>
      <c r="K226" s="36">
        <f t="shared" si="50"/>
        <v>0.28269427030179328</v>
      </c>
      <c r="L226" s="31">
        <v>0</v>
      </c>
      <c r="M226" s="36">
        <f t="shared" si="51"/>
        <v>0</v>
      </c>
      <c r="N226" s="31">
        <f t="shared" si="52"/>
        <v>47590</v>
      </c>
      <c r="O226" s="36">
        <f t="shared" si="53"/>
        <v>0.63075720022796855</v>
      </c>
      <c r="P226" s="31">
        <v>20423</v>
      </c>
      <c r="Q226" s="31">
        <v>124189</v>
      </c>
      <c r="R226" s="31">
        <v>78860</v>
      </c>
      <c r="S226" s="31">
        <v>52429</v>
      </c>
      <c r="T226" s="36">
        <f t="shared" si="54"/>
        <v>0.66483641897032719</v>
      </c>
      <c r="U226" s="36">
        <f t="shared" si="55"/>
        <v>4.4361749008470897E-2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135188</v>
      </c>
      <c r="E227" s="31">
        <v>135188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131250</v>
      </c>
      <c r="R227" s="31">
        <v>131250</v>
      </c>
      <c r="S227" s="31">
        <v>832</v>
      </c>
      <c r="T227" s="36">
        <f t="shared" si="54"/>
        <v>6.3390476190476192E-3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1491345</v>
      </c>
      <c r="E228" s="31">
        <v>2036511</v>
      </c>
      <c r="F228" s="31">
        <v>564925</v>
      </c>
      <c r="G228" s="36">
        <f t="shared" si="48"/>
        <v>0.37880235626230013</v>
      </c>
      <c r="H228" s="31">
        <v>494884</v>
      </c>
      <c r="I228" s="36">
        <f t="shared" si="49"/>
        <v>0.33183736828165178</v>
      </c>
      <c r="J228" s="31">
        <v>426222</v>
      </c>
      <c r="K228" s="36">
        <f t="shared" si="50"/>
        <v>0.20929030091170633</v>
      </c>
      <c r="L228" s="31">
        <v>0</v>
      </c>
      <c r="M228" s="36">
        <f t="shared" si="51"/>
        <v>0</v>
      </c>
      <c r="N228" s="31">
        <f t="shared" si="52"/>
        <v>1486031</v>
      </c>
      <c r="O228" s="36">
        <f t="shared" si="53"/>
        <v>0.72969456094271035</v>
      </c>
      <c r="P228" s="31">
        <v>554121</v>
      </c>
      <c r="Q228" s="31">
        <v>1355768</v>
      </c>
      <c r="R228" s="31">
        <v>1355768</v>
      </c>
      <c r="S228" s="31">
        <v>1597790</v>
      </c>
      <c r="T228" s="36">
        <f t="shared" si="54"/>
        <v>1.1785128429052758</v>
      </c>
      <c r="U228" s="36">
        <f t="shared" si="55"/>
        <v>-0.2308142084490572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5436412</v>
      </c>
      <c r="E230" s="32">
        <f>SUM(E225:E229)</f>
        <v>2764148</v>
      </c>
      <c r="F230" s="32">
        <f>SUM(F225:F229)</f>
        <v>593338</v>
      </c>
      <c r="G230" s="37">
        <f t="shared" si="48"/>
        <v>0.10914147051400813</v>
      </c>
      <c r="H230" s="32">
        <f>SUM(H225:H229)</f>
        <v>549969</v>
      </c>
      <c r="I230" s="37">
        <f t="shared" si="49"/>
        <v>0.10116396623361143</v>
      </c>
      <c r="J230" s="32">
        <f>SUM(J225:J229)</f>
        <v>473241</v>
      </c>
      <c r="K230" s="37">
        <f t="shared" si="50"/>
        <v>0.17120682394719819</v>
      </c>
      <c r="L230" s="32">
        <f>SUM(L225:L229)</f>
        <v>0</v>
      </c>
      <c r="M230" s="37">
        <f t="shared" si="51"/>
        <v>0</v>
      </c>
      <c r="N230" s="32">
        <f t="shared" si="52"/>
        <v>1616548</v>
      </c>
      <c r="O230" s="37">
        <f t="shared" si="53"/>
        <v>0.58482686165863762</v>
      </c>
      <c r="P230" s="32">
        <f>SUM(P225:P229)</f>
        <v>594008</v>
      </c>
      <c r="Q230" s="32">
        <f>SUM(Q225:Q229)</f>
        <v>1781619</v>
      </c>
      <c r="R230" s="32">
        <f>SUM(R225:R229)</f>
        <v>1736290</v>
      </c>
      <c r="S230" s="32">
        <f>SUM(S225:S229)</f>
        <v>1709608</v>
      </c>
      <c r="T230" s="37">
        <f t="shared" si="54"/>
        <v>0.98463275144129148</v>
      </c>
      <c r="U230" s="37">
        <f t="shared" si="55"/>
        <v>-0.20330870964700809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37946157</v>
      </c>
      <c r="E231" s="32">
        <f>SUM(E208:E215,E217:E223,E225:E229)</f>
        <v>34544565</v>
      </c>
      <c r="F231" s="32">
        <f>SUM(F208:F215,F217:F223,F225:F229)</f>
        <v>4008415</v>
      </c>
      <c r="G231" s="37">
        <f t="shared" si="48"/>
        <v>0.10563428069936041</v>
      </c>
      <c r="H231" s="32">
        <f>SUM(H208:H215,H217:H223,H225:H229)</f>
        <v>2379215</v>
      </c>
      <c r="I231" s="37">
        <f t="shared" si="49"/>
        <v>6.2699761664929604E-2</v>
      </c>
      <c r="J231" s="32">
        <f>SUM(J208:J215,J217:J223,J225:J229)</f>
        <v>2401719</v>
      </c>
      <c r="K231" s="37">
        <f t="shared" si="50"/>
        <v>6.9525235011643649E-2</v>
      </c>
      <c r="L231" s="32">
        <f>SUM(L208:L215,L217:L223,L225:L229)</f>
        <v>0</v>
      </c>
      <c r="M231" s="37">
        <f t="shared" si="51"/>
        <v>0</v>
      </c>
      <c r="N231" s="32">
        <f t="shared" si="52"/>
        <v>8789349</v>
      </c>
      <c r="O231" s="37">
        <f t="shared" si="53"/>
        <v>0.25443507538740173</v>
      </c>
      <c r="P231" s="32">
        <f>SUM(P208:P215,P217:P223,P225:P229)</f>
        <v>2640632</v>
      </c>
      <c r="Q231" s="32">
        <f>SUM(Q208:Q215,Q217:Q223,Q225:Q229)</f>
        <v>19225557</v>
      </c>
      <c r="R231" s="32">
        <f>SUM(R208:R215,R217:R223,R225:R229)</f>
        <v>18089199</v>
      </c>
      <c r="S231" s="32">
        <f>SUM(S208:S215,S217:S223,S225:S229)</f>
        <v>7974194</v>
      </c>
      <c r="T231" s="37">
        <f t="shared" si="54"/>
        <v>0.44082626323033985</v>
      </c>
      <c r="U231" s="37">
        <f t="shared" si="55"/>
        <v>-9.0475689153202699E-2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1036000</v>
      </c>
      <c r="E234" s="31">
        <v>1036000</v>
      </c>
      <c r="F234" s="31">
        <v>61492</v>
      </c>
      <c r="G234" s="36">
        <f t="shared" ref="G234:G260" si="56">IF(($D234     =0),0,($F234     /$D234     ))</f>
        <v>5.9355212355212357E-2</v>
      </c>
      <c r="H234" s="31">
        <v>160447</v>
      </c>
      <c r="I234" s="36">
        <f t="shared" ref="I234:I260" si="57">IF(($D234     =0),0,($H234     /$D234     ))</f>
        <v>0.15487162162162163</v>
      </c>
      <c r="J234" s="31">
        <v>318537</v>
      </c>
      <c r="K234" s="36">
        <f t="shared" ref="K234:K260" si="58">IF(($E234     =0),0,($J234     /$E234     ))</f>
        <v>0.30746814671814671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540476</v>
      </c>
      <c r="O234" s="36">
        <f t="shared" ref="O234:O260" si="61">IF(($E234     =0),0,($N234     /$E234     ))</f>
        <v>0.52169498069498066</v>
      </c>
      <c r="P234" s="31">
        <v>191913</v>
      </c>
      <c r="Q234" s="31">
        <v>922000</v>
      </c>
      <c r="R234" s="31">
        <v>1192000</v>
      </c>
      <c r="S234" s="31">
        <v>415893</v>
      </c>
      <c r="T234" s="36">
        <f t="shared" ref="T234:T260" si="62">IF(($R234     =0),0,($S234     /$R234     ))</f>
        <v>0.34890352348993287</v>
      </c>
      <c r="U234" s="36">
        <f t="shared" ref="U234:U260" si="63">IF(($P234     =0),0,(($J234     /$P234     )-1))</f>
        <v>0.65979897140891963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1328567</v>
      </c>
      <c r="E235" s="31">
        <v>1328567</v>
      </c>
      <c r="F235" s="31">
        <v>325847</v>
      </c>
      <c r="G235" s="36">
        <f t="shared" si="56"/>
        <v>0.24526200033570003</v>
      </c>
      <c r="H235" s="31">
        <v>352701</v>
      </c>
      <c r="I235" s="36">
        <f t="shared" si="57"/>
        <v>0.26547475588359487</v>
      </c>
      <c r="J235" s="31">
        <v>991200</v>
      </c>
      <c r="K235" s="36">
        <f t="shared" si="58"/>
        <v>0.74606700301904227</v>
      </c>
      <c r="L235" s="31">
        <v>0</v>
      </c>
      <c r="M235" s="36">
        <f t="shared" si="59"/>
        <v>0</v>
      </c>
      <c r="N235" s="31">
        <f t="shared" si="60"/>
        <v>1669748</v>
      </c>
      <c r="O235" s="36">
        <f t="shared" si="61"/>
        <v>1.2568037592383372</v>
      </c>
      <c r="P235" s="31">
        <v>741592</v>
      </c>
      <c r="Q235" s="31">
        <v>2355644</v>
      </c>
      <c r="R235" s="31">
        <v>2355644</v>
      </c>
      <c r="S235" s="31">
        <v>1374514</v>
      </c>
      <c r="T235" s="36">
        <f t="shared" si="62"/>
        <v>0.583498185634162</v>
      </c>
      <c r="U235" s="36">
        <f t="shared" si="63"/>
        <v>0.33658399766987768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5493632</v>
      </c>
      <c r="E236" s="31">
        <v>5657786</v>
      </c>
      <c r="F236" s="31">
        <v>639744</v>
      </c>
      <c r="G236" s="36">
        <f t="shared" si="56"/>
        <v>0.11645192106060254</v>
      </c>
      <c r="H236" s="31">
        <v>1333676</v>
      </c>
      <c r="I236" s="36">
        <f t="shared" si="57"/>
        <v>0.24276762622614692</v>
      </c>
      <c r="J236" s="31">
        <v>1054207</v>
      </c>
      <c r="K236" s="36">
        <f t="shared" si="58"/>
        <v>0.18632853911406336</v>
      </c>
      <c r="L236" s="31">
        <v>0</v>
      </c>
      <c r="M236" s="36">
        <f t="shared" si="59"/>
        <v>0</v>
      </c>
      <c r="N236" s="31">
        <f t="shared" si="60"/>
        <v>3027627</v>
      </c>
      <c r="O236" s="36">
        <f t="shared" si="61"/>
        <v>0.53512575413774932</v>
      </c>
      <c r="P236" s="31">
        <v>937958</v>
      </c>
      <c r="Q236" s="31">
        <v>4508054</v>
      </c>
      <c r="R236" s="31">
        <v>4897596</v>
      </c>
      <c r="S236" s="31">
        <v>2710952</v>
      </c>
      <c r="T236" s="36">
        <f t="shared" si="62"/>
        <v>0.55352707736612006</v>
      </c>
      <c r="U236" s="36">
        <f t="shared" si="63"/>
        <v>0.12393838530083445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2160721</v>
      </c>
      <c r="E237" s="31">
        <v>2135511</v>
      </c>
      <c r="F237" s="31">
        <v>314319</v>
      </c>
      <c r="G237" s="36">
        <f t="shared" si="56"/>
        <v>0.14546949837577364</v>
      </c>
      <c r="H237" s="31">
        <v>421367</v>
      </c>
      <c r="I237" s="36">
        <f t="shared" si="57"/>
        <v>0.19501222045789346</v>
      </c>
      <c r="J237" s="31">
        <v>354887</v>
      </c>
      <c r="K237" s="36">
        <f t="shared" si="58"/>
        <v>0.16618364410204395</v>
      </c>
      <c r="L237" s="31">
        <v>0</v>
      </c>
      <c r="M237" s="36">
        <f t="shared" si="59"/>
        <v>0</v>
      </c>
      <c r="N237" s="31">
        <f t="shared" si="60"/>
        <v>1090573</v>
      </c>
      <c r="O237" s="36">
        <f t="shared" si="61"/>
        <v>0.51068479628529195</v>
      </c>
      <c r="P237" s="31">
        <v>409225</v>
      </c>
      <c r="Q237" s="31">
        <v>1236387</v>
      </c>
      <c r="R237" s="31">
        <v>2495451</v>
      </c>
      <c r="S237" s="31">
        <v>987543</v>
      </c>
      <c r="T237" s="36">
        <f t="shared" si="62"/>
        <v>0.39573728356116789</v>
      </c>
      <c r="U237" s="36">
        <f t="shared" si="63"/>
        <v>-0.13278269900421524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2634206</v>
      </c>
      <c r="F238" s="31">
        <v>18824</v>
      </c>
      <c r="G238" s="36">
        <f t="shared" si="56"/>
        <v>0</v>
      </c>
      <c r="H238" s="31">
        <v>-247188</v>
      </c>
      <c r="I238" s="36">
        <f t="shared" si="57"/>
        <v>0</v>
      </c>
      <c r="J238" s="31">
        <v>895372</v>
      </c>
      <c r="K238" s="36">
        <f t="shared" si="58"/>
        <v>0.33990204258892431</v>
      </c>
      <c r="L238" s="31">
        <v>0</v>
      </c>
      <c r="M238" s="36">
        <f t="shared" si="59"/>
        <v>0</v>
      </c>
      <c r="N238" s="31">
        <f t="shared" si="60"/>
        <v>667008</v>
      </c>
      <c r="O238" s="36">
        <f t="shared" si="61"/>
        <v>0.25321026525639984</v>
      </c>
      <c r="P238" s="31">
        <v>404965</v>
      </c>
      <c r="Q238" s="31">
        <v>0</v>
      </c>
      <c r="R238" s="31">
        <v>2169529</v>
      </c>
      <c r="S238" s="31">
        <v>432102</v>
      </c>
      <c r="T238" s="36">
        <f t="shared" si="62"/>
        <v>0.19916857529906259</v>
      </c>
      <c r="U238" s="36">
        <f t="shared" si="63"/>
        <v>1.2109861346042252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300000</v>
      </c>
      <c r="E239" s="31">
        <v>300000</v>
      </c>
      <c r="F239" s="31">
        <v>450952</v>
      </c>
      <c r="G239" s="36">
        <f t="shared" si="56"/>
        <v>1.5031733333333333</v>
      </c>
      <c r="H239" s="31">
        <v>835407</v>
      </c>
      <c r="I239" s="36">
        <f t="shared" si="57"/>
        <v>2.7846899999999999</v>
      </c>
      <c r="J239" s="31">
        <v>489751</v>
      </c>
      <c r="K239" s="36">
        <f t="shared" si="58"/>
        <v>1.6325033333333334</v>
      </c>
      <c r="L239" s="31">
        <v>0</v>
      </c>
      <c r="M239" s="36">
        <f t="shared" si="59"/>
        <v>0</v>
      </c>
      <c r="N239" s="31">
        <f t="shared" si="60"/>
        <v>1776110</v>
      </c>
      <c r="O239" s="36">
        <f t="shared" si="61"/>
        <v>5.9203666666666663</v>
      </c>
      <c r="P239" s="31">
        <v>397893</v>
      </c>
      <c r="Q239" s="31">
        <v>200000</v>
      </c>
      <c r="R239" s="31">
        <v>1500000</v>
      </c>
      <c r="S239" s="31">
        <v>1664948</v>
      </c>
      <c r="T239" s="36">
        <f t="shared" si="62"/>
        <v>1.1099653333333332</v>
      </c>
      <c r="U239" s="36">
        <f t="shared" si="63"/>
        <v>0.23086106063690481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10318920</v>
      </c>
      <c r="E240" s="32">
        <f>SUM(E234:E239)</f>
        <v>13092070</v>
      </c>
      <c r="F240" s="32">
        <f>SUM(F234:F239)</f>
        <v>1811178</v>
      </c>
      <c r="G240" s="37">
        <f t="shared" si="56"/>
        <v>0.17552011256992012</v>
      </c>
      <c r="H240" s="32">
        <f>SUM(H234:H239)</f>
        <v>2856410</v>
      </c>
      <c r="I240" s="37">
        <f t="shared" si="57"/>
        <v>0.27681288351881789</v>
      </c>
      <c r="J240" s="32">
        <f>SUM(J234:J239)</f>
        <v>4103954</v>
      </c>
      <c r="K240" s="37">
        <f t="shared" si="58"/>
        <v>0.31346868753375134</v>
      </c>
      <c r="L240" s="32">
        <f>SUM(L234:L239)</f>
        <v>0</v>
      </c>
      <c r="M240" s="37">
        <f t="shared" si="59"/>
        <v>0</v>
      </c>
      <c r="N240" s="32">
        <f t="shared" si="60"/>
        <v>8771542</v>
      </c>
      <c r="O240" s="37">
        <f t="shared" si="61"/>
        <v>0.66998893223149592</v>
      </c>
      <c r="P240" s="32">
        <f>SUM(P234:P239)</f>
        <v>3083546</v>
      </c>
      <c r="Q240" s="32">
        <f>SUM(Q234:Q239)</f>
        <v>9222085</v>
      </c>
      <c r="R240" s="32">
        <f>SUM(R234:R239)</f>
        <v>14610220</v>
      </c>
      <c r="S240" s="32">
        <f>SUM(S234:S239)</f>
        <v>7585952</v>
      </c>
      <c r="T240" s="37">
        <f t="shared" si="62"/>
        <v>0.51922229781618623</v>
      </c>
      <c r="U240" s="37">
        <f t="shared" si="63"/>
        <v>0.33092031057749738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12013560</v>
      </c>
      <c r="E241" s="31">
        <v>12405552</v>
      </c>
      <c r="F241" s="31">
        <v>4467304</v>
      </c>
      <c r="G241" s="36">
        <f t="shared" si="56"/>
        <v>0.37185513702849116</v>
      </c>
      <c r="H241" s="31">
        <v>0</v>
      </c>
      <c r="I241" s="36">
        <f t="shared" si="57"/>
        <v>0</v>
      </c>
      <c r="J241" s="31">
        <v>3940039</v>
      </c>
      <c r="K241" s="36">
        <f t="shared" si="58"/>
        <v>0.31760287651851365</v>
      </c>
      <c r="L241" s="31">
        <v>0</v>
      </c>
      <c r="M241" s="36">
        <f t="shared" si="59"/>
        <v>0</v>
      </c>
      <c r="N241" s="31">
        <f t="shared" si="60"/>
        <v>8407343</v>
      </c>
      <c r="O241" s="36">
        <f t="shared" si="61"/>
        <v>0.67770809392439768</v>
      </c>
      <c r="P241" s="31">
        <v>2824130</v>
      </c>
      <c r="Q241" s="31">
        <v>11793247</v>
      </c>
      <c r="R241" s="31">
        <v>11793247</v>
      </c>
      <c r="S241" s="31">
        <v>9977165</v>
      </c>
      <c r="T241" s="36">
        <f t="shared" si="62"/>
        <v>0.84600661717676229</v>
      </c>
      <c r="U241" s="36">
        <f t="shared" si="63"/>
        <v>0.39513372259775581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858969</v>
      </c>
      <c r="E242" s="31">
        <v>96389</v>
      </c>
      <c r="F242" s="31">
        <v>32720</v>
      </c>
      <c r="G242" s="36">
        <f t="shared" si="56"/>
        <v>3.8092177948214664E-2</v>
      </c>
      <c r="H242" s="31">
        <v>20590</v>
      </c>
      <c r="I242" s="36">
        <f t="shared" si="57"/>
        <v>2.3970597309099631E-2</v>
      </c>
      <c r="J242" s="31">
        <v>33674</v>
      </c>
      <c r="K242" s="36">
        <f t="shared" si="58"/>
        <v>0.34935521688159438</v>
      </c>
      <c r="L242" s="31">
        <v>0</v>
      </c>
      <c r="M242" s="36">
        <f t="shared" si="59"/>
        <v>0</v>
      </c>
      <c r="N242" s="31">
        <f t="shared" si="60"/>
        <v>86984</v>
      </c>
      <c r="O242" s="36">
        <f t="shared" si="61"/>
        <v>0.90242662544481211</v>
      </c>
      <c r="P242" s="31">
        <v>30944</v>
      </c>
      <c r="Q242" s="31">
        <v>1578975</v>
      </c>
      <c r="R242" s="31">
        <v>1648000</v>
      </c>
      <c r="S242" s="31">
        <v>69337</v>
      </c>
      <c r="T242" s="36">
        <f t="shared" si="62"/>
        <v>4.2073422330097088E-2</v>
      </c>
      <c r="U242" s="36">
        <f t="shared" si="63"/>
        <v>8.8223888314374443E-2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3166038</v>
      </c>
      <c r="E243" s="31">
        <v>3166038</v>
      </c>
      <c r="F243" s="31">
        <v>177875</v>
      </c>
      <c r="G243" s="36">
        <f t="shared" si="56"/>
        <v>5.6182206278004243E-2</v>
      </c>
      <c r="H243" s="31">
        <v>205582</v>
      </c>
      <c r="I243" s="36">
        <f t="shared" si="57"/>
        <v>6.4933522591958781E-2</v>
      </c>
      <c r="J243" s="31">
        <v>150029</v>
      </c>
      <c r="K243" s="36">
        <f t="shared" si="58"/>
        <v>4.738698651121686E-2</v>
      </c>
      <c r="L243" s="31">
        <v>0</v>
      </c>
      <c r="M243" s="36">
        <f t="shared" si="59"/>
        <v>0</v>
      </c>
      <c r="N243" s="31">
        <f t="shared" si="60"/>
        <v>533486</v>
      </c>
      <c r="O243" s="36">
        <f t="shared" si="61"/>
        <v>0.16850271538117989</v>
      </c>
      <c r="P243" s="31">
        <v>255206</v>
      </c>
      <c r="Q243" s="31">
        <v>5095200</v>
      </c>
      <c r="R243" s="31">
        <v>5095200</v>
      </c>
      <c r="S243" s="31">
        <v>818983</v>
      </c>
      <c r="T243" s="36">
        <f t="shared" si="62"/>
        <v>0.16073618307426599</v>
      </c>
      <c r="U243" s="36">
        <f t="shared" si="63"/>
        <v>-0.41212589045712089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1100000</v>
      </c>
      <c r="E244" s="31">
        <v>1100000</v>
      </c>
      <c r="F244" s="31">
        <v>0</v>
      </c>
      <c r="G244" s="36">
        <f t="shared" si="56"/>
        <v>0</v>
      </c>
      <c r="H244" s="31">
        <v>5820</v>
      </c>
      <c r="I244" s="36">
        <f t="shared" si="57"/>
        <v>5.2909090909090909E-3</v>
      </c>
      <c r="J244" s="31">
        <v>20674</v>
      </c>
      <c r="K244" s="36">
        <f t="shared" si="58"/>
        <v>1.8794545454545456E-2</v>
      </c>
      <c r="L244" s="31">
        <v>0</v>
      </c>
      <c r="M244" s="36">
        <f t="shared" si="59"/>
        <v>0</v>
      </c>
      <c r="N244" s="31">
        <f t="shared" si="60"/>
        <v>26494</v>
      </c>
      <c r="O244" s="36">
        <f t="shared" si="61"/>
        <v>2.4085454545454545E-2</v>
      </c>
      <c r="P244" s="31">
        <v>0</v>
      </c>
      <c r="Q244" s="31">
        <v>1250793</v>
      </c>
      <c r="R244" s="31">
        <v>1250793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17466576</v>
      </c>
      <c r="E245" s="31">
        <v>16233096</v>
      </c>
      <c r="F245" s="31">
        <v>6737088</v>
      </c>
      <c r="G245" s="36">
        <f t="shared" si="56"/>
        <v>0.38571314721328326</v>
      </c>
      <c r="H245" s="31">
        <v>5386847</v>
      </c>
      <c r="I245" s="36">
        <f t="shared" si="57"/>
        <v>0.30840887189338084</v>
      </c>
      <c r="J245" s="31">
        <v>4040235</v>
      </c>
      <c r="K245" s="36">
        <f t="shared" si="58"/>
        <v>0.24888875172055905</v>
      </c>
      <c r="L245" s="31">
        <v>0</v>
      </c>
      <c r="M245" s="36">
        <f t="shared" si="59"/>
        <v>0</v>
      </c>
      <c r="N245" s="31">
        <f t="shared" si="60"/>
        <v>16164170</v>
      </c>
      <c r="O245" s="36">
        <f t="shared" si="61"/>
        <v>0.99575398309724772</v>
      </c>
      <c r="P245" s="31">
        <v>5330314</v>
      </c>
      <c r="Q245" s="31">
        <v>19058051</v>
      </c>
      <c r="R245" s="31">
        <v>19058051</v>
      </c>
      <c r="S245" s="31">
        <v>18994848</v>
      </c>
      <c r="T245" s="36">
        <f t="shared" si="62"/>
        <v>0.9966836587854655</v>
      </c>
      <c r="U245" s="36">
        <f t="shared" si="63"/>
        <v>-0.2420268299390993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34605143</v>
      </c>
      <c r="E247" s="32">
        <f>SUM(E241:E246)</f>
        <v>33001075</v>
      </c>
      <c r="F247" s="32">
        <f>SUM(F241:F246)</f>
        <v>11414987</v>
      </c>
      <c r="G247" s="37">
        <f t="shared" si="56"/>
        <v>0.32986388757301188</v>
      </c>
      <c r="H247" s="32">
        <f>SUM(H241:H246)</f>
        <v>5618839</v>
      </c>
      <c r="I247" s="37">
        <f t="shared" si="57"/>
        <v>0.16237005580355499</v>
      </c>
      <c r="J247" s="32">
        <f>SUM(J241:J246)</f>
        <v>8184651</v>
      </c>
      <c r="K247" s="37">
        <f t="shared" si="58"/>
        <v>0.24801164810540263</v>
      </c>
      <c r="L247" s="32">
        <f>SUM(L241:L246)</f>
        <v>0</v>
      </c>
      <c r="M247" s="37">
        <f t="shared" si="59"/>
        <v>0</v>
      </c>
      <c r="N247" s="32">
        <f t="shared" si="60"/>
        <v>25218477</v>
      </c>
      <c r="O247" s="37">
        <f t="shared" si="61"/>
        <v>0.76417137926567547</v>
      </c>
      <c r="P247" s="32">
        <f>SUM(P241:P246)</f>
        <v>8440594</v>
      </c>
      <c r="Q247" s="32">
        <f>SUM(Q241:Q246)</f>
        <v>38776266</v>
      </c>
      <c r="R247" s="32">
        <f>SUM(R241:R246)</f>
        <v>38845291</v>
      </c>
      <c r="S247" s="32">
        <f>SUM(S241:S246)</f>
        <v>29860333</v>
      </c>
      <c r="T247" s="37">
        <f t="shared" si="62"/>
        <v>0.76869891385290434</v>
      </c>
      <c r="U247" s="37">
        <f t="shared" si="63"/>
        <v>-3.032286590256561E-2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3631373</v>
      </c>
      <c r="E248" s="31">
        <v>3631373</v>
      </c>
      <c r="F248" s="31">
        <v>316845</v>
      </c>
      <c r="G248" s="36">
        <f t="shared" si="56"/>
        <v>8.7252121993526971E-2</v>
      </c>
      <c r="H248" s="31">
        <v>1250500</v>
      </c>
      <c r="I248" s="36">
        <f t="shared" si="57"/>
        <v>0.34436010842180081</v>
      </c>
      <c r="J248" s="31">
        <v>953018</v>
      </c>
      <c r="K248" s="36">
        <f t="shared" si="58"/>
        <v>0.26244012939458439</v>
      </c>
      <c r="L248" s="31">
        <v>0</v>
      </c>
      <c r="M248" s="36">
        <f t="shared" si="59"/>
        <v>0</v>
      </c>
      <c r="N248" s="31">
        <f t="shared" si="60"/>
        <v>2520363</v>
      </c>
      <c r="O248" s="36">
        <f t="shared" si="61"/>
        <v>0.69405235980991209</v>
      </c>
      <c r="P248" s="31">
        <v>785120</v>
      </c>
      <c r="Q248" s="31">
        <v>3271833</v>
      </c>
      <c r="R248" s="31">
        <v>3847628</v>
      </c>
      <c r="S248" s="31">
        <v>2459490</v>
      </c>
      <c r="T248" s="36">
        <f t="shared" si="62"/>
        <v>0.63922239883897303</v>
      </c>
      <c r="U248" s="36">
        <f t="shared" si="63"/>
        <v>0.21385011208477689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2017000</v>
      </c>
      <c r="E249" s="31">
        <v>2051634</v>
      </c>
      <c r="F249" s="31">
        <v>475098</v>
      </c>
      <c r="G249" s="36">
        <f t="shared" si="56"/>
        <v>0.23554685176003967</v>
      </c>
      <c r="H249" s="31">
        <v>119130</v>
      </c>
      <c r="I249" s="36">
        <f t="shared" si="57"/>
        <v>5.9062964799206745E-2</v>
      </c>
      <c r="J249" s="31">
        <v>320119</v>
      </c>
      <c r="K249" s="36">
        <f t="shared" si="58"/>
        <v>0.15603124143974997</v>
      </c>
      <c r="L249" s="31">
        <v>0</v>
      </c>
      <c r="M249" s="36">
        <f t="shared" si="59"/>
        <v>0</v>
      </c>
      <c r="N249" s="31">
        <f t="shared" si="60"/>
        <v>914347</v>
      </c>
      <c r="O249" s="36">
        <f t="shared" si="61"/>
        <v>0.44566769706487608</v>
      </c>
      <c r="P249" s="31">
        <v>151413</v>
      </c>
      <c r="Q249" s="31">
        <v>2500917</v>
      </c>
      <c r="R249" s="31">
        <v>2500917</v>
      </c>
      <c r="S249" s="31">
        <v>463075</v>
      </c>
      <c r="T249" s="36">
        <f t="shared" si="62"/>
        <v>0.18516208254812136</v>
      </c>
      <c r="U249" s="36">
        <f t="shared" si="63"/>
        <v>1.1142108009219815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1311988</v>
      </c>
      <c r="E250" s="31">
        <v>1311988</v>
      </c>
      <c r="F250" s="31">
        <v>1097000</v>
      </c>
      <c r="G250" s="36">
        <f t="shared" si="56"/>
        <v>0.8361356963630765</v>
      </c>
      <c r="H250" s="31">
        <v>2480984</v>
      </c>
      <c r="I250" s="36">
        <f t="shared" si="57"/>
        <v>1.891011198273155</v>
      </c>
      <c r="J250" s="31">
        <v>297618</v>
      </c>
      <c r="K250" s="36">
        <f t="shared" si="58"/>
        <v>0.22684506260727993</v>
      </c>
      <c r="L250" s="31">
        <v>0</v>
      </c>
      <c r="M250" s="36">
        <f t="shared" si="59"/>
        <v>0</v>
      </c>
      <c r="N250" s="31">
        <f t="shared" si="60"/>
        <v>3875602</v>
      </c>
      <c r="O250" s="36">
        <f t="shared" si="61"/>
        <v>2.9539919572435114</v>
      </c>
      <c r="P250" s="31">
        <v>0</v>
      </c>
      <c r="Q250" s="31">
        <v>1181000</v>
      </c>
      <c r="R250" s="31">
        <v>1181000</v>
      </c>
      <c r="S250" s="31">
        <v>1051000</v>
      </c>
      <c r="T250" s="36">
        <f t="shared" si="62"/>
        <v>0.8899237933954276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967137</v>
      </c>
      <c r="E251" s="31">
        <v>967137</v>
      </c>
      <c r="F251" s="31">
        <v>6681</v>
      </c>
      <c r="G251" s="36">
        <f t="shared" si="56"/>
        <v>6.9080182021781815E-3</v>
      </c>
      <c r="H251" s="31">
        <v>20326</v>
      </c>
      <c r="I251" s="36">
        <f t="shared" si="57"/>
        <v>2.1016670854284346E-2</v>
      </c>
      <c r="J251" s="31">
        <v>13581</v>
      </c>
      <c r="K251" s="36">
        <f t="shared" si="58"/>
        <v>1.40424779529684E-2</v>
      </c>
      <c r="L251" s="31">
        <v>0</v>
      </c>
      <c r="M251" s="36">
        <f t="shared" si="59"/>
        <v>0</v>
      </c>
      <c r="N251" s="31">
        <f t="shared" si="60"/>
        <v>40588</v>
      </c>
      <c r="O251" s="36">
        <f t="shared" si="61"/>
        <v>4.1967167009430928E-2</v>
      </c>
      <c r="P251" s="31">
        <v>23403</v>
      </c>
      <c r="Q251" s="31">
        <v>1447587</v>
      </c>
      <c r="R251" s="31">
        <v>925721</v>
      </c>
      <c r="S251" s="31">
        <v>31690</v>
      </c>
      <c r="T251" s="36">
        <f t="shared" si="62"/>
        <v>3.4232776398072422E-2</v>
      </c>
      <c r="U251" s="36">
        <f t="shared" si="63"/>
        <v>-0.41968978336110752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20900868</v>
      </c>
      <c r="E252" s="31">
        <v>11110428</v>
      </c>
      <c r="F252" s="31">
        <v>330000</v>
      </c>
      <c r="G252" s="36">
        <f t="shared" si="56"/>
        <v>1.5788817957225507E-2</v>
      </c>
      <c r="H252" s="31">
        <v>8895025</v>
      </c>
      <c r="I252" s="36">
        <f t="shared" si="57"/>
        <v>0.42558160742415102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9225025</v>
      </c>
      <c r="O252" s="36">
        <f t="shared" si="61"/>
        <v>0.83030329704670247</v>
      </c>
      <c r="P252" s="31">
        <v>8442184</v>
      </c>
      <c r="Q252" s="31">
        <v>22306045</v>
      </c>
      <c r="R252" s="31">
        <v>20800872</v>
      </c>
      <c r="S252" s="31">
        <v>15261755</v>
      </c>
      <c r="T252" s="36">
        <f t="shared" si="62"/>
        <v>0.73370746187948277</v>
      </c>
      <c r="U252" s="36">
        <f t="shared" si="63"/>
        <v>-1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28828366</v>
      </c>
      <c r="E254" s="32">
        <f>SUM(E248:E253)</f>
        <v>19072560</v>
      </c>
      <c r="F254" s="32">
        <f>SUM(F248:F253)</f>
        <v>2225624</v>
      </c>
      <c r="G254" s="37">
        <f t="shared" si="56"/>
        <v>7.720257193904087E-2</v>
      </c>
      <c r="H254" s="32">
        <f>SUM(H248:H253)</f>
        <v>12765965</v>
      </c>
      <c r="I254" s="37">
        <f t="shared" si="57"/>
        <v>0.44282652024051589</v>
      </c>
      <c r="J254" s="32">
        <f>SUM(J248:J253)</f>
        <v>1584336</v>
      </c>
      <c r="K254" s="37">
        <f t="shared" si="58"/>
        <v>8.3068869622116806E-2</v>
      </c>
      <c r="L254" s="32">
        <f>SUM(L248:L253)</f>
        <v>0</v>
      </c>
      <c r="M254" s="37">
        <f t="shared" si="59"/>
        <v>0</v>
      </c>
      <c r="N254" s="32">
        <f t="shared" si="60"/>
        <v>16575925</v>
      </c>
      <c r="O254" s="37">
        <f t="shared" si="61"/>
        <v>0.86909806549304336</v>
      </c>
      <c r="P254" s="32">
        <f>SUM(P248:P253)</f>
        <v>9402120</v>
      </c>
      <c r="Q254" s="32">
        <f>SUM(Q248:Q253)</f>
        <v>30707382</v>
      </c>
      <c r="R254" s="32">
        <f>SUM(R248:R253)</f>
        <v>29256138</v>
      </c>
      <c r="S254" s="32">
        <f>SUM(S248:S253)</f>
        <v>19267010</v>
      </c>
      <c r="T254" s="37">
        <f t="shared" si="62"/>
        <v>0.65856299966865073</v>
      </c>
      <c r="U254" s="37">
        <f t="shared" si="63"/>
        <v>-0.83149162103865937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4679358</v>
      </c>
      <c r="E255" s="31">
        <v>4442358</v>
      </c>
      <c r="F255" s="31">
        <v>519905</v>
      </c>
      <c r="G255" s="36">
        <f t="shared" si="56"/>
        <v>0.11110605343724503</v>
      </c>
      <c r="H255" s="31">
        <v>805644</v>
      </c>
      <c r="I255" s="36">
        <f t="shared" si="57"/>
        <v>0.17216977200718561</v>
      </c>
      <c r="J255" s="31">
        <v>590646</v>
      </c>
      <c r="K255" s="36">
        <f t="shared" si="58"/>
        <v>0.1329577670237293</v>
      </c>
      <c r="L255" s="31">
        <v>0</v>
      </c>
      <c r="M255" s="36">
        <f t="shared" si="59"/>
        <v>0</v>
      </c>
      <c r="N255" s="31">
        <f t="shared" si="60"/>
        <v>1916195</v>
      </c>
      <c r="O255" s="36">
        <f t="shared" si="61"/>
        <v>0.43134637055365643</v>
      </c>
      <c r="P255" s="31">
        <v>922174</v>
      </c>
      <c r="Q255" s="31">
        <v>4350068</v>
      </c>
      <c r="R255" s="31">
        <v>4529175</v>
      </c>
      <c r="S255" s="31">
        <v>1932762</v>
      </c>
      <c r="T255" s="36">
        <f t="shared" si="62"/>
        <v>0.42673599496597064</v>
      </c>
      <c r="U255" s="36">
        <f t="shared" si="63"/>
        <v>-0.35950699108844963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41645</v>
      </c>
      <c r="G256" s="36">
        <f t="shared" si="56"/>
        <v>0</v>
      </c>
      <c r="H256" s="31">
        <v>58861</v>
      </c>
      <c r="I256" s="36">
        <f t="shared" si="57"/>
        <v>0</v>
      </c>
      <c r="J256" s="31">
        <v>57222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157728</v>
      </c>
      <c r="O256" s="36">
        <f t="shared" si="61"/>
        <v>0</v>
      </c>
      <c r="P256" s="31">
        <v>45707</v>
      </c>
      <c r="Q256" s="31">
        <v>999000</v>
      </c>
      <c r="R256" s="31">
        <v>1042685</v>
      </c>
      <c r="S256" s="31">
        <v>1136515</v>
      </c>
      <c r="T256" s="36">
        <f t="shared" si="62"/>
        <v>1.0899888269228002</v>
      </c>
      <c r="U256" s="36">
        <f t="shared" si="63"/>
        <v>0.25193077646749962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3599732</v>
      </c>
      <c r="E257" s="31">
        <v>3858392</v>
      </c>
      <c r="F257" s="31">
        <v>400300</v>
      </c>
      <c r="G257" s="36">
        <f t="shared" si="56"/>
        <v>0.11120272286936916</v>
      </c>
      <c r="H257" s="31">
        <v>414035</v>
      </c>
      <c r="I257" s="36">
        <f t="shared" si="57"/>
        <v>0.11501828469452725</v>
      </c>
      <c r="J257" s="31">
        <v>268898</v>
      </c>
      <c r="K257" s="36">
        <f t="shared" si="58"/>
        <v>6.9691726501609999E-2</v>
      </c>
      <c r="L257" s="31">
        <v>0</v>
      </c>
      <c r="M257" s="36">
        <f t="shared" si="59"/>
        <v>0</v>
      </c>
      <c r="N257" s="31">
        <f t="shared" si="60"/>
        <v>1083233</v>
      </c>
      <c r="O257" s="36">
        <f t="shared" si="61"/>
        <v>0.28074726466362154</v>
      </c>
      <c r="P257" s="31">
        <v>261142</v>
      </c>
      <c r="Q257" s="31">
        <v>3349555</v>
      </c>
      <c r="R257" s="31">
        <v>3870252</v>
      </c>
      <c r="S257" s="31">
        <v>1366355</v>
      </c>
      <c r="T257" s="36">
        <f t="shared" si="62"/>
        <v>0.35304031882161679</v>
      </c>
      <c r="U257" s="36">
        <f t="shared" si="63"/>
        <v>2.9700316303007623E-2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597430</v>
      </c>
      <c r="E258" s="31">
        <v>597430</v>
      </c>
      <c r="F258" s="31">
        <v>145085</v>
      </c>
      <c r="G258" s="36">
        <f t="shared" si="56"/>
        <v>0.24284853455634969</v>
      </c>
      <c r="H258" s="31">
        <v>182633</v>
      </c>
      <c r="I258" s="36">
        <f t="shared" si="57"/>
        <v>0.30569773864720551</v>
      </c>
      <c r="J258" s="31">
        <v>471045</v>
      </c>
      <c r="K258" s="36">
        <f t="shared" si="58"/>
        <v>0.78845220360544332</v>
      </c>
      <c r="L258" s="31">
        <v>0</v>
      </c>
      <c r="M258" s="36">
        <f t="shared" si="59"/>
        <v>0</v>
      </c>
      <c r="N258" s="31">
        <f t="shared" si="60"/>
        <v>798763</v>
      </c>
      <c r="O258" s="36">
        <f t="shared" si="61"/>
        <v>1.3369984768089986</v>
      </c>
      <c r="P258" s="31">
        <v>138549</v>
      </c>
      <c r="Q258" s="31">
        <v>500000</v>
      </c>
      <c r="R258" s="31">
        <v>500000</v>
      </c>
      <c r="S258" s="31">
        <v>437459</v>
      </c>
      <c r="T258" s="36">
        <f t="shared" si="62"/>
        <v>0.87491799999999997</v>
      </c>
      <c r="U258" s="36">
        <f t="shared" si="63"/>
        <v>2.3998440984777947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8876520</v>
      </c>
      <c r="E259" s="32">
        <f>SUM(E255:E258)</f>
        <v>8898180</v>
      </c>
      <c r="F259" s="32">
        <f>SUM(F255:F258)</f>
        <v>1106935</v>
      </c>
      <c r="G259" s="37">
        <f t="shared" si="56"/>
        <v>0.12470371271624466</v>
      </c>
      <c r="H259" s="32">
        <f>SUM(H255:H258)</f>
        <v>1461173</v>
      </c>
      <c r="I259" s="37">
        <f t="shared" si="57"/>
        <v>0.16461101873256637</v>
      </c>
      <c r="J259" s="32">
        <f>SUM(J255:J258)</f>
        <v>1387811</v>
      </c>
      <c r="K259" s="37">
        <f t="shared" si="58"/>
        <v>0.15596571433708917</v>
      </c>
      <c r="L259" s="32">
        <f>SUM(L255:L258)</f>
        <v>0</v>
      </c>
      <c r="M259" s="37">
        <f t="shared" si="59"/>
        <v>0</v>
      </c>
      <c r="N259" s="32">
        <f t="shared" si="60"/>
        <v>3955919</v>
      </c>
      <c r="O259" s="37">
        <f t="shared" si="61"/>
        <v>0.44457619423297801</v>
      </c>
      <c r="P259" s="32">
        <f>SUM(P255:P258)</f>
        <v>1367572</v>
      </c>
      <c r="Q259" s="32">
        <f>SUM(Q255:Q258)</f>
        <v>9198623</v>
      </c>
      <c r="R259" s="32">
        <f>SUM(R255:R258)</f>
        <v>9942112</v>
      </c>
      <c r="S259" s="32">
        <f>SUM(S255:S258)</f>
        <v>4873091</v>
      </c>
      <c r="T259" s="37">
        <f t="shared" si="62"/>
        <v>0.49014645982664445</v>
      </c>
      <c r="U259" s="37">
        <f t="shared" si="63"/>
        <v>1.4799220808849656E-2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82628949</v>
      </c>
      <c r="E260" s="32">
        <f>SUM(E234:E239,E241:E246,E248:E253,E255:E258)</f>
        <v>74063885</v>
      </c>
      <c r="F260" s="32">
        <f>SUM(F234:F239,F241:F246,F248:F253,F255:F258)</f>
        <v>16558724</v>
      </c>
      <c r="G260" s="37">
        <f t="shared" si="56"/>
        <v>0.20039857943733497</v>
      </c>
      <c r="H260" s="32">
        <f>SUM(H234:H239,H241:H246,H248:H253,H255:H258)</f>
        <v>22702387</v>
      </c>
      <c r="I260" s="37">
        <f t="shared" si="57"/>
        <v>0.27475100766439614</v>
      </c>
      <c r="J260" s="32">
        <f>SUM(J234:J239,J241:J246,J248:J253,J255:J258)</f>
        <v>15260752</v>
      </c>
      <c r="K260" s="37">
        <f t="shared" si="58"/>
        <v>0.20604849448553772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54521863</v>
      </c>
      <c r="O260" s="37">
        <f t="shared" si="61"/>
        <v>0.73614640927896235</v>
      </c>
      <c r="P260" s="32">
        <f>SUM(P234:P239,P241:P246,P248:P253,P255:P258)</f>
        <v>22293832</v>
      </c>
      <c r="Q260" s="32">
        <f>SUM(Q234:Q239,Q241:Q246,Q248:Q253,Q255:Q258)</f>
        <v>87904356</v>
      </c>
      <c r="R260" s="32">
        <f>SUM(R234:R239,R241:R246,R248:R253,R255:R258)</f>
        <v>92653761</v>
      </c>
      <c r="S260" s="32">
        <f>SUM(S234:S239,S241:S246,S248:S253,S255:S258)</f>
        <v>61586386</v>
      </c>
      <c r="T260" s="37">
        <f t="shared" si="62"/>
        <v>0.66469385954014326</v>
      </c>
      <c r="U260" s="37">
        <f t="shared" si="63"/>
        <v>-0.31547201037488759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3491000</v>
      </c>
      <c r="E263" s="31">
        <v>3491000</v>
      </c>
      <c r="F263" s="31">
        <v>235694</v>
      </c>
      <c r="G263" s="36">
        <f t="shared" ref="G263:G299" si="64">IF(($D263     =0),0,($F263     /$D263     ))</f>
        <v>6.751475221999427E-2</v>
      </c>
      <c r="H263" s="31">
        <v>15899</v>
      </c>
      <c r="I263" s="36">
        <f t="shared" ref="I263:I299" si="65">IF(($D263     =0),0,($H263     /$D263     ))</f>
        <v>4.5542824405614439E-3</v>
      </c>
      <c r="J263" s="31">
        <v>33041</v>
      </c>
      <c r="K263" s="36">
        <f t="shared" ref="K263:K299" si="66">IF(($E263     =0),0,($J263     /$E263     ))</f>
        <v>9.4646233171011163E-3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284634</v>
      </c>
      <c r="O263" s="36">
        <f t="shared" ref="O263:O299" si="69">IF(($E263     =0),0,($N263     /$E263     ))</f>
        <v>8.1533657977656826E-2</v>
      </c>
      <c r="P263" s="31">
        <v>963621</v>
      </c>
      <c r="Q263" s="31">
        <v>2399100</v>
      </c>
      <c r="R263" s="31">
        <v>2417922</v>
      </c>
      <c r="S263" s="31">
        <v>984086</v>
      </c>
      <c r="T263" s="36">
        <f t="shared" ref="T263:T299" si="70">IF(($R263     =0),0,($S263     /$R263     ))</f>
        <v>0.40699658632495178</v>
      </c>
      <c r="U263" s="36">
        <f t="shared" ref="U263:U299" si="71">IF(($P263     =0),0,(($J263     /$P263     )-1))</f>
        <v>-0.96571162313814252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4403708</v>
      </c>
      <c r="E264" s="31">
        <v>4417708</v>
      </c>
      <c r="F264" s="31">
        <v>1983976</v>
      </c>
      <c r="G264" s="36">
        <f t="shared" si="64"/>
        <v>0.45052396752918222</v>
      </c>
      <c r="H264" s="31">
        <v>1574925</v>
      </c>
      <c r="I264" s="36">
        <f t="shared" si="65"/>
        <v>0.35763611029614134</v>
      </c>
      <c r="J264" s="31">
        <v>1285366</v>
      </c>
      <c r="K264" s="36">
        <f t="shared" si="66"/>
        <v>0.29095766401944173</v>
      </c>
      <c r="L264" s="31">
        <v>0</v>
      </c>
      <c r="M264" s="36">
        <f t="shared" si="67"/>
        <v>0</v>
      </c>
      <c r="N264" s="31">
        <f t="shared" si="68"/>
        <v>4844267</v>
      </c>
      <c r="O264" s="36">
        <f t="shared" si="69"/>
        <v>1.0965566307234431</v>
      </c>
      <c r="P264" s="31">
        <v>1546019</v>
      </c>
      <c r="Q264" s="31">
        <v>5823763</v>
      </c>
      <c r="R264" s="31">
        <v>5825763</v>
      </c>
      <c r="S264" s="31">
        <v>6162952</v>
      </c>
      <c r="T264" s="36">
        <f t="shared" si="70"/>
        <v>1.0578789422089432</v>
      </c>
      <c r="U264" s="36">
        <f t="shared" si="71"/>
        <v>-0.16859624622983294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87508</v>
      </c>
      <c r="E265" s="31">
        <v>87508</v>
      </c>
      <c r="F265" s="31">
        <v>13528</v>
      </c>
      <c r="G265" s="36">
        <f t="shared" si="64"/>
        <v>0.15459158019838187</v>
      </c>
      <c r="H265" s="31">
        <v>17251</v>
      </c>
      <c r="I265" s="36">
        <f t="shared" si="65"/>
        <v>0.19713626182749006</v>
      </c>
      <c r="J265" s="31">
        <v>20843</v>
      </c>
      <c r="K265" s="36">
        <f t="shared" si="66"/>
        <v>0.2381839374685743</v>
      </c>
      <c r="L265" s="31">
        <v>0</v>
      </c>
      <c r="M265" s="36">
        <f t="shared" si="67"/>
        <v>0</v>
      </c>
      <c r="N265" s="31">
        <f t="shared" si="68"/>
        <v>51622</v>
      </c>
      <c r="O265" s="36">
        <f t="shared" si="69"/>
        <v>0.58991177949444618</v>
      </c>
      <c r="P265" s="31">
        <v>14602</v>
      </c>
      <c r="Q265" s="31">
        <v>1087508</v>
      </c>
      <c r="R265" s="31">
        <v>1087508</v>
      </c>
      <c r="S265" s="31">
        <v>39831</v>
      </c>
      <c r="T265" s="36">
        <f t="shared" si="70"/>
        <v>3.6625937464368076E-2</v>
      </c>
      <c r="U265" s="36">
        <f t="shared" si="71"/>
        <v>0.42740720449253522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8386886</v>
      </c>
      <c r="E266" s="31">
        <v>8386886</v>
      </c>
      <c r="F266" s="31">
        <v>3494536</v>
      </c>
      <c r="G266" s="36">
        <f t="shared" si="64"/>
        <v>0.41666668653896094</v>
      </c>
      <c r="H266" s="31">
        <v>2795629</v>
      </c>
      <c r="I266" s="36">
        <f t="shared" si="65"/>
        <v>0.33333337307792188</v>
      </c>
      <c r="J266" s="31">
        <v>2096722</v>
      </c>
      <c r="K266" s="36">
        <f t="shared" si="66"/>
        <v>0.25000005961688282</v>
      </c>
      <c r="L266" s="31">
        <v>0</v>
      </c>
      <c r="M266" s="36">
        <f t="shared" si="67"/>
        <v>0</v>
      </c>
      <c r="N266" s="31">
        <f t="shared" si="68"/>
        <v>8386887</v>
      </c>
      <c r="O266" s="36">
        <f t="shared" si="69"/>
        <v>1.0000001192337657</v>
      </c>
      <c r="P266" s="31">
        <v>1850059</v>
      </c>
      <c r="Q266" s="31">
        <v>7869545</v>
      </c>
      <c r="R266" s="31">
        <v>6607115</v>
      </c>
      <c r="S266" s="31">
        <v>7516052</v>
      </c>
      <c r="T266" s="36">
        <f t="shared" si="70"/>
        <v>1.1375694232656766</v>
      </c>
      <c r="U266" s="36">
        <f t="shared" si="71"/>
        <v>0.13332709929791431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16369102</v>
      </c>
      <c r="E267" s="32">
        <f>SUM(E263:E266)</f>
        <v>16383102</v>
      </c>
      <c r="F267" s="32">
        <f>SUM(F263:F266)</f>
        <v>5727734</v>
      </c>
      <c r="G267" s="37">
        <f t="shared" si="64"/>
        <v>0.34991131462190167</v>
      </c>
      <c r="H267" s="32">
        <f>SUM(H263:H266)</f>
        <v>4403704</v>
      </c>
      <c r="I267" s="37">
        <f t="shared" si="65"/>
        <v>0.26902538697602346</v>
      </c>
      <c r="J267" s="32">
        <f>SUM(J263:J266)</f>
        <v>3435972</v>
      </c>
      <c r="K267" s="37">
        <f t="shared" si="66"/>
        <v>0.20972658291451765</v>
      </c>
      <c r="L267" s="32">
        <f>SUM(L263:L266)</f>
        <v>0</v>
      </c>
      <c r="M267" s="37">
        <f t="shared" si="67"/>
        <v>0</v>
      </c>
      <c r="N267" s="32">
        <f t="shared" si="68"/>
        <v>13567410</v>
      </c>
      <c r="O267" s="37">
        <f t="shared" si="69"/>
        <v>0.82813437894728359</v>
      </c>
      <c r="P267" s="32">
        <f>SUM(P263:P266)</f>
        <v>4374301</v>
      </c>
      <c r="Q267" s="32">
        <f>SUM(Q263:Q266)</f>
        <v>17179916</v>
      </c>
      <c r="R267" s="32">
        <f>SUM(R263:R266)</f>
        <v>15938308</v>
      </c>
      <c r="S267" s="32">
        <f>SUM(S263:S266)</f>
        <v>14702921</v>
      </c>
      <c r="T267" s="37">
        <f t="shared" si="70"/>
        <v>0.92248945120147008</v>
      </c>
      <c r="U267" s="37">
        <f t="shared" si="71"/>
        <v>-0.21450947248486096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1555420</v>
      </c>
      <c r="E268" s="31">
        <v>1248000</v>
      </c>
      <c r="F268" s="31">
        <v>-3741</v>
      </c>
      <c r="G268" s="36">
        <f t="shared" si="64"/>
        <v>-2.4051381620398349E-3</v>
      </c>
      <c r="H268" s="31">
        <v>-20030</v>
      </c>
      <c r="I268" s="36">
        <f t="shared" si="65"/>
        <v>-1.2877550757994625E-2</v>
      </c>
      <c r="J268" s="31">
        <v>615327</v>
      </c>
      <c r="K268" s="36">
        <f t="shared" si="66"/>
        <v>0.49305048076923075</v>
      </c>
      <c r="L268" s="31">
        <v>0</v>
      </c>
      <c r="M268" s="36">
        <f t="shared" si="67"/>
        <v>0</v>
      </c>
      <c r="N268" s="31">
        <f t="shared" si="68"/>
        <v>591556</v>
      </c>
      <c r="O268" s="36">
        <f t="shared" si="69"/>
        <v>0.47400320512820515</v>
      </c>
      <c r="P268" s="31">
        <v>0</v>
      </c>
      <c r="Q268" s="31">
        <v>1169444</v>
      </c>
      <c r="R268" s="31">
        <v>1390030</v>
      </c>
      <c r="S268" s="31">
        <v>-1820</v>
      </c>
      <c r="T268" s="36">
        <f t="shared" si="70"/>
        <v>-1.3093242591886505E-3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3273205</v>
      </c>
      <c r="E269" s="31">
        <v>3267279</v>
      </c>
      <c r="F269" s="31">
        <v>937756</v>
      </c>
      <c r="G269" s="36">
        <f t="shared" si="64"/>
        <v>0.28649473528239144</v>
      </c>
      <c r="H269" s="31">
        <v>676223</v>
      </c>
      <c r="I269" s="36">
        <f t="shared" si="65"/>
        <v>0.20659353752667492</v>
      </c>
      <c r="J269" s="31">
        <v>517351</v>
      </c>
      <c r="K269" s="36">
        <f t="shared" si="66"/>
        <v>0.15834307385442137</v>
      </c>
      <c r="L269" s="31">
        <v>0</v>
      </c>
      <c r="M269" s="36">
        <f t="shared" si="67"/>
        <v>0</v>
      </c>
      <c r="N269" s="31">
        <f t="shared" si="68"/>
        <v>2131330</v>
      </c>
      <c r="O269" s="36">
        <f t="shared" si="69"/>
        <v>0.65232568140033342</v>
      </c>
      <c r="P269" s="31">
        <v>582019</v>
      </c>
      <c r="Q269" s="31">
        <v>2949237</v>
      </c>
      <c r="R269" s="31">
        <v>3122228</v>
      </c>
      <c r="S269" s="31">
        <v>2130141</v>
      </c>
      <c r="T269" s="36">
        <f t="shared" si="70"/>
        <v>0.68225030330904723</v>
      </c>
      <c r="U269" s="36">
        <f t="shared" si="71"/>
        <v>-0.11110977476680317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1045462</v>
      </c>
      <c r="E270" s="31">
        <v>1045462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339</v>
      </c>
      <c r="Q270" s="31">
        <v>1002338</v>
      </c>
      <c r="R270" s="31">
        <v>1002338</v>
      </c>
      <c r="S270" s="31">
        <v>789347</v>
      </c>
      <c r="T270" s="36">
        <f t="shared" si="70"/>
        <v>0.78750581141291665</v>
      </c>
      <c r="U270" s="36">
        <f t="shared" si="71"/>
        <v>-1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1883989</v>
      </c>
      <c r="E271" s="31">
        <v>1883989</v>
      </c>
      <c r="F271" s="31">
        <v>8016</v>
      </c>
      <c r="G271" s="36">
        <f t="shared" si="64"/>
        <v>4.2548019123253905E-3</v>
      </c>
      <c r="H271" s="31">
        <v>5908</v>
      </c>
      <c r="I271" s="36">
        <f t="shared" si="65"/>
        <v>3.1358994134254498E-3</v>
      </c>
      <c r="J271" s="31">
        <v>891076</v>
      </c>
      <c r="K271" s="36">
        <f t="shared" si="66"/>
        <v>0.47297303752835074</v>
      </c>
      <c r="L271" s="31">
        <v>0</v>
      </c>
      <c r="M271" s="36">
        <f t="shared" si="67"/>
        <v>0</v>
      </c>
      <c r="N271" s="31">
        <f t="shared" si="68"/>
        <v>905000</v>
      </c>
      <c r="O271" s="36">
        <f t="shared" si="69"/>
        <v>0.48036373885410161</v>
      </c>
      <c r="P271" s="31">
        <v>6100</v>
      </c>
      <c r="Q271" s="31">
        <v>1822273</v>
      </c>
      <c r="R271" s="31">
        <v>1822273</v>
      </c>
      <c r="S271" s="31">
        <v>21078</v>
      </c>
      <c r="T271" s="36">
        <f t="shared" si="70"/>
        <v>1.1566872801166455E-2</v>
      </c>
      <c r="U271" s="36">
        <f t="shared" si="71"/>
        <v>145.07803278688525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26157</v>
      </c>
      <c r="E272" s="31">
        <v>24700</v>
      </c>
      <c r="F272" s="31">
        <v>4902</v>
      </c>
      <c r="G272" s="36">
        <f t="shared" si="64"/>
        <v>0.18740681270787934</v>
      </c>
      <c r="H272" s="31">
        <v>6671</v>
      </c>
      <c r="I272" s="36">
        <f t="shared" si="65"/>
        <v>0.25503689261000878</v>
      </c>
      <c r="J272" s="31">
        <v>4165</v>
      </c>
      <c r="K272" s="36">
        <f t="shared" si="66"/>
        <v>0.16862348178137651</v>
      </c>
      <c r="L272" s="31">
        <v>0</v>
      </c>
      <c r="M272" s="36">
        <f t="shared" si="67"/>
        <v>0</v>
      </c>
      <c r="N272" s="31">
        <f t="shared" si="68"/>
        <v>15738</v>
      </c>
      <c r="O272" s="36">
        <f t="shared" si="69"/>
        <v>0.63716599190283396</v>
      </c>
      <c r="P272" s="31">
        <v>134185</v>
      </c>
      <c r="Q272" s="31">
        <v>1234043</v>
      </c>
      <c r="R272" s="31">
        <v>1235432</v>
      </c>
      <c r="S272" s="31">
        <v>659613</v>
      </c>
      <c r="T272" s="36">
        <f t="shared" si="70"/>
        <v>0.53391283372941611</v>
      </c>
      <c r="U272" s="36">
        <f t="shared" si="71"/>
        <v>-0.9689607631255357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1305072</v>
      </c>
      <c r="E273" s="31">
        <v>1305072</v>
      </c>
      <c r="F273" s="31">
        <v>135290</v>
      </c>
      <c r="G273" s="36">
        <f t="shared" si="64"/>
        <v>0.10366477864822783</v>
      </c>
      <c r="H273" s="31">
        <v>210159</v>
      </c>
      <c r="I273" s="36">
        <f t="shared" si="65"/>
        <v>0.16103249475890985</v>
      </c>
      <c r="J273" s="31">
        <v>106577</v>
      </c>
      <c r="K273" s="36">
        <f t="shared" si="66"/>
        <v>8.1663693650618513E-2</v>
      </c>
      <c r="L273" s="31">
        <v>0</v>
      </c>
      <c r="M273" s="36">
        <f t="shared" si="67"/>
        <v>0</v>
      </c>
      <c r="N273" s="31">
        <f t="shared" si="68"/>
        <v>452026</v>
      </c>
      <c r="O273" s="36">
        <f t="shared" si="69"/>
        <v>0.34636096705775621</v>
      </c>
      <c r="P273" s="31">
        <v>168099</v>
      </c>
      <c r="Q273" s="31">
        <v>2399783</v>
      </c>
      <c r="R273" s="31">
        <v>1299783</v>
      </c>
      <c r="S273" s="31">
        <v>576939</v>
      </c>
      <c r="T273" s="36">
        <f t="shared" si="70"/>
        <v>0.44387332347014846</v>
      </c>
      <c r="U273" s="36">
        <f t="shared" si="71"/>
        <v>-0.36598671021243434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9089305</v>
      </c>
      <c r="E275" s="32">
        <f>SUM(E268:E274)</f>
        <v>8774502</v>
      </c>
      <c r="F275" s="32">
        <f>SUM(F268:F274)</f>
        <v>1082223</v>
      </c>
      <c r="G275" s="37">
        <f t="shared" si="64"/>
        <v>0.11906553911437673</v>
      </c>
      <c r="H275" s="32">
        <f>SUM(H268:H274)</f>
        <v>878931</v>
      </c>
      <c r="I275" s="37">
        <f t="shared" si="65"/>
        <v>9.6699472621944144E-2</v>
      </c>
      <c r="J275" s="32">
        <f>SUM(J268:J274)</f>
        <v>2134496</v>
      </c>
      <c r="K275" s="37">
        <f t="shared" si="66"/>
        <v>0.24326121300103412</v>
      </c>
      <c r="L275" s="32">
        <f>SUM(L268:L274)</f>
        <v>0</v>
      </c>
      <c r="M275" s="37">
        <f t="shared" si="67"/>
        <v>0</v>
      </c>
      <c r="N275" s="32">
        <f t="shared" si="68"/>
        <v>4095650</v>
      </c>
      <c r="O275" s="37">
        <f t="shared" si="69"/>
        <v>0.46676723077845328</v>
      </c>
      <c r="P275" s="32">
        <f>SUM(P268:P274)</f>
        <v>890742</v>
      </c>
      <c r="Q275" s="32">
        <f>SUM(Q268:Q274)</f>
        <v>10577118</v>
      </c>
      <c r="R275" s="32">
        <f>SUM(R268:R274)</f>
        <v>9872084</v>
      </c>
      <c r="S275" s="32">
        <f>SUM(S268:S274)</f>
        <v>4175298</v>
      </c>
      <c r="T275" s="37">
        <f t="shared" si="70"/>
        <v>0.42293987774010028</v>
      </c>
      <c r="U275" s="37">
        <f t="shared" si="71"/>
        <v>1.3963122879576804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1513103</v>
      </c>
      <c r="E276" s="31">
        <v>1513103</v>
      </c>
      <c r="F276" s="31">
        <v>4017</v>
      </c>
      <c r="G276" s="36">
        <f t="shared" si="64"/>
        <v>2.6548093553446128E-3</v>
      </c>
      <c r="H276" s="31">
        <v>4694</v>
      </c>
      <c r="I276" s="36">
        <f t="shared" si="65"/>
        <v>3.1022342827950245E-3</v>
      </c>
      <c r="J276" s="31">
        <v>2743</v>
      </c>
      <c r="K276" s="36">
        <f t="shared" si="66"/>
        <v>1.8128309837466452E-3</v>
      </c>
      <c r="L276" s="31">
        <v>0</v>
      </c>
      <c r="M276" s="36">
        <f t="shared" si="67"/>
        <v>0</v>
      </c>
      <c r="N276" s="31">
        <f t="shared" si="68"/>
        <v>11454</v>
      </c>
      <c r="O276" s="36">
        <f t="shared" si="69"/>
        <v>7.5698746218862828E-3</v>
      </c>
      <c r="P276" s="31">
        <v>2109</v>
      </c>
      <c r="Q276" s="31">
        <v>1453107</v>
      </c>
      <c r="R276" s="31">
        <v>1453107</v>
      </c>
      <c r="S276" s="31">
        <v>23455</v>
      </c>
      <c r="T276" s="36">
        <f t="shared" si="70"/>
        <v>1.6141275212355317E-2</v>
      </c>
      <c r="U276" s="36">
        <f t="shared" si="71"/>
        <v>0.30061640587956373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1705900</v>
      </c>
      <c r="E277" s="31">
        <v>1701400</v>
      </c>
      <c r="F277" s="31">
        <v>840448</v>
      </c>
      <c r="G277" s="36">
        <f t="shared" si="64"/>
        <v>0.4926713171932704</v>
      </c>
      <c r="H277" s="31">
        <v>4782</v>
      </c>
      <c r="I277" s="36">
        <f t="shared" si="65"/>
        <v>2.8032123805615803E-3</v>
      </c>
      <c r="J277" s="31">
        <v>840553</v>
      </c>
      <c r="K277" s="36">
        <f t="shared" si="66"/>
        <v>0.49403608792758902</v>
      </c>
      <c r="L277" s="31">
        <v>0</v>
      </c>
      <c r="M277" s="36">
        <f t="shared" si="67"/>
        <v>0</v>
      </c>
      <c r="N277" s="31">
        <f t="shared" si="68"/>
        <v>1685783</v>
      </c>
      <c r="O277" s="36">
        <f t="shared" si="69"/>
        <v>0.99082108851534034</v>
      </c>
      <c r="P277" s="31">
        <v>5399</v>
      </c>
      <c r="Q277" s="31">
        <v>1633800</v>
      </c>
      <c r="R277" s="31">
        <v>1634800</v>
      </c>
      <c r="S277" s="31">
        <v>818937</v>
      </c>
      <c r="T277" s="36">
        <f t="shared" si="70"/>
        <v>0.50094017616833864</v>
      </c>
      <c r="U277" s="36">
        <f t="shared" si="71"/>
        <v>154.68679385071309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2076800</v>
      </c>
      <c r="E278" s="31">
        <v>2076800</v>
      </c>
      <c r="F278" s="31">
        <v>67800</v>
      </c>
      <c r="G278" s="36">
        <f t="shared" si="64"/>
        <v>3.2646379044684128E-2</v>
      </c>
      <c r="H278" s="31">
        <v>126955</v>
      </c>
      <c r="I278" s="36">
        <f t="shared" si="65"/>
        <v>6.1130104006163331E-2</v>
      </c>
      <c r="J278" s="31">
        <v>52949</v>
      </c>
      <c r="K278" s="36">
        <f t="shared" si="66"/>
        <v>2.5495473805855162E-2</v>
      </c>
      <c r="L278" s="31">
        <v>0</v>
      </c>
      <c r="M278" s="36">
        <f t="shared" si="67"/>
        <v>0</v>
      </c>
      <c r="N278" s="31">
        <f t="shared" si="68"/>
        <v>247704</v>
      </c>
      <c r="O278" s="36">
        <f t="shared" si="69"/>
        <v>0.11927195685670262</v>
      </c>
      <c r="P278" s="31">
        <v>121927</v>
      </c>
      <c r="Q278" s="31">
        <v>1877799</v>
      </c>
      <c r="R278" s="31">
        <v>2207378</v>
      </c>
      <c r="S278" s="31">
        <v>290312</v>
      </c>
      <c r="T278" s="36">
        <f t="shared" si="70"/>
        <v>0.13151893332270231</v>
      </c>
      <c r="U278" s="36">
        <f t="shared" si="71"/>
        <v>-0.5657319543661371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1269100</v>
      </c>
      <c r="E279" s="31">
        <v>1269100</v>
      </c>
      <c r="F279" s="31">
        <v>1887</v>
      </c>
      <c r="G279" s="36">
        <f t="shared" si="64"/>
        <v>1.4868804664723032E-3</v>
      </c>
      <c r="H279" s="31">
        <v>5170</v>
      </c>
      <c r="I279" s="36">
        <f t="shared" si="65"/>
        <v>4.0737530533448904E-3</v>
      </c>
      <c r="J279" s="31">
        <v>4541</v>
      </c>
      <c r="K279" s="36">
        <f t="shared" si="66"/>
        <v>3.5781262311874555E-3</v>
      </c>
      <c r="L279" s="31">
        <v>0</v>
      </c>
      <c r="M279" s="36">
        <f t="shared" si="67"/>
        <v>0</v>
      </c>
      <c r="N279" s="31">
        <f t="shared" si="68"/>
        <v>11598</v>
      </c>
      <c r="O279" s="36">
        <f t="shared" si="69"/>
        <v>9.1387597510046489E-3</v>
      </c>
      <c r="P279" s="31">
        <v>5865</v>
      </c>
      <c r="Q279" s="31">
        <v>1221773</v>
      </c>
      <c r="R279" s="31">
        <v>1221773</v>
      </c>
      <c r="S279" s="31">
        <v>12705</v>
      </c>
      <c r="T279" s="36">
        <f t="shared" si="70"/>
        <v>1.0398822039773346E-2</v>
      </c>
      <c r="U279" s="36">
        <f t="shared" si="71"/>
        <v>-0.22574595055413471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1460000</v>
      </c>
      <c r="E280" s="31">
        <v>1460000</v>
      </c>
      <c r="F280" s="31">
        <v>0</v>
      </c>
      <c r="G280" s="36">
        <f t="shared" si="64"/>
        <v>0</v>
      </c>
      <c r="H280" s="31">
        <v>730000</v>
      </c>
      <c r="I280" s="36">
        <f t="shared" si="65"/>
        <v>0.5</v>
      </c>
      <c r="J280" s="31">
        <v>730000</v>
      </c>
      <c r="K280" s="36">
        <f t="shared" si="66"/>
        <v>0.5</v>
      </c>
      <c r="L280" s="31">
        <v>0</v>
      </c>
      <c r="M280" s="36">
        <f t="shared" si="67"/>
        <v>0</v>
      </c>
      <c r="N280" s="31">
        <f t="shared" si="68"/>
        <v>1460000</v>
      </c>
      <c r="O280" s="36">
        <f t="shared" si="69"/>
        <v>1</v>
      </c>
      <c r="P280" s="31">
        <v>1400000</v>
      </c>
      <c r="Q280" s="31">
        <v>1400000</v>
      </c>
      <c r="R280" s="31">
        <v>1400000</v>
      </c>
      <c r="S280" s="31">
        <v>1400000</v>
      </c>
      <c r="T280" s="36">
        <f t="shared" si="70"/>
        <v>1</v>
      </c>
      <c r="U280" s="36">
        <f t="shared" si="71"/>
        <v>-0.47857142857142854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1043600</v>
      </c>
      <c r="E281" s="31">
        <v>1043600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312022</v>
      </c>
      <c r="K281" s="36">
        <f t="shared" si="66"/>
        <v>0.29898620160981221</v>
      </c>
      <c r="L281" s="31">
        <v>0</v>
      </c>
      <c r="M281" s="36">
        <f t="shared" si="67"/>
        <v>0</v>
      </c>
      <c r="N281" s="31">
        <f t="shared" si="68"/>
        <v>312022</v>
      </c>
      <c r="O281" s="36">
        <f t="shared" si="69"/>
        <v>0.29898620160981221</v>
      </c>
      <c r="P281" s="31">
        <v>0</v>
      </c>
      <c r="Q281" s="31">
        <v>1000000</v>
      </c>
      <c r="R281" s="31">
        <v>1000000</v>
      </c>
      <c r="S281" s="31">
        <v>40074</v>
      </c>
      <c r="T281" s="36">
        <f t="shared" si="70"/>
        <v>4.0073999999999999E-2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1356000</v>
      </c>
      <c r="E282" s="31">
        <v>1356000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1391226</v>
      </c>
      <c r="R282" s="31">
        <v>1300000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1534200</v>
      </c>
      <c r="E283" s="31">
        <v>1534200</v>
      </c>
      <c r="F283" s="31">
        <v>19509</v>
      </c>
      <c r="G283" s="36">
        <f t="shared" si="64"/>
        <v>1.271607352366054E-2</v>
      </c>
      <c r="H283" s="31">
        <v>9351</v>
      </c>
      <c r="I283" s="36">
        <f t="shared" si="65"/>
        <v>6.0950332420805628E-3</v>
      </c>
      <c r="J283" s="31">
        <v>14170</v>
      </c>
      <c r="K283" s="36">
        <f t="shared" si="66"/>
        <v>9.23608395254856E-3</v>
      </c>
      <c r="L283" s="31">
        <v>0</v>
      </c>
      <c r="M283" s="36">
        <f t="shared" si="67"/>
        <v>0</v>
      </c>
      <c r="N283" s="31">
        <f t="shared" si="68"/>
        <v>43030</v>
      </c>
      <c r="O283" s="36">
        <f t="shared" si="69"/>
        <v>2.8047190718289663E-2</v>
      </c>
      <c r="P283" s="31">
        <v>12772</v>
      </c>
      <c r="Q283" s="31">
        <v>1447250</v>
      </c>
      <c r="R283" s="31">
        <v>1470000</v>
      </c>
      <c r="S283" s="31">
        <v>47061</v>
      </c>
      <c r="T283" s="36">
        <f t="shared" si="70"/>
        <v>3.2014285714285717E-2</v>
      </c>
      <c r="U283" s="36">
        <f t="shared" si="71"/>
        <v>0.10945818979016608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11958703</v>
      </c>
      <c r="E285" s="32">
        <f>SUM(E276:E284)</f>
        <v>11954203</v>
      </c>
      <c r="F285" s="32">
        <f>SUM(F276:F284)</f>
        <v>933661</v>
      </c>
      <c r="G285" s="37">
        <f t="shared" si="64"/>
        <v>7.807376769872118E-2</v>
      </c>
      <c r="H285" s="32">
        <f>SUM(H276:H284)</f>
        <v>880952</v>
      </c>
      <c r="I285" s="37">
        <f t="shared" si="65"/>
        <v>7.3666182695564894E-2</v>
      </c>
      <c r="J285" s="32">
        <f>SUM(J276:J284)</f>
        <v>1956978</v>
      </c>
      <c r="K285" s="37">
        <f t="shared" si="66"/>
        <v>0.16370627134238894</v>
      </c>
      <c r="L285" s="32">
        <f>SUM(L276:L284)</f>
        <v>0</v>
      </c>
      <c r="M285" s="37">
        <f t="shared" si="67"/>
        <v>0</v>
      </c>
      <c r="N285" s="32">
        <f t="shared" si="68"/>
        <v>3771591</v>
      </c>
      <c r="O285" s="37">
        <f t="shared" si="69"/>
        <v>0.31550334221361309</v>
      </c>
      <c r="P285" s="32">
        <f>SUM(P276:P284)</f>
        <v>1548072</v>
      </c>
      <c r="Q285" s="32">
        <f>SUM(Q276:Q284)</f>
        <v>11424955</v>
      </c>
      <c r="R285" s="32">
        <f>SUM(R276:R284)</f>
        <v>11687058</v>
      </c>
      <c r="S285" s="32">
        <f>SUM(S276:S284)</f>
        <v>2632544</v>
      </c>
      <c r="T285" s="37">
        <f t="shared" si="70"/>
        <v>0.22525292507318778</v>
      </c>
      <c r="U285" s="37">
        <f t="shared" si="71"/>
        <v>0.26413887726152274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395627</v>
      </c>
      <c r="E286" s="31">
        <v>395627</v>
      </c>
      <c r="F286" s="31">
        <v>10329</v>
      </c>
      <c r="G286" s="36">
        <f t="shared" si="64"/>
        <v>2.6107924888847323E-2</v>
      </c>
      <c r="H286" s="31">
        <v>10930</v>
      </c>
      <c r="I286" s="36">
        <f t="shared" si="65"/>
        <v>2.7627032533168869E-2</v>
      </c>
      <c r="J286" s="31">
        <v>12516</v>
      </c>
      <c r="K286" s="36">
        <f t="shared" si="66"/>
        <v>3.1635859028832716E-2</v>
      </c>
      <c r="L286" s="31">
        <v>0</v>
      </c>
      <c r="M286" s="36">
        <f t="shared" si="67"/>
        <v>0</v>
      </c>
      <c r="N286" s="31">
        <f t="shared" si="68"/>
        <v>33775</v>
      </c>
      <c r="O286" s="36">
        <f t="shared" si="69"/>
        <v>8.5370816450848902E-2</v>
      </c>
      <c r="P286" s="31">
        <v>8516</v>
      </c>
      <c r="Q286" s="31">
        <v>1274536</v>
      </c>
      <c r="R286" s="31">
        <v>2479200</v>
      </c>
      <c r="S286" s="31">
        <v>35944</v>
      </c>
      <c r="T286" s="36">
        <f t="shared" si="70"/>
        <v>1.4498225233946435E-2</v>
      </c>
      <c r="U286" s="36">
        <f t="shared" si="71"/>
        <v>0.46970408642555195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1043738</v>
      </c>
      <c r="E287" s="31">
        <v>1043738</v>
      </c>
      <c r="F287" s="31">
        <v>0</v>
      </c>
      <c r="G287" s="36">
        <f t="shared" si="64"/>
        <v>0</v>
      </c>
      <c r="H287" s="31">
        <v>521500</v>
      </c>
      <c r="I287" s="36">
        <f t="shared" si="65"/>
        <v>0.49964646300125126</v>
      </c>
      <c r="J287" s="31">
        <v>521500</v>
      </c>
      <c r="K287" s="36">
        <f t="shared" si="66"/>
        <v>0.49964646300125126</v>
      </c>
      <c r="L287" s="31">
        <v>0</v>
      </c>
      <c r="M287" s="36">
        <f t="shared" si="67"/>
        <v>0</v>
      </c>
      <c r="N287" s="31">
        <f t="shared" si="68"/>
        <v>1043000</v>
      </c>
      <c r="O287" s="36">
        <f t="shared" si="69"/>
        <v>0.99929292600250252</v>
      </c>
      <c r="P287" s="31">
        <v>500000</v>
      </c>
      <c r="Q287" s="31">
        <v>1000701</v>
      </c>
      <c r="R287" s="31">
        <v>1000701</v>
      </c>
      <c r="S287" s="31">
        <v>1000000</v>
      </c>
      <c r="T287" s="36">
        <f t="shared" si="70"/>
        <v>0.99929949105676918</v>
      </c>
      <c r="U287" s="36">
        <f t="shared" si="71"/>
        <v>4.2999999999999927E-2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1763155</v>
      </c>
      <c r="E288" s="31">
        <v>1624444</v>
      </c>
      <c r="F288" s="31">
        <v>6485</v>
      </c>
      <c r="G288" s="36">
        <f t="shared" si="64"/>
        <v>3.6780657401079314E-3</v>
      </c>
      <c r="H288" s="31">
        <v>16501</v>
      </c>
      <c r="I288" s="36">
        <f t="shared" si="65"/>
        <v>9.3587914845830351E-3</v>
      </c>
      <c r="J288" s="31">
        <v>355694</v>
      </c>
      <c r="K288" s="36">
        <f t="shared" si="66"/>
        <v>0.21896353460014625</v>
      </c>
      <c r="L288" s="31">
        <v>0</v>
      </c>
      <c r="M288" s="36">
        <f t="shared" si="67"/>
        <v>0</v>
      </c>
      <c r="N288" s="31">
        <f t="shared" si="68"/>
        <v>378680</v>
      </c>
      <c r="O288" s="36">
        <f t="shared" si="69"/>
        <v>0.23311360687102786</v>
      </c>
      <c r="P288" s="31">
        <v>12553</v>
      </c>
      <c r="Q288" s="31">
        <v>1564448</v>
      </c>
      <c r="R288" s="31">
        <v>1564448</v>
      </c>
      <c r="S288" s="31">
        <v>34414</v>
      </c>
      <c r="T288" s="36">
        <f t="shared" si="70"/>
        <v>2.1997535232874472E-2</v>
      </c>
      <c r="U288" s="36">
        <f t="shared" si="71"/>
        <v>27.335377997291484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2107000</v>
      </c>
      <c r="E289" s="31">
        <v>2107000</v>
      </c>
      <c r="F289" s="31">
        <v>0</v>
      </c>
      <c r="G289" s="36">
        <f t="shared" si="64"/>
        <v>0</v>
      </c>
      <c r="H289" s="31">
        <v>79588</v>
      </c>
      <c r="I289" s="36">
        <f t="shared" si="65"/>
        <v>3.7773137161841483E-2</v>
      </c>
      <c r="J289" s="31">
        <v>270899</v>
      </c>
      <c r="K289" s="36">
        <f t="shared" si="66"/>
        <v>0.12857095396298054</v>
      </c>
      <c r="L289" s="31">
        <v>0</v>
      </c>
      <c r="M289" s="36">
        <f t="shared" si="67"/>
        <v>0</v>
      </c>
      <c r="N289" s="31">
        <f t="shared" si="68"/>
        <v>350487</v>
      </c>
      <c r="O289" s="36">
        <f t="shared" si="69"/>
        <v>0.16634409112482201</v>
      </c>
      <c r="P289" s="31">
        <v>812646</v>
      </c>
      <c r="Q289" s="31">
        <v>2173000</v>
      </c>
      <c r="R289" s="31">
        <v>2173000</v>
      </c>
      <c r="S289" s="31">
        <v>877631</v>
      </c>
      <c r="T289" s="36">
        <f t="shared" si="70"/>
        <v>0.40387988955361254</v>
      </c>
      <c r="U289" s="36">
        <f t="shared" si="71"/>
        <v>-0.66664574734878412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4186198</v>
      </c>
      <c r="E290" s="31">
        <v>4039706</v>
      </c>
      <c r="F290" s="31">
        <v>203627</v>
      </c>
      <c r="G290" s="36">
        <f t="shared" si="64"/>
        <v>4.8642467460927555E-2</v>
      </c>
      <c r="H290" s="31">
        <v>272565</v>
      </c>
      <c r="I290" s="36">
        <f t="shared" si="65"/>
        <v>6.5110393727195889E-2</v>
      </c>
      <c r="J290" s="31">
        <v>1792606</v>
      </c>
      <c r="K290" s="36">
        <f t="shared" si="66"/>
        <v>0.44374664888979543</v>
      </c>
      <c r="L290" s="31">
        <v>0</v>
      </c>
      <c r="M290" s="36">
        <f t="shared" si="67"/>
        <v>0</v>
      </c>
      <c r="N290" s="31">
        <f t="shared" si="68"/>
        <v>2268798</v>
      </c>
      <c r="O290" s="36">
        <f t="shared" si="69"/>
        <v>0.56162453406262736</v>
      </c>
      <c r="P290" s="31">
        <v>714740</v>
      </c>
      <c r="Q290" s="31">
        <v>3194045</v>
      </c>
      <c r="R290" s="31">
        <v>3775399</v>
      </c>
      <c r="S290" s="31">
        <v>2360206</v>
      </c>
      <c r="T290" s="36">
        <f t="shared" si="70"/>
        <v>0.62515405656461742</v>
      </c>
      <c r="U290" s="36">
        <f t="shared" si="71"/>
        <v>1.5080532781151188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9495718</v>
      </c>
      <c r="E292" s="32">
        <f>SUM(E286:E291)</f>
        <v>9210515</v>
      </c>
      <c r="F292" s="32">
        <f>SUM(F286:F291)</f>
        <v>220441</v>
      </c>
      <c r="G292" s="37">
        <f t="shared" si="64"/>
        <v>2.3214779545896371E-2</v>
      </c>
      <c r="H292" s="32">
        <f>SUM(H286:H291)</f>
        <v>901084</v>
      </c>
      <c r="I292" s="37">
        <f t="shared" si="65"/>
        <v>9.4893719463867821E-2</v>
      </c>
      <c r="J292" s="32">
        <f>SUM(J286:J291)</f>
        <v>2953215</v>
      </c>
      <c r="K292" s="37">
        <f t="shared" si="66"/>
        <v>0.32063516535177455</v>
      </c>
      <c r="L292" s="32">
        <f>SUM(L286:L291)</f>
        <v>0</v>
      </c>
      <c r="M292" s="37">
        <f t="shared" si="67"/>
        <v>0</v>
      </c>
      <c r="N292" s="32">
        <f t="shared" si="68"/>
        <v>4074740</v>
      </c>
      <c r="O292" s="37">
        <f t="shared" si="69"/>
        <v>0.44240088637823183</v>
      </c>
      <c r="P292" s="32">
        <f>SUM(P286:P291)</f>
        <v>2048455</v>
      </c>
      <c r="Q292" s="32">
        <f>SUM(Q286:Q291)</f>
        <v>9206730</v>
      </c>
      <c r="R292" s="32">
        <f>SUM(R286:R291)</f>
        <v>10992748</v>
      </c>
      <c r="S292" s="32">
        <f>SUM(S286:S291)</f>
        <v>4308195</v>
      </c>
      <c r="T292" s="37">
        <f t="shared" si="70"/>
        <v>0.3919124681107945</v>
      </c>
      <c r="U292" s="37">
        <f t="shared" si="71"/>
        <v>0.44167921677556987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11782000</v>
      </c>
      <c r="E293" s="31">
        <v>12348000</v>
      </c>
      <c r="F293" s="31">
        <v>1088451</v>
      </c>
      <c r="G293" s="36">
        <f t="shared" si="64"/>
        <v>9.2382532676964862E-2</v>
      </c>
      <c r="H293" s="31">
        <v>1060489</v>
      </c>
      <c r="I293" s="36">
        <f t="shared" si="65"/>
        <v>9.0009251400441345E-2</v>
      </c>
      <c r="J293" s="31">
        <v>5301108</v>
      </c>
      <c r="K293" s="36">
        <f t="shared" si="66"/>
        <v>0.42930903790087466</v>
      </c>
      <c r="L293" s="31">
        <v>0</v>
      </c>
      <c r="M293" s="36">
        <f t="shared" si="67"/>
        <v>0</v>
      </c>
      <c r="N293" s="31">
        <f t="shared" si="68"/>
        <v>7450048</v>
      </c>
      <c r="O293" s="36">
        <f t="shared" si="69"/>
        <v>0.60334045999352126</v>
      </c>
      <c r="P293" s="31">
        <v>757247</v>
      </c>
      <c r="Q293" s="31">
        <v>11347500</v>
      </c>
      <c r="R293" s="31">
        <v>12047500</v>
      </c>
      <c r="S293" s="31">
        <v>2402969</v>
      </c>
      <c r="T293" s="36">
        <f t="shared" si="70"/>
        <v>0.19945789582901016</v>
      </c>
      <c r="U293" s="36">
        <f t="shared" si="71"/>
        <v>6.0005004971957634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1329883</v>
      </c>
      <c r="E294" s="31">
        <v>1319567</v>
      </c>
      <c r="F294" s="31">
        <v>13203</v>
      </c>
      <c r="G294" s="36">
        <f t="shared" si="64"/>
        <v>9.9279410293988263E-3</v>
      </c>
      <c r="H294" s="31">
        <v>11747</v>
      </c>
      <c r="I294" s="36">
        <f t="shared" si="65"/>
        <v>8.8331078749032815E-3</v>
      </c>
      <c r="J294" s="31">
        <v>8310</v>
      </c>
      <c r="K294" s="36">
        <f t="shared" si="66"/>
        <v>6.2975203229544236E-3</v>
      </c>
      <c r="L294" s="31">
        <v>0</v>
      </c>
      <c r="M294" s="36">
        <f t="shared" si="67"/>
        <v>0</v>
      </c>
      <c r="N294" s="31">
        <f t="shared" si="68"/>
        <v>33260</v>
      </c>
      <c r="O294" s="36">
        <f t="shared" si="69"/>
        <v>2.5205237778756214E-2</v>
      </c>
      <c r="P294" s="31">
        <v>11368</v>
      </c>
      <c r="Q294" s="31">
        <v>1274174</v>
      </c>
      <c r="R294" s="31">
        <v>1274174</v>
      </c>
      <c r="S294" s="31">
        <v>39836</v>
      </c>
      <c r="T294" s="36">
        <f t="shared" si="70"/>
        <v>3.1264175850394059E-2</v>
      </c>
      <c r="U294" s="36">
        <f t="shared" si="71"/>
        <v>-0.26900070372976781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1263650</v>
      </c>
      <c r="E295" s="31">
        <v>1263650</v>
      </c>
      <c r="F295" s="31">
        <v>19660</v>
      </c>
      <c r="G295" s="36">
        <f t="shared" si="64"/>
        <v>1.5558105488070273E-2</v>
      </c>
      <c r="H295" s="31">
        <v>35758</v>
      </c>
      <c r="I295" s="36">
        <f t="shared" si="65"/>
        <v>2.8297392474181934E-2</v>
      </c>
      <c r="J295" s="31">
        <v>594496</v>
      </c>
      <c r="K295" s="36">
        <f t="shared" si="66"/>
        <v>0.47045938353183236</v>
      </c>
      <c r="L295" s="31">
        <v>0</v>
      </c>
      <c r="M295" s="36">
        <f t="shared" si="67"/>
        <v>0</v>
      </c>
      <c r="N295" s="31">
        <f t="shared" si="68"/>
        <v>649914</v>
      </c>
      <c r="O295" s="36">
        <f t="shared" si="69"/>
        <v>0.51431488149408455</v>
      </c>
      <c r="P295" s="31">
        <v>570539</v>
      </c>
      <c r="Q295" s="31">
        <v>1189171</v>
      </c>
      <c r="R295" s="31">
        <v>1189180</v>
      </c>
      <c r="S295" s="31">
        <v>1166058</v>
      </c>
      <c r="T295" s="36">
        <f t="shared" si="70"/>
        <v>0.98055634975361172</v>
      </c>
      <c r="U295" s="36">
        <f t="shared" si="71"/>
        <v>4.1990118116377761E-2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860417</v>
      </c>
      <c r="E296" s="31">
        <v>860417</v>
      </c>
      <c r="F296" s="31">
        <v>5114</v>
      </c>
      <c r="G296" s="36">
        <f t="shared" si="64"/>
        <v>5.9436296586422629E-3</v>
      </c>
      <c r="H296" s="31">
        <v>1442</v>
      </c>
      <c r="I296" s="36">
        <f t="shared" si="65"/>
        <v>1.6759315541185263E-3</v>
      </c>
      <c r="J296" s="31">
        <v>6391</v>
      </c>
      <c r="K296" s="36">
        <f t="shared" si="66"/>
        <v>7.4277937325738569E-3</v>
      </c>
      <c r="L296" s="31">
        <v>0</v>
      </c>
      <c r="M296" s="36">
        <f t="shared" si="67"/>
        <v>0</v>
      </c>
      <c r="N296" s="31">
        <f t="shared" si="68"/>
        <v>12947</v>
      </c>
      <c r="O296" s="36">
        <f t="shared" si="69"/>
        <v>1.5047354945334646E-2</v>
      </c>
      <c r="P296" s="31">
        <v>32850</v>
      </c>
      <c r="Q296" s="31">
        <v>17875389</v>
      </c>
      <c r="R296" s="31">
        <v>17885539</v>
      </c>
      <c r="S296" s="31">
        <v>75773</v>
      </c>
      <c r="T296" s="36">
        <f t="shared" si="70"/>
        <v>4.2365511042188886E-3</v>
      </c>
      <c r="U296" s="36">
        <f t="shared" si="71"/>
        <v>-0.80544901065449004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15235950</v>
      </c>
      <c r="E298" s="32">
        <f>SUM(E293:E297)</f>
        <v>15791634</v>
      </c>
      <c r="F298" s="32">
        <f>SUM(F293:F297)</f>
        <v>1126428</v>
      </c>
      <c r="G298" s="37">
        <f t="shared" si="64"/>
        <v>7.3932245773975364E-2</v>
      </c>
      <c r="H298" s="32">
        <f>SUM(H293:H297)</f>
        <v>1109436</v>
      </c>
      <c r="I298" s="37">
        <f t="shared" si="65"/>
        <v>7.2816988766699814E-2</v>
      </c>
      <c r="J298" s="32">
        <f>SUM(J293:J297)</f>
        <v>5910305</v>
      </c>
      <c r="K298" s="37">
        <f t="shared" si="66"/>
        <v>0.37426810930395171</v>
      </c>
      <c r="L298" s="32">
        <f>SUM(L293:L297)</f>
        <v>0</v>
      </c>
      <c r="M298" s="37">
        <f t="shared" si="67"/>
        <v>0</v>
      </c>
      <c r="N298" s="32">
        <f t="shared" si="68"/>
        <v>8146169</v>
      </c>
      <c r="O298" s="37">
        <f t="shared" si="69"/>
        <v>0.51585345759659829</v>
      </c>
      <c r="P298" s="32">
        <f>SUM(P293:P297)</f>
        <v>1372004</v>
      </c>
      <c r="Q298" s="32">
        <f>SUM(Q293:Q297)</f>
        <v>31686234</v>
      </c>
      <c r="R298" s="32">
        <f>SUM(R293:R297)</f>
        <v>32396393</v>
      </c>
      <c r="S298" s="32">
        <f>SUM(S293:S297)</f>
        <v>3684636</v>
      </c>
      <c r="T298" s="37">
        <f t="shared" si="70"/>
        <v>0.1137359952387292</v>
      </c>
      <c r="U298" s="37">
        <f t="shared" si="71"/>
        <v>3.3077899189798279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62148778</v>
      </c>
      <c r="E299" s="32">
        <f>SUM(E263:E266,E268:E274,E276:E284,E286:E291,E293:E297)</f>
        <v>62113956</v>
      </c>
      <c r="F299" s="32">
        <f>SUM(F263:F266,F268:F274,F276:F284,F286:F291,F293:F297)</f>
        <v>9090487</v>
      </c>
      <c r="G299" s="37">
        <f t="shared" si="64"/>
        <v>0.14626976253660209</v>
      </c>
      <c r="H299" s="32">
        <f>SUM(H263:H266,H268:H274,H276:H284,H286:H291,H293:H297)</f>
        <v>8174107</v>
      </c>
      <c r="I299" s="37">
        <f t="shared" si="65"/>
        <v>0.13152482257977782</v>
      </c>
      <c r="J299" s="32">
        <f>SUM(J263:J266,J268:J274,J276:J284,J286:J291,J293:J297)</f>
        <v>16390966</v>
      </c>
      <c r="K299" s="37">
        <f t="shared" si="66"/>
        <v>0.263885397993327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33655560</v>
      </c>
      <c r="O299" s="37">
        <f t="shared" si="69"/>
        <v>0.5418357188519759</v>
      </c>
      <c r="P299" s="32">
        <f>SUM(P263:P266,P268:P274,P276:P284,P286:P291,P293:P297)</f>
        <v>10233574</v>
      </c>
      <c r="Q299" s="32">
        <f>SUM(Q263:Q266,Q268:Q274,Q276:Q284,Q286:Q291,Q293:Q297)</f>
        <v>80074953</v>
      </c>
      <c r="R299" s="32">
        <f>SUM(R263:R266,R268:R274,R276:R284,R286:R291,R293:R297)</f>
        <v>80886591</v>
      </c>
      <c r="S299" s="32">
        <f>SUM(S263:S266,S268:S274,S276:S284,S286:S291,S293:S297)</f>
        <v>29503594</v>
      </c>
      <c r="T299" s="37">
        <f t="shared" si="70"/>
        <v>0.36475259539618871</v>
      </c>
      <c r="U299" s="37">
        <f t="shared" si="71"/>
        <v>0.60168539358781215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99986652</v>
      </c>
      <c r="E302" s="31">
        <v>103502454</v>
      </c>
      <c r="F302" s="31">
        <v>34949071</v>
      </c>
      <c r="G302" s="36">
        <f t="shared" ref="G302:G339" si="72">IF(($D302     =0),0,($F302     /$D302     ))</f>
        <v>0.34953736624764675</v>
      </c>
      <c r="H302" s="31">
        <v>22291683</v>
      </c>
      <c r="I302" s="36">
        <f t="shared" ref="I302:I339" si="73">IF(($D302     =0),0,($H302     /$D302     ))</f>
        <v>0.2229465889106878</v>
      </c>
      <c r="J302" s="31">
        <v>19408410</v>
      </c>
      <c r="K302" s="36">
        <f t="shared" ref="K302:K339" si="74">IF(($E302     =0),0,($J302     /$E302     ))</f>
        <v>0.18751642352363934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76649164</v>
      </c>
      <c r="O302" s="36">
        <f t="shared" ref="O302:O339" si="77">IF(($E302     =0),0,($N302     /$E302     ))</f>
        <v>0.74055407420581543</v>
      </c>
      <c r="P302" s="31">
        <v>25163712</v>
      </c>
      <c r="Q302" s="31">
        <v>86803628</v>
      </c>
      <c r="R302" s="31">
        <v>99216400</v>
      </c>
      <c r="S302" s="31">
        <v>76778375</v>
      </c>
      <c r="T302" s="36">
        <f t="shared" ref="T302:T339" si="78">IF(($R302     =0),0,($S302     /$R302     ))</f>
        <v>0.77384761994992768</v>
      </c>
      <c r="U302" s="36">
        <f t="shared" ref="U302:U339" si="79">IF(($P302     =0),0,(($J302     /$P302     )-1))</f>
        <v>-0.22871434866207341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99986652</v>
      </c>
      <c r="E303" s="32">
        <f>E302</f>
        <v>103502454</v>
      </c>
      <c r="F303" s="32">
        <f>F302</f>
        <v>34949071</v>
      </c>
      <c r="G303" s="37">
        <f t="shared" si="72"/>
        <v>0.34953736624764675</v>
      </c>
      <c r="H303" s="32">
        <f>H302</f>
        <v>22291683</v>
      </c>
      <c r="I303" s="37">
        <f t="shared" si="73"/>
        <v>0.2229465889106878</v>
      </c>
      <c r="J303" s="32">
        <f>J302</f>
        <v>19408410</v>
      </c>
      <c r="K303" s="37">
        <f t="shared" si="74"/>
        <v>0.18751642352363934</v>
      </c>
      <c r="L303" s="32">
        <f>L302</f>
        <v>0</v>
      </c>
      <c r="M303" s="37">
        <f t="shared" si="75"/>
        <v>0</v>
      </c>
      <c r="N303" s="32">
        <f t="shared" si="76"/>
        <v>76649164</v>
      </c>
      <c r="O303" s="37">
        <f t="shared" si="77"/>
        <v>0.74055407420581543</v>
      </c>
      <c r="P303" s="32">
        <f>P302</f>
        <v>25163712</v>
      </c>
      <c r="Q303" s="32">
        <f>Q302</f>
        <v>86803628</v>
      </c>
      <c r="R303" s="32">
        <f>R302</f>
        <v>99216400</v>
      </c>
      <c r="S303" s="32">
        <f>S302</f>
        <v>76778375</v>
      </c>
      <c r="T303" s="37">
        <f t="shared" si="78"/>
        <v>0.77384761994992768</v>
      </c>
      <c r="U303" s="37">
        <f t="shared" si="79"/>
        <v>-0.22871434866207341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9649501</v>
      </c>
      <c r="E304" s="31">
        <v>10717302</v>
      </c>
      <c r="F304" s="31">
        <v>2323131</v>
      </c>
      <c r="G304" s="36">
        <f t="shared" si="72"/>
        <v>0.24075141294871102</v>
      </c>
      <c r="H304" s="31">
        <v>2665831</v>
      </c>
      <c r="I304" s="36">
        <f t="shared" si="73"/>
        <v>0.27626620278084846</v>
      </c>
      <c r="J304" s="31">
        <v>2240320</v>
      </c>
      <c r="K304" s="36">
        <f t="shared" si="74"/>
        <v>0.20903768504423967</v>
      </c>
      <c r="L304" s="31">
        <v>0</v>
      </c>
      <c r="M304" s="36">
        <f t="shared" si="75"/>
        <v>0</v>
      </c>
      <c r="N304" s="31">
        <f t="shared" si="76"/>
        <v>7229282</v>
      </c>
      <c r="O304" s="36">
        <f t="shared" si="77"/>
        <v>0.67454308929616802</v>
      </c>
      <c r="P304" s="31">
        <v>2655882</v>
      </c>
      <c r="Q304" s="31">
        <v>9594770</v>
      </c>
      <c r="R304" s="31">
        <v>10165869</v>
      </c>
      <c r="S304" s="31">
        <v>7402194</v>
      </c>
      <c r="T304" s="36">
        <f t="shared" si="78"/>
        <v>0.72814178502595306</v>
      </c>
      <c r="U304" s="36">
        <f t="shared" si="79"/>
        <v>-0.15646854792494547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6960375</v>
      </c>
      <c r="E305" s="31">
        <v>8977288</v>
      </c>
      <c r="F305" s="31">
        <v>1489327</v>
      </c>
      <c r="G305" s="36">
        <f t="shared" si="72"/>
        <v>0.21397223569132409</v>
      </c>
      <c r="H305" s="31">
        <v>4100476</v>
      </c>
      <c r="I305" s="36">
        <f t="shared" si="73"/>
        <v>0.58911710935114847</v>
      </c>
      <c r="J305" s="31">
        <v>1278383</v>
      </c>
      <c r="K305" s="36">
        <f t="shared" si="74"/>
        <v>0.14240191469851474</v>
      </c>
      <c r="L305" s="31">
        <v>0</v>
      </c>
      <c r="M305" s="36">
        <f t="shared" si="75"/>
        <v>0</v>
      </c>
      <c r="N305" s="31">
        <f t="shared" si="76"/>
        <v>6868186</v>
      </c>
      <c r="O305" s="36">
        <f t="shared" si="77"/>
        <v>0.76506245538741768</v>
      </c>
      <c r="P305" s="31">
        <v>1366880</v>
      </c>
      <c r="Q305" s="31">
        <v>5867258</v>
      </c>
      <c r="R305" s="31">
        <v>6441957</v>
      </c>
      <c r="S305" s="31">
        <v>4529059</v>
      </c>
      <c r="T305" s="36">
        <f t="shared" si="78"/>
        <v>0.70305638488428279</v>
      </c>
      <c r="U305" s="36">
        <f t="shared" si="79"/>
        <v>-6.4743796090366401E-2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9093000</v>
      </c>
      <c r="E306" s="31">
        <v>9241000</v>
      </c>
      <c r="F306" s="31">
        <v>2145053</v>
      </c>
      <c r="G306" s="36">
        <f t="shared" si="72"/>
        <v>0.2359015726382932</v>
      </c>
      <c r="H306" s="31">
        <v>2533246</v>
      </c>
      <c r="I306" s="36">
        <f t="shared" si="73"/>
        <v>0.27859298361376883</v>
      </c>
      <c r="J306" s="31">
        <v>2083387</v>
      </c>
      <c r="K306" s="36">
        <f t="shared" si="74"/>
        <v>0.22545038415755869</v>
      </c>
      <c r="L306" s="31">
        <v>0</v>
      </c>
      <c r="M306" s="36">
        <f t="shared" si="75"/>
        <v>0</v>
      </c>
      <c r="N306" s="31">
        <f t="shared" si="76"/>
        <v>6761686</v>
      </c>
      <c r="O306" s="36">
        <f t="shared" si="77"/>
        <v>0.73170501028027268</v>
      </c>
      <c r="P306" s="31">
        <v>1915658</v>
      </c>
      <c r="Q306" s="31">
        <v>8857000</v>
      </c>
      <c r="R306" s="31">
        <v>9209885</v>
      </c>
      <c r="S306" s="31">
        <v>6161556</v>
      </c>
      <c r="T306" s="36">
        <f t="shared" si="78"/>
        <v>0.66901551973776008</v>
      </c>
      <c r="U306" s="36">
        <f t="shared" si="79"/>
        <v>8.7556860358164235E-2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10315056</v>
      </c>
      <c r="E307" s="31">
        <v>10109344</v>
      </c>
      <c r="F307" s="31">
        <v>2802294</v>
      </c>
      <c r="G307" s="36">
        <f t="shared" si="72"/>
        <v>0.27167026528988308</v>
      </c>
      <c r="H307" s="31">
        <v>2489648</v>
      </c>
      <c r="I307" s="36">
        <f t="shared" si="73"/>
        <v>0.24136058980193612</v>
      </c>
      <c r="J307" s="31">
        <v>2505335</v>
      </c>
      <c r="K307" s="36">
        <f t="shared" si="74"/>
        <v>0.24782369657220094</v>
      </c>
      <c r="L307" s="31">
        <v>0</v>
      </c>
      <c r="M307" s="36">
        <f t="shared" si="75"/>
        <v>0</v>
      </c>
      <c r="N307" s="31">
        <f t="shared" si="76"/>
        <v>7797277</v>
      </c>
      <c r="O307" s="36">
        <f t="shared" si="77"/>
        <v>0.77129406220621244</v>
      </c>
      <c r="P307" s="31">
        <v>2496717</v>
      </c>
      <c r="Q307" s="31">
        <v>9472415</v>
      </c>
      <c r="R307" s="31">
        <v>9772210</v>
      </c>
      <c r="S307" s="31">
        <v>7082848</v>
      </c>
      <c r="T307" s="36">
        <f t="shared" si="78"/>
        <v>0.72479490309766159</v>
      </c>
      <c r="U307" s="36">
        <f t="shared" si="79"/>
        <v>3.4517328155334592E-3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13342875</v>
      </c>
      <c r="E308" s="31">
        <v>14130975</v>
      </c>
      <c r="F308" s="31">
        <v>2924209</v>
      </c>
      <c r="G308" s="36">
        <f t="shared" si="72"/>
        <v>0.21915883945551465</v>
      </c>
      <c r="H308" s="31">
        <v>3477107</v>
      </c>
      <c r="I308" s="36">
        <f t="shared" si="73"/>
        <v>0.26059653560420826</v>
      </c>
      <c r="J308" s="31">
        <v>2993737</v>
      </c>
      <c r="K308" s="36">
        <f t="shared" si="74"/>
        <v>0.2118563651835772</v>
      </c>
      <c r="L308" s="31">
        <v>0</v>
      </c>
      <c r="M308" s="36">
        <f t="shared" si="75"/>
        <v>0</v>
      </c>
      <c r="N308" s="31">
        <f t="shared" si="76"/>
        <v>9395053</v>
      </c>
      <c r="O308" s="36">
        <f t="shared" si="77"/>
        <v>0.66485525591829298</v>
      </c>
      <c r="P308" s="31">
        <v>2901791</v>
      </c>
      <c r="Q308" s="31">
        <v>12939937</v>
      </c>
      <c r="R308" s="31">
        <v>13029937</v>
      </c>
      <c r="S308" s="31">
        <v>9167348</v>
      </c>
      <c r="T308" s="36">
        <f t="shared" si="78"/>
        <v>0.70356042396828167</v>
      </c>
      <c r="U308" s="36">
        <f t="shared" si="79"/>
        <v>3.1685948436672495E-2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100000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57677</v>
      </c>
      <c r="K309" s="36">
        <f t="shared" si="74"/>
        <v>0.57677</v>
      </c>
      <c r="L309" s="31">
        <v>0</v>
      </c>
      <c r="M309" s="36">
        <f t="shared" si="75"/>
        <v>0</v>
      </c>
      <c r="N309" s="31">
        <f t="shared" si="76"/>
        <v>57677</v>
      </c>
      <c r="O309" s="36">
        <f t="shared" si="77"/>
        <v>0.57677</v>
      </c>
      <c r="P309" s="31">
        <v>0</v>
      </c>
      <c r="Q309" s="31">
        <v>0</v>
      </c>
      <c r="R309" s="31">
        <v>40984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49360807</v>
      </c>
      <c r="E310" s="32">
        <f>SUM(E304:E309)</f>
        <v>53275909</v>
      </c>
      <c r="F310" s="32">
        <f>SUM(F304:F309)</f>
        <v>11684014</v>
      </c>
      <c r="G310" s="37">
        <f t="shared" si="72"/>
        <v>0.236706300202912</v>
      </c>
      <c r="H310" s="32">
        <f>SUM(H304:H309)</f>
        <v>15266308</v>
      </c>
      <c r="I310" s="37">
        <f t="shared" si="73"/>
        <v>0.30927995160208788</v>
      </c>
      <c r="J310" s="32">
        <f>SUM(J304:J309)</f>
        <v>11158839</v>
      </c>
      <c r="K310" s="37">
        <f t="shared" si="74"/>
        <v>0.20945375141323258</v>
      </c>
      <c r="L310" s="32">
        <f>SUM(L304:L309)</f>
        <v>0</v>
      </c>
      <c r="M310" s="37">
        <f t="shared" si="75"/>
        <v>0</v>
      </c>
      <c r="N310" s="32">
        <f t="shared" si="76"/>
        <v>38109161</v>
      </c>
      <c r="O310" s="37">
        <f t="shared" si="77"/>
        <v>0.71531695498616454</v>
      </c>
      <c r="P310" s="32">
        <f>SUM(P304:P309)</f>
        <v>11336928</v>
      </c>
      <c r="Q310" s="32">
        <f>SUM(Q304:Q309)</f>
        <v>46731380</v>
      </c>
      <c r="R310" s="32">
        <f>SUM(R304:R309)</f>
        <v>48660842</v>
      </c>
      <c r="S310" s="32">
        <f>SUM(S304:S309)</f>
        <v>34343005</v>
      </c>
      <c r="T310" s="37">
        <f t="shared" si="78"/>
        <v>0.70576265408642125</v>
      </c>
      <c r="U310" s="37">
        <f t="shared" si="79"/>
        <v>-1.5708752847332197E-2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149752775</v>
      </c>
      <c r="E311" s="31">
        <v>150529776</v>
      </c>
      <c r="F311" s="31">
        <v>59722308</v>
      </c>
      <c r="G311" s="36">
        <f t="shared" si="72"/>
        <v>0.39880601878663019</v>
      </c>
      <c r="H311" s="31">
        <v>48860216</v>
      </c>
      <c r="I311" s="36">
        <f t="shared" si="73"/>
        <v>0.32627252483301228</v>
      </c>
      <c r="J311" s="31">
        <v>37600005</v>
      </c>
      <c r="K311" s="36">
        <f t="shared" si="74"/>
        <v>0.24978450110760811</v>
      </c>
      <c r="L311" s="31">
        <v>0</v>
      </c>
      <c r="M311" s="36">
        <f t="shared" si="75"/>
        <v>0</v>
      </c>
      <c r="N311" s="31">
        <f t="shared" si="76"/>
        <v>146182529</v>
      </c>
      <c r="O311" s="36">
        <f t="shared" si="77"/>
        <v>0.97112035163063026</v>
      </c>
      <c r="P311" s="31">
        <v>42730917</v>
      </c>
      <c r="Q311" s="31">
        <v>135102546</v>
      </c>
      <c r="R311" s="31">
        <v>135303546</v>
      </c>
      <c r="S311" s="31">
        <v>126613630</v>
      </c>
      <c r="T311" s="36">
        <f t="shared" si="78"/>
        <v>0.93577466181115465</v>
      </c>
      <c r="U311" s="36">
        <f t="shared" si="79"/>
        <v>-0.12007493309820616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5065368</v>
      </c>
      <c r="E312" s="31">
        <v>25275072</v>
      </c>
      <c r="F312" s="31">
        <v>7274936</v>
      </c>
      <c r="G312" s="36">
        <f t="shared" si="72"/>
        <v>1.4362107550724843</v>
      </c>
      <c r="H312" s="31">
        <v>6950644</v>
      </c>
      <c r="I312" s="36">
        <f t="shared" si="73"/>
        <v>1.3721893453743144</v>
      </c>
      <c r="J312" s="31">
        <v>7194606</v>
      </c>
      <c r="K312" s="36">
        <f t="shared" si="74"/>
        <v>0.28465224550102169</v>
      </c>
      <c r="L312" s="31">
        <v>0</v>
      </c>
      <c r="M312" s="36">
        <f t="shared" si="75"/>
        <v>0</v>
      </c>
      <c r="N312" s="31">
        <f t="shared" si="76"/>
        <v>21420186</v>
      </c>
      <c r="O312" s="36">
        <f t="shared" si="77"/>
        <v>0.84748268966355467</v>
      </c>
      <c r="P312" s="31">
        <v>933298</v>
      </c>
      <c r="Q312" s="31">
        <v>7897337</v>
      </c>
      <c r="R312" s="31">
        <v>4754237</v>
      </c>
      <c r="S312" s="31">
        <v>3122073</v>
      </c>
      <c r="T312" s="36">
        <f t="shared" si="78"/>
        <v>0.65669275637710112</v>
      </c>
      <c r="U312" s="36">
        <f t="shared" si="79"/>
        <v>6.7087982616484769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14918092</v>
      </c>
      <c r="E313" s="31">
        <v>18195438</v>
      </c>
      <c r="F313" s="31">
        <v>2540280</v>
      </c>
      <c r="G313" s="36">
        <f t="shared" si="72"/>
        <v>0.17028182960662797</v>
      </c>
      <c r="H313" s="31">
        <v>2170716</v>
      </c>
      <c r="I313" s="36">
        <f t="shared" si="73"/>
        <v>0.14550895650730669</v>
      </c>
      <c r="J313" s="31">
        <v>6471828</v>
      </c>
      <c r="K313" s="36">
        <f t="shared" si="74"/>
        <v>0.35568410059708372</v>
      </c>
      <c r="L313" s="31">
        <v>0</v>
      </c>
      <c r="M313" s="36">
        <f t="shared" si="75"/>
        <v>0</v>
      </c>
      <c r="N313" s="31">
        <f t="shared" si="76"/>
        <v>11182824</v>
      </c>
      <c r="O313" s="36">
        <f t="shared" si="77"/>
        <v>0.61459493308157787</v>
      </c>
      <c r="P313" s="31">
        <v>5615990</v>
      </c>
      <c r="Q313" s="31">
        <v>18284657</v>
      </c>
      <c r="R313" s="31">
        <v>16856939</v>
      </c>
      <c r="S313" s="31">
        <v>10674754</v>
      </c>
      <c r="T313" s="36">
        <f t="shared" si="78"/>
        <v>0.63325577674570688</v>
      </c>
      <c r="U313" s="36">
        <f t="shared" si="79"/>
        <v>0.15239307762300136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13250550</v>
      </c>
      <c r="E314" s="31">
        <v>13951854</v>
      </c>
      <c r="F314" s="31">
        <v>4499442</v>
      </c>
      <c r="G314" s="36">
        <f t="shared" si="72"/>
        <v>0.33956643309145657</v>
      </c>
      <c r="H314" s="31">
        <v>4523053</v>
      </c>
      <c r="I314" s="36">
        <f t="shared" si="73"/>
        <v>0.34134832139043286</v>
      </c>
      <c r="J314" s="31">
        <v>3717240</v>
      </c>
      <c r="K314" s="36">
        <f t="shared" si="74"/>
        <v>0.26643340734500232</v>
      </c>
      <c r="L314" s="31">
        <v>0</v>
      </c>
      <c r="M314" s="36">
        <f t="shared" si="75"/>
        <v>0</v>
      </c>
      <c r="N314" s="31">
        <f t="shared" si="76"/>
        <v>12739735</v>
      </c>
      <c r="O314" s="36">
        <f t="shared" si="77"/>
        <v>0.91312129556401611</v>
      </c>
      <c r="P314" s="31">
        <v>7826315</v>
      </c>
      <c r="Q314" s="31">
        <v>12214900</v>
      </c>
      <c r="R314" s="31">
        <v>12281695</v>
      </c>
      <c r="S314" s="31">
        <v>12225839</v>
      </c>
      <c r="T314" s="36">
        <f t="shared" si="78"/>
        <v>0.995452093542463</v>
      </c>
      <c r="U314" s="36">
        <f t="shared" si="79"/>
        <v>-0.5250331733389213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11375847</v>
      </c>
      <c r="E315" s="31">
        <v>11989701</v>
      </c>
      <c r="F315" s="31">
        <v>2700761</v>
      </c>
      <c r="G315" s="36">
        <f t="shared" si="72"/>
        <v>0.23741186040916337</v>
      </c>
      <c r="H315" s="31">
        <v>3468571</v>
      </c>
      <c r="I315" s="36">
        <f t="shared" si="73"/>
        <v>0.30490661486568871</v>
      </c>
      <c r="J315" s="31">
        <v>2646824</v>
      </c>
      <c r="K315" s="36">
        <f t="shared" si="74"/>
        <v>0.22075813233374211</v>
      </c>
      <c r="L315" s="31">
        <v>0</v>
      </c>
      <c r="M315" s="36">
        <f t="shared" si="75"/>
        <v>0</v>
      </c>
      <c r="N315" s="31">
        <f t="shared" si="76"/>
        <v>8816156</v>
      </c>
      <c r="O315" s="36">
        <f t="shared" si="77"/>
        <v>0.73531074711537847</v>
      </c>
      <c r="P315" s="31">
        <v>2662861</v>
      </c>
      <c r="Q315" s="31">
        <v>11260063</v>
      </c>
      <c r="R315" s="31">
        <v>12045367</v>
      </c>
      <c r="S315" s="31">
        <v>8593575</v>
      </c>
      <c r="T315" s="36">
        <f t="shared" si="78"/>
        <v>0.71343405310938224</v>
      </c>
      <c r="U315" s="36">
        <f t="shared" si="79"/>
        <v>-6.0224698172379743E-3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1636000</v>
      </c>
      <c r="E316" s="31">
        <v>2504422</v>
      </c>
      <c r="F316" s="31">
        <v>0</v>
      </c>
      <c r="G316" s="36">
        <f t="shared" si="72"/>
        <v>0</v>
      </c>
      <c r="H316" s="31">
        <v>9690</v>
      </c>
      <c r="I316" s="36">
        <f t="shared" si="73"/>
        <v>5.9229828850855745E-3</v>
      </c>
      <c r="J316" s="31">
        <v>948510</v>
      </c>
      <c r="K316" s="36">
        <f t="shared" si="74"/>
        <v>0.37873409513252959</v>
      </c>
      <c r="L316" s="31">
        <v>0</v>
      </c>
      <c r="M316" s="36">
        <f t="shared" si="75"/>
        <v>0</v>
      </c>
      <c r="N316" s="31">
        <f t="shared" si="76"/>
        <v>958200</v>
      </c>
      <c r="O316" s="36">
        <f t="shared" si="77"/>
        <v>0.38260325136897855</v>
      </c>
      <c r="P316" s="31">
        <v>647224</v>
      </c>
      <c r="Q316" s="31">
        <v>1575000</v>
      </c>
      <c r="R316" s="31">
        <v>2104921</v>
      </c>
      <c r="S316" s="31">
        <v>663591</v>
      </c>
      <c r="T316" s="36">
        <f t="shared" si="78"/>
        <v>0.31525696213777143</v>
      </c>
      <c r="U316" s="36">
        <f t="shared" si="79"/>
        <v>0.46550498745411173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195998632</v>
      </c>
      <c r="E317" s="32">
        <f>SUM(E311:E316)</f>
        <v>222446263</v>
      </c>
      <c r="F317" s="32">
        <f>SUM(F311:F316)</f>
        <v>76737727</v>
      </c>
      <c r="G317" s="37">
        <f t="shared" si="72"/>
        <v>0.39152174796811845</v>
      </c>
      <c r="H317" s="32">
        <f>SUM(H311:H316)</f>
        <v>65982890</v>
      </c>
      <c r="I317" s="37">
        <f t="shared" si="73"/>
        <v>0.33664974763701411</v>
      </c>
      <c r="J317" s="32">
        <f>SUM(J311:J316)</f>
        <v>58579013</v>
      </c>
      <c r="K317" s="37">
        <f t="shared" si="74"/>
        <v>0.26334006339319804</v>
      </c>
      <c r="L317" s="32">
        <f>SUM(L311:L316)</f>
        <v>0</v>
      </c>
      <c r="M317" s="37">
        <f t="shared" si="75"/>
        <v>0</v>
      </c>
      <c r="N317" s="32">
        <f t="shared" si="76"/>
        <v>201299630</v>
      </c>
      <c r="O317" s="37">
        <f t="shared" si="77"/>
        <v>0.90493599346283471</v>
      </c>
      <c r="P317" s="32">
        <f>SUM(P311:P316)</f>
        <v>60416605</v>
      </c>
      <c r="Q317" s="32">
        <f>SUM(Q311:Q316)</f>
        <v>186334503</v>
      </c>
      <c r="R317" s="32">
        <f>SUM(R311:R316)</f>
        <v>183346705</v>
      </c>
      <c r="S317" s="32">
        <f>SUM(S311:S316)</f>
        <v>161893462</v>
      </c>
      <c r="T317" s="37">
        <f t="shared" si="78"/>
        <v>0.88299084513135917</v>
      </c>
      <c r="U317" s="37">
        <f t="shared" si="79"/>
        <v>-3.0415346906698892E-2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10876518</v>
      </c>
      <c r="E318" s="31">
        <v>12550518</v>
      </c>
      <c r="F318" s="31">
        <v>1638942</v>
      </c>
      <c r="G318" s="36">
        <f t="shared" si="72"/>
        <v>0.15068627661904296</v>
      </c>
      <c r="H318" s="31">
        <v>3449933</v>
      </c>
      <c r="I318" s="36">
        <f t="shared" si="73"/>
        <v>0.31719094291022182</v>
      </c>
      <c r="J318" s="31">
        <v>1746346</v>
      </c>
      <c r="K318" s="36">
        <f t="shared" si="74"/>
        <v>0.13914533248747182</v>
      </c>
      <c r="L318" s="31">
        <v>0</v>
      </c>
      <c r="M318" s="36">
        <f t="shared" si="75"/>
        <v>0</v>
      </c>
      <c r="N318" s="31">
        <f t="shared" si="76"/>
        <v>6835221</v>
      </c>
      <c r="O318" s="36">
        <f t="shared" si="77"/>
        <v>0.54461664450821867</v>
      </c>
      <c r="P318" s="31">
        <v>2693672</v>
      </c>
      <c r="Q318" s="31">
        <v>10807847</v>
      </c>
      <c r="R318" s="31">
        <v>10841076</v>
      </c>
      <c r="S318" s="31">
        <v>7681138</v>
      </c>
      <c r="T318" s="36">
        <f t="shared" si="78"/>
        <v>0.70852173714122102</v>
      </c>
      <c r="U318" s="36">
        <f t="shared" si="79"/>
        <v>-0.3516857286262024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8785170</v>
      </c>
      <c r="E319" s="31">
        <v>9216418</v>
      </c>
      <c r="F319" s="31">
        <v>2098804</v>
      </c>
      <c r="G319" s="36">
        <f t="shared" si="72"/>
        <v>0.23890306049854471</v>
      </c>
      <c r="H319" s="31">
        <v>2524403</v>
      </c>
      <c r="I319" s="36">
        <f t="shared" si="73"/>
        <v>0.28734822433715002</v>
      </c>
      <c r="J319" s="31">
        <v>1988187</v>
      </c>
      <c r="K319" s="36">
        <f t="shared" si="74"/>
        <v>0.21572231207395323</v>
      </c>
      <c r="L319" s="31">
        <v>0</v>
      </c>
      <c r="M319" s="36">
        <f t="shared" si="75"/>
        <v>0</v>
      </c>
      <c r="N319" s="31">
        <f t="shared" si="76"/>
        <v>6611394</v>
      </c>
      <c r="O319" s="36">
        <f t="shared" si="77"/>
        <v>0.71734962541846514</v>
      </c>
      <c r="P319" s="31">
        <v>1890143</v>
      </c>
      <c r="Q319" s="31">
        <v>8776100</v>
      </c>
      <c r="R319" s="31">
        <v>8795703</v>
      </c>
      <c r="S319" s="31">
        <v>5992500</v>
      </c>
      <c r="T319" s="36">
        <f t="shared" si="78"/>
        <v>0.68129858409270982</v>
      </c>
      <c r="U319" s="36">
        <f t="shared" si="79"/>
        <v>5.1871207628205962E-2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8978750</v>
      </c>
      <c r="E320" s="31">
        <v>8896750</v>
      </c>
      <c r="F320" s="31">
        <v>1926012</v>
      </c>
      <c r="G320" s="36">
        <f t="shared" si="72"/>
        <v>0.21450781010719755</v>
      </c>
      <c r="H320" s="31">
        <v>716563</v>
      </c>
      <c r="I320" s="36">
        <f t="shared" si="73"/>
        <v>7.9806543227063903E-2</v>
      </c>
      <c r="J320" s="31">
        <v>1832409</v>
      </c>
      <c r="K320" s="36">
        <f t="shared" si="74"/>
        <v>0.20596386320847501</v>
      </c>
      <c r="L320" s="31">
        <v>0</v>
      </c>
      <c r="M320" s="36">
        <f t="shared" si="75"/>
        <v>0</v>
      </c>
      <c r="N320" s="31">
        <f t="shared" si="76"/>
        <v>4474984</v>
      </c>
      <c r="O320" s="36">
        <f t="shared" si="77"/>
        <v>0.50299086745159749</v>
      </c>
      <c r="P320" s="31">
        <v>219114</v>
      </c>
      <c r="Q320" s="31">
        <v>7460810</v>
      </c>
      <c r="R320" s="31">
        <v>7578010</v>
      </c>
      <c r="S320" s="31">
        <v>2027853</v>
      </c>
      <c r="T320" s="36">
        <f t="shared" si="78"/>
        <v>0.26759703404983631</v>
      </c>
      <c r="U320" s="36">
        <f t="shared" si="79"/>
        <v>7.3628111394068849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7289534</v>
      </c>
      <c r="E321" s="31">
        <v>7289534</v>
      </c>
      <c r="F321" s="31">
        <v>1065070</v>
      </c>
      <c r="G321" s="36">
        <f t="shared" si="72"/>
        <v>0.14610947695696322</v>
      </c>
      <c r="H321" s="31">
        <v>2112089</v>
      </c>
      <c r="I321" s="36">
        <f t="shared" si="73"/>
        <v>0.2897426639343475</v>
      </c>
      <c r="J321" s="31">
        <v>1414287</v>
      </c>
      <c r="K321" s="36">
        <f t="shared" si="74"/>
        <v>0.19401610583063333</v>
      </c>
      <c r="L321" s="31">
        <v>0</v>
      </c>
      <c r="M321" s="36">
        <f t="shared" si="75"/>
        <v>0</v>
      </c>
      <c r="N321" s="31">
        <f t="shared" si="76"/>
        <v>4591446</v>
      </c>
      <c r="O321" s="36">
        <f t="shared" si="77"/>
        <v>0.62986824672194408</v>
      </c>
      <c r="P321" s="31">
        <v>1459631</v>
      </c>
      <c r="Q321" s="31">
        <v>7107810</v>
      </c>
      <c r="R321" s="31">
        <v>7191808</v>
      </c>
      <c r="S321" s="31">
        <v>4513705</v>
      </c>
      <c r="T321" s="36">
        <f t="shared" si="78"/>
        <v>0.62761756153668169</v>
      </c>
      <c r="U321" s="36">
        <f t="shared" si="79"/>
        <v>-3.106538570364703E-2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35929972</v>
      </c>
      <c r="E323" s="32">
        <f>SUM(E318:E322)</f>
        <v>37953220</v>
      </c>
      <c r="F323" s="32">
        <f>SUM(F318:F322)</f>
        <v>6728828</v>
      </c>
      <c r="G323" s="37">
        <f t="shared" si="72"/>
        <v>0.18727618268113319</v>
      </c>
      <c r="H323" s="32">
        <f>SUM(H318:H322)</f>
        <v>8802988</v>
      </c>
      <c r="I323" s="37">
        <f t="shared" si="73"/>
        <v>0.24500403173150259</v>
      </c>
      <c r="J323" s="32">
        <f>SUM(J318:J322)</f>
        <v>6981229</v>
      </c>
      <c r="K323" s="37">
        <f t="shared" si="74"/>
        <v>0.1839429961410389</v>
      </c>
      <c r="L323" s="32">
        <f>SUM(L318:L322)</f>
        <v>0</v>
      </c>
      <c r="M323" s="37">
        <f t="shared" si="75"/>
        <v>0</v>
      </c>
      <c r="N323" s="32">
        <f t="shared" si="76"/>
        <v>22513045</v>
      </c>
      <c r="O323" s="37">
        <f t="shared" si="77"/>
        <v>0.59317878693823611</v>
      </c>
      <c r="P323" s="32">
        <f>SUM(P318:P322)</f>
        <v>6262560</v>
      </c>
      <c r="Q323" s="32">
        <f>SUM(Q318:Q322)</f>
        <v>34152567</v>
      </c>
      <c r="R323" s="32">
        <f>SUM(R318:R322)</f>
        <v>34406597</v>
      </c>
      <c r="S323" s="32">
        <f>SUM(S318:S322)</f>
        <v>20215196</v>
      </c>
      <c r="T323" s="37">
        <f t="shared" si="78"/>
        <v>0.5875383723650438</v>
      </c>
      <c r="U323" s="37">
        <f t="shared" si="79"/>
        <v>0.11475642548734055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4946000</v>
      </c>
      <c r="E324" s="31">
        <v>4998000</v>
      </c>
      <c r="F324" s="31">
        <v>1082625</v>
      </c>
      <c r="G324" s="36">
        <f t="shared" si="72"/>
        <v>0.21888900121310151</v>
      </c>
      <c r="H324" s="31">
        <v>1306645</v>
      </c>
      <c r="I324" s="36">
        <f t="shared" si="73"/>
        <v>0.26418216740800649</v>
      </c>
      <c r="J324" s="31">
        <v>907645</v>
      </c>
      <c r="K324" s="36">
        <f t="shared" si="74"/>
        <v>0.1816016406562625</v>
      </c>
      <c r="L324" s="31">
        <v>0</v>
      </c>
      <c r="M324" s="36">
        <f t="shared" si="75"/>
        <v>0</v>
      </c>
      <c r="N324" s="31">
        <f t="shared" si="76"/>
        <v>3296915</v>
      </c>
      <c r="O324" s="36">
        <f t="shared" si="77"/>
        <v>0.65964685874349738</v>
      </c>
      <c r="P324" s="31">
        <v>1064084</v>
      </c>
      <c r="Q324" s="31">
        <v>4359950</v>
      </c>
      <c r="R324" s="31">
        <v>4694154</v>
      </c>
      <c r="S324" s="31">
        <v>2301454</v>
      </c>
      <c r="T324" s="36">
        <f t="shared" si="78"/>
        <v>0.49028088980463785</v>
      </c>
      <c r="U324" s="36">
        <f t="shared" si="79"/>
        <v>-0.14701752869134388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12314161</v>
      </c>
      <c r="E325" s="31">
        <v>12603589</v>
      </c>
      <c r="F325" s="31">
        <v>1631898</v>
      </c>
      <c r="G325" s="36">
        <f t="shared" si="72"/>
        <v>0.13252206138932243</v>
      </c>
      <c r="H325" s="31">
        <v>2759711</v>
      </c>
      <c r="I325" s="36">
        <f t="shared" si="73"/>
        <v>0.2241087314028134</v>
      </c>
      <c r="J325" s="31">
        <v>2484267</v>
      </c>
      <c r="K325" s="36">
        <f t="shared" si="74"/>
        <v>0.19710790315361759</v>
      </c>
      <c r="L325" s="31">
        <v>0</v>
      </c>
      <c r="M325" s="36">
        <f t="shared" si="75"/>
        <v>0</v>
      </c>
      <c r="N325" s="31">
        <f t="shared" si="76"/>
        <v>6875876</v>
      </c>
      <c r="O325" s="36">
        <f t="shared" si="77"/>
        <v>0.54554904956040695</v>
      </c>
      <c r="P325" s="31">
        <v>2360831</v>
      </c>
      <c r="Q325" s="31">
        <v>10590799</v>
      </c>
      <c r="R325" s="31">
        <v>10404239</v>
      </c>
      <c r="S325" s="31">
        <v>6432302</v>
      </c>
      <c r="T325" s="36">
        <f t="shared" si="78"/>
        <v>0.61823858525356823</v>
      </c>
      <c r="U325" s="36">
        <f t="shared" si="79"/>
        <v>5.2284979314487057E-2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11169879</v>
      </c>
      <c r="E326" s="31">
        <v>11365081</v>
      </c>
      <c r="F326" s="31">
        <v>3445870</v>
      </c>
      <c r="G326" s="36">
        <f t="shared" si="72"/>
        <v>0.30849662740303635</v>
      </c>
      <c r="H326" s="31">
        <v>3537713</v>
      </c>
      <c r="I326" s="36">
        <f t="shared" si="73"/>
        <v>0.31671900832587352</v>
      </c>
      <c r="J326" s="31">
        <v>3494137</v>
      </c>
      <c r="K326" s="36">
        <f t="shared" si="74"/>
        <v>0.30744497113570946</v>
      </c>
      <c r="L326" s="31">
        <v>0</v>
      </c>
      <c r="M326" s="36">
        <f t="shared" si="75"/>
        <v>0</v>
      </c>
      <c r="N326" s="31">
        <f t="shared" si="76"/>
        <v>10477720</v>
      </c>
      <c r="O326" s="36">
        <f t="shared" si="77"/>
        <v>0.92192215787991305</v>
      </c>
      <c r="P326" s="31">
        <v>3295595</v>
      </c>
      <c r="Q326" s="31">
        <v>11056460</v>
      </c>
      <c r="R326" s="31">
        <v>11354091</v>
      </c>
      <c r="S326" s="31">
        <v>9861693</v>
      </c>
      <c r="T326" s="36">
        <f t="shared" si="78"/>
        <v>0.86855856624717909</v>
      </c>
      <c r="U326" s="36">
        <f t="shared" si="79"/>
        <v>6.0244659917253252E-2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22921580</v>
      </c>
      <c r="E327" s="31">
        <v>22252930</v>
      </c>
      <c r="F327" s="31">
        <v>3952410</v>
      </c>
      <c r="G327" s="36">
        <f t="shared" si="72"/>
        <v>0.17243183061551604</v>
      </c>
      <c r="H327" s="31">
        <v>4257976</v>
      </c>
      <c r="I327" s="36">
        <f t="shared" si="73"/>
        <v>0.18576276155483173</v>
      </c>
      <c r="J327" s="31">
        <v>3705002</v>
      </c>
      <c r="K327" s="36">
        <f t="shared" si="74"/>
        <v>0.16649501885819082</v>
      </c>
      <c r="L327" s="31">
        <v>0</v>
      </c>
      <c r="M327" s="36">
        <f t="shared" si="75"/>
        <v>0</v>
      </c>
      <c r="N327" s="31">
        <f t="shared" si="76"/>
        <v>11915388</v>
      </c>
      <c r="O327" s="36">
        <f t="shared" si="77"/>
        <v>0.53545254490082883</v>
      </c>
      <c r="P327" s="31">
        <v>3960589</v>
      </c>
      <c r="Q327" s="31">
        <v>19810765</v>
      </c>
      <c r="R327" s="31">
        <v>21713489</v>
      </c>
      <c r="S327" s="31">
        <v>11582635</v>
      </c>
      <c r="T327" s="36">
        <f t="shared" si="78"/>
        <v>0.53343039435071904</v>
      </c>
      <c r="U327" s="36">
        <f t="shared" si="79"/>
        <v>-6.4532573311696817E-2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7861100</v>
      </c>
      <c r="E328" s="31">
        <v>8395100</v>
      </c>
      <c r="F328" s="31">
        <v>4163</v>
      </c>
      <c r="G328" s="36">
        <f t="shared" si="72"/>
        <v>5.2956965310198322E-4</v>
      </c>
      <c r="H328" s="31">
        <v>3124</v>
      </c>
      <c r="I328" s="36">
        <f t="shared" si="73"/>
        <v>3.9739985498212719E-4</v>
      </c>
      <c r="J328" s="31">
        <v>1644</v>
      </c>
      <c r="K328" s="36">
        <f t="shared" si="74"/>
        <v>1.9582851901704565E-4</v>
      </c>
      <c r="L328" s="31">
        <v>0</v>
      </c>
      <c r="M328" s="36">
        <f t="shared" si="75"/>
        <v>0</v>
      </c>
      <c r="N328" s="31">
        <f t="shared" si="76"/>
        <v>8931</v>
      </c>
      <c r="O328" s="36">
        <f t="shared" si="77"/>
        <v>1.0638348560469799E-3</v>
      </c>
      <c r="P328" s="31">
        <v>4174</v>
      </c>
      <c r="Q328" s="31">
        <v>7440000</v>
      </c>
      <c r="R328" s="31">
        <v>7475000</v>
      </c>
      <c r="S328" s="31">
        <v>33595</v>
      </c>
      <c r="T328" s="36">
        <f t="shared" si="78"/>
        <v>4.494314381270903E-3</v>
      </c>
      <c r="U328" s="36">
        <f t="shared" si="79"/>
        <v>-0.60613320555821759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12472043</v>
      </c>
      <c r="E329" s="31">
        <v>12158646</v>
      </c>
      <c r="F329" s="31">
        <v>33858</v>
      </c>
      <c r="G329" s="36">
        <f t="shared" si="72"/>
        <v>2.7147116154105626E-3</v>
      </c>
      <c r="H329" s="31">
        <v>395717</v>
      </c>
      <c r="I329" s="36">
        <f t="shared" si="73"/>
        <v>3.1728322296515496E-2</v>
      </c>
      <c r="J329" s="31">
        <v>3316432</v>
      </c>
      <c r="K329" s="36">
        <f t="shared" si="74"/>
        <v>0.27276326656767536</v>
      </c>
      <c r="L329" s="31">
        <v>0</v>
      </c>
      <c r="M329" s="36">
        <f t="shared" si="75"/>
        <v>0</v>
      </c>
      <c r="N329" s="31">
        <f t="shared" si="76"/>
        <v>3746007</v>
      </c>
      <c r="O329" s="36">
        <f t="shared" si="77"/>
        <v>0.30809409205597399</v>
      </c>
      <c r="P329" s="31">
        <v>6117329</v>
      </c>
      <c r="Q329" s="31">
        <v>12078649</v>
      </c>
      <c r="R329" s="31">
        <v>12078649</v>
      </c>
      <c r="S329" s="31">
        <v>10477201</v>
      </c>
      <c r="T329" s="36">
        <f t="shared" si="78"/>
        <v>0.86741497331365458</v>
      </c>
      <c r="U329" s="36">
        <f t="shared" si="79"/>
        <v>-0.45786273715211323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12505858</v>
      </c>
      <c r="E330" s="31">
        <v>12638808</v>
      </c>
      <c r="F330" s="31">
        <v>3318671</v>
      </c>
      <c r="G330" s="36">
        <f t="shared" si="72"/>
        <v>0.26536931732312968</v>
      </c>
      <c r="H330" s="31">
        <v>4259184</v>
      </c>
      <c r="I330" s="36">
        <f t="shared" si="73"/>
        <v>0.34057511287910036</v>
      </c>
      <c r="J330" s="31">
        <v>3324940</v>
      </c>
      <c r="K330" s="36">
        <f t="shared" si="74"/>
        <v>0.26307385949687662</v>
      </c>
      <c r="L330" s="31">
        <v>0</v>
      </c>
      <c r="M330" s="36">
        <f t="shared" si="75"/>
        <v>0</v>
      </c>
      <c r="N330" s="31">
        <f t="shared" si="76"/>
        <v>10902795</v>
      </c>
      <c r="O330" s="36">
        <f t="shared" si="77"/>
        <v>0.86264424619790092</v>
      </c>
      <c r="P330" s="31">
        <v>3305134</v>
      </c>
      <c r="Q330" s="31">
        <v>12291568</v>
      </c>
      <c r="R330" s="31">
        <v>12251111</v>
      </c>
      <c r="S330" s="31">
        <v>10661776</v>
      </c>
      <c r="T330" s="36">
        <f t="shared" si="78"/>
        <v>0.8702701330516065</v>
      </c>
      <c r="U330" s="36">
        <f t="shared" si="79"/>
        <v>5.9924953118390967E-3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84190621</v>
      </c>
      <c r="E332" s="32">
        <f>SUM(E324:E331)</f>
        <v>84412154</v>
      </c>
      <c r="F332" s="32">
        <f>SUM(F324:F331)</f>
        <v>13469495</v>
      </c>
      <c r="G332" s="37">
        <f t="shared" si="72"/>
        <v>0.15998807040513455</v>
      </c>
      <c r="H332" s="32">
        <f>SUM(H324:H331)</f>
        <v>16520070</v>
      </c>
      <c r="I332" s="37">
        <f t="shared" si="73"/>
        <v>0.1962222133983309</v>
      </c>
      <c r="J332" s="32">
        <f>SUM(J324:J331)</f>
        <v>17234067</v>
      </c>
      <c r="K332" s="37">
        <f t="shared" si="74"/>
        <v>0.20416570580582508</v>
      </c>
      <c r="L332" s="32">
        <f>SUM(L324:L331)</f>
        <v>0</v>
      </c>
      <c r="M332" s="37">
        <f t="shared" si="75"/>
        <v>0</v>
      </c>
      <c r="N332" s="32">
        <f t="shared" si="76"/>
        <v>47223632</v>
      </c>
      <c r="O332" s="37">
        <f t="shared" si="77"/>
        <v>0.55944114398502376</v>
      </c>
      <c r="P332" s="32">
        <f>SUM(P324:P331)</f>
        <v>20107736</v>
      </c>
      <c r="Q332" s="32">
        <f>SUM(Q324:Q331)</f>
        <v>77628191</v>
      </c>
      <c r="R332" s="32">
        <f>SUM(R324:R331)</f>
        <v>79970733</v>
      </c>
      <c r="S332" s="32">
        <f>SUM(S324:S331)</f>
        <v>51350656</v>
      </c>
      <c r="T332" s="37">
        <f t="shared" si="78"/>
        <v>0.64211811088439064</v>
      </c>
      <c r="U332" s="37">
        <f t="shared" si="79"/>
        <v>-0.14291360300334155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1864508</v>
      </c>
      <c r="E333" s="31">
        <v>1852032</v>
      </c>
      <c r="F333" s="31">
        <v>462893</v>
      </c>
      <c r="G333" s="36">
        <f t="shared" si="72"/>
        <v>0.24826549416789845</v>
      </c>
      <c r="H333" s="31">
        <v>153037</v>
      </c>
      <c r="I333" s="36">
        <f t="shared" si="73"/>
        <v>8.2079025673260725E-2</v>
      </c>
      <c r="J333" s="31">
        <v>490945</v>
      </c>
      <c r="K333" s="36">
        <f t="shared" si="74"/>
        <v>0.26508451257861637</v>
      </c>
      <c r="L333" s="31">
        <v>0</v>
      </c>
      <c r="M333" s="36">
        <f t="shared" si="75"/>
        <v>0</v>
      </c>
      <c r="N333" s="31">
        <f t="shared" si="76"/>
        <v>1106875</v>
      </c>
      <c r="O333" s="36">
        <f t="shared" si="77"/>
        <v>0.59765436018384133</v>
      </c>
      <c r="P333" s="31">
        <v>532292</v>
      </c>
      <c r="Q333" s="31">
        <v>1625720</v>
      </c>
      <c r="R333" s="31">
        <v>1622832</v>
      </c>
      <c r="S333" s="31">
        <v>1341990</v>
      </c>
      <c r="T333" s="36">
        <f t="shared" si="78"/>
        <v>0.82694326954361264</v>
      </c>
      <c r="U333" s="36">
        <f t="shared" si="79"/>
        <v>-7.7677289908546387E-2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2417000</v>
      </c>
      <c r="E334" s="31">
        <v>2244053</v>
      </c>
      <c r="F334" s="31">
        <v>487665</v>
      </c>
      <c r="G334" s="36">
        <f t="shared" si="72"/>
        <v>0.2017645841952834</v>
      </c>
      <c r="H334" s="31">
        <v>493032</v>
      </c>
      <c r="I334" s="36">
        <f t="shared" si="73"/>
        <v>0.20398510550268928</v>
      </c>
      <c r="J334" s="31">
        <v>474746</v>
      </c>
      <c r="K334" s="36">
        <f t="shared" si="74"/>
        <v>0.21155739191543158</v>
      </c>
      <c r="L334" s="31">
        <v>0</v>
      </c>
      <c r="M334" s="36">
        <f t="shared" si="75"/>
        <v>0</v>
      </c>
      <c r="N334" s="31">
        <f t="shared" si="76"/>
        <v>1455443</v>
      </c>
      <c r="O334" s="36">
        <f t="shared" si="77"/>
        <v>0.64857781879483234</v>
      </c>
      <c r="P334" s="31">
        <v>994891</v>
      </c>
      <c r="Q334" s="31">
        <v>2382778</v>
      </c>
      <c r="R334" s="31">
        <v>2292778</v>
      </c>
      <c r="S334" s="31">
        <v>2055822</v>
      </c>
      <c r="T334" s="36">
        <f t="shared" si="78"/>
        <v>0.896651136743287</v>
      </c>
      <c r="U334" s="36">
        <f t="shared" si="79"/>
        <v>-0.5228160672877733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8222768</v>
      </c>
      <c r="E335" s="31">
        <v>8334376</v>
      </c>
      <c r="F335" s="31">
        <v>2027711</v>
      </c>
      <c r="G335" s="36">
        <f t="shared" si="72"/>
        <v>0.24659713128231273</v>
      </c>
      <c r="H335" s="31">
        <v>2380395</v>
      </c>
      <c r="I335" s="36">
        <f t="shared" si="73"/>
        <v>0.2894882842371328</v>
      </c>
      <c r="J335" s="31">
        <v>1998261</v>
      </c>
      <c r="K335" s="36">
        <f t="shared" si="74"/>
        <v>0.23976132106350853</v>
      </c>
      <c r="L335" s="31">
        <v>0</v>
      </c>
      <c r="M335" s="36">
        <f t="shared" si="75"/>
        <v>0</v>
      </c>
      <c r="N335" s="31">
        <f t="shared" si="76"/>
        <v>6406367</v>
      </c>
      <c r="O335" s="36">
        <f t="shared" si="77"/>
        <v>0.76866786427682166</v>
      </c>
      <c r="P335" s="31">
        <v>1974441</v>
      </c>
      <c r="Q335" s="31">
        <v>8055290</v>
      </c>
      <c r="R335" s="31">
        <v>7755222</v>
      </c>
      <c r="S335" s="31">
        <v>6020498</v>
      </c>
      <c r="T335" s="36">
        <f t="shared" si="78"/>
        <v>0.77631536531127021</v>
      </c>
      <c r="U335" s="36">
        <f t="shared" si="79"/>
        <v>1.206417411307803E-2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66640</v>
      </c>
      <c r="E336" s="31">
        <v>75010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100000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12570916</v>
      </c>
      <c r="E337" s="32">
        <f>SUM(E333:E336)</f>
        <v>12505471</v>
      </c>
      <c r="F337" s="32">
        <f>SUM(F333:F336)</f>
        <v>2978269</v>
      </c>
      <c r="G337" s="37">
        <f t="shared" si="72"/>
        <v>0.23691742113303438</v>
      </c>
      <c r="H337" s="32">
        <f>SUM(H333:H336)</f>
        <v>3026464</v>
      </c>
      <c r="I337" s="37">
        <f t="shared" si="73"/>
        <v>0.24075127063135257</v>
      </c>
      <c r="J337" s="32">
        <f>SUM(J333:J336)</f>
        <v>2963952</v>
      </c>
      <c r="K337" s="37">
        <f t="shared" si="74"/>
        <v>0.2370124244020877</v>
      </c>
      <c r="L337" s="32">
        <f>SUM(L333:L336)</f>
        <v>0</v>
      </c>
      <c r="M337" s="37">
        <f t="shared" si="75"/>
        <v>0</v>
      </c>
      <c r="N337" s="32">
        <f t="shared" si="76"/>
        <v>8968685</v>
      </c>
      <c r="O337" s="37">
        <f t="shared" si="77"/>
        <v>0.71718090426182268</v>
      </c>
      <c r="P337" s="32">
        <f>SUM(P333:P336)</f>
        <v>3501624</v>
      </c>
      <c r="Q337" s="32">
        <f>SUM(Q333:Q336)</f>
        <v>12063788</v>
      </c>
      <c r="R337" s="32">
        <f>SUM(R333:R336)</f>
        <v>11770832</v>
      </c>
      <c r="S337" s="32">
        <f>SUM(S333:S336)</f>
        <v>9418310</v>
      </c>
      <c r="T337" s="37">
        <f t="shared" si="78"/>
        <v>0.80013970125476264</v>
      </c>
      <c r="U337" s="37">
        <f t="shared" si="79"/>
        <v>-0.153549324541984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478037600</v>
      </c>
      <c r="E338" s="32">
        <f>SUM(E302,E304:E309,E311:E316,E318:E322,E324:E331,E333:E336)</f>
        <v>514095471</v>
      </c>
      <c r="F338" s="32">
        <f>SUM(F302,F304:F309,F311:F316,F318:F322,F324:F331,F333:F336)</f>
        <v>146547404</v>
      </c>
      <c r="G338" s="37">
        <f t="shared" si="72"/>
        <v>0.30656041282108354</v>
      </c>
      <c r="H338" s="32">
        <f>SUM(H302,H304:H309,H311:H316,H318:H322,H324:H331,H333:H336)</f>
        <v>131890403</v>
      </c>
      <c r="I338" s="37">
        <f t="shared" si="73"/>
        <v>0.27589964262225397</v>
      </c>
      <c r="J338" s="32">
        <f>SUM(J302,J304:J309,J311:J316,J318:J322,J324:J331,J333:J336)</f>
        <v>116325510</v>
      </c>
      <c r="K338" s="37">
        <f t="shared" si="74"/>
        <v>0.22627219371088372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394763317</v>
      </c>
      <c r="O338" s="37">
        <f t="shared" si="77"/>
        <v>0.76787939063559651</v>
      </c>
      <c r="P338" s="32">
        <f>SUM(P302,P304:P309,P311:P316,P318:P322,P324:P331,P333:P336)</f>
        <v>126789165</v>
      </c>
      <c r="Q338" s="32">
        <f>SUM(Q302,Q304:Q309,Q311:Q316,Q318:Q322,Q324:Q331,Q333:Q336)</f>
        <v>443714057</v>
      </c>
      <c r="R338" s="32">
        <f>SUM(R302,R304:R309,R311:R316,R318:R322,R324:R331,R333:R336)</f>
        <v>457372109</v>
      </c>
      <c r="S338" s="32">
        <f>SUM(S302,S304:S309,S311:S316,S318:S322,S324:S331,S333:S336)</f>
        <v>353999004</v>
      </c>
      <c r="T338" s="37">
        <f t="shared" si="78"/>
        <v>0.77398467688374062</v>
      </c>
      <c r="U338" s="37">
        <f t="shared" si="79"/>
        <v>-8.2527990463538425E-2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2477793867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2675552332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626024447</v>
      </c>
      <c r="G339" s="39">
        <f t="shared" si="72"/>
        <v>0.25265396582725497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722989690</v>
      </c>
      <c r="I339" s="39">
        <f t="shared" si="73"/>
        <v>0.29178766629015956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722911326</v>
      </c>
      <c r="K339" s="39">
        <f t="shared" si="74"/>
        <v>0.2701914357472564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2071925463</v>
      </c>
      <c r="O339" s="39">
        <f t="shared" si="77"/>
        <v>0.77439167913834694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4571278812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2186658271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2314008452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5784066773</v>
      </c>
      <c r="T339" s="39">
        <f t="shared" si="78"/>
        <v>2.4995875741079616</v>
      </c>
      <c r="U339" s="39">
        <f t="shared" si="79"/>
        <v>-0.84185796672425761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sheetProtection algorithmName="SHA-512" hashValue="R/omAxibH3co/lBCzzokNaCws0GWy6bwhrwYMkgiGztOs4+tMEbmxOIXcojz7TPJVVN1er5bdLFSpM+ZCHACSg==" saltValue="r/Cn7OYl5VU2L4r9KLdFTw==" spinCount="100000" sheet="1" objects="1" scenarios="1"/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12466270</v>
      </c>
      <c r="E8" s="31">
        <v>13390270</v>
      </c>
      <c r="F8" s="31">
        <v>1194293</v>
      </c>
      <c r="G8" s="36">
        <f>IF(($D8       =0),0,($F8       /$D8       ))</f>
        <v>9.5801951987242381E-2</v>
      </c>
      <c r="H8" s="31">
        <v>1416419</v>
      </c>
      <c r="I8" s="36">
        <f>IF(($D8       =0),0,($H8       /$D8       ))</f>
        <v>0.1136201125116013</v>
      </c>
      <c r="J8" s="31">
        <v>1880922</v>
      </c>
      <c r="K8" s="36">
        <f>IF(($E8       =0),0,($J8       /$E8       ))</f>
        <v>0.14046931092502243</v>
      </c>
      <c r="L8" s="31">
        <v>0</v>
      </c>
      <c r="M8" s="36">
        <f>IF(($E8       =0),0,($L8       /$E8       ))</f>
        <v>0</v>
      </c>
      <c r="N8" s="31">
        <f>$F8       +$H8       +$J8</f>
        <v>4491634</v>
      </c>
      <c r="O8" s="36">
        <f>IF(($E8       =0),0,($N8       /$E8       ))</f>
        <v>0.33544013675601764</v>
      </c>
      <c r="P8" s="31">
        <v>1251408</v>
      </c>
      <c r="Q8" s="31">
        <v>14209542</v>
      </c>
      <c r="R8" s="31">
        <v>14201985</v>
      </c>
      <c r="S8" s="31">
        <v>4384203</v>
      </c>
      <c r="T8" s="36">
        <f>IF(($R8       =0),0,($S8       /$R8       ))</f>
        <v>0.30870353686474111</v>
      </c>
      <c r="U8" s="36">
        <f>IF(($P8       =0),0,(($J8       /$P8       )-1))</f>
        <v>0.50304457059568097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17334940</v>
      </c>
      <c r="E9" s="31">
        <v>16508050</v>
      </c>
      <c r="F9" s="31">
        <v>1105674</v>
      </c>
      <c r="G9" s="36">
        <f>IF(($D9       =0),0,($F9       /$D9       ))</f>
        <v>6.3782972424479112E-2</v>
      </c>
      <c r="H9" s="31">
        <v>1014270</v>
      </c>
      <c r="I9" s="36">
        <f>IF(($D9       =0),0,($H9       /$D9       ))</f>
        <v>5.851015348192725E-2</v>
      </c>
      <c r="J9" s="31">
        <v>1336414</v>
      </c>
      <c r="K9" s="36">
        <f>IF(($E9       =0),0,($J9       /$E9       ))</f>
        <v>8.0955291509293953E-2</v>
      </c>
      <c r="L9" s="31">
        <v>0</v>
      </c>
      <c r="M9" s="36">
        <f>IF(($E9       =0),0,($L9       /$E9       ))</f>
        <v>0</v>
      </c>
      <c r="N9" s="31">
        <f>$F9       +$H9       +$J9</f>
        <v>3456358</v>
      </c>
      <c r="O9" s="36">
        <f>IF(($E9       =0),0,($N9       /$E9       ))</f>
        <v>0.20937409324541664</v>
      </c>
      <c r="P9" s="31">
        <v>775425</v>
      </c>
      <c r="Q9" s="31">
        <v>4874700</v>
      </c>
      <c r="R9" s="31">
        <v>4797140</v>
      </c>
      <c r="S9" s="31">
        <v>2581688</v>
      </c>
      <c r="T9" s="36">
        <f>IF(($R9       =0),0,($S9       /$R9       ))</f>
        <v>0.53817232767857515</v>
      </c>
      <c r="U9" s="36">
        <f>IF(($P9       =0),0,(($J9       /$P9       )-1))</f>
        <v>0.72346003804365355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29801210</v>
      </c>
      <c r="E10" s="32">
        <f>SUM(E8:E9)</f>
        <v>29898320</v>
      </c>
      <c r="F10" s="32">
        <f>SUM(F8:F9)</f>
        <v>2299967</v>
      </c>
      <c r="G10" s="37">
        <f t="shared" ref="G10:G54" si="0">IF(($D10      =0),0,($F10      /$D10      ))</f>
        <v>7.7176966975501998E-2</v>
      </c>
      <c r="H10" s="32">
        <f>SUM(H8:H9)</f>
        <v>2430689</v>
      </c>
      <c r="I10" s="37">
        <f t="shared" ref="I10:I54" si="1">IF(($D10      =0),0,($H10      /$D10      ))</f>
        <v>8.1563433162613191E-2</v>
      </c>
      <c r="J10" s="32">
        <f>SUM(J8:J9)</f>
        <v>3217336</v>
      </c>
      <c r="K10" s="37">
        <f t="shared" ref="K10:K54" si="2">IF(($E10      =0),0,($J10      /$E10      ))</f>
        <v>0.10760925697497384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7947992</v>
      </c>
      <c r="O10" s="37">
        <f t="shared" ref="O10:O54" si="5">IF(($E10      =0),0,($N10      /$E10      ))</f>
        <v>0.26583406693085099</v>
      </c>
      <c r="P10" s="32">
        <f>SUM(P8:P9)</f>
        <v>2026833</v>
      </c>
      <c r="Q10" s="32">
        <f>SUM(Q8:Q9)</f>
        <v>19084242</v>
      </c>
      <c r="R10" s="32">
        <f>SUM(R8:R9)</f>
        <v>18999125</v>
      </c>
      <c r="S10" s="32">
        <f>SUM(S8:S9)</f>
        <v>6965891</v>
      </c>
      <c r="T10" s="37">
        <f t="shared" ref="T10:T54" si="6">IF(($R10      =0),0,($S10      /$R10      ))</f>
        <v>0.36664272696768929</v>
      </c>
      <c r="U10" s="37">
        <f t="shared" ref="U10:U54" si="7">IF(($P10      =0),0,(($J10      /$P10      )-1))</f>
        <v>0.58737103648894595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62592</v>
      </c>
      <c r="E11" s="31">
        <v>62592</v>
      </c>
      <c r="F11" s="31">
        <v>17018</v>
      </c>
      <c r="G11" s="36">
        <f t="shared" si="0"/>
        <v>0.27188778118609408</v>
      </c>
      <c r="H11" s="31">
        <v>15381</v>
      </c>
      <c r="I11" s="36">
        <f t="shared" si="1"/>
        <v>0.24573427914110429</v>
      </c>
      <c r="J11" s="31">
        <v>18397</v>
      </c>
      <c r="K11" s="36">
        <f t="shared" si="2"/>
        <v>0.29391935071574643</v>
      </c>
      <c r="L11" s="31">
        <v>0</v>
      </c>
      <c r="M11" s="36">
        <f t="shared" si="3"/>
        <v>0</v>
      </c>
      <c r="N11" s="31">
        <f t="shared" si="4"/>
        <v>50796</v>
      </c>
      <c r="O11" s="36">
        <f t="shared" si="5"/>
        <v>0.81154141104294475</v>
      </c>
      <c r="P11" s="31">
        <v>19040</v>
      </c>
      <c r="Q11" s="31">
        <v>100863</v>
      </c>
      <c r="R11" s="31">
        <v>100863</v>
      </c>
      <c r="S11" s="31">
        <v>50337</v>
      </c>
      <c r="T11" s="36">
        <f t="shared" si="6"/>
        <v>0.49906308557151779</v>
      </c>
      <c r="U11" s="36">
        <f t="shared" si="7"/>
        <v>-3.3771008403361336E-2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85000</v>
      </c>
      <c r="E12" s="31">
        <v>85000</v>
      </c>
      <c r="F12" s="31">
        <v>1164</v>
      </c>
      <c r="G12" s="36">
        <f t="shared" si="0"/>
        <v>1.3694117647058824E-2</v>
      </c>
      <c r="H12" s="31">
        <v>11432</v>
      </c>
      <c r="I12" s="36">
        <f t="shared" si="1"/>
        <v>0.13449411764705882</v>
      </c>
      <c r="J12" s="31">
        <v>11166</v>
      </c>
      <c r="K12" s="36">
        <f t="shared" si="2"/>
        <v>0.13136470588235294</v>
      </c>
      <c r="L12" s="31">
        <v>0</v>
      </c>
      <c r="M12" s="36">
        <f t="shared" si="3"/>
        <v>0</v>
      </c>
      <c r="N12" s="31">
        <f t="shared" si="4"/>
        <v>23762</v>
      </c>
      <c r="O12" s="36">
        <f t="shared" si="5"/>
        <v>0.27955294117647062</v>
      </c>
      <c r="P12" s="31">
        <v>18933</v>
      </c>
      <c r="Q12" s="31">
        <v>42400</v>
      </c>
      <c r="R12" s="31">
        <v>85000</v>
      </c>
      <c r="S12" s="31">
        <v>51710</v>
      </c>
      <c r="T12" s="36">
        <f t="shared" si="6"/>
        <v>0.60835294117647054</v>
      </c>
      <c r="U12" s="36">
        <f t="shared" si="7"/>
        <v>-0.41023609570591035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33048</v>
      </c>
      <c r="F13" s="31">
        <v>4817</v>
      </c>
      <c r="G13" s="36">
        <f t="shared" si="0"/>
        <v>0</v>
      </c>
      <c r="H13" s="31">
        <v>20715</v>
      </c>
      <c r="I13" s="36">
        <f t="shared" si="1"/>
        <v>0</v>
      </c>
      <c r="J13" s="31">
        <v>18268</v>
      </c>
      <c r="K13" s="36">
        <f t="shared" si="2"/>
        <v>0.55277172597434032</v>
      </c>
      <c r="L13" s="31">
        <v>0</v>
      </c>
      <c r="M13" s="36">
        <f t="shared" si="3"/>
        <v>0</v>
      </c>
      <c r="N13" s="31">
        <f t="shared" si="4"/>
        <v>43800</v>
      </c>
      <c r="O13" s="36">
        <f t="shared" si="5"/>
        <v>1.3253449527959331</v>
      </c>
      <c r="P13" s="31">
        <v>10320</v>
      </c>
      <c r="Q13" s="31">
        <v>119904</v>
      </c>
      <c r="R13" s="31">
        <v>119904</v>
      </c>
      <c r="S13" s="31">
        <v>38945</v>
      </c>
      <c r="T13" s="36">
        <f t="shared" si="6"/>
        <v>0.32480150787296502</v>
      </c>
      <c r="U13" s="36">
        <f t="shared" si="7"/>
        <v>0.77015503875968983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265366</v>
      </c>
      <c r="E14" s="31">
        <v>265366</v>
      </c>
      <c r="F14" s="31">
        <v>64293</v>
      </c>
      <c r="G14" s="36">
        <f t="shared" si="0"/>
        <v>0.2422804730070921</v>
      </c>
      <c r="H14" s="31">
        <v>44035</v>
      </c>
      <c r="I14" s="36">
        <f t="shared" si="1"/>
        <v>0.1659406254003904</v>
      </c>
      <c r="J14" s="31">
        <v>63875</v>
      </c>
      <c r="K14" s="36">
        <f t="shared" si="2"/>
        <v>0.24070529005222974</v>
      </c>
      <c r="L14" s="31">
        <v>0</v>
      </c>
      <c r="M14" s="36">
        <f t="shared" si="3"/>
        <v>0</v>
      </c>
      <c r="N14" s="31">
        <f t="shared" si="4"/>
        <v>172203</v>
      </c>
      <c r="O14" s="36">
        <f t="shared" si="5"/>
        <v>0.64892638845971229</v>
      </c>
      <c r="P14" s="31">
        <v>49726</v>
      </c>
      <c r="Q14" s="31">
        <v>301860</v>
      </c>
      <c r="R14" s="31">
        <v>301860</v>
      </c>
      <c r="S14" s="31">
        <v>187715</v>
      </c>
      <c r="T14" s="36">
        <f t="shared" si="6"/>
        <v>0.62186112767508117</v>
      </c>
      <c r="U14" s="36">
        <f t="shared" si="7"/>
        <v>0.28453927522825073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10337816</v>
      </c>
      <c r="E16" s="31">
        <v>10801892</v>
      </c>
      <c r="F16" s="31">
        <v>2815668</v>
      </c>
      <c r="G16" s="36">
        <f t="shared" si="0"/>
        <v>0.27236584593883273</v>
      </c>
      <c r="H16" s="31">
        <v>2749319</v>
      </c>
      <c r="I16" s="36">
        <f t="shared" si="1"/>
        <v>0.26594775917853442</v>
      </c>
      <c r="J16" s="31">
        <v>1849507</v>
      </c>
      <c r="K16" s="36">
        <f t="shared" si="2"/>
        <v>0.17122065282637522</v>
      </c>
      <c r="L16" s="31">
        <v>0</v>
      </c>
      <c r="M16" s="36">
        <f t="shared" si="3"/>
        <v>0</v>
      </c>
      <c r="N16" s="31">
        <f t="shared" si="4"/>
        <v>7414494</v>
      </c>
      <c r="O16" s="36">
        <f t="shared" si="5"/>
        <v>0.68640697388938898</v>
      </c>
      <c r="P16" s="31">
        <v>2231080</v>
      </c>
      <c r="Q16" s="31">
        <v>9016851</v>
      </c>
      <c r="R16" s="31">
        <v>8638983</v>
      </c>
      <c r="S16" s="31">
        <v>6418769</v>
      </c>
      <c r="T16" s="36">
        <f t="shared" si="6"/>
        <v>0.74300053605846894</v>
      </c>
      <c r="U16" s="36">
        <f t="shared" si="7"/>
        <v>-0.17102613980673043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10750774</v>
      </c>
      <c r="E19" s="32">
        <f>SUM(E11:E18)</f>
        <v>11247898</v>
      </c>
      <c r="F19" s="32">
        <f>SUM(F11:F18)</f>
        <v>2902960</v>
      </c>
      <c r="G19" s="37">
        <f t="shared" si="0"/>
        <v>0.27002334901654523</v>
      </c>
      <c r="H19" s="32">
        <f>SUM(H11:H18)</f>
        <v>2840882</v>
      </c>
      <c r="I19" s="37">
        <f t="shared" si="1"/>
        <v>0.26424906709042528</v>
      </c>
      <c r="J19" s="32">
        <f>SUM(J11:J18)</f>
        <v>1961213</v>
      </c>
      <c r="K19" s="37">
        <f t="shared" si="2"/>
        <v>0.17436262313189541</v>
      </c>
      <c r="L19" s="32">
        <f>SUM(L11:L18)</f>
        <v>0</v>
      </c>
      <c r="M19" s="37">
        <f t="shared" si="3"/>
        <v>0</v>
      </c>
      <c r="N19" s="32">
        <f t="shared" si="4"/>
        <v>7705055</v>
      </c>
      <c r="O19" s="37">
        <f t="shared" si="5"/>
        <v>0.68502177028987998</v>
      </c>
      <c r="P19" s="32">
        <f>SUM(P11:P18)</f>
        <v>2329099</v>
      </c>
      <c r="Q19" s="32">
        <f>SUM(Q11:Q18)</f>
        <v>9581878</v>
      </c>
      <c r="R19" s="32">
        <f>SUM(R11:R18)</f>
        <v>9246610</v>
      </c>
      <c r="S19" s="32">
        <f>SUM(S11:S18)</f>
        <v>6747476</v>
      </c>
      <c r="T19" s="37">
        <f t="shared" si="6"/>
        <v>0.72972429895929425</v>
      </c>
      <c r="U19" s="37">
        <f t="shared" si="7"/>
        <v>-0.15795206644286053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5892803</v>
      </c>
      <c r="E25" s="31">
        <v>5892803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5298022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5892803</v>
      </c>
      <c r="E27" s="32">
        <f>SUM(E20:E26)</f>
        <v>5892803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0</v>
      </c>
      <c r="O27" s="37">
        <f t="shared" si="5"/>
        <v>0</v>
      </c>
      <c r="P27" s="32">
        <f>SUM(P20:P26)</f>
        <v>0</v>
      </c>
      <c r="Q27" s="32">
        <f>SUM(Q20:Q26)</f>
        <v>0</v>
      </c>
      <c r="R27" s="32">
        <f>SUM(R20:R26)</f>
        <v>5298022</v>
      </c>
      <c r="S27" s="32">
        <f>SUM(S20:S26)</f>
        <v>0</v>
      </c>
      <c r="T27" s="37">
        <f t="shared" si="6"/>
        <v>0</v>
      </c>
      <c r="U27" s="37">
        <f t="shared" si="7"/>
        <v>0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734492</v>
      </c>
      <c r="E28" s="31">
        <v>715198</v>
      </c>
      <c r="F28" s="31">
        <v>-14598</v>
      </c>
      <c r="G28" s="36">
        <f t="shared" si="0"/>
        <v>-1.9874961197671317E-2</v>
      </c>
      <c r="H28" s="31">
        <v>-2021</v>
      </c>
      <c r="I28" s="36">
        <f t="shared" si="1"/>
        <v>-2.7515616235438915E-3</v>
      </c>
      <c r="J28" s="31">
        <v>-10828</v>
      </c>
      <c r="K28" s="36">
        <f t="shared" si="2"/>
        <v>-1.5139863366508296E-2</v>
      </c>
      <c r="L28" s="31">
        <v>0</v>
      </c>
      <c r="M28" s="36">
        <f t="shared" si="3"/>
        <v>0</v>
      </c>
      <c r="N28" s="31">
        <f t="shared" si="4"/>
        <v>-27447</v>
      </c>
      <c r="O28" s="36">
        <f t="shared" si="5"/>
        <v>-3.8376785169980901E-2</v>
      </c>
      <c r="P28" s="31">
        <v>26124</v>
      </c>
      <c r="Q28" s="31">
        <v>694492</v>
      </c>
      <c r="R28" s="31">
        <v>694492</v>
      </c>
      <c r="S28" s="31">
        <v>64091</v>
      </c>
      <c r="T28" s="36">
        <f t="shared" si="6"/>
        <v>9.2284720342350954E-2</v>
      </c>
      <c r="U28" s="36">
        <f t="shared" si="7"/>
        <v>-1.4144847649670802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</v>
      </c>
      <c r="E30" s="31">
        <v>1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157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946</v>
      </c>
      <c r="R32" s="31">
        <v>944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51420</v>
      </c>
      <c r="E33" s="31">
        <v>51420</v>
      </c>
      <c r="F33" s="31">
        <v>17255</v>
      </c>
      <c r="G33" s="36">
        <f t="shared" si="0"/>
        <v>0.33556981719175416</v>
      </c>
      <c r="H33" s="31">
        <v>42859</v>
      </c>
      <c r="I33" s="36">
        <f t="shared" si="1"/>
        <v>0.83350836250486193</v>
      </c>
      <c r="J33" s="31">
        <v>20643</v>
      </c>
      <c r="K33" s="36">
        <f t="shared" si="2"/>
        <v>0.40145857642940491</v>
      </c>
      <c r="L33" s="31">
        <v>0</v>
      </c>
      <c r="M33" s="36">
        <f t="shared" si="3"/>
        <v>0</v>
      </c>
      <c r="N33" s="31">
        <f t="shared" si="4"/>
        <v>80757</v>
      </c>
      <c r="O33" s="36">
        <f t="shared" si="5"/>
        <v>1.5705367561260211</v>
      </c>
      <c r="P33" s="31">
        <v>45630</v>
      </c>
      <c r="Q33" s="31">
        <v>45420</v>
      </c>
      <c r="R33" s="31">
        <v>45420</v>
      </c>
      <c r="S33" s="31">
        <v>85876</v>
      </c>
      <c r="T33" s="36">
        <f t="shared" si="6"/>
        <v>1.890708938793483</v>
      </c>
      <c r="U33" s="36">
        <f t="shared" si="7"/>
        <v>-0.54760026298487841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785913</v>
      </c>
      <c r="E35" s="32">
        <f>SUM(E28:E34)</f>
        <v>766619</v>
      </c>
      <c r="F35" s="32">
        <f>SUM(F28:F34)</f>
        <v>2657</v>
      </c>
      <c r="G35" s="37">
        <f t="shared" si="0"/>
        <v>3.3807813333027958E-3</v>
      </c>
      <c r="H35" s="32">
        <f>SUM(H28:H34)</f>
        <v>40838</v>
      </c>
      <c r="I35" s="37">
        <f t="shared" si="1"/>
        <v>5.1962494576371684E-2</v>
      </c>
      <c r="J35" s="32">
        <f>SUM(J28:J34)</f>
        <v>9815</v>
      </c>
      <c r="K35" s="37">
        <f t="shared" si="2"/>
        <v>1.2802969923782218E-2</v>
      </c>
      <c r="L35" s="32">
        <f>SUM(L28:L34)</f>
        <v>0</v>
      </c>
      <c r="M35" s="37">
        <f t="shared" si="3"/>
        <v>0</v>
      </c>
      <c r="N35" s="32">
        <f t="shared" si="4"/>
        <v>53310</v>
      </c>
      <c r="O35" s="37">
        <f t="shared" si="5"/>
        <v>6.953910612703311E-2</v>
      </c>
      <c r="P35" s="32">
        <f>SUM(P28:P34)</f>
        <v>71754</v>
      </c>
      <c r="Q35" s="32">
        <f>SUM(Q28:Q34)</f>
        <v>740858</v>
      </c>
      <c r="R35" s="32">
        <f>SUM(R28:R34)</f>
        <v>740856</v>
      </c>
      <c r="S35" s="32">
        <f>SUM(S28:S34)</f>
        <v>150124</v>
      </c>
      <c r="T35" s="37">
        <f t="shared" si="6"/>
        <v>0.20263586985864998</v>
      </c>
      <c r="U35" s="37">
        <f t="shared" si="7"/>
        <v>-0.86321320065780305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25584</v>
      </c>
      <c r="E36" s="31">
        <v>25584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24300</v>
      </c>
      <c r="R36" s="31">
        <v>24300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1801</v>
      </c>
      <c r="E37" s="31">
        <v>1801</v>
      </c>
      <c r="F37" s="31">
        <v>0</v>
      </c>
      <c r="G37" s="36">
        <f t="shared" si="0"/>
        <v>0</v>
      </c>
      <c r="H37" s="31">
        <v>160</v>
      </c>
      <c r="I37" s="36">
        <f t="shared" si="1"/>
        <v>8.8839533592448644E-2</v>
      </c>
      <c r="J37" s="31">
        <v>139</v>
      </c>
      <c r="K37" s="36">
        <f t="shared" si="2"/>
        <v>7.7179344808439757E-2</v>
      </c>
      <c r="L37" s="31">
        <v>0</v>
      </c>
      <c r="M37" s="36">
        <f t="shared" si="3"/>
        <v>0</v>
      </c>
      <c r="N37" s="31">
        <f t="shared" si="4"/>
        <v>299</v>
      </c>
      <c r="O37" s="36">
        <f t="shared" si="5"/>
        <v>0.16601887840088839</v>
      </c>
      <c r="P37" s="31">
        <v>0</v>
      </c>
      <c r="Q37" s="31">
        <v>2089</v>
      </c>
      <c r="R37" s="31">
        <v>2089</v>
      </c>
      <c r="S37" s="31">
        <v>1049</v>
      </c>
      <c r="T37" s="36">
        <f t="shared" si="6"/>
        <v>0.50215414073719478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3901072</v>
      </c>
      <c r="E38" s="31">
        <v>3901072</v>
      </c>
      <c r="F38" s="31">
        <v>621426</v>
      </c>
      <c r="G38" s="36">
        <f t="shared" si="0"/>
        <v>0.15929621396375152</v>
      </c>
      <c r="H38" s="31">
        <v>5184881</v>
      </c>
      <c r="I38" s="36">
        <f t="shared" si="1"/>
        <v>1.3290913369453319</v>
      </c>
      <c r="J38" s="31">
        <v>1836118</v>
      </c>
      <c r="K38" s="36">
        <f t="shared" si="2"/>
        <v>0.47067011324066821</v>
      </c>
      <c r="L38" s="31">
        <v>0</v>
      </c>
      <c r="M38" s="36">
        <f t="shared" si="3"/>
        <v>0</v>
      </c>
      <c r="N38" s="31">
        <f t="shared" si="4"/>
        <v>7642425</v>
      </c>
      <c r="O38" s="36">
        <f t="shared" si="5"/>
        <v>1.9590576641497517</v>
      </c>
      <c r="P38" s="31">
        <v>3781451</v>
      </c>
      <c r="Q38" s="31">
        <v>9319738</v>
      </c>
      <c r="R38" s="31">
        <v>15580360</v>
      </c>
      <c r="S38" s="31">
        <v>11161242</v>
      </c>
      <c r="T38" s="36">
        <f t="shared" si="6"/>
        <v>0.71636611734260314</v>
      </c>
      <c r="U38" s="36">
        <f t="shared" si="7"/>
        <v>-0.5144408852580663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3928457</v>
      </c>
      <c r="E40" s="32">
        <f>SUM(E36:E39)</f>
        <v>3928457</v>
      </c>
      <c r="F40" s="32">
        <f>SUM(F36:F39)</f>
        <v>621426</v>
      </c>
      <c r="G40" s="37">
        <f t="shared" si="0"/>
        <v>0.15818577115646168</v>
      </c>
      <c r="H40" s="32">
        <f>SUM(H36:H39)</f>
        <v>5185041</v>
      </c>
      <c r="I40" s="37">
        <f t="shared" si="1"/>
        <v>1.3198670623097057</v>
      </c>
      <c r="J40" s="32">
        <f>SUM(J36:J39)</f>
        <v>1836257</v>
      </c>
      <c r="K40" s="37">
        <f t="shared" si="2"/>
        <v>0.46742448752780036</v>
      </c>
      <c r="L40" s="32">
        <f>SUM(L36:L39)</f>
        <v>0</v>
      </c>
      <c r="M40" s="37">
        <f t="shared" si="3"/>
        <v>0</v>
      </c>
      <c r="N40" s="32">
        <f t="shared" si="4"/>
        <v>7642724</v>
      </c>
      <c r="O40" s="37">
        <f t="shared" si="5"/>
        <v>1.9454773209939678</v>
      </c>
      <c r="P40" s="32">
        <f>SUM(P36:P39)</f>
        <v>3781451</v>
      </c>
      <c r="Q40" s="32">
        <f>SUM(Q36:Q39)</f>
        <v>9346127</v>
      </c>
      <c r="R40" s="32">
        <f>SUM(R36:R39)</f>
        <v>15606749</v>
      </c>
      <c r="S40" s="32">
        <f>SUM(S36:S39)</f>
        <v>11162291</v>
      </c>
      <c r="T40" s="37">
        <f t="shared" si="6"/>
        <v>0.71522204912759213</v>
      </c>
      <c r="U40" s="37">
        <f t="shared" si="7"/>
        <v>-0.51440412688145365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20000</v>
      </c>
      <c r="E43" s="31">
        <v>20000</v>
      </c>
      <c r="F43" s="31">
        <v>574</v>
      </c>
      <c r="G43" s="36">
        <f t="shared" si="0"/>
        <v>2.87E-2</v>
      </c>
      <c r="H43" s="31">
        <v>1391</v>
      </c>
      <c r="I43" s="36">
        <f t="shared" si="1"/>
        <v>6.9550000000000001E-2</v>
      </c>
      <c r="J43" s="31">
        <v>273</v>
      </c>
      <c r="K43" s="36">
        <f t="shared" si="2"/>
        <v>1.3650000000000001E-2</v>
      </c>
      <c r="L43" s="31">
        <v>0</v>
      </c>
      <c r="M43" s="36">
        <f t="shared" si="3"/>
        <v>0</v>
      </c>
      <c r="N43" s="31">
        <f t="shared" si="4"/>
        <v>2238</v>
      </c>
      <c r="O43" s="36">
        <f t="shared" si="5"/>
        <v>0.1119</v>
      </c>
      <c r="P43" s="31">
        <v>1047</v>
      </c>
      <c r="Q43" s="31">
        <v>20000</v>
      </c>
      <c r="R43" s="31">
        <v>20000</v>
      </c>
      <c r="S43" s="31">
        <v>3115</v>
      </c>
      <c r="T43" s="36">
        <f t="shared" si="6"/>
        <v>0.15575</v>
      </c>
      <c r="U43" s="36">
        <f t="shared" si="7"/>
        <v>-0.73925501432664764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346876</v>
      </c>
      <c r="E45" s="31">
        <v>396876</v>
      </c>
      <c r="F45" s="31">
        <v>41298</v>
      </c>
      <c r="G45" s="36">
        <f t="shared" si="0"/>
        <v>0.11905695407004233</v>
      </c>
      <c r="H45" s="31">
        <v>36194</v>
      </c>
      <c r="I45" s="36">
        <f t="shared" si="1"/>
        <v>0.10434276225509981</v>
      </c>
      <c r="J45" s="31">
        <v>31233</v>
      </c>
      <c r="K45" s="36">
        <f t="shared" si="2"/>
        <v>7.8697124542678312E-2</v>
      </c>
      <c r="L45" s="31">
        <v>0</v>
      </c>
      <c r="M45" s="36">
        <f t="shared" si="3"/>
        <v>0</v>
      </c>
      <c r="N45" s="31">
        <f t="shared" si="4"/>
        <v>108725</v>
      </c>
      <c r="O45" s="36">
        <f t="shared" si="5"/>
        <v>0.27395206563259056</v>
      </c>
      <c r="P45" s="31">
        <v>18088</v>
      </c>
      <c r="Q45" s="31">
        <v>0</v>
      </c>
      <c r="R45" s="31">
        <v>232902</v>
      </c>
      <c r="S45" s="31">
        <v>130898</v>
      </c>
      <c r="T45" s="36">
        <f t="shared" si="6"/>
        <v>0.5620303818773561</v>
      </c>
      <c r="U45" s="36">
        <f t="shared" si="7"/>
        <v>0.72672490048651039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5936130</v>
      </c>
      <c r="E46" s="31">
        <v>5897643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5662516</v>
      </c>
      <c r="R46" s="31">
        <v>5597738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6303006</v>
      </c>
      <c r="E47" s="32">
        <f>SUM(E41:E46)</f>
        <v>6314519</v>
      </c>
      <c r="F47" s="32">
        <f>SUM(F41:F46)</f>
        <v>41872</v>
      </c>
      <c r="G47" s="37">
        <f t="shared" si="0"/>
        <v>6.6431794607208052E-3</v>
      </c>
      <c r="H47" s="32">
        <f>SUM(H41:H46)</f>
        <v>37585</v>
      </c>
      <c r="I47" s="37">
        <f t="shared" si="1"/>
        <v>5.9630277997514206E-3</v>
      </c>
      <c r="J47" s="32">
        <f>SUM(J41:J46)</f>
        <v>31506</v>
      </c>
      <c r="K47" s="37">
        <f t="shared" si="2"/>
        <v>4.9894536701845385E-3</v>
      </c>
      <c r="L47" s="32">
        <f>SUM(L41:L46)</f>
        <v>0</v>
      </c>
      <c r="M47" s="37">
        <f t="shared" si="3"/>
        <v>0</v>
      </c>
      <c r="N47" s="32">
        <f t="shared" si="4"/>
        <v>110963</v>
      </c>
      <c r="O47" s="37">
        <f t="shared" si="5"/>
        <v>1.7572676556995077E-2</v>
      </c>
      <c r="P47" s="32">
        <f>SUM(P41:P46)</f>
        <v>19135</v>
      </c>
      <c r="Q47" s="32">
        <f>SUM(Q41:Q46)</f>
        <v>5682516</v>
      </c>
      <c r="R47" s="32">
        <f>SUM(R41:R46)</f>
        <v>5850640</v>
      </c>
      <c r="S47" s="32">
        <f>SUM(S41:S46)</f>
        <v>134013</v>
      </c>
      <c r="T47" s="37">
        <f t="shared" si="6"/>
        <v>2.2905699205557E-2</v>
      </c>
      <c r="U47" s="37">
        <f t="shared" si="7"/>
        <v>0.64651162790697669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750</v>
      </c>
      <c r="F49" s="31">
        <v>284</v>
      </c>
      <c r="G49" s="36">
        <f t="shared" si="0"/>
        <v>0</v>
      </c>
      <c r="H49" s="31">
        <v>371</v>
      </c>
      <c r="I49" s="36">
        <f t="shared" si="1"/>
        <v>0</v>
      </c>
      <c r="J49" s="31">
        <v>742</v>
      </c>
      <c r="K49" s="36">
        <f t="shared" si="2"/>
        <v>0.98933333333333329</v>
      </c>
      <c r="L49" s="31">
        <v>0</v>
      </c>
      <c r="M49" s="36">
        <f t="shared" si="3"/>
        <v>0</v>
      </c>
      <c r="N49" s="31">
        <f t="shared" si="4"/>
        <v>1397</v>
      </c>
      <c r="O49" s="36">
        <f t="shared" si="5"/>
        <v>1.8626666666666667</v>
      </c>
      <c r="P49" s="31">
        <v>354</v>
      </c>
      <c r="Q49" s="31">
        <v>0</v>
      </c>
      <c r="R49" s="31">
        <v>0</v>
      </c>
      <c r="S49" s="31">
        <v>7533</v>
      </c>
      <c r="T49" s="36">
        <f t="shared" si="6"/>
        <v>0</v>
      </c>
      <c r="U49" s="36">
        <f t="shared" si="7"/>
        <v>1.0960451977401129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750</v>
      </c>
      <c r="F53" s="32">
        <f>SUM(F48:F52)</f>
        <v>284</v>
      </c>
      <c r="G53" s="37">
        <f t="shared" si="0"/>
        <v>0</v>
      </c>
      <c r="H53" s="32">
        <f>SUM(H48:H52)</f>
        <v>371</v>
      </c>
      <c r="I53" s="37">
        <f t="shared" si="1"/>
        <v>0</v>
      </c>
      <c r="J53" s="32">
        <f>SUM(J48:J52)</f>
        <v>742</v>
      </c>
      <c r="K53" s="37">
        <f t="shared" si="2"/>
        <v>0.98933333333333329</v>
      </c>
      <c r="L53" s="32">
        <f>SUM(L48:L52)</f>
        <v>0</v>
      </c>
      <c r="M53" s="37">
        <f t="shared" si="3"/>
        <v>0</v>
      </c>
      <c r="N53" s="32">
        <f t="shared" si="4"/>
        <v>1397</v>
      </c>
      <c r="O53" s="37">
        <f t="shared" si="5"/>
        <v>1.8626666666666667</v>
      </c>
      <c r="P53" s="32">
        <f>SUM(P48:P52)</f>
        <v>354</v>
      </c>
      <c r="Q53" s="32">
        <f>SUM(Q48:Q52)</f>
        <v>0</v>
      </c>
      <c r="R53" s="32">
        <f>SUM(R48:R52)</f>
        <v>0</v>
      </c>
      <c r="S53" s="32">
        <f>SUM(S48:S52)</f>
        <v>7533</v>
      </c>
      <c r="T53" s="37">
        <f t="shared" si="6"/>
        <v>0</v>
      </c>
      <c r="U53" s="37">
        <f t="shared" si="7"/>
        <v>1.0960451977401129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57462163</v>
      </c>
      <c r="E54" s="32">
        <f>SUM(E8:E9,E11:E18,E20:E26,E28:E34,E36:E39,E41:E46,E48:E52)</f>
        <v>58049366</v>
      </c>
      <c r="F54" s="32">
        <f>SUM(F8:F9,F11:F18,F20:F26,F28:F34,F36:F39,F41:F46,F48:F52)</f>
        <v>5869166</v>
      </c>
      <c r="G54" s="37">
        <f t="shared" si="0"/>
        <v>0.10213966362526242</v>
      </c>
      <c r="H54" s="32">
        <f>SUM(H8:H9,H11:H18,H20:H26,H28:H34,H36:H39,H41:H46,H48:H52)</f>
        <v>10535406</v>
      </c>
      <c r="I54" s="37">
        <f t="shared" si="1"/>
        <v>0.18334509962668827</v>
      </c>
      <c r="J54" s="32">
        <f>SUM(J8:J9,J11:J18,J20:J26,J28:J34,J36:J39,J41:J46,J48:J52)</f>
        <v>7056869</v>
      </c>
      <c r="K54" s="37">
        <f t="shared" si="2"/>
        <v>0.12156668515552779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23461441</v>
      </c>
      <c r="O54" s="37">
        <f t="shared" si="5"/>
        <v>0.40416360447416427</v>
      </c>
      <c r="P54" s="32">
        <f>SUM(P8:P9,P11:P18,P20:P26,P28:P34,P36:P39,P41:P46,P48:P52)</f>
        <v>8228626</v>
      </c>
      <c r="Q54" s="32">
        <f>SUM(Q8:Q9,Q11:Q18,Q20:Q26,Q28:Q34,Q36:Q39,Q41:Q46,Q48:Q52)</f>
        <v>44435621</v>
      </c>
      <c r="R54" s="32">
        <f>SUM(R8:R9,R11:R18,R20:R26,R28:R34,R36:R39,R41:R46,R48:R52)</f>
        <v>55742002</v>
      </c>
      <c r="S54" s="32">
        <f>SUM(S8:S9,S11:S18,S20:S26,S28:S34,S36:S39,S41:S46,S48:S52)</f>
        <v>25167328</v>
      </c>
      <c r="T54" s="37">
        <f t="shared" si="6"/>
        <v>0.45149666493858615</v>
      </c>
      <c r="U54" s="37">
        <f t="shared" si="7"/>
        <v>-0.14240007991613668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8932582</v>
      </c>
      <c r="E57" s="31">
        <v>8932582</v>
      </c>
      <c r="F57" s="31">
        <v>395455</v>
      </c>
      <c r="G57" s="36">
        <f t="shared" ref="G57:G85" si="8">IF(($D57      =0),0,($F57      /$D57      ))</f>
        <v>4.4271074141832678E-2</v>
      </c>
      <c r="H57" s="31">
        <v>609861</v>
      </c>
      <c r="I57" s="36">
        <f t="shared" ref="I57:I85" si="9">IF(($D57      =0),0,($H57      /$D57      ))</f>
        <v>6.8273764517359031E-2</v>
      </c>
      <c r="J57" s="31">
        <v>752632</v>
      </c>
      <c r="K57" s="36">
        <f t="shared" ref="K57:K85" si="10">IF(($E57      =0),0,($J57      /$E57      ))</f>
        <v>8.4256937131951315E-2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1757948</v>
      </c>
      <c r="O57" s="36">
        <f t="shared" ref="O57:O85" si="13">IF(($E57      =0),0,($N57      /$E57      ))</f>
        <v>0.19680177579114302</v>
      </c>
      <c r="P57" s="31">
        <v>767931</v>
      </c>
      <c r="Q57" s="31">
        <v>8482985</v>
      </c>
      <c r="R57" s="31">
        <v>8482985</v>
      </c>
      <c r="S57" s="31">
        <v>1497405</v>
      </c>
      <c r="T57" s="36">
        <f t="shared" ref="T57:T85" si="14">IF(($R57      =0),0,($S57      /$R57      ))</f>
        <v>0.17651864290694844</v>
      </c>
      <c r="U57" s="36">
        <f t="shared" ref="U57:U85" si="15">IF(($P57      =0),0,(($J57      /$P57      )-1))</f>
        <v>-1.9922362816450989E-2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8932582</v>
      </c>
      <c r="E58" s="32">
        <f>E57</f>
        <v>8932582</v>
      </c>
      <c r="F58" s="32">
        <f>F57</f>
        <v>395455</v>
      </c>
      <c r="G58" s="37">
        <f t="shared" si="8"/>
        <v>4.4271074141832678E-2</v>
      </c>
      <c r="H58" s="32">
        <f>H57</f>
        <v>609861</v>
      </c>
      <c r="I58" s="37">
        <f t="shared" si="9"/>
        <v>6.8273764517359031E-2</v>
      </c>
      <c r="J58" s="32">
        <f>J57</f>
        <v>752632</v>
      </c>
      <c r="K58" s="37">
        <f t="shared" si="10"/>
        <v>8.4256937131951315E-2</v>
      </c>
      <c r="L58" s="32">
        <f>L57</f>
        <v>0</v>
      </c>
      <c r="M58" s="37">
        <f t="shared" si="11"/>
        <v>0</v>
      </c>
      <c r="N58" s="32">
        <f t="shared" si="12"/>
        <v>1757948</v>
      </c>
      <c r="O58" s="37">
        <f t="shared" si="13"/>
        <v>0.19680177579114302</v>
      </c>
      <c r="P58" s="32">
        <f>P57</f>
        <v>767931</v>
      </c>
      <c r="Q58" s="32">
        <f>Q57</f>
        <v>8482985</v>
      </c>
      <c r="R58" s="32">
        <f>R57</f>
        <v>8482985</v>
      </c>
      <c r="S58" s="32">
        <f>S57</f>
        <v>1497405</v>
      </c>
      <c r="T58" s="37">
        <f t="shared" si="14"/>
        <v>0.17651864290694844</v>
      </c>
      <c r="U58" s="37">
        <f t="shared" si="15"/>
        <v>-1.9922362816450989E-2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205641</v>
      </c>
      <c r="E65" s="31">
        <v>205641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205641</v>
      </c>
      <c r="R65" s="31">
        <v>205641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1150000</v>
      </c>
      <c r="E66" s="31">
        <v>1150000</v>
      </c>
      <c r="F66" s="31">
        <v>560546</v>
      </c>
      <c r="G66" s="36">
        <f t="shared" si="8"/>
        <v>0.48743130434782611</v>
      </c>
      <c r="H66" s="31">
        <v>178424</v>
      </c>
      <c r="I66" s="36">
        <f t="shared" si="9"/>
        <v>0.15515130434782609</v>
      </c>
      <c r="J66" s="31">
        <v>184425</v>
      </c>
      <c r="K66" s="36">
        <f t="shared" si="10"/>
        <v>0.16036956521739129</v>
      </c>
      <c r="L66" s="31">
        <v>0</v>
      </c>
      <c r="M66" s="36">
        <f t="shared" si="11"/>
        <v>0</v>
      </c>
      <c r="N66" s="31">
        <f t="shared" si="12"/>
        <v>923395</v>
      </c>
      <c r="O66" s="36">
        <f t="shared" si="13"/>
        <v>0.80295217391304352</v>
      </c>
      <c r="P66" s="31">
        <v>167970</v>
      </c>
      <c r="Q66" s="31">
        <v>936945</v>
      </c>
      <c r="R66" s="31">
        <v>916945</v>
      </c>
      <c r="S66" s="31">
        <v>863259</v>
      </c>
      <c r="T66" s="36">
        <f t="shared" si="14"/>
        <v>0.94145123208044101</v>
      </c>
      <c r="U66" s="36">
        <f t="shared" si="15"/>
        <v>9.7963922128951664E-2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1462228</v>
      </c>
      <c r="E67" s="31">
        <v>1462228</v>
      </c>
      <c r="F67" s="31">
        <v>78101</v>
      </c>
      <c r="G67" s="36">
        <f t="shared" si="8"/>
        <v>5.3412326942173176E-2</v>
      </c>
      <c r="H67" s="31">
        <v>90911</v>
      </c>
      <c r="I67" s="36">
        <f t="shared" si="9"/>
        <v>6.2172930623678388E-2</v>
      </c>
      <c r="J67" s="31">
        <v>73813</v>
      </c>
      <c r="K67" s="36">
        <f t="shared" si="10"/>
        <v>5.0479815733250902E-2</v>
      </c>
      <c r="L67" s="31">
        <v>0</v>
      </c>
      <c r="M67" s="36">
        <f t="shared" si="11"/>
        <v>0</v>
      </c>
      <c r="N67" s="31">
        <f t="shared" si="12"/>
        <v>242825</v>
      </c>
      <c r="O67" s="36">
        <f t="shared" si="13"/>
        <v>0.16606507329910247</v>
      </c>
      <c r="P67" s="31">
        <v>41280</v>
      </c>
      <c r="Q67" s="31">
        <v>5075301</v>
      </c>
      <c r="R67" s="31">
        <v>5075301</v>
      </c>
      <c r="S67" s="31">
        <v>157590</v>
      </c>
      <c r="T67" s="36">
        <f t="shared" si="14"/>
        <v>3.1050375140311875E-2</v>
      </c>
      <c r="U67" s="36">
        <f t="shared" si="15"/>
        <v>0.78810562015503871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30437</v>
      </c>
      <c r="E68" s="31">
        <v>-297996</v>
      </c>
      <c r="F68" s="31">
        <v>-54389</v>
      </c>
      <c r="G68" s="36">
        <f t="shared" si="8"/>
        <v>-1.7869369517363736</v>
      </c>
      <c r="H68" s="31">
        <v>-38090</v>
      </c>
      <c r="I68" s="36">
        <f t="shared" si="9"/>
        <v>-1.2514373952754871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-92479</v>
      </c>
      <c r="O68" s="36">
        <f t="shared" si="13"/>
        <v>0.31033638035409872</v>
      </c>
      <c r="P68" s="31">
        <v>26205</v>
      </c>
      <c r="Q68" s="31">
        <v>47088</v>
      </c>
      <c r="R68" s="31">
        <v>47088</v>
      </c>
      <c r="S68" s="31">
        <v>8192</v>
      </c>
      <c r="T68" s="36">
        <f t="shared" si="14"/>
        <v>0.17397213727488958</v>
      </c>
      <c r="U68" s="36">
        <f t="shared" si="15"/>
        <v>-1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2848306</v>
      </c>
      <c r="E70" s="32">
        <f>SUM(E64:E69)</f>
        <v>2519873</v>
      </c>
      <c r="F70" s="32">
        <f>SUM(F64:F69)</f>
        <v>584258</v>
      </c>
      <c r="G70" s="37">
        <f t="shared" si="8"/>
        <v>0.20512473027827768</v>
      </c>
      <c r="H70" s="32">
        <f>SUM(H64:H69)</f>
        <v>231245</v>
      </c>
      <c r="I70" s="37">
        <f t="shared" si="9"/>
        <v>8.1186852817077937E-2</v>
      </c>
      <c r="J70" s="32">
        <f>SUM(J64:J69)</f>
        <v>258238</v>
      </c>
      <c r="K70" s="37">
        <f t="shared" si="10"/>
        <v>0.10248056152036233</v>
      </c>
      <c r="L70" s="32">
        <f>SUM(L64:L69)</f>
        <v>0</v>
      </c>
      <c r="M70" s="37">
        <f t="shared" si="11"/>
        <v>0</v>
      </c>
      <c r="N70" s="32">
        <f t="shared" si="12"/>
        <v>1073741</v>
      </c>
      <c r="O70" s="37">
        <f t="shared" si="13"/>
        <v>0.42610917296228817</v>
      </c>
      <c r="P70" s="32">
        <f>SUM(P64:P69)</f>
        <v>235455</v>
      </c>
      <c r="Q70" s="32">
        <f>SUM(Q64:Q69)</f>
        <v>6264975</v>
      </c>
      <c r="R70" s="32">
        <f>SUM(R64:R69)</f>
        <v>6244975</v>
      </c>
      <c r="S70" s="32">
        <f>SUM(S64:S69)</f>
        <v>1029041</v>
      </c>
      <c r="T70" s="37">
        <f t="shared" si="14"/>
        <v>0.16477904235004945</v>
      </c>
      <c r="U70" s="37">
        <f t="shared" si="15"/>
        <v>9.6761589263341108E-2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15012</v>
      </c>
      <c r="E71" s="31">
        <v>37912</v>
      </c>
      <c r="F71" s="31">
        <v>12391</v>
      </c>
      <c r="G71" s="36">
        <f t="shared" si="8"/>
        <v>0.82540634159339199</v>
      </c>
      <c r="H71" s="31">
        <v>5213</v>
      </c>
      <c r="I71" s="36">
        <f t="shared" si="9"/>
        <v>0.34725552891020517</v>
      </c>
      <c r="J71" s="31">
        <v>8442</v>
      </c>
      <c r="K71" s="36">
        <f t="shared" si="10"/>
        <v>0.22267355982274742</v>
      </c>
      <c r="L71" s="31">
        <v>0</v>
      </c>
      <c r="M71" s="36">
        <f t="shared" si="11"/>
        <v>0</v>
      </c>
      <c r="N71" s="31">
        <f t="shared" si="12"/>
        <v>26046</v>
      </c>
      <c r="O71" s="36">
        <f t="shared" si="13"/>
        <v>0.68701202785397764</v>
      </c>
      <c r="P71" s="31">
        <v>3030</v>
      </c>
      <c r="Q71" s="31">
        <v>15000</v>
      </c>
      <c r="R71" s="31">
        <v>20000</v>
      </c>
      <c r="S71" s="31">
        <v>12806</v>
      </c>
      <c r="T71" s="36">
        <f t="shared" si="14"/>
        <v>0.64029999999999998</v>
      </c>
      <c r="U71" s="36">
        <f t="shared" si="15"/>
        <v>1.7861386138613859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75304</v>
      </c>
      <c r="E72" s="31">
        <v>75304</v>
      </c>
      <c r="F72" s="31">
        <v>7003</v>
      </c>
      <c r="G72" s="36">
        <f t="shared" si="8"/>
        <v>9.2996387974078401E-2</v>
      </c>
      <c r="H72" s="31">
        <v>6276</v>
      </c>
      <c r="I72" s="36">
        <f t="shared" si="9"/>
        <v>8.3342186338043134E-2</v>
      </c>
      <c r="J72" s="31">
        <v>6276</v>
      </c>
      <c r="K72" s="36">
        <f t="shared" si="10"/>
        <v>8.3342186338043134E-2</v>
      </c>
      <c r="L72" s="31">
        <v>0</v>
      </c>
      <c r="M72" s="36">
        <f t="shared" si="11"/>
        <v>0</v>
      </c>
      <c r="N72" s="31">
        <f t="shared" si="12"/>
        <v>19555</v>
      </c>
      <c r="O72" s="36">
        <f t="shared" si="13"/>
        <v>0.25968076065016465</v>
      </c>
      <c r="P72" s="31">
        <v>15783</v>
      </c>
      <c r="Q72" s="31">
        <v>156338</v>
      </c>
      <c r="R72" s="31">
        <v>161723</v>
      </c>
      <c r="S72" s="31">
        <v>48039</v>
      </c>
      <c r="T72" s="36">
        <f t="shared" si="14"/>
        <v>0.29704494722457536</v>
      </c>
      <c r="U72" s="36">
        <f t="shared" si="15"/>
        <v>-0.60235696635620606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6476491</v>
      </c>
      <c r="E73" s="31">
        <v>6476491</v>
      </c>
      <c r="F73" s="31">
        <v>179021</v>
      </c>
      <c r="G73" s="36">
        <f t="shared" si="8"/>
        <v>2.7641665834168532E-2</v>
      </c>
      <c r="H73" s="31">
        <v>145685</v>
      </c>
      <c r="I73" s="36">
        <f t="shared" si="9"/>
        <v>2.2494434100194072E-2</v>
      </c>
      <c r="J73" s="31">
        <v>158387</v>
      </c>
      <c r="K73" s="36">
        <f t="shared" si="10"/>
        <v>2.4455681324964399E-2</v>
      </c>
      <c r="L73" s="31">
        <v>0</v>
      </c>
      <c r="M73" s="36">
        <f t="shared" si="11"/>
        <v>0</v>
      </c>
      <c r="N73" s="31">
        <f t="shared" si="12"/>
        <v>483093</v>
      </c>
      <c r="O73" s="36">
        <f t="shared" si="13"/>
        <v>7.4591781259327E-2</v>
      </c>
      <c r="P73" s="31">
        <v>161613</v>
      </c>
      <c r="Q73" s="31">
        <v>5870951</v>
      </c>
      <c r="R73" s="31">
        <v>6029089</v>
      </c>
      <c r="S73" s="31">
        <v>482171</v>
      </c>
      <c r="T73" s="36">
        <f t="shared" si="14"/>
        <v>7.997410554065465E-2</v>
      </c>
      <c r="U73" s="36">
        <f t="shared" si="15"/>
        <v>-1.9961265492256186E-2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1800334</v>
      </c>
      <c r="E74" s="31">
        <v>1100000</v>
      </c>
      <c r="F74" s="31">
        <v>81615</v>
      </c>
      <c r="G74" s="36">
        <f t="shared" si="8"/>
        <v>4.5333254829381657E-2</v>
      </c>
      <c r="H74" s="31">
        <v>499993</v>
      </c>
      <c r="I74" s="36">
        <f t="shared" si="9"/>
        <v>0.27772235596283801</v>
      </c>
      <c r="J74" s="31">
        <v>124960</v>
      </c>
      <c r="K74" s="36">
        <f t="shared" si="10"/>
        <v>0.11360000000000001</v>
      </c>
      <c r="L74" s="31">
        <v>0</v>
      </c>
      <c r="M74" s="36">
        <f t="shared" si="11"/>
        <v>0</v>
      </c>
      <c r="N74" s="31">
        <f t="shared" si="12"/>
        <v>706568</v>
      </c>
      <c r="O74" s="36">
        <f t="shared" si="13"/>
        <v>0.64233454545454549</v>
      </c>
      <c r="P74" s="31">
        <v>99783</v>
      </c>
      <c r="Q74" s="31">
        <v>1296341</v>
      </c>
      <c r="R74" s="31">
        <v>891513</v>
      </c>
      <c r="S74" s="31">
        <v>545541</v>
      </c>
      <c r="T74" s="36">
        <f t="shared" si="14"/>
        <v>0.61192713959302891</v>
      </c>
      <c r="U74" s="36">
        <f t="shared" si="15"/>
        <v>0.25231752903801241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5898152</v>
      </c>
      <c r="E76" s="31">
        <v>5898152</v>
      </c>
      <c r="F76" s="31">
        <v>15914</v>
      </c>
      <c r="G76" s="36">
        <f t="shared" si="8"/>
        <v>2.6981332458030924E-3</v>
      </c>
      <c r="H76" s="31">
        <v>67325</v>
      </c>
      <c r="I76" s="36">
        <f t="shared" si="9"/>
        <v>1.1414592231600677E-2</v>
      </c>
      <c r="J76" s="31">
        <v>66764</v>
      </c>
      <c r="K76" s="36">
        <f t="shared" si="10"/>
        <v>1.1319477694030265E-2</v>
      </c>
      <c r="L76" s="31">
        <v>0</v>
      </c>
      <c r="M76" s="36">
        <f t="shared" si="11"/>
        <v>0</v>
      </c>
      <c r="N76" s="31">
        <f t="shared" si="12"/>
        <v>150003</v>
      </c>
      <c r="O76" s="36">
        <f t="shared" si="13"/>
        <v>2.5432203171434034E-2</v>
      </c>
      <c r="P76" s="31">
        <v>44584</v>
      </c>
      <c r="Q76" s="31">
        <v>192887</v>
      </c>
      <c r="R76" s="31">
        <v>115000</v>
      </c>
      <c r="S76" s="31">
        <v>123318</v>
      </c>
      <c r="T76" s="36">
        <f t="shared" si="14"/>
        <v>1.0723304347826086</v>
      </c>
      <c r="U76" s="36">
        <f t="shared" si="15"/>
        <v>0.49748788803158073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14265293</v>
      </c>
      <c r="E78" s="32">
        <f>SUM(E71:E77)</f>
        <v>13587859</v>
      </c>
      <c r="F78" s="32">
        <f>SUM(F71:F77)</f>
        <v>295944</v>
      </c>
      <c r="G78" s="37">
        <f t="shared" si="8"/>
        <v>2.0745735821900049E-2</v>
      </c>
      <c r="H78" s="32">
        <f>SUM(H71:H77)</f>
        <v>724492</v>
      </c>
      <c r="I78" s="37">
        <f t="shared" si="9"/>
        <v>5.0787039565188041E-2</v>
      </c>
      <c r="J78" s="32">
        <f>SUM(J71:J77)</f>
        <v>364829</v>
      </c>
      <c r="K78" s="37">
        <f t="shared" si="10"/>
        <v>2.6849630983070989E-2</v>
      </c>
      <c r="L78" s="32">
        <f>SUM(L71:L77)</f>
        <v>0</v>
      </c>
      <c r="M78" s="37">
        <f t="shared" si="11"/>
        <v>0</v>
      </c>
      <c r="N78" s="32">
        <f t="shared" si="12"/>
        <v>1385265</v>
      </c>
      <c r="O78" s="37">
        <f t="shared" si="13"/>
        <v>0.10194873232052232</v>
      </c>
      <c r="P78" s="32">
        <f>SUM(P71:P77)</f>
        <v>324793</v>
      </c>
      <c r="Q78" s="32">
        <f>SUM(Q71:Q77)</f>
        <v>7531517</v>
      </c>
      <c r="R78" s="32">
        <f>SUM(R71:R77)</f>
        <v>7217325</v>
      </c>
      <c r="S78" s="32">
        <f>SUM(S71:S77)</f>
        <v>1211875</v>
      </c>
      <c r="T78" s="37">
        <f t="shared" si="14"/>
        <v>0.16791193413072017</v>
      </c>
      <c r="U78" s="37">
        <f t="shared" si="15"/>
        <v>0.1232662033972407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4956452</v>
      </c>
      <c r="E79" s="31">
        <v>4987618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1860007</v>
      </c>
      <c r="K79" s="36">
        <f t="shared" si="10"/>
        <v>0.37292491125022004</v>
      </c>
      <c r="L79" s="31">
        <v>0</v>
      </c>
      <c r="M79" s="36">
        <f t="shared" si="11"/>
        <v>0</v>
      </c>
      <c r="N79" s="31">
        <f t="shared" si="12"/>
        <v>1860007</v>
      </c>
      <c r="O79" s="36">
        <f t="shared" si="13"/>
        <v>0.37292491125022004</v>
      </c>
      <c r="P79" s="31">
        <v>991866</v>
      </c>
      <c r="Q79" s="31">
        <v>4706981</v>
      </c>
      <c r="R79" s="31">
        <v>4706981</v>
      </c>
      <c r="S79" s="31">
        <v>2068829</v>
      </c>
      <c r="T79" s="36">
        <f t="shared" si="14"/>
        <v>0.4395235502331537</v>
      </c>
      <c r="U79" s="36">
        <f t="shared" si="15"/>
        <v>0.87526036783194505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212314</v>
      </c>
      <c r="E80" s="31">
        <v>227314</v>
      </c>
      <c r="F80" s="31">
        <v>29115</v>
      </c>
      <c r="G80" s="36">
        <f t="shared" si="8"/>
        <v>0.13713179535970307</v>
      </c>
      <c r="H80" s="31">
        <v>40549</v>
      </c>
      <c r="I80" s="36">
        <f t="shared" si="9"/>
        <v>0.19098599244515199</v>
      </c>
      <c r="J80" s="31">
        <v>31639</v>
      </c>
      <c r="K80" s="36">
        <f t="shared" si="10"/>
        <v>0.13918632376360454</v>
      </c>
      <c r="L80" s="31">
        <v>0</v>
      </c>
      <c r="M80" s="36">
        <f t="shared" si="11"/>
        <v>0</v>
      </c>
      <c r="N80" s="31">
        <f t="shared" si="12"/>
        <v>101303</v>
      </c>
      <c r="O80" s="36">
        <f t="shared" si="13"/>
        <v>0.44565226954785009</v>
      </c>
      <c r="P80" s="31">
        <v>27519</v>
      </c>
      <c r="Q80" s="31">
        <v>201630</v>
      </c>
      <c r="R80" s="31">
        <v>201630</v>
      </c>
      <c r="S80" s="31">
        <v>88747</v>
      </c>
      <c r="T80" s="36">
        <f t="shared" si="14"/>
        <v>0.44014779546694438</v>
      </c>
      <c r="U80" s="36">
        <f t="shared" si="15"/>
        <v>0.14971474254151684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256010</v>
      </c>
      <c r="E81" s="31">
        <v>506010</v>
      </c>
      <c r="F81" s="31">
        <v>34911</v>
      </c>
      <c r="G81" s="36">
        <f t="shared" si="8"/>
        <v>0.13636576696222805</v>
      </c>
      <c r="H81" s="31">
        <v>139356</v>
      </c>
      <c r="I81" s="36">
        <f t="shared" si="9"/>
        <v>0.54433811179250813</v>
      </c>
      <c r="J81" s="31">
        <v>108986</v>
      </c>
      <c r="K81" s="36">
        <f t="shared" si="10"/>
        <v>0.21538309519574711</v>
      </c>
      <c r="L81" s="31">
        <v>0</v>
      </c>
      <c r="M81" s="36">
        <f t="shared" si="11"/>
        <v>0</v>
      </c>
      <c r="N81" s="31">
        <f t="shared" si="12"/>
        <v>283253</v>
      </c>
      <c r="O81" s="36">
        <f t="shared" si="13"/>
        <v>0.5597774747534634</v>
      </c>
      <c r="P81" s="31">
        <v>93243</v>
      </c>
      <c r="Q81" s="31">
        <v>246010</v>
      </c>
      <c r="R81" s="31">
        <v>308010</v>
      </c>
      <c r="S81" s="31">
        <v>207032</v>
      </c>
      <c r="T81" s="36">
        <f t="shared" si="14"/>
        <v>0.67215999480536348</v>
      </c>
      <c r="U81" s="36">
        <f t="shared" si="15"/>
        <v>0.16883841146252276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5424776</v>
      </c>
      <c r="E84" s="32">
        <f>SUM(E79:E83)</f>
        <v>5720942</v>
      </c>
      <c r="F84" s="32">
        <f>SUM(F79:F83)</f>
        <v>64026</v>
      </c>
      <c r="G84" s="37">
        <f t="shared" si="8"/>
        <v>1.1802514979420349E-2</v>
      </c>
      <c r="H84" s="32">
        <f>SUM(H79:H83)</f>
        <v>179905</v>
      </c>
      <c r="I84" s="37">
        <f t="shared" si="9"/>
        <v>3.3163581316537308E-2</v>
      </c>
      <c r="J84" s="32">
        <f>SUM(J79:J83)</f>
        <v>2000632</v>
      </c>
      <c r="K84" s="37">
        <f t="shared" si="10"/>
        <v>0.34970324817136761</v>
      </c>
      <c r="L84" s="32">
        <f>SUM(L79:L83)</f>
        <v>0</v>
      </c>
      <c r="M84" s="37">
        <f t="shared" si="11"/>
        <v>0</v>
      </c>
      <c r="N84" s="32">
        <f t="shared" si="12"/>
        <v>2244563</v>
      </c>
      <c r="O84" s="37">
        <f t="shared" si="13"/>
        <v>0.39234150599673967</v>
      </c>
      <c r="P84" s="32">
        <f>SUM(P79:P83)</f>
        <v>1112628</v>
      </c>
      <c r="Q84" s="32">
        <f>SUM(Q79:Q83)</f>
        <v>5154621</v>
      </c>
      <c r="R84" s="32">
        <f>SUM(R79:R83)</f>
        <v>5216621</v>
      </c>
      <c r="S84" s="32">
        <f>SUM(S79:S83)</f>
        <v>2364608</v>
      </c>
      <c r="T84" s="37">
        <f t="shared" si="14"/>
        <v>0.45328345685837634</v>
      </c>
      <c r="U84" s="37">
        <f t="shared" si="15"/>
        <v>0.79811401474706734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31470957</v>
      </c>
      <c r="E85" s="32">
        <f>SUM(E57,E59:E62,E64:E69,E71:E77,E79:E83)</f>
        <v>30761256</v>
      </c>
      <c r="F85" s="32">
        <f>SUM(F57,F59:F62,F64:F69,F71:F77,F79:F83)</f>
        <v>1339683</v>
      </c>
      <c r="G85" s="37">
        <f t="shared" si="8"/>
        <v>4.2568867543494149E-2</v>
      </c>
      <c r="H85" s="32">
        <f>SUM(H57,H59:H62,H64:H69,H71:H77,H79:H83)</f>
        <v>1745503</v>
      </c>
      <c r="I85" s="37">
        <f t="shared" si="9"/>
        <v>5.5463931395540338E-2</v>
      </c>
      <c r="J85" s="32">
        <f>SUM(J57,J59:J62,J64:J69,J71:J77,J79:J83)</f>
        <v>3376331</v>
      </c>
      <c r="K85" s="37">
        <f t="shared" si="10"/>
        <v>0.10975920489072358</v>
      </c>
      <c r="L85" s="32">
        <f>SUM(L57,L59:L62,L64:L69,L71:L77,L79:L83)</f>
        <v>0</v>
      </c>
      <c r="M85" s="37">
        <f t="shared" si="11"/>
        <v>0</v>
      </c>
      <c r="N85" s="32">
        <f t="shared" si="12"/>
        <v>6461517</v>
      </c>
      <c r="O85" s="37">
        <f t="shared" si="13"/>
        <v>0.21005374422942938</v>
      </c>
      <c r="P85" s="32">
        <f>SUM(P57,P59:P62,P64:P69,P71:P77,P79:P83)</f>
        <v>2440807</v>
      </c>
      <c r="Q85" s="32">
        <f>SUM(Q57,Q59:Q62,Q64:Q69,Q71:Q77,Q79:Q83)</f>
        <v>27434098</v>
      </c>
      <c r="R85" s="32">
        <f>SUM(R57,R59:R62,R64:R69,R71:R77,R79:R83)</f>
        <v>27161906</v>
      </c>
      <c r="S85" s="32">
        <f>SUM(S57,S59:S62,S64:S69,S71:S77,S79:S83)</f>
        <v>6102929</v>
      </c>
      <c r="T85" s="37">
        <f t="shared" si="14"/>
        <v>0.22468706724778445</v>
      </c>
      <c r="U85" s="37">
        <f t="shared" si="15"/>
        <v>0.38328470870494891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1864119</v>
      </c>
      <c r="E88" s="31">
        <v>4077119</v>
      </c>
      <c r="F88" s="31">
        <v>1094299</v>
      </c>
      <c r="G88" s="36">
        <f t="shared" ref="G88:G99" si="16">IF(($D88      =0),0,($F88      /$D88      ))</f>
        <v>0.58703280209042452</v>
      </c>
      <c r="H88" s="31">
        <v>1296405</v>
      </c>
      <c r="I88" s="36">
        <f t="shared" ref="I88:I99" si="17">IF(($D88      =0),0,($H88      /$D88      ))</f>
        <v>0.69545184615359856</v>
      </c>
      <c r="J88" s="31">
        <v>2141863</v>
      </c>
      <c r="K88" s="36">
        <f t="shared" ref="K88:K99" si="18">IF(($E88      =0),0,($J88      /$E88      ))</f>
        <v>0.52533737671134939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4532567</v>
      </c>
      <c r="O88" s="36">
        <f t="shared" ref="O88:O99" si="21">IF(($E88      =0),0,($N88      /$E88      ))</f>
        <v>1.1117082920562289</v>
      </c>
      <c r="P88" s="31">
        <v>1825433</v>
      </c>
      <c r="Q88" s="31">
        <v>812112</v>
      </c>
      <c r="R88" s="31">
        <v>812112</v>
      </c>
      <c r="S88" s="31">
        <v>4398652</v>
      </c>
      <c r="T88" s="36">
        <f t="shared" ref="T88:T99" si="22">IF(($R88      =0),0,($S88      /$R88      ))</f>
        <v>5.4163120357783159</v>
      </c>
      <c r="U88" s="36">
        <f t="shared" ref="U88:U99" si="23">IF(($P88      =0),0,(($J88      /$P88      )-1))</f>
        <v>0.17334517344651923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21980000</v>
      </c>
      <c r="E89" s="31">
        <v>20309000</v>
      </c>
      <c r="F89" s="31">
        <v>2444509</v>
      </c>
      <c r="G89" s="36">
        <f t="shared" si="16"/>
        <v>0.11121515013648772</v>
      </c>
      <c r="H89" s="31">
        <v>3131214</v>
      </c>
      <c r="I89" s="36">
        <f t="shared" si="17"/>
        <v>0.14245741583257507</v>
      </c>
      <c r="J89" s="31">
        <v>2978450</v>
      </c>
      <c r="K89" s="36">
        <f t="shared" si="18"/>
        <v>0.14665665468511496</v>
      </c>
      <c r="L89" s="31">
        <v>0</v>
      </c>
      <c r="M89" s="36">
        <f t="shared" si="19"/>
        <v>0</v>
      </c>
      <c r="N89" s="31">
        <f t="shared" si="20"/>
        <v>8554173</v>
      </c>
      <c r="O89" s="36">
        <f t="shared" si="21"/>
        <v>0.42120109311142845</v>
      </c>
      <c r="P89" s="31">
        <v>2512623</v>
      </c>
      <c r="Q89" s="31">
        <v>20872000</v>
      </c>
      <c r="R89" s="31">
        <v>20872000</v>
      </c>
      <c r="S89" s="31">
        <v>7851053</v>
      </c>
      <c r="T89" s="36">
        <f t="shared" si="22"/>
        <v>0.37615240513606746</v>
      </c>
      <c r="U89" s="36">
        <f t="shared" si="23"/>
        <v>0.18539470505523514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24192957</v>
      </c>
      <c r="E90" s="31">
        <v>24192957</v>
      </c>
      <c r="F90" s="31">
        <v>5632</v>
      </c>
      <c r="G90" s="36">
        <f t="shared" si="16"/>
        <v>2.3279502377489448E-4</v>
      </c>
      <c r="H90" s="31">
        <v>-46283255</v>
      </c>
      <c r="I90" s="36">
        <f t="shared" si="17"/>
        <v>-1.91308797018901</v>
      </c>
      <c r="J90" s="31">
        <v>-35117497</v>
      </c>
      <c r="K90" s="36">
        <f t="shared" si="18"/>
        <v>-1.451558691233982</v>
      </c>
      <c r="L90" s="31">
        <v>0</v>
      </c>
      <c r="M90" s="36">
        <f t="shared" si="19"/>
        <v>0</v>
      </c>
      <c r="N90" s="31">
        <f t="shared" si="20"/>
        <v>-81395120</v>
      </c>
      <c r="O90" s="36">
        <f t="shared" si="21"/>
        <v>-3.3644138663992171</v>
      </c>
      <c r="P90" s="31">
        <v>3649811</v>
      </c>
      <c r="Q90" s="31">
        <v>17123033</v>
      </c>
      <c r="R90" s="31">
        <v>20982052</v>
      </c>
      <c r="S90" s="31">
        <v>10412150</v>
      </c>
      <c r="T90" s="36">
        <f t="shared" si="22"/>
        <v>0.49624078712606373</v>
      </c>
      <c r="U90" s="36">
        <f t="shared" si="23"/>
        <v>-10.621730275896478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48037076</v>
      </c>
      <c r="E91" s="32">
        <f>SUM(E88:E90)</f>
        <v>48579076</v>
      </c>
      <c r="F91" s="32">
        <f>SUM(F88:F90)</f>
        <v>3544440</v>
      </c>
      <c r="G91" s="37">
        <f t="shared" si="16"/>
        <v>7.378550684475467E-2</v>
      </c>
      <c r="H91" s="32">
        <f>SUM(H88:H90)</f>
        <v>-41855636</v>
      </c>
      <c r="I91" s="37">
        <f t="shared" si="17"/>
        <v>-0.87131939504394484</v>
      </c>
      <c r="J91" s="32">
        <f>SUM(J88:J90)</f>
        <v>-29997184</v>
      </c>
      <c r="K91" s="37">
        <f t="shared" si="18"/>
        <v>-0.61749186007572476</v>
      </c>
      <c r="L91" s="32">
        <f>SUM(L88:L90)</f>
        <v>0</v>
      </c>
      <c r="M91" s="37">
        <f t="shared" si="19"/>
        <v>0</v>
      </c>
      <c r="N91" s="32">
        <f t="shared" si="20"/>
        <v>-68308380</v>
      </c>
      <c r="O91" s="37">
        <f t="shared" si="21"/>
        <v>-1.4061276093435784</v>
      </c>
      <c r="P91" s="32">
        <f>SUM(P88:P90)</f>
        <v>7987867</v>
      </c>
      <c r="Q91" s="32">
        <f>SUM(Q88:Q90)</f>
        <v>38807145</v>
      </c>
      <c r="R91" s="32">
        <f>SUM(R88:R90)</f>
        <v>42666164</v>
      </c>
      <c r="S91" s="32">
        <f>SUM(S88:S90)</f>
        <v>22661855</v>
      </c>
      <c r="T91" s="37">
        <f t="shared" si="22"/>
        <v>0.531143484096672</v>
      </c>
      <c r="U91" s="37">
        <f t="shared" si="23"/>
        <v>-4.755343447756454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193</v>
      </c>
      <c r="E92" s="31">
        <v>193</v>
      </c>
      <c r="F92" s="31">
        <v>70</v>
      </c>
      <c r="G92" s="36">
        <f t="shared" si="16"/>
        <v>0.36269430051813473</v>
      </c>
      <c r="H92" s="31">
        <v>397</v>
      </c>
      <c r="I92" s="36">
        <f t="shared" si="17"/>
        <v>2.0569948186528499</v>
      </c>
      <c r="J92" s="31">
        <v>504</v>
      </c>
      <c r="K92" s="36">
        <f t="shared" si="18"/>
        <v>2.6113989637305699</v>
      </c>
      <c r="L92" s="31">
        <v>0</v>
      </c>
      <c r="M92" s="36">
        <f t="shared" si="19"/>
        <v>0</v>
      </c>
      <c r="N92" s="31">
        <f t="shared" si="20"/>
        <v>971</v>
      </c>
      <c r="O92" s="36">
        <f t="shared" si="21"/>
        <v>5.0310880829015545</v>
      </c>
      <c r="P92" s="31">
        <v>0</v>
      </c>
      <c r="Q92" s="31">
        <v>11138</v>
      </c>
      <c r="R92" s="31">
        <v>183</v>
      </c>
      <c r="S92" s="31">
        <v>107</v>
      </c>
      <c r="T92" s="36">
        <f t="shared" si="22"/>
        <v>0.58469945355191255</v>
      </c>
      <c r="U92" s="36">
        <f t="shared" si="23"/>
        <v>0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4122805</v>
      </c>
      <c r="E93" s="31">
        <v>5117798</v>
      </c>
      <c r="F93" s="31">
        <v>2266285</v>
      </c>
      <c r="G93" s="36">
        <f t="shared" si="16"/>
        <v>0.54969492857411395</v>
      </c>
      <c r="H93" s="31">
        <v>1728973</v>
      </c>
      <c r="I93" s="36">
        <f t="shared" si="17"/>
        <v>0.41936812437163534</v>
      </c>
      <c r="J93" s="31">
        <v>1178335</v>
      </c>
      <c r="K93" s="36">
        <f t="shared" si="18"/>
        <v>0.23024257698330414</v>
      </c>
      <c r="L93" s="31">
        <v>0</v>
      </c>
      <c r="M93" s="36">
        <f t="shared" si="19"/>
        <v>0</v>
      </c>
      <c r="N93" s="31">
        <f t="shared" si="20"/>
        <v>5173593</v>
      </c>
      <c r="O93" s="36">
        <f t="shared" si="21"/>
        <v>1.0109021497136073</v>
      </c>
      <c r="P93" s="31">
        <v>880967</v>
      </c>
      <c r="Q93" s="31">
        <v>2887722</v>
      </c>
      <c r="R93" s="31">
        <v>2887722</v>
      </c>
      <c r="S93" s="31">
        <v>2752327</v>
      </c>
      <c r="T93" s="36">
        <f t="shared" si="22"/>
        <v>0.9531135614854892</v>
      </c>
      <c r="U93" s="36">
        <f t="shared" si="23"/>
        <v>0.33754726340487218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9866</v>
      </c>
      <c r="E94" s="31">
        <v>9866</v>
      </c>
      <c r="F94" s="31">
        <v>12415</v>
      </c>
      <c r="G94" s="36">
        <f t="shared" si="16"/>
        <v>1.2583620514899656</v>
      </c>
      <c r="H94" s="31">
        <v>0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12415</v>
      </c>
      <c r="O94" s="36">
        <f t="shared" si="21"/>
        <v>1.2583620514899656</v>
      </c>
      <c r="P94" s="31">
        <v>-84841</v>
      </c>
      <c r="Q94" s="31">
        <v>9369</v>
      </c>
      <c r="R94" s="31">
        <v>9369</v>
      </c>
      <c r="S94" s="31">
        <v>108513</v>
      </c>
      <c r="T94" s="36">
        <f t="shared" si="22"/>
        <v>11.582132564841499</v>
      </c>
      <c r="U94" s="36">
        <f t="shared" si="23"/>
        <v>-1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4132864</v>
      </c>
      <c r="E96" s="32">
        <f>SUM(E92:E95)</f>
        <v>5127857</v>
      </c>
      <c r="F96" s="32">
        <f>SUM(F92:F95)</f>
        <v>2278770</v>
      </c>
      <c r="G96" s="37">
        <f t="shared" si="16"/>
        <v>0.55137793065535179</v>
      </c>
      <c r="H96" s="32">
        <f>SUM(H92:H95)</f>
        <v>1729370</v>
      </c>
      <c r="I96" s="37">
        <f t="shared" si="17"/>
        <v>0.41844348132433101</v>
      </c>
      <c r="J96" s="32">
        <f>SUM(J92:J95)</f>
        <v>1178839</v>
      </c>
      <c r="K96" s="37">
        <f t="shared" si="18"/>
        <v>0.22988921102909071</v>
      </c>
      <c r="L96" s="32">
        <f>SUM(L92:L95)</f>
        <v>0</v>
      </c>
      <c r="M96" s="37">
        <f t="shared" si="19"/>
        <v>0</v>
      </c>
      <c r="N96" s="32">
        <f t="shared" si="20"/>
        <v>5186979</v>
      </c>
      <c r="O96" s="37">
        <f t="shared" si="21"/>
        <v>1.0115295726850417</v>
      </c>
      <c r="P96" s="32">
        <f>SUM(P92:P95)</f>
        <v>796126</v>
      </c>
      <c r="Q96" s="32">
        <f>SUM(Q92:Q95)</f>
        <v>2908229</v>
      </c>
      <c r="R96" s="32">
        <f>SUM(R92:R95)</f>
        <v>2897274</v>
      </c>
      <c r="S96" s="32">
        <f>SUM(S92:S95)</f>
        <v>2860947</v>
      </c>
      <c r="T96" s="37">
        <f t="shared" si="22"/>
        <v>0.98746166223836618</v>
      </c>
      <c r="U96" s="37">
        <f t="shared" si="23"/>
        <v>0.48071913239864039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-6865737</v>
      </c>
      <c r="E97" s="31">
        <v>-11912259</v>
      </c>
      <c r="F97" s="31">
        <v>-3024863</v>
      </c>
      <c r="G97" s="36">
        <f t="shared" si="16"/>
        <v>0.4405736776692728</v>
      </c>
      <c r="H97" s="31">
        <v>-1139652</v>
      </c>
      <c r="I97" s="36">
        <f t="shared" si="17"/>
        <v>0.16599121114018786</v>
      </c>
      <c r="J97" s="31">
        <v>-639857</v>
      </c>
      <c r="K97" s="36">
        <f t="shared" si="18"/>
        <v>5.371416118470896E-2</v>
      </c>
      <c r="L97" s="31">
        <v>0</v>
      </c>
      <c r="M97" s="36">
        <f t="shared" si="19"/>
        <v>0</v>
      </c>
      <c r="N97" s="31">
        <f t="shared" si="20"/>
        <v>-4804372</v>
      </c>
      <c r="O97" s="36">
        <f t="shared" si="21"/>
        <v>0.40331325905523041</v>
      </c>
      <c r="P97" s="31">
        <v>-27361</v>
      </c>
      <c r="Q97" s="31">
        <v>924051</v>
      </c>
      <c r="R97" s="31">
        <v>-6215784</v>
      </c>
      <c r="S97" s="31">
        <v>50090</v>
      </c>
      <c r="T97" s="36">
        <f t="shared" si="22"/>
        <v>-8.0585168339182955E-3</v>
      </c>
      <c r="U97" s="36">
        <f t="shared" si="23"/>
        <v>22.385731515660979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68590</v>
      </c>
      <c r="E98" s="31">
        <v>14999</v>
      </c>
      <c r="F98" s="31">
        <v>16812</v>
      </c>
      <c r="G98" s="36">
        <f t="shared" si="16"/>
        <v>0.24510861641638723</v>
      </c>
      <c r="H98" s="31">
        <v>11208</v>
      </c>
      <c r="I98" s="36">
        <f t="shared" si="17"/>
        <v>0.1634057442775915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28020</v>
      </c>
      <c r="O98" s="36">
        <f t="shared" si="21"/>
        <v>1.868124541636109</v>
      </c>
      <c r="P98" s="31">
        <v>16812</v>
      </c>
      <c r="Q98" s="31">
        <v>0</v>
      </c>
      <c r="R98" s="31">
        <v>67245</v>
      </c>
      <c r="S98" s="31">
        <v>50436</v>
      </c>
      <c r="T98" s="36">
        <f t="shared" si="22"/>
        <v>0.75003345973678337</v>
      </c>
      <c r="U98" s="36">
        <f t="shared" si="23"/>
        <v>-1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273968</v>
      </c>
      <c r="E99" s="31">
        <v>1687026</v>
      </c>
      <c r="F99" s="31">
        <v>828062</v>
      </c>
      <c r="G99" s="36">
        <f t="shared" si="16"/>
        <v>3.0224770776149041</v>
      </c>
      <c r="H99" s="31">
        <v>1944389</v>
      </c>
      <c r="I99" s="36">
        <f t="shared" si="17"/>
        <v>7.0971390819365769</v>
      </c>
      <c r="J99" s="31">
        <v>-2657823</v>
      </c>
      <c r="K99" s="36">
        <f t="shared" si="18"/>
        <v>-1.5754487482706254</v>
      </c>
      <c r="L99" s="31">
        <v>0</v>
      </c>
      <c r="M99" s="36">
        <f t="shared" si="19"/>
        <v>0</v>
      </c>
      <c r="N99" s="31">
        <f t="shared" si="20"/>
        <v>114628</v>
      </c>
      <c r="O99" s="36">
        <f t="shared" si="21"/>
        <v>6.7946789201826174E-2</v>
      </c>
      <c r="P99" s="31">
        <v>9089697</v>
      </c>
      <c r="Q99" s="31">
        <v>33384852</v>
      </c>
      <c r="R99" s="31">
        <v>32857163</v>
      </c>
      <c r="S99" s="31">
        <v>32441268</v>
      </c>
      <c r="T99" s="36">
        <f t="shared" si="22"/>
        <v>0.98734233384665626</v>
      </c>
      <c r="U99" s="36">
        <f t="shared" si="23"/>
        <v>-1.2923995156274186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-6523179</v>
      </c>
      <c r="E101" s="32">
        <f>SUM(E97:E100)</f>
        <v>-10210234</v>
      </c>
      <c r="F101" s="32">
        <f>SUM(F97:F100)</f>
        <v>-2179989</v>
      </c>
      <c r="G101" s="37">
        <f>IF(($D101     =0),0,($F101     /$D101     ))</f>
        <v>0.33419119726746727</v>
      </c>
      <c r="H101" s="32">
        <f>SUM(H97:H100)</f>
        <v>815945</v>
      </c>
      <c r="I101" s="37">
        <f>IF(($D101     =0),0,($H101     /$D101     ))</f>
        <v>-0.12508395063204614</v>
      </c>
      <c r="J101" s="32">
        <f>SUM(J97:J100)</f>
        <v>-3297680</v>
      </c>
      <c r="K101" s="37">
        <f>IF(($E101     =0),0,($J101     /$E101     ))</f>
        <v>0.32297790628500778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-4661724</v>
      </c>
      <c r="O101" s="37">
        <f>IF(($E101     =0),0,($N101     /$E101     ))</f>
        <v>0.4565736691245274</v>
      </c>
      <c r="P101" s="32">
        <f>SUM(P97:P100)</f>
        <v>9079148</v>
      </c>
      <c r="Q101" s="32">
        <f>SUM(Q97:Q100)</f>
        <v>34308903</v>
      </c>
      <c r="R101" s="32">
        <f>SUM(R97:R100)</f>
        <v>26708624</v>
      </c>
      <c r="S101" s="32">
        <f>SUM(S97:S100)</f>
        <v>32541794</v>
      </c>
      <c r="T101" s="37">
        <f>IF(($R101     =0),0,($S101     /$R101     ))</f>
        <v>1.2184002440560022</v>
      </c>
      <c r="U101" s="37">
        <f>IF(($P101     =0),0,(($J101     /$P101     )-1))</f>
        <v>-1.3632146981192508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45646761</v>
      </c>
      <c r="E102" s="32">
        <f>SUM(E88:E90,E92:E95,E97:E100)</f>
        <v>43496699</v>
      </c>
      <c r="F102" s="32">
        <f>SUM(F88:F90,F92:F95,F97:F100)</f>
        <v>3643221</v>
      </c>
      <c r="G102" s="37">
        <f>IF(($D102     =0),0,($F102     /$D102     ))</f>
        <v>7.9813351926547427E-2</v>
      </c>
      <c r="H102" s="32">
        <f>SUM(H88:H90,H92:H95,H97:H100)</f>
        <v>-39310321</v>
      </c>
      <c r="I102" s="37">
        <f>IF(($D102     =0),0,($H102     /$D102     ))</f>
        <v>-0.86118533141924347</v>
      </c>
      <c r="J102" s="32">
        <f>SUM(J88:J90,J92:J95,J97:J100)</f>
        <v>-32116025</v>
      </c>
      <c r="K102" s="37">
        <f>IF(($E102     =0),0,($J102     /$E102     ))</f>
        <v>-0.7383554554335261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-67783125</v>
      </c>
      <c r="O102" s="37">
        <f>IF(($E102     =0),0,($N102     /$E102     ))</f>
        <v>-1.558351014176961</v>
      </c>
      <c r="P102" s="32">
        <f>SUM(P88:P90,P92:P95,P97:P100)</f>
        <v>17863141</v>
      </c>
      <c r="Q102" s="32">
        <f>SUM(Q88:Q90,Q92:Q95,Q97:Q100)</f>
        <v>76024277</v>
      </c>
      <c r="R102" s="32">
        <f>SUM(R88:R90,R92:R95,R97:R100)</f>
        <v>72272062</v>
      </c>
      <c r="S102" s="32">
        <f>SUM(S88:S90,S92:S95,S97:S100)</f>
        <v>58064596</v>
      </c>
      <c r="T102" s="37">
        <f>IF(($R102     =0),0,($S102     /$R102     ))</f>
        <v>0.80341689988034382</v>
      </c>
      <c r="U102" s="37">
        <f>IF(($P102     =0),0,(($J102     /$P102     )-1))</f>
        <v>-2.797893494766682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249677610</v>
      </c>
      <c r="E105" s="31">
        <v>238560237</v>
      </c>
      <c r="F105" s="31">
        <v>27626131</v>
      </c>
      <c r="G105" s="36">
        <f t="shared" ref="G105:G136" si="24">IF(($D105     =0),0,($F105     /$D105     ))</f>
        <v>0.11064721021640667</v>
      </c>
      <c r="H105" s="31">
        <v>81476556</v>
      </c>
      <c r="I105" s="36">
        <f t="shared" ref="I105:I136" si="25">IF(($D105     =0),0,($H105     /$D105     ))</f>
        <v>0.32632704230066922</v>
      </c>
      <c r="J105" s="31">
        <v>55604112</v>
      </c>
      <c r="K105" s="36">
        <f t="shared" ref="K105:K136" si="26">IF(($E105     =0),0,($J105     /$E105     ))</f>
        <v>0.23308206220469171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164706799</v>
      </c>
      <c r="O105" s="36">
        <f t="shared" ref="O105:O136" si="29">IF(($E105     =0),0,($N105     /$E105     ))</f>
        <v>0.69042016838707287</v>
      </c>
      <c r="P105" s="31">
        <v>50520304</v>
      </c>
      <c r="Q105" s="31">
        <v>165478000</v>
      </c>
      <c r="R105" s="31">
        <v>209881881</v>
      </c>
      <c r="S105" s="31">
        <v>149020038</v>
      </c>
      <c r="T105" s="36">
        <f t="shared" ref="T105:T136" si="30">IF(($R105     =0),0,($S105     /$R105     ))</f>
        <v>0.71001859374416409</v>
      </c>
      <c r="U105" s="36">
        <f t="shared" ref="U105:U136" si="31">IF(($P105     =0),0,(($J105     /$P105     )-1))</f>
        <v>0.10062900650795759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249677610</v>
      </c>
      <c r="E106" s="32">
        <f>E105</f>
        <v>238560237</v>
      </c>
      <c r="F106" s="32">
        <f>F105</f>
        <v>27626131</v>
      </c>
      <c r="G106" s="37">
        <f t="shared" si="24"/>
        <v>0.11064721021640667</v>
      </c>
      <c r="H106" s="32">
        <f>H105</f>
        <v>81476556</v>
      </c>
      <c r="I106" s="37">
        <f t="shared" si="25"/>
        <v>0.32632704230066922</v>
      </c>
      <c r="J106" s="32">
        <f>J105</f>
        <v>55604112</v>
      </c>
      <c r="K106" s="37">
        <f t="shared" si="26"/>
        <v>0.23308206220469171</v>
      </c>
      <c r="L106" s="32">
        <f>L105</f>
        <v>0</v>
      </c>
      <c r="M106" s="37">
        <f t="shared" si="27"/>
        <v>0</v>
      </c>
      <c r="N106" s="32">
        <f t="shared" si="28"/>
        <v>164706799</v>
      </c>
      <c r="O106" s="37">
        <f t="shared" si="29"/>
        <v>0.69042016838707287</v>
      </c>
      <c r="P106" s="32">
        <f>P105</f>
        <v>50520304</v>
      </c>
      <c r="Q106" s="32">
        <f>Q105</f>
        <v>165478000</v>
      </c>
      <c r="R106" s="32">
        <f>R105</f>
        <v>209881881</v>
      </c>
      <c r="S106" s="32">
        <f>S105</f>
        <v>149020038</v>
      </c>
      <c r="T106" s="37">
        <f t="shared" si="30"/>
        <v>0.71001859374416409</v>
      </c>
      <c r="U106" s="37">
        <f t="shared" si="31"/>
        <v>0.10062900650795759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410159</v>
      </c>
      <c r="E107" s="31">
        <v>2899156</v>
      </c>
      <c r="F107" s="31">
        <v>76622</v>
      </c>
      <c r="G107" s="36">
        <f t="shared" si="24"/>
        <v>0.18681048081353815</v>
      </c>
      <c r="H107" s="31">
        <v>45812</v>
      </c>
      <c r="I107" s="36">
        <f t="shared" si="25"/>
        <v>0.11169327017083619</v>
      </c>
      <c r="J107" s="31">
        <v>183487</v>
      </c>
      <c r="K107" s="36">
        <f t="shared" si="26"/>
        <v>6.3289798824209528E-2</v>
      </c>
      <c r="L107" s="31">
        <v>0</v>
      </c>
      <c r="M107" s="36">
        <f t="shared" si="27"/>
        <v>0</v>
      </c>
      <c r="N107" s="31">
        <f t="shared" si="28"/>
        <v>305921</v>
      </c>
      <c r="O107" s="36">
        <f t="shared" si="29"/>
        <v>0.10552071016530327</v>
      </c>
      <c r="P107" s="31">
        <v>98630</v>
      </c>
      <c r="Q107" s="31">
        <v>184205</v>
      </c>
      <c r="R107" s="31">
        <v>389515</v>
      </c>
      <c r="S107" s="31">
        <v>318077</v>
      </c>
      <c r="T107" s="36">
        <f t="shared" si="30"/>
        <v>0.81659756363683045</v>
      </c>
      <c r="U107" s="36">
        <f t="shared" si="31"/>
        <v>0.86035688938456856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6908813</v>
      </c>
      <c r="E109" s="31">
        <v>6908813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6908808</v>
      </c>
      <c r="R109" s="31">
        <v>6908808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33732</v>
      </c>
      <c r="E110" s="31">
        <v>62876</v>
      </c>
      <c r="F110" s="31">
        <v>12631</v>
      </c>
      <c r="G110" s="36">
        <f t="shared" si="24"/>
        <v>0.37445155935017194</v>
      </c>
      <c r="H110" s="31">
        <v>16292</v>
      </c>
      <c r="I110" s="36">
        <f t="shared" si="25"/>
        <v>0.4829835171350646</v>
      </c>
      <c r="J110" s="31">
        <v>19004</v>
      </c>
      <c r="K110" s="36">
        <f t="shared" si="26"/>
        <v>0.30224568992938483</v>
      </c>
      <c r="L110" s="31">
        <v>0</v>
      </c>
      <c r="M110" s="36">
        <f t="shared" si="27"/>
        <v>0</v>
      </c>
      <c r="N110" s="31">
        <f t="shared" si="28"/>
        <v>47927</v>
      </c>
      <c r="O110" s="36">
        <f t="shared" si="29"/>
        <v>0.76224632610216936</v>
      </c>
      <c r="P110" s="31">
        <v>14652</v>
      </c>
      <c r="Q110" s="31">
        <v>47970</v>
      </c>
      <c r="R110" s="31">
        <v>47970</v>
      </c>
      <c r="S110" s="31">
        <v>25249</v>
      </c>
      <c r="T110" s="36">
        <f t="shared" si="30"/>
        <v>0.52634980195955805</v>
      </c>
      <c r="U110" s="36">
        <f t="shared" si="31"/>
        <v>0.29702429702429711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7352704</v>
      </c>
      <c r="E112" s="32">
        <f>SUM(E107:E111)</f>
        <v>9870845</v>
      </c>
      <c r="F112" s="32">
        <f>SUM(F107:F111)</f>
        <v>89253</v>
      </c>
      <c r="G112" s="37">
        <f t="shared" si="24"/>
        <v>1.2138799549118257E-2</v>
      </c>
      <c r="H112" s="32">
        <f>SUM(H107:H111)</f>
        <v>62104</v>
      </c>
      <c r="I112" s="37">
        <f t="shared" si="25"/>
        <v>8.4464164476089343E-3</v>
      </c>
      <c r="J112" s="32">
        <f>SUM(J107:J111)</f>
        <v>202491</v>
      </c>
      <c r="K112" s="37">
        <f t="shared" si="26"/>
        <v>2.0514049202474561E-2</v>
      </c>
      <c r="L112" s="32">
        <f>SUM(L107:L111)</f>
        <v>0</v>
      </c>
      <c r="M112" s="37">
        <f t="shared" si="27"/>
        <v>0</v>
      </c>
      <c r="N112" s="32">
        <f t="shared" si="28"/>
        <v>353848</v>
      </c>
      <c r="O112" s="37">
        <f t="shared" si="29"/>
        <v>3.5847792159637799E-2</v>
      </c>
      <c r="P112" s="32">
        <f>SUM(P107:P111)</f>
        <v>113282</v>
      </c>
      <c r="Q112" s="32">
        <f>SUM(Q107:Q111)</f>
        <v>7140983</v>
      </c>
      <c r="R112" s="32">
        <f>SUM(R107:R111)</f>
        <v>7346293</v>
      </c>
      <c r="S112" s="32">
        <f>SUM(S107:S111)</f>
        <v>343326</v>
      </c>
      <c r="T112" s="37">
        <f t="shared" si="30"/>
        <v>4.6734591174079229E-2</v>
      </c>
      <c r="U112" s="37">
        <f t="shared" si="31"/>
        <v>0.78749492417153655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2635</v>
      </c>
      <c r="E114" s="31">
        <v>11041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6173</v>
      </c>
      <c r="K114" s="36">
        <f t="shared" si="26"/>
        <v>0.55909790779820667</v>
      </c>
      <c r="L114" s="31">
        <v>0</v>
      </c>
      <c r="M114" s="36">
        <f t="shared" si="27"/>
        <v>0</v>
      </c>
      <c r="N114" s="31">
        <f t="shared" si="28"/>
        <v>6173</v>
      </c>
      <c r="O114" s="36">
        <f t="shared" si="29"/>
        <v>0.55909790779820667</v>
      </c>
      <c r="P114" s="31">
        <v>1815</v>
      </c>
      <c r="Q114" s="31">
        <v>249</v>
      </c>
      <c r="R114" s="31">
        <v>2500</v>
      </c>
      <c r="S114" s="31">
        <v>2711</v>
      </c>
      <c r="T114" s="36">
        <f t="shared" si="30"/>
        <v>1.0844</v>
      </c>
      <c r="U114" s="36">
        <f t="shared" si="31"/>
        <v>2.4011019283746555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21223329</v>
      </c>
      <c r="E117" s="31">
        <v>21223329</v>
      </c>
      <c r="F117" s="31">
        <v>164100</v>
      </c>
      <c r="G117" s="36">
        <f t="shared" si="24"/>
        <v>7.7320574920173926E-3</v>
      </c>
      <c r="H117" s="31">
        <v>137220</v>
      </c>
      <c r="I117" s="36">
        <f t="shared" si="25"/>
        <v>6.4655266852810889E-3</v>
      </c>
      <c r="J117" s="31">
        <v>151321</v>
      </c>
      <c r="K117" s="36">
        <f t="shared" si="26"/>
        <v>7.1299370612404869E-3</v>
      </c>
      <c r="L117" s="31">
        <v>0</v>
      </c>
      <c r="M117" s="36">
        <f t="shared" si="27"/>
        <v>0</v>
      </c>
      <c r="N117" s="31">
        <f t="shared" si="28"/>
        <v>452641</v>
      </c>
      <c r="O117" s="36">
        <f t="shared" si="29"/>
        <v>2.1327521238538968E-2</v>
      </c>
      <c r="P117" s="31">
        <v>447452</v>
      </c>
      <c r="Q117" s="31">
        <v>73264</v>
      </c>
      <c r="R117" s="31">
        <v>805954</v>
      </c>
      <c r="S117" s="31">
        <v>714224</v>
      </c>
      <c r="T117" s="36">
        <f t="shared" si="30"/>
        <v>0.88618457132789219</v>
      </c>
      <c r="U117" s="36">
        <f t="shared" si="31"/>
        <v>-0.66181623950725443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8388</v>
      </c>
      <c r="E119" s="31">
        <v>9998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7968</v>
      </c>
      <c r="R119" s="31">
        <v>7968</v>
      </c>
      <c r="S119" s="31">
        <v>615</v>
      </c>
      <c r="T119" s="36">
        <f t="shared" si="30"/>
        <v>7.7183734939759038E-2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21234352</v>
      </c>
      <c r="E121" s="32">
        <f>SUM(E113:E120)</f>
        <v>21244368</v>
      </c>
      <c r="F121" s="32">
        <f>SUM(F113:F120)</f>
        <v>164100</v>
      </c>
      <c r="G121" s="37">
        <f t="shared" si="24"/>
        <v>7.7280436907139899E-3</v>
      </c>
      <c r="H121" s="32">
        <f>SUM(H113:H120)</f>
        <v>137220</v>
      </c>
      <c r="I121" s="37">
        <f t="shared" si="25"/>
        <v>6.4621703549041665E-3</v>
      </c>
      <c r="J121" s="32">
        <f>SUM(J113:J120)</f>
        <v>157494</v>
      </c>
      <c r="K121" s="37">
        <f t="shared" si="26"/>
        <v>7.4134471780944481E-3</v>
      </c>
      <c r="L121" s="32">
        <f>SUM(L113:L120)</f>
        <v>0</v>
      </c>
      <c r="M121" s="37">
        <f t="shared" si="27"/>
        <v>0</v>
      </c>
      <c r="N121" s="32">
        <f t="shared" si="28"/>
        <v>458814</v>
      </c>
      <c r="O121" s="37">
        <f t="shared" si="29"/>
        <v>2.1596971018389439E-2</v>
      </c>
      <c r="P121" s="32">
        <f>SUM(P113:P120)</f>
        <v>449267</v>
      </c>
      <c r="Q121" s="32">
        <f>SUM(Q113:Q120)</f>
        <v>81481</v>
      </c>
      <c r="R121" s="32">
        <f>SUM(R113:R120)</f>
        <v>816422</v>
      </c>
      <c r="S121" s="32">
        <f>SUM(S113:S120)</f>
        <v>717550</v>
      </c>
      <c r="T121" s="37">
        <f t="shared" si="30"/>
        <v>0.87889596311711349</v>
      </c>
      <c r="U121" s="37">
        <f t="shared" si="31"/>
        <v>-0.64944231381338935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2581000</v>
      </c>
      <c r="E122" s="31">
        <v>2437000</v>
      </c>
      <c r="F122" s="31">
        <v>804287</v>
      </c>
      <c r="G122" s="36">
        <f t="shared" si="24"/>
        <v>0.31161836497481599</v>
      </c>
      <c r="H122" s="31">
        <v>1776713</v>
      </c>
      <c r="I122" s="36">
        <f t="shared" si="25"/>
        <v>0.68838163502518401</v>
      </c>
      <c r="J122" s="31">
        <v>-144000</v>
      </c>
      <c r="K122" s="36">
        <f t="shared" si="26"/>
        <v>-5.9089043906442346E-2</v>
      </c>
      <c r="L122" s="31">
        <v>0</v>
      </c>
      <c r="M122" s="36">
        <f t="shared" si="27"/>
        <v>0</v>
      </c>
      <c r="N122" s="31">
        <f t="shared" si="28"/>
        <v>2437000</v>
      </c>
      <c r="O122" s="36">
        <f t="shared" si="29"/>
        <v>1</v>
      </c>
      <c r="P122" s="31">
        <v>19767</v>
      </c>
      <c r="Q122" s="31">
        <v>3638000</v>
      </c>
      <c r="R122" s="31">
        <v>3638000</v>
      </c>
      <c r="S122" s="31">
        <v>3657767</v>
      </c>
      <c r="T122" s="36">
        <f t="shared" si="30"/>
        <v>1.0054334799340297</v>
      </c>
      <c r="U122" s="36">
        <f t="shared" si="31"/>
        <v>-8.2848687205949307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17729</v>
      </c>
      <c r="E123" s="31">
        <v>27042</v>
      </c>
      <c r="F123" s="31">
        <v>2779</v>
      </c>
      <c r="G123" s="36">
        <f t="shared" si="24"/>
        <v>0.15674882960121833</v>
      </c>
      <c r="H123" s="31">
        <v>8045</v>
      </c>
      <c r="I123" s="36">
        <f t="shared" si="25"/>
        <v>0.45377629871961195</v>
      </c>
      <c r="J123" s="31">
        <v>4951</v>
      </c>
      <c r="K123" s="36">
        <f t="shared" si="26"/>
        <v>0.18308557059389099</v>
      </c>
      <c r="L123" s="31">
        <v>0</v>
      </c>
      <c r="M123" s="36">
        <f t="shared" si="27"/>
        <v>0</v>
      </c>
      <c r="N123" s="31">
        <f t="shared" si="28"/>
        <v>15775</v>
      </c>
      <c r="O123" s="36">
        <f t="shared" si="29"/>
        <v>0.5833518230900081</v>
      </c>
      <c r="P123" s="31">
        <v>85523</v>
      </c>
      <c r="Q123" s="31">
        <v>132233</v>
      </c>
      <c r="R123" s="31">
        <v>16837</v>
      </c>
      <c r="S123" s="31">
        <v>86566</v>
      </c>
      <c r="T123" s="36">
        <f t="shared" si="30"/>
        <v>5.1414147413434694</v>
      </c>
      <c r="U123" s="36">
        <f t="shared" si="31"/>
        <v>-0.94210914023128278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693756</v>
      </c>
      <c r="E124" s="31">
        <v>906664</v>
      </c>
      <c r="F124" s="31">
        <v>147796</v>
      </c>
      <c r="G124" s="36">
        <f t="shared" si="24"/>
        <v>0.21303743679333945</v>
      </c>
      <c r="H124" s="31">
        <v>269712</v>
      </c>
      <c r="I124" s="36">
        <f t="shared" si="25"/>
        <v>0.38877069171293654</v>
      </c>
      <c r="J124" s="31">
        <v>179205</v>
      </c>
      <c r="K124" s="36">
        <f t="shared" si="26"/>
        <v>0.19765315486222018</v>
      </c>
      <c r="L124" s="31">
        <v>0</v>
      </c>
      <c r="M124" s="36">
        <f t="shared" si="27"/>
        <v>0</v>
      </c>
      <c r="N124" s="31">
        <f t="shared" si="28"/>
        <v>596713</v>
      </c>
      <c r="O124" s="36">
        <f t="shared" si="29"/>
        <v>0.65814127394492339</v>
      </c>
      <c r="P124" s="31">
        <v>310972</v>
      </c>
      <c r="Q124" s="31">
        <v>572796</v>
      </c>
      <c r="R124" s="31">
        <v>653420</v>
      </c>
      <c r="S124" s="31">
        <v>652536</v>
      </c>
      <c r="T124" s="36">
        <f t="shared" si="30"/>
        <v>0.99864711823941721</v>
      </c>
      <c r="U124" s="36">
        <f t="shared" si="31"/>
        <v>-0.42372625188119828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3292485</v>
      </c>
      <c r="E126" s="32">
        <f>SUM(E122:E125)</f>
        <v>3370706</v>
      </c>
      <c r="F126" s="32">
        <f>SUM(F122:F125)</f>
        <v>954862</v>
      </c>
      <c r="G126" s="37">
        <f t="shared" si="24"/>
        <v>0.29001255890307776</v>
      </c>
      <c r="H126" s="32">
        <f>SUM(H122:H125)</f>
        <v>2054470</v>
      </c>
      <c r="I126" s="37">
        <f t="shared" si="25"/>
        <v>0.6239876567395144</v>
      </c>
      <c r="J126" s="32">
        <f>SUM(J122:J125)</f>
        <v>40156</v>
      </c>
      <c r="K126" s="37">
        <f t="shared" si="26"/>
        <v>1.1913231234050078E-2</v>
      </c>
      <c r="L126" s="32">
        <f>SUM(L122:L125)</f>
        <v>0</v>
      </c>
      <c r="M126" s="37">
        <f t="shared" si="27"/>
        <v>0</v>
      </c>
      <c r="N126" s="32">
        <f t="shared" si="28"/>
        <v>3049488</v>
      </c>
      <c r="O126" s="37">
        <f t="shared" si="29"/>
        <v>0.90470305034019582</v>
      </c>
      <c r="P126" s="32">
        <f>SUM(P122:P125)</f>
        <v>416262</v>
      </c>
      <c r="Q126" s="32">
        <f>SUM(Q122:Q125)</f>
        <v>4343029</v>
      </c>
      <c r="R126" s="32">
        <f>SUM(R122:R125)</f>
        <v>4308257</v>
      </c>
      <c r="S126" s="32">
        <f>SUM(S122:S125)</f>
        <v>4396869</v>
      </c>
      <c r="T126" s="37">
        <f t="shared" si="30"/>
        <v>1.020567946619712</v>
      </c>
      <c r="U126" s="37">
        <f t="shared" si="31"/>
        <v>-0.90353191019117762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46350</v>
      </c>
      <c r="F127" s="31">
        <v>15836</v>
      </c>
      <c r="G127" s="36">
        <f t="shared" si="24"/>
        <v>0</v>
      </c>
      <c r="H127" s="31">
        <v>52077</v>
      </c>
      <c r="I127" s="36">
        <f t="shared" si="25"/>
        <v>0</v>
      </c>
      <c r="J127" s="31">
        <v>88093</v>
      </c>
      <c r="K127" s="36">
        <f t="shared" si="26"/>
        <v>1.9006040992448758</v>
      </c>
      <c r="L127" s="31">
        <v>0</v>
      </c>
      <c r="M127" s="36">
        <f t="shared" si="27"/>
        <v>0</v>
      </c>
      <c r="N127" s="31">
        <f t="shared" si="28"/>
        <v>156006</v>
      </c>
      <c r="O127" s="36">
        <f t="shared" si="29"/>
        <v>3.3658252427184467</v>
      </c>
      <c r="P127" s="31">
        <v>43085</v>
      </c>
      <c r="Q127" s="31">
        <v>0</v>
      </c>
      <c r="R127" s="31">
        <v>156137</v>
      </c>
      <c r="S127" s="31">
        <v>148529</v>
      </c>
      <c r="T127" s="36">
        <f t="shared" si="30"/>
        <v>0.95127356103934368</v>
      </c>
      <c r="U127" s="36">
        <f t="shared" si="31"/>
        <v>1.0446327027967972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24732</v>
      </c>
      <c r="E129" s="31">
        <v>24732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24732</v>
      </c>
      <c r="R129" s="31">
        <v>24732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578000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24732</v>
      </c>
      <c r="E132" s="32">
        <f>SUM(E127:E131)</f>
        <v>71082</v>
      </c>
      <c r="F132" s="32">
        <f>SUM(F127:F131)</f>
        <v>15836</v>
      </c>
      <c r="G132" s="37">
        <f t="shared" si="24"/>
        <v>0.64030405951803326</v>
      </c>
      <c r="H132" s="32">
        <f>SUM(H127:H131)</f>
        <v>52077</v>
      </c>
      <c r="I132" s="37">
        <f t="shared" si="25"/>
        <v>2.1056525958272685</v>
      </c>
      <c r="J132" s="32">
        <f>SUM(J127:J131)</f>
        <v>88093</v>
      </c>
      <c r="K132" s="37">
        <f t="shared" si="26"/>
        <v>1.2393151571424552</v>
      </c>
      <c r="L132" s="32">
        <f>SUM(L127:L131)</f>
        <v>0</v>
      </c>
      <c r="M132" s="37">
        <f t="shared" si="27"/>
        <v>0</v>
      </c>
      <c r="N132" s="32">
        <f t="shared" si="28"/>
        <v>156006</v>
      </c>
      <c r="O132" s="37">
        <f t="shared" si="29"/>
        <v>2.1947328437579134</v>
      </c>
      <c r="P132" s="32">
        <f>SUM(P127:P131)</f>
        <v>43085</v>
      </c>
      <c r="Q132" s="32">
        <f>SUM(Q127:Q131)</f>
        <v>602732</v>
      </c>
      <c r="R132" s="32">
        <f>SUM(R127:R131)</f>
        <v>180869</v>
      </c>
      <c r="S132" s="32">
        <f>SUM(S127:S131)</f>
        <v>148529</v>
      </c>
      <c r="T132" s="37">
        <f t="shared" si="30"/>
        <v>0.82119655662385482</v>
      </c>
      <c r="U132" s="37">
        <f t="shared" si="31"/>
        <v>1.0446327027967972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147813</v>
      </c>
      <c r="E133" s="31">
        <v>147813</v>
      </c>
      <c r="F133" s="31">
        <v>17928</v>
      </c>
      <c r="G133" s="36">
        <f t="shared" si="24"/>
        <v>0.12128838464817032</v>
      </c>
      <c r="H133" s="31">
        <v>179881</v>
      </c>
      <c r="I133" s="36">
        <f t="shared" si="25"/>
        <v>1.216949794672999</v>
      </c>
      <c r="J133" s="31">
        <v>204751</v>
      </c>
      <c r="K133" s="36">
        <f t="shared" si="26"/>
        <v>1.3852029253178002</v>
      </c>
      <c r="L133" s="31">
        <v>0</v>
      </c>
      <c r="M133" s="36">
        <f t="shared" si="27"/>
        <v>0</v>
      </c>
      <c r="N133" s="31">
        <f t="shared" si="28"/>
        <v>402560</v>
      </c>
      <c r="O133" s="36">
        <f t="shared" si="29"/>
        <v>2.7234411046389697</v>
      </c>
      <c r="P133" s="31">
        <v>208970</v>
      </c>
      <c r="Q133" s="31">
        <v>139446</v>
      </c>
      <c r="R133" s="31">
        <v>139446</v>
      </c>
      <c r="S133" s="31">
        <v>300120</v>
      </c>
      <c r="T133" s="36">
        <f t="shared" si="30"/>
        <v>2.1522309711286089</v>
      </c>
      <c r="U133" s="36">
        <f t="shared" si="31"/>
        <v>-2.0189500885294587E-2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147813</v>
      </c>
      <c r="E137" s="32">
        <f>SUM(E133:E136)</f>
        <v>147813</v>
      </c>
      <c r="F137" s="32">
        <f>SUM(F133:F136)</f>
        <v>17928</v>
      </c>
      <c r="G137" s="37">
        <f t="shared" ref="G137:G170" si="32">IF(($D137     =0),0,($F137     /$D137     ))</f>
        <v>0.12128838464817032</v>
      </c>
      <c r="H137" s="32">
        <f>SUM(H133:H136)</f>
        <v>179881</v>
      </c>
      <c r="I137" s="37">
        <f t="shared" ref="I137:I170" si="33">IF(($D137     =0),0,($H137     /$D137     ))</f>
        <v>1.216949794672999</v>
      </c>
      <c r="J137" s="32">
        <f>SUM(J133:J136)</f>
        <v>204751</v>
      </c>
      <c r="K137" s="37">
        <f t="shared" ref="K137:K170" si="34">IF(($E137     =0),0,($J137     /$E137     ))</f>
        <v>1.3852029253178002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402560</v>
      </c>
      <c r="O137" s="37">
        <f t="shared" ref="O137:O170" si="37">IF(($E137     =0),0,($N137     /$E137     ))</f>
        <v>2.7234411046389697</v>
      </c>
      <c r="P137" s="32">
        <f>SUM(P133:P136)</f>
        <v>208970</v>
      </c>
      <c r="Q137" s="32">
        <f>SUM(Q133:Q136)</f>
        <v>139446</v>
      </c>
      <c r="R137" s="32">
        <f>SUM(R133:R136)</f>
        <v>139446</v>
      </c>
      <c r="S137" s="32">
        <f>SUM(S133:S136)</f>
        <v>300120</v>
      </c>
      <c r="T137" s="37">
        <f t="shared" ref="T137:T170" si="38">IF(($R137     =0),0,($S137     /$R137     ))</f>
        <v>2.1522309711286089</v>
      </c>
      <c r="U137" s="37">
        <f t="shared" ref="U137:U170" si="39">IF(($P137     =0),0,(($J137     /$P137     )-1))</f>
        <v>-2.0189500885294587E-2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8000</v>
      </c>
      <c r="E138" s="31">
        <v>8000</v>
      </c>
      <c r="F138" s="31">
        <v>4957</v>
      </c>
      <c r="G138" s="36">
        <f t="shared" si="32"/>
        <v>0.61962499999999998</v>
      </c>
      <c r="H138" s="31">
        <v>0</v>
      </c>
      <c r="I138" s="36">
        <f t="shared" si="33"/>
        <v>0</v>
      </c>
      <c r="J138" s="31">
        <v>8696</v>
      </c>
      <c r="K138" s="36">
        <f t="shared" si="34"/>
        <v>1.087</v>
      </c>
      <c r="L138" s="31">
        <v>0</v>
      </c>
      <c r="M138" s="36">
        <f t="shared" si="35"/>
        <v>0</v>
      </c>
      <c r="N138" s="31">
        <f t="shared" si="36"/>
        <v>13653</v>
      </c>
      <c r="O138" s="36">
        <f t="shared" si="37"/>
        <v>1.7066250000000001</v>
      </c>
      <c r="P138" s="31">
        <v>0</v>
      </c>
      <c r="Q138" s="31">
        <v>8000</v>
      </c>
      <c r="R138" s="31">
        <v>8000</v>
      </c>
      <c r="S138" s="31">
        <v>4334</v>
      </c>
      <c r="T138" s="36">
        <f t="shared" si="38"/>
        <v>0.54174999999999995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4223665</v>
      </c>
      <c r="E139" s="31">
        <v>3227896</v>
      </c>
      <c r="F139" s="31">
        <v>1666662</v>
      </c>
      <c r="G139" s="36">
        <f t="shared" si="32"/>
        <v>0.39460089756171479</v>
      </c>
      <c r="H139" s="31">
        <v>1333697</v>
      </c>
      <c r="I139" s="36">
        <f t="shared" si="33"/>
        <v>0.31576770411479133</v>
      </c>
      <c r="J139" s="31">
        <v>24267</v>
      </c>
      <c r="K139" s="36">
        <f t="shared" si="34"/>
        <v>7.5179002049632331E-3</v>
      </c>
      <c r="L139" s="31">
        <v>0</v>
      </c>
      <c r="M139" s="36">
        <f t="shared" si="35"/>
        <v>0</v>
      </c>
      <c r="N139" s="31">
        <f t="shared" si="36"/>
        <v>3024626</v>
      </c>
      <c r="O139" s="36">
        <f t="shared" si="37"/>
        <v>0.93702709133131923</v>
      </c>
      <c r="P139" s="31">
        <v>1053326</v>
      </c>
      <c r="Q139" s="31">
        <v>3988513</v>
      </c>
      <c r="R139" s="31">
        <v>3988513</v>
      </c>
      <c r="S139" s="31">
        <v>3789146</v>
      </c>
      <c r="T139" s="36">
        <f t="shared" si="38"/>
        <v>0.95001470472830352</v>
      </c>
      <c r="U139" s="36">
        <f t="shared" si="39"/>
        <v>-0.97696154846647665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70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70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4231665</v>
      </c>
      <c r="E144" s="32">
        <f>SUM(E138:E143)</f>
        <v>3235896</v>
      </c>
      <c r="F144" s="32">
        <f>SUM(F138:F143)</f>
        <v>1671619</v>
      </c>
      <c r="G144" s="37">
        <f t="shared" si="32"/>
        <v>0.39502630761177931</v>
      </c>
      <c r="H144" s="32">
        <f>SUM(H138:H143)</f>
        <v>1333697</v>
      </c>
      <c r="I144" s="37">
        <f t="shared" si="33"/>
        <v>0.31517074248552285</v>
      </c>
      <c r="J144" s="32">
        <f>SUM(J138:J143)</f>
        <v>33033</v>
      </c>
      <c r="K144" s="37">
        <f t="shared" si="34"/>
        <v>1.0208300884824481E-2</v>
      </c>
      <c r="L144" s="32">
        <f>SUM(L138:L143)</f>
        <v>0</v>
      </c>
      <c r="M144" s="37">
        <f t="shared" si="35"/>
        <v>0</v>
      </c>
      <c r="N144" s="32">
        <f t="shared" si="36"/>
        <v>3038349</v>
      </c>
      <c r="O144" s="37">
        <f t="shared" si="37"/>
        <v>0.93895137544593521</v>
      </c>
      <c r="P144" s="32">
        <f>SUM(P138:P143)</f>
        <v>1053326</v>
      </c>
      <c r="Q144" s="32">
        <f>SUM(Q138:Q143)</f>
        <v>3996513</v>
      </c>
      <c r="R144" s="32">
        <f>SUM(R138:R143)</f>
        <v>3996513</v>
      </c>
      <c r="S144" s="32">
        <f>SUM(S138:S143)</f>
        <v>3793480</v>
      </c>
      <c r="T144" s="37">
        <f t="shared" si="38"/>
        <v>0.94919746288827289</v>
      </c>
      <c r="U144" s="37">
        <f t="shared" si="39"/>
        <v>-0.96863933862830687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1392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1392</v>
      </c>
      <c r="O145" s="36">
        <f t="shared" si="37"/>
        <v>0</v>
      </c>
      <c r="P145" s="31">
        <v>261</v>
      </c>
      <c r="Q145" s="31">
        <v>0</v>
      </c>
      <c r="R145" s="31">
        <v>0</v>
      </c>
      <c r="S145" s="31">
        <v>261</v>
      </c>
      <c r="T145" s="36">
        <f t="shared" si="38"/>
        <v>0</v>
      </c>
      <c r="U145" s="36">
        <f t="shared" si="39"/>
        <v>-1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1392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1392</v>
      </c>
      <c r="O150" s="37">
        <f t="shared" si="37"/>
        <v>0</v>
      </c>
      <c r="P150" s="32">
        <f>SUM(P145:P149)</f>
        <v>261</v>
      </c>
      <c r="Q150" s="32">
        <f>SUM(Q145:Q149)</f>
        <v>0</v>
      </c>
      <c r="R150" s="32">
        <f>SUM(R145:R149)</f>
        <v>0</v>
      </c>
      <c r="S150" s="32">
        <f>SUM(S145:S149)</f>
        <v>261</v>
      </c>
      <c r="T150" s="37">
        <f t="shared" si="38"/>
        <v>0</v>
      </c>
      <c r="U150" s="37">
        <f t="shared" si="39"/>
        <v>-1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1030000</v>
      </c>
      <c r="E151" s="31">
        <v>1030000</v>
      </c>
      <c r="F151" s="31">
        <v>233414</v>
      </c>
      <c r="G151" s="36">
        <f t="shared" si="32"/>
        <v>0.22661553398058251</v>
      </c>
      <c r="H151" s="31">
        <v>233421</v>
      </c>
      <c r="I151" s="36">
        <f t="shared" si="33"/>
        <v>0.22662233009708738</v>
      </c>
      <c r="J151" s="31">
        <v>233418</v>
      </c>
      <c r="K151" s="36">
        <f t="shared" si="34"/>
        <v>0.22661941747572817</v>
      </c>
      <c r="L151" s="31">
        <v>0</v>
      </c>
      <c r="M151" s="36">
        <f t="shared" si="35"/>
        <v>0</v>
      </c>
      <c r="N151" s="31">
        <f t="shared" si="36"/>
        <v>700253</v>
      </c>
      <c r="O151" s="36">
        <f t="shared" si="37"/>
        <v>0.67985728155339809</v>
      </c>
      <c r="P151" s="31">
        <v>109013</v>
      </c>
      <c r="Q151" s="31">
        <v>577000</v>
      </c>
      <c r="R151" s="31">
        <v>898000</v>
      </c>
      <c r="S151" s="31">
        <v>109013</v>
      </c>
      <c r="T151" s="36">
        <f t="shared" si="38"/>
        <v>0.12139532293986637</v>
      </c>
      <c r="U151" s="36">
        <f t="shared" si="39"/>
        <v>1.1411941695027199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5451000</v>
      </c>
      <c r="E152" s="31">
        <v>11601000</v>
      </c>
      <c r="F152" s="31">
        <v>2560462</v>
      </c>
      <c r="G152" s="36">
        <f t="shared" si="32"/>
        <v>0.46972335351311684</v>
      </c>
      <c r="H152" s="31">
        <v>3025397</v>
      </c>
      <c r="I152" s="36">
        <f t="shared" si="33"/>
        <v>0.55501687763713081</v>
      </c>
      <c r="J152" s="31">
        <v>3287618</v>
      </c>
      <c r="K152" s="36">
        <f t="shared" si="34"/>
        <v>0.28339091457632964</v>
      </c>
      <c r="L152" s="31">
        <v>0</v>
      </c>
      <c r="M152" s="36">
        <f t="shared" si="35"/>
        <v>0</v>
      </c>
      <c r="N152" s="31">
        <f t="shared" si="36"/>
        <v>8873477</v>
      </c>
      <c r="O152" s="36">
        <f t="shared" si="37"/>
        <v>0.76488897508835441</v>
      </c>
      <c r="P152" s="31">
        <v>3149002</v>
      </c>
      <c r="Q152" s="31">
        <v>5836800</v>
      </c>
      <c r="R152" s="31">
        <v>6313801</v>
      </c>
      <c r="S152" s="31">
        <v>7327884</v>
      </c>
      <c r="T152" s="36">
        <f t="shared" si="38"/>
        <v>1.1606137095546725</v>
      </c>
      <c r="U152" s="36">
        <f t="shared" si="39"/>
        <v>4.4019025710367865E-2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5632600</v>
      </c>
      <c r="E153" s="31">
        <v>5509200</v>
      </c>
      <c r="F153" s="31">
        <v>786965</v>
      </c>
      <c r="G153" s="36">
        <f t="shared" si="32"/>
        <v>0.13971611689095623</v>
      </c>
      <c r="H153" s="31">
        <v>794201</v>
      </c>
      <c r="I153" s="36">
        <f t="shared" si="33"/>
        <v>0.14100078116677911</v>
      </c>
      <c r="J153" s="31">
        <v>862106</v>
      </c>
      <c r="K153" s="36">
        <f t="shared" si="34"/>
        <v>0.15648478908008423</v>
      </c>
      <c r="L153" s="31">
        <v>0</v>
      </c>
      <c r="M153" s="36">
        <f t="shared" si="35"/>
        <v>0</v>
      </c>
      <c r="N153" s="31">
        <f t="shared" si="36"/>
        <v>2443272</v>
      </c>
      <c r="O153" s="36">
        <f t="shared" si="37"/>
        <v>0.44348943585275541</v>
      </c>
      <c r="P153" s="31">
        <v>977109</v>
      </c>
      <c r="Q153" s="31">
        <v>6911180</v>
      </c>
      <c r="R153" s="31">
        <v>6911180</v>
      </c>
      <c r="S153" s="31">
        <v>3274573</v>
      </c>
      <c r="T153" s="36">
        <f t="shared" si="38"/>
        <v>0.47380809065890339</v>
      </c>
      <c r="U153" s="36">
        <f t="shared" si="39"/>
        <v>-0.11769720675994177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12113600</v>
      </c>
      <c r="E157" s="32">
        <f>SUM(E151:E156)</f>
        <v>18140200</v>
      </c>
      <c r="F157" s="32">
        <f>SUM(F151:F156)</f>
        <v>3580841</v>
      </c>
      <c r="G157" s="37">
        <f t="shared" si="32"/>
        <v>0.2956050224541012</v>
      </c>
      <c r="H157" s="32">
        <f>SUM(H151:H156)</f>
        <v>4053019</v>
      </c>
      <c r="I157" s="37">
        <f t="shared" si="33"/>
        <v>0.33458418636903975</v>
      </c>
      <c r="J157" s="32">
        <f>SUM(J151:J156)</f>
        <v>4383142</v>
      </c>
      <c r="K157" s="37">
        <f t="shared" si="34"/>
        <v>0.24162589166602352</v>
      </c>
      <c r="L157" s="32">
        <f>SUM(L151:L156)</f>
        <v>0</v>
      </c>
      <c r="M157" s="37">
        <f t="shared" si="35"/>
        <v>0</v>
      </c>
      <c r="N157" s="32">
        <f t="shared" si="36"/>
        <v>12017002</v>
      </c>
      <c r="O157" s="37">
        <f t="shared" si="37"/>
        <v>0.66245146139513345</v>
      </c>
      <c r="P157" s="32">
        <f>SUM(P151:P156)</f>
        <v>4235124</v>
      </c>
      <c r="Q157" s="32">
        <f>SUM(Q151:Q156)</f>
        <v>13324980</v>
      </c>
      <c r="R157" s="32">
        <f>SUM(R151:R156)</f>
        <v>14122981</v>
      </c>
      <c r="S157" s="32">
        <f>SUM(S151:S156)</f>
        <v>10711470</v>
      </c>
      <c r="T157" s="37">
        <f t="shared" si="38"/>
        <v>0.75844256959631962</v>
      </c>
      <c r="U157" s="37">
        <f t="shared" si="39"/>
        <v>3.4950098273391683E-2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58292880</v>
      </c>
      <c r="E159" s="31">
        <v>58342880</v>
      </c>
      <c r="F159" s="31">
        <v>24152171</v>
      </c>
      <c r="G159" s="36">
        <f t="shared" si="32"/>
        <v>0.41432454529609791</v>
      </c>
      <c r="H159" s="31">
        <v>19213826</v>
      </c>
      <c r="I159" s="36">
        <f t="shared" si="33"/>
        <v>0.32960845303920477</v>
      </c>
      <c r="J159" s="31">
        <v>14491278</v>
      </c>
      <c r="K159" s="36">
        <f t="shared" si="34"/>
        <v>0.24838125920420795</v>
      </c>
      <c r="L159" s="31">
        <v>0</v>
      </c>
      <c r="M159" s="36">
        <f t="shared" si="35"/>
        <v>0</v>
      </c>
      <c r="N159" s="31">
        <f t="shared" si="36"/>
        <v>57857275</v>
      </c>
      <c r="O159" s="36">
        <f t="shared" si="37"/>
        <v>0.99167670502381777</v>
      </c>
      <c r="P159" s="31">
        <v>19732271</v>
      </c>
      <c r="Q159" s="31">
        <v>51303576</v>
      </c>
      <c r="R159" s="31">
        <v>51403576</v>
      </c>
      <c r="S159" s="31">
        <v>50914856</v>
      </c>
      <c r="T159" s="36">
        <f t="shared" si="38"/>
        <v>0.99049249025009467</v>
      </c>
      <c r="U159" s="36">
        <f t="shared" si="39"/>
        <v>-0.26560516019671532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58292880</v>
      </c>
      <c r="E163" s="32">
        <f>SUM(E158:E162)</f>
        <v>58342880</v>
      </c>
      <c r="F163" s="32">
        <f>SUM(F158:F162)</f>
        <v>24152171</v>
      </c>
      <c r="G163" s="37">
        <f t="shared" si="32"/>
        <v>0.41432454529609791</v>
      </c>
      <c r="H163" s="32">
        <f>SUM(H158:H162)</f>
        <v>19213826</v>
      </c>
      <c r="I163" s="37">
        <f t="shared" si="33"/>
        <v>0.32960845303920477</v>
      </c>
      <c r="J163" s="32">
        <f>SUM(J158:J162)</f>
        <v>14491278</v>
      </c>
      <c r="K163" s="37">
        <f t="shared" si="34"/>
        <v>0.24838125920420795</v>
      </c>
      <c r="L163" s="32">
        <f>SUM(L158:L162)</f>
        <v>0</v>
      </c>
      <c r="M163" s="37">
        <f t="shared" si="35"/>
        <v>0</v>
      </c>
      <c r="N163" s="32">
        <f t="shared" si="36"/>
        <v>57857275</v>
      </c>
      <c r="O163" s="37">
        <f t="shared" si="37"/>
        <v>0.99167670502381777</v>
      </c>
      <c r="P163" s="32">
        <f>SUM(P158:P162)</f>
        <v>19732271</v>
      </c>
      <c r="Q163" s="32">
        <f>SUM(Q158:Q162)</f>
        <v>51303576</v>
      </c>
      <c r="R163" s="32">
        <f>SUM(R158:R162)</f>
        <v>51403576</v>
      </c>
      <c r="S163" s="32">
        <f>SUM(S158:S162)</f>
        <v>50914856</v>
      </c>
      <c r="T163" s="37">
        <f t="shared" si="38"/>
        <v>0.99049249025009467</v>
      </c>
      <c r="U163" s="37">
        <f t="shared" si="39"/>
        <v>-0.26560516019671532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333408</v>
      </c>
      <c r="E164" s="31">
        <v>333408</v>
      </c>
      <c r="F164" s="31">
        <v>53678</v>
      </c>
      <c r="G164" s="36">
        <f t="shared" si="32"/>
        <v>0.16099793646223245</v>
      </c>
      <c r="H164" s="31">
        <v>108759</v>
      </c>
      <c r="I164" s="36">
        <f t="shared" si="33"/>
        <v>0.32620393031960843</v>
      </c>
      <c r="J164" s="31">
        <v>84821</v>
      </c>
      <c r="K164" s="36">
        <f t="shared" si="34"/>
        <v>0.25440601305307609</v>
      </c>
      <c r="L164" s="31">
        <v>0</v>
      </c>
      <c r="M164" s="36">
        <f t="shared" si="35"/>
        <v>0</v>
      </c>
      <c r="N164" s="31">
        <f t="shared" si="36"/>
        <v>247258</v>
      </c>
      <c r="O164" s="36">
        <f t="shared" si="37"/>
        <v>0.74160787983491694</v>
      </c>
      <c r="P164" s="31">
        <v>74027</v>
      </c>
      <c r="Q164" s="31">
        <v>125156</v>
      </c>
      <c r="R164" s="31">
        <v>316626</v>
      </c>
      <c r="S164" s="31">
        <v>232342</v>
      </c>
      <c r="T164" s="36">
        <f t="shared" si="38"/>
        <v>0.73380581506256592</v>
      </c>
      <c r="U164" s="36">
        <f t="shared" si="39"/>
        <v>0.14581166331203477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333408</v>
      </c>
      <c r="E169" s="32">
        <f>SUM(E164:E168)</f>
        <v>333408</v>
      </c>
      <c r="F169" s="32">
        <f>SUM(F164:F168)</f>
        <v>53678</v>
      </c>
      <c r="G169" s="37">
        <f t="shared" si="32"/>
        <v>0.16099793646223245</v>
      </c>
      <c r="H169" s="32">
        <f>SUM(H164:H168)</f>
        <v>108759</v>
      </c>
      <c r="I169" s="37">
        <f t="shared" si="33"/>
        <v>0.32620393031960843</v>
      </c>
      <c r="J169" s="32">
        <f>SUM(J164:J168)</f>
        <v>84821</v>
      </c>
      <c r="K169" s="37">
        <f t="shared" si="34"/>
        <v>0.25440601305307609</v>
      </c>
      <c r="L169" s="32">
        <f>SUM(L164:L168)</f>
        <v>0</v>
      </c>
      <c r="M169" s="37">
        <f t="shared" si="35"/>
        <v>0</v>
      </c>
      <c r="N169" s="32">
        <f t="shared" si="36"/>
        <v>247258</v>
      </c>
      <c r="O169" s="37">
        <f t="shared" si="37"/>
        <v>0.74160787983491694</v>
      </c>
      <c r="P169" s="32">
        <f>SUM(P164:P168)</f>
        <v>74027</v>
      </c>
      <c r="Q169" s="32">
        <f>SUM(Q164:Q168)</f>
        <v>125156</v>
      </c>
      <c r="R169" s="32">
        <f>SUM(R164:R168)</f>
        <v>316626</v>
      </c>
      <c r="S169" s="32">
        <f>SUM(S164:S168)</f>
        <v>232342</v>
      </c>
      <c r="T169" s="37">
        <f t="shared" si="38"/>
        <v>0.73380581506256592</v>
      </c>
      <c r="U169" s="37">
        <f t="shared" si="39"/>
        <v>0.14581166331203477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356701249</v>
      </c>
      <c r="E170" s="32">
        <f>SUM(E105,E107:E111,E113:E120,E122:E125,E127:E131,E133:E136,E138:E143,E145:E149,E151:E156,E158:E162,E164:E168)</f>
        <v>353317435</v>
      </c>
      <c r="F170" s="32">
        <f>SUM(F105,F107:F111,F113:F120,F122:F125,F127:F131,F133:F136,F138:F143,F145:F149,F151:F156,F158:F162,F164:F168)</f>
        <v>58327811</v>
      </c>
      <c r="G170" s="37">
        <f t="shared" si="32"/>
        <v>0.16352006381676562</v>
      </c>
      <c r="H170" s="32">
        <f>SUM(H105,H107:H111,H113:H120,H122:H125,H127:H131,H133:H136,H138:H143,H145:H149,H151:H156,H158:H162,H164:H168)</f>
        <v>108671609</v>
      </c>
      <c r="I170" s="37">
        <f t="shared" si="33"/>
        <v>0.30465721469901552</v>
      </c>
      <c r="J170" s="32">
        <f>SUM(J105,J107:J111,J113:J120,J122:J125,J127:J131,J133:J136,J138:J143,J145:J149,J151:J156,J158:J162,J164:J168)</f>
        <v>75289371</v>
      </c>
      <c r="K170" s="37">
        <f t="shared" si="34"/>
        <v>0.21309271363865753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242288791</v>
      </c>
      <c r="O170" s="37">
        <f t="shared" si="37"/>
        <v>0.68575384908474724</v>
      </c>
      <c r="P170" s="32">
        <f>SUM(P105,P107:P111,P113:P120,P122:P125,P127:P131,P133:P136,P138:P143,P145:P149,P151:P156,P158:P162,P164:P168)</f>
        <v>76846179</v>
      </c>
      <c r="Q170" s="32">
        <f>SUM(Q105,Q107:Q111,Q113:Q120,Q122:Q125,Q127:Q131,Q133:Q136,Q138:Q143,Q145:Q149,Q151:Q156,Q158:Q162,Q164:Q168)</f>
        <v>246535896</v>
      </c>
      <c r="R170" s="32">
        <f>SUM(R105,R107:R111,R113:R120,R122:R125,R127:R131,R133:R136,R138:R143,R145:R149,R151:R156,R158:R162,R164:R168)</f>
        <v>292512864</v>
      </c>
      <c r="S170" s="32">
        <f>SUM(S105,S107:S111,S113:S120,S122:S125,S127:S131,S133:S136,S138:S143,S145:S149,S151:S156,S158:S162,S164:S168)</f>
        <v>220578841</v>
      </c>
      <c r="T170" s="37">
        <f t="shared" si="38"/>
        <v>0.75408253156346661</v>
      </c>
      <c r="U170" s="37">
        <f t="shared" si="39"/>
        <v>-2.0258756131518285E-2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450000</v>
      </c>
      <c r="E173" s="31">
        <v>60000</v>
      </c>
      <c r="F173" s="31">
        <v>22527</v>
      </c>
      <c r="G173" s="36">
        <f t="shared" ref="G173:G205" si="40">IF(($D173     =0),0,($F173     /$D173     ))</f>
        <v>5.006E-2</v>
      </c>
      <c r="H173" s="31">
        <v>8882</v>
      </c>
      <c r="I173" s="36">
        <f t="shared" ref="I173:I205" si="41">IF(($D173     =0),0,($H173     /$D173     ))</f>
        <v>1.9737777777777778E-2</v>
      </c>
      <c r="J173" s="31">
        <v>8869</v>
      </c>
      <c r="K173" s="36">
        <f t="shared" ref="K173:K205" si="42">IF(($E173     =0),0,($J173     /$E173     ))</f>
        <v>0.14781666666666668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40278</v>
      </c>
      <c r="O173" s="36">
        <f t="shared" ref="O173:O205" si="45">IF(($E173     =0),0,($N173     /$E173     ))</f>
        <v>0.67130000000000001</v>
      </c>
      <c r="P173" s="31">
        <v>10306</v>
      </c>
      <c r="Q173" s="31">
        <v>50000</v>
      </c>
      <c r="R173" s="31">
        <v>450000</v>
      </c>
      <c r="S173" s="31">
        <v>237616</v>
      </c>
      <c r="T173" s="36">
        <f t="shared" ref="T173:T205" si="46">IF(($R173     =0),0,($S173     /$R173     ))</f>
        <v>0.52803555555555559</v>
      </c>
      <c r="U173" s="36">
        <f t="shared" ref="U173:U205" si="47">IF(($P173     =0),0,(($J173     /$P173     )-1))</f>
        <v>-0.13943333980205708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143304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136092</v>
      </c>
      <c r="R174" s="31">
        <v>136092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481416</v>
      </c>
      <c r="E175" s="31">
        <v>502320</v>
      </c>
      <c r="F175" s="31">
        <v>71542</v>
      </c>
      <c r="G175" s="36">
        <f t="shared" si="40"/>
        <v>0.14860744138125861</v>
      </c>
      <c r="H175" s="31">
        <v>84110</v>
      </c>
      <c r="I175" s="36">
        <f t="shared" si="41"/>
        <v>0.17471376107150571</v>
      </c>
      <c r="J175" s="31">
        <v>44497</v>
      </c>
      <c r="K175" s="36">
        <f t="shared" si="42"/>
        <v>8.8582974996018471E-2</v>
      </c>
      <c r="L175" s="31">
        <v>0</v>
      </c>
      <c r="M175" s="36">
        <f t="shared" si="43"/>
        <v>0</v>
      </c>
      <c r="N175" s="31">
        <f t="shared" si="44"/>
        <v>200149</v>
      </c>
      <c r="O175" s="36">
        <f t="shared" si="45"/>
        <v>0.39844919573180443</v>
      </c>
      <c r="P175" s="31">
        <v>62642</v>
      </c>
      <c r="Q175" s="31">
        <v>471416</v>
      </c>
      <c r="R175" s="31">
        <v>471416</v>
      </c>
      <c r="S175" s="31">
        <v>196447</v>
      </c>
      <c r="T175" s="36">
        <f t="shared" si="46"/>
        <v>0.41671687002562491</v>
      </c>
      <c r="U175" s="36">
        <f t="shared" si="47"/>
        <v>-0.28966188819003225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3198</v>
      </c>
      <c r="G178" s="36">
        <f t="shared" si="40"/>
        <v>0</v>
      </c>
      <c r="H178" s="31">
        <v>3198</v>
      </c>
      <c r="I178" s="36">
        <f t="shared" si="41"/>
        <v>0</v>
      </c>
      <c r="J178" s="31">
        <v>3198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9594</v>
      </c>
      <c r="O178" s="36">
        <f t="shared" si="45"/>
        <v>0</v>
      </c>
      <c r="P178" s="31">
        <v>3036</v>
      </c>
      <c r="Q178" s="31">
        <v>0</v>
      </c>
      <c r="R178" s="31">
        <v>0</v>
      </c>
      <c r="S178" s="31">
        <v>8096</v>
      </c>
      <c r="T178" s="36">
        <f t="shared" si="46"/>
        <v>0</v>
      </c>
      <c r="U178" s="36">
        <f t="shared" si="47"/>
        <v>5.3359683794466317E-2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1074720</v>
      </c>
      <c r="E179" s="32">
        <f>SUM(E173:E178)</f>
        <v>562320</v>
      </c>
      <c r="F179" s="32">
        <f>SUM(F173:F178)</f>
        <v>97267</v>
      </c>
      <c r="G179" s="37">
        <f t="shared" si="40"/>
        <v>9.0504503498585673E-2</v>
      </c>
      <c r="H179" s="32">
        <f>SUM(H173:H178)</f>
        <v>96190</v>
      </c>
      <c r="I179" s="37">
        <f t="shared" si="41"/>
        <v>8.9502382015780854E-2</v>
      </c>
      <c r="J179" s="32">
        <f>SUM(J173:J178)</f>
        <v>56564</v>
      </c>
      <c r="K179" s="37">
        <f t="shared" si="42"/>
        <v>0.10059041115379143</v>
      </c>
      <c r="L179" s="32">
        <f>SUM(L173:L178)</f>
        <v>0</v>
      </c>
      <c r="M179" s="37">
        <f t="shared" si="43"/>
        <v>0</v>
      </c>
      <c r="N179" s="32">
        <f t="shared" si="44"/>
        <v>250021</v>
      </c>
      <c r="O179" s="37">
        <f t="shared" si="45"/>
        <v>0.44462405747617018</v>
      </c>
      <c r="P179" s="32">
        <f>SUM(P173:P178)</f>
        <v>75984</v>
      </c>
      <c r="Q179" s="32">
        <f>SUM(Q173:Q178)</f>
        <v>657508</v>
      </c>
      <c r="R179" s="32">
        <f>SUM(R173:R178)</f>
        <v>1057508</v>
      </c>
      <c r="S179" s="32">
        <f>SUM(S173:S178)</f>
        <v>442159</v>
      </c>
      <c r="T179" s="37">
        <f t="shared" si="46"/>
        <v>0.41811409464514687</v>
      </c>
      <c r="U179" s="37">
        <f t="shared" si="47"/>
        <v>-0.25558012213097492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1700000</v>
      </c>
      <c r="E181" s="31">
        <v>1400000</v>
      </c>
      <c r="F181" s="31">
        <v>398882</v>
      </c>
      <c r="G181" s="36">
        <f t="shared" si="40"/>
        <v>0.23463647058823531</v>
      </c>
      <c r="H181" s="31">
        <v>313096</v>
      </c>
      <c r="I181" s="36">
        <f t="shared" si="41"/>
        <v>0.18417411764705882</v>
      </c>
      <c r="J181" s="31">
        <v>215272</v>
      </c>
      <c r="K181" s="36">
        <f t="shared" si="42"/>
        <v>0.15376571428571428</v>
      </c>
      <c r="L181" s="31">
        <v>0</v>
      </c>
      <c r="M181" s="36">
        <f t="shared" si="43"/>
        <v>0</v>
      </c>
      <c r="N181" s="31">
        <f t="shared" si="44"/>
        <v>927250</v>
      </c>
      <c r="O181" s="36">
        <f t="shared" si="45"/>
        <v>0.66232142857142862</v>
      </c>
      <c r="P181" s="31">
        <v>662140</v>
      </c>
      <c r="Q181" s="31">
        <v>1257600</v>
      </c>
      <c r="R181" s="31">
        <v>1500000</v>
      </c>
      <c r="S181" s="31">
        <v>1316024</v>
      </c>
      <c r="T181" s="36">
        <f t="shared" si="46"/>
        <v>0.87734933333333331</v>
      </c>
      <c r="U181" s="36">
        <f t="shared" si="47"/>
        <v>-0.67488446552088677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107178</v>
      </c>
      <c r="E182" s="31">
        <v>107178</v>
      </c>
      <c r="F182" s="31">
        <v>32301</v>
      </c>
      <c r="G182" s="36">
        <f t="shared" si="40"/>
        <v>0.30137714829535911</v>
      </c>
      <c r="H182" s="31">
        <v>32301</v>
      </c>
      <c r="I182" s="36">
        <f t="shared" si="41"/>
        <v>0.30137714829535911</v>
      </c>
      <c r="J182" s="31">
        <v>32301</v>
      </c>
      <c r="K182" s="36">
        <f t="shared" si="42"/>
        <v>0.30137714829535911</v>
      </c>
      <c r="L182" s="31">
        <v>0</v>
      </c>
      <c r="M182" s="36">
        <f t="shared" si="43"/>
        <v>0</v>
      </c>
      <c r="N182" s="31">
        <f t="shared" si="44"/>
        <v>96903</v>
      </c>
      <c r="O182" s="36">
        <f t="shared" si="45"/>
        <v>0.90413144488607733</v>
      </c>
      <c r="P182" s="31">
        <v>32301</v>
      </c>
      <c r="Q182" s="31">
        <v>101784</v>
      </c>
      <c r="R182" s="31">
        <v>101784</v>
      </c>
      <c r="S182" s="31">
        <v>64818</v>
      </c>
      <c r="T182" s="36">
        <f t="shared" si="46"/>
        <v>0.6368191464277293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1807178</v>
      </c>
      <c r="E185" s="32">
        <f>SUM(E180:E184)</f>
        <v>1507178</v>
      </c>
      <c r="F185" s="32">
        <f>SUM(F180:F184)</f>
        <v>431183</v>
      </c>
      <c r="G185" s="37">
        <f t="shared" si="40"/>
        <v>0.23859464867323529</v>
      </c>
      <c r="H185" s="32">
        <f>SUM(H180:H184)</f>
        <v>345397</v>
      </c>
      <c r="I185" s="37">
        <f t="shared" si="41"/>
        <v>0.19112505796329968</v>
      </c>
      <c r="J185" s="32">
        <f>SUM(J180:J184)</f>
        <v>247573</v>
      </c>
      <c r="K185" s="37">
        <f t="shared" si="42"/>
        <v>0.16426261529825939</v>
      </c>
      <c r="L185" s="32">
        <f>SUM(L180:L184)</f>
        <v>0</v>
      </c>
      <c r="M185" s="37">
        <f t="shared" si="43"/>
        <v>0</v>
      </c>
      <c r="N185" s="32">
        <f t="shared" si="44"/>
        <v>1024153</v>
      </c>
      <c r="O185" s="37">
        <f t="shared" si="45"/>
        <v>0.67951695154785963</v>
      </c>
      <c r="P185" s="32">
        <f>SUM(P180:P184)</f>
        <v>694441</v>
      </c>
      <c r="Q185" s="32">
        <f>SUM(Q180:Q184)</f>
        <v>1359384</v>
      </c>
      <c r="R185" s="32">
        <f>SUM(R180:R184)</f>
        <v>1601784</v>
      </c>
      <c r="S185" s="32">
        <f>SUM(S180:S184)</f>
        <v>1380842</v>
      </c>
      <c r="T185" s="37">
        <f t="shared" si="46"/>
        <v>0.86206504747206869</v>
      </c>
      <c r="U185" s="37">
        <f t="shared" si="47"/>
        <v>-0.64349311172583423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249544</v>
      </c>
      <c r="E187" s="31">
        <v>249544</v>
      </c>
      <c r="F187" s="31">
        <v>56691</v>
      </c>
      <c r="G187" s="36">
        <f t="shared" si="40"/>
        <v>0.22717837335299587</v>
      </c>
      <c r="H187" s="31">
        <v>55392</v>
      </c>
      <c r="I187" s="36">
        <f t="shared" si="41"/>
        <v>0.22197287853043951</v>
      </c>
      <c r="J187" s="31">
        <v>55393</v>
      </c>
      <c r="K187" s="36">
        <f t="shared" si="42"/>
        <v>0.22197688583977174</v>
      </c>
      <c r="L187" s="31">
        <v>0</v>
      </c>
      <c r="M187" s="36">
        <f t="shared" si="43"/>
        <v>0</v>
      </c>
      <c r="N187" s="31">
        <f t="shared" si="44"/>
        <v>167476</v>
      </c>
      <c r="O187" s="36">
        <f t="shared" si="45"/>
        <v>0.67112813772320712</v>
      </c>
      <c r="P187" s="31">
        <v>55321</v>
      </c>
      <c r="Q187" s="31">
        <v>269991</v>
      </c>
      <c r="R187" s="31">
        <v>269991</v>
      </c>
      <c r="S187" s="31">
        <v>151916</v>
      </c>
      <c r="T187" s="36">
        <f t="shared" si="46"/>
        <v>0.56267060753876985</v>
      </c>
      <c r="U187" s="36">
        <f t="shared" si="47"/>
        <v>1.301494911516432E-3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3632802</v>
      </c>
      <c r="E188" s="31">
        <v>3000698</v>
      </c>
      <c r="F188" s="31">
        <v>836986</v>
      </c>
      <c r="G188" s="36">
        <f t="shared" si="40"/>
        <v>0.23039681215766783</v>
      </c>
      <c r="H188" s="31">
        <v>715351</v>
      </c>
      <c r="I188" s="36">
        <f t="shared" si="41"/>
        <v>0.19691439280202994</v>
      </c>
      <c r="J188" s="31">
        <v>904191</v>
      </c>
      <c r="K188" s="36">
        <f t="shared" si="42"/>
        <v>0.30132689127662965</v>
      </c>
      <c r="L188" s="31">
        <v>0</v>
      </c>
      <c r="M188" s="36">
        <f t="shared" si="43"/>
        <v>0</v>
      </c>
      <c r="N188" s="31">
        <f t="shared" si="44"/>
        <v>2456528</v>
      </c>
      <c r="O188" s="36">
        <f t="shared" si="45"/>
        <v>0.81865219358962482</v>
      </c>
      <c r="P188" s="31">
        <v>711848</v>
      </c>
      <c r="Q188" s="31">
        <v>3469728</v>
      </c>
      <c r="R188" s="31">
        <v>3469728</v>
      </c>
      <c r="S188" s="31">
        <v>3137409</v>
      </c>
      <c r="T188" s="36">
        <f t="shared" si="46"/>
        <v>0.90422332816866335</v>
      </c>
      <c r="U188" s="36">
        <f t="shared" si="47"/>
        <v>0.2702023465683685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5167000</v>
      </c>
      <c r="E190" s="31">
        <v>4798000</v>
      </c>
      <c r="F190" s="31">
        <v>2152916</v>
      </c>
      <c r="G190" s="36">
        <f t="shared" si="40"/>
        <v>0.4166665376427327</v>
      </c>
      <c r="H190" s="31">
        <v>1722333</v>
      </c>
      <c r="I190" s="36">
        <f t="shared" si="41"/>
        <v>0.33333326882136638</v>
      </c>
      <c r="J190" s="31">
        <v>1291750</v>
      </c>
      <c r="K190" s="36">
        <f t="shared" si="42"/>
        <v>0.26922676115047939</v>
      </c>
      <c r="L190" s="31">
        <v>0</v>
      </c>
      <c r="M190" s="36">
        <f t="shared" si="43"/>
        <v>0</v>
      </c>
      <c r="N190" s="31">
        <f t="shared" si="44"/>
        <v>5166999</v>
      </c>
      <c r="O190" s="36">
        <f t="shared" si="45"/>
        <v>1.0769068361817424</v>
      </c>
      <c r="P190" s="31">
        <v>1340366817</v>
      </c>
      <c r="Q190" s="31">
        <v>4787000</v>
      </c>
      <c r="R190" s="31">
        <v>4835000</v>
      </c>
      <c r="S190" s="31">
        <v>1343811659</v>
      </c>
      <c r="T190" s="36">
        <f t="shared" si="46"/>
        <v>277.93415904860393</v>
      </c>
      <c r="U190" s="36">
        <f t="shared" si="47"/>
        <v>-0.9990362712776707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9049346</v>
      </c>
      <c r="E191" s="32">
        <f>SUM(E186:E190)</f>
        <v>8048242</v>
      </c>
      <c r="F191" s="32">
        <f>SUM(F186:F190)</f>
        <v>3046593</v>
      </c>
      <c r="G191" s="37">
        <f t="shared" si="40"/>
        <v>0.33666443961806741</v>
      </c>
      <c r="H191" s="32">
        <f>SUM(H186:H190)</f>
        <v>2493076</v>
      </c>
      <c r="I191" s="37">
        <f t="shared" si="41"/>
        <v>0.27549791996018275</v>
      </c>
      <c r="J191" s="32">
        <f>SUM(J186:J190)</f>
        <v>2251334</v>
      </c>
      <c r="K191" s="37">
        <f t="shared" si="42"/>
        <v>0.27972990871795356</v>
      </c>
      <c r="L191" s="32">
        <f>SUM(L186:L190)</f>
        <v>0</v>
      </c>
      <c r="M191" s="37">
        <f t="shared" si="43"/>
        <v>0</v>
      </c>
      <c r="N191" s="32">
        <f t="shared" si="44"/>
        <v>7791003</v>
      </c>
      <c r="O191" s="37">
        <f t="shared" si="45"/>
        <v>0.96803786466659425</v>
      </c>
      <c r="P191" s="32">
        <f>SUM(P186:P190)</f>
        <v>1341133986</v>
      </c>
      <c r="Q191" s="32">
        <f>SUM(Q186:Q190)</f>
        <v>8526719</v>
      </c>
      <c r="R191" s="32">
        <f>SUM(R186:R190)</f>
        <v>8574719</v>
      </c>
      <c r="S191" s="32">
        <f>SUM(S186:S190)</f>
        <v>1347100984</v>
      </c>
      <c r="T191" s="37">
        <f t="shared" si="46"/>
        <v>157.10147282960526</v>
      </c>
      <c r="U191" s="37">
        <f t="shared" si="47"/>
        <v>-0.99832132059622569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7320</v>
      </c>
      <c r="E195" s="31">
        <v>7320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2529</v>
      </c>
      <c r="K195" s="36">
        <f t="shared" si="42"/>
        <v>0.3454918032786885</v>
      </c>
      <c r="L195" s="31">
        <v>0</v>
      </c>
      <c r="M195" s="36">
        <f t="shared" si="43"/>
        <v>0</v>
      </c>
      <c r="N195" s="31">
        <f t="shared" si="44"/>
        <v>2529</v>
      </c>
      <c r="O195" s="36">
        <f t="shared" si="45"/>
        <v>0.3454918032786885</v>
      </c>
      <c r="P195" s="31">
        <v>0</v>
      </c>
      <c r="Q195" s="31">
        <v>6952</v>
      </c>
      <c r="R195" s="31">
        <v>6952</v>
      </c>
      <c r="S195" s="31">
        <v>435</v>
      </c>
      <c r="T195" s="36">
        <f t="shared" si="46"/>
        <v>6.2571921749136936E-2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66785</v>
      </c>
      <c r="E196" s="31">
        <v>66785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1183</v>
      </c>
      <c r="K196" s="36">
        <f t="shared" si="42"/>
        <v>1.771355843378004E-2</v>
      </c>
      <c r="L196" s="31">
        <v>0</v>
      </c>
      <c r="M196" s="36">
        <f t="shared" si="43"/>
        <v>0</v>
      </c>
      <c r="N196" s="31">
        <f t="shared" si="44"/>
        <v>1183</v>
      </c>
      <c r="O196" s="36">
        <f t="shared" si="45"/>
        <v>1.771355843378004E-2</v>
      </c>
      <c r="P196" s="31">
        <v>792</v>
      </c>
      <c r="Q196" s="31">
        <v>63424</v>
      </c>
      <c r="R196" s="31">
        <v>63424</v>
      </c>
      <c r="S196" s="31">
        <v>3501</v>
      </c>
      <c r="T196" s="36">
        <f t="shared" si="46"/>
        <v>5.5199924318869831E-2</v>
      </c>
      <c r="U196" s="36">
        <f t="shared" si="47"/>
        <v>0.49368686868686873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74105</v>
      </c>
      <c r="E198" s="32">
        <f>SUM(E192:E197)</f>
        <v>74105</v>
      </c>
      <c r="F198" s="32">
        <f>SUM(F192:F197)</f>
        <v>0</v>
      </c>
      <c r="G198" s="37">
        <f t="shared" si="40"/>
        <v>0</v>
      </c>
      <c r="H198" s="32">
        <f>SUM(H192:H197)</f>
        <v>0</v>
      </c>
      <c r="I198" s="37">
        <f t="shared" si="41"/>
        <v>0</v>
      </c>
      <c r="J198" s="32">
        <f>SUM(J192:J197)</f>
        <v>3712</v>
      </c>
      <c r="K198" s="37">
        <f t="shared" si="42"/>
        <v>5.0091086971189532E-2</v>
      </c>
      <c r="L198" s="32">
        <f>SUM(L192:L197)</f>
        <v>0</v>
      </c>
      <c r="M198" s="37">
        <f t="shared" si="43"/>
        <v>0</v>
      </c>
      <c r="N198" s="32">
        <f t="shared" si="44"/>
        <v>3712</v>
      </c>
      <c r="O198" s="37">
        <f t="shared" si="45"/>
        <v>5.0091086971189532E-2</v>
      </c>
      <c r="P198" s="32">
        <f>SUM(P192:P197)</f>
        <v>792</v>
      </c>
      <c r="Q198" s="32">
        <f>SUM(Q192:Q197)</f>
        <v>70376</v>
      </c>
      <c r="R198" s="32">
        <f>SUM(R192:R197)</f>
        <v>70376</v>
      </c>
      <c r="S198" s="32">
        <f>SUM(S192:S197)</f>
        <v>3936</v>
      </c>
      <c r="T198" s="37">
        <f t="shared" si="46"/>
        <v>5.5928157326361257E-2</v>
      </c>
      <c r="U198" s="37">
        <f t="shared" si="47"/>
        <v>3.6868686868686869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17595085</v>
      </c>
      <c r="E200" s="31">
        <v>17595085</v>
      </c>
      <c r="F200" s="31">
        <v>9332724</v>
      </c>
      <c r="G200" s="36">
        <f t="shared" si="40"/>
        <v>0.53041653393547117</v>
      </c>
      <c r="H200" s="31">
        <v>5272020</v>
      </c>
      <c r="I200" s="36">
        <f t="shared" si="41"/>
        <v>0.29963026606577914</v>
      </c>
      <c r="J200" s="31">
        <v>2972762</v>
      </c>
      <c r="K200" s="36">
        <f t="shared" si="42"/>
        <v>0.16895411417449815</v>
      </c>
      <c r="L200" s="31">
        <v>0</v>
      </c>
      <c r="M200" s="36">
        <f t="shared" si="43"/>
        <v>0</v>
      </c>
      <c r="N200" s="31">
        <f t="shared" si="44"/>
        <v>17577506</v>
      </c>
      <c r="O200" s="36">
        <f t="shared" si="45"/>
        <v>0.99900091417574854</v>
      </c>
      <c r="P200" s="31">
        <v>6300001</v>
      </c>
      <c r="Q200" s="31">
        <v>17075059</v>
      </c>
      <c r="R200" s="31">
        <v>17050059</v>
      </c>
      <c r="S200" s="31">
        <v>17033289</v>
      </c>
      <c r="T200" s="36">
        <f t="shared" si="46"/>
        <v>0.99901642569096094</v>
      </c>
      <c r="U200" s="36">
        <f t="shared" si="47"/>
        <v>-0.52813309077252524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17595085</v>
      </c>
      <c r="E204" s="32">
        <f>SUM(E199:E203)</f>
        <v>17595085</v>
      </c>
      <c r="F204" s="32">
        <f>SUM(F199:F203)</f>
        <v>9332724</v>
      </c>
      <c r="G204" s="37">
        <f t="shared" si="40"/>
        <v>0.53041653393547117</v>
      </c>
      <c r="H204" s="32">
        <f>SUM(H199:H203)</f>
        <v>5272020</v>
      </c>
      <c r="I204" s="37">
        <f t="shared" si="41"/>
        <v>0.29963026606577914</v>
      </c>
      <c r="J204" s="32">
        <f>SUM(J199:J203)</f>
        <v>2972762</v>
      </c>
      <c r="K204" s="37">
        <f t="shared" si="42"/>
        <v>0.16895411417449815</v>
      </c>
      <c r="L204" s="32">
        <f>SUM(L199:L203)</f>
        <v>0</v>
      </c>
      <c r="M204" s="37">
        <f t="shared" si="43"/>
        <v>0</v>
      </c>
      <c r="N204" s="32">
        <f t="shared" si="44"/>
        <v>17577506</v>
      </c>
      <c r="O204" s="37">
        <f t="shared" si="45"/>
        <v>0.99900091417574854</v>
      </c>
      <c r="P204" s="32">
        <f>SUM(P199:P203)</f>
        <v>6300001</v>
      </c>
      <c r="Q204" s="32">
        <f>SUM(Q199:Q203)</f>
        <v>17075059</v>
      </c>
      <c r="R204" s="32">
        <f>SUM(R199:R203)</f>
        <v>17050059</v>
      </c>
      <c r="S204" s="32">
        <f>SUM(S199:S203)</f>
        <v>17033289</v>
      </c>
      <c r="T204" s="37">
        <f t="shared" si="46"/>
        <v>0.99901642569096094</v>
      </c>
      <c r="U204" s="37">
        <f t="shared" si="47"/>
        <v>-0.52813309077252524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29600434</v>
      </c>
      <c r="E205" s="32">
        <f>SUM(E173:E178,E180:E184,E186:E190,E192:E197,E199:E203)</f>
        <v>27786930</v>
      </c>
      <c r="F205" s="32">
        <f>SUM(F173:F178,F180:F184,F186:F190,F192:F197,F199:F203)</f>
        <v>12907767</v>
      </c>
      <c r="G205" s="37">
        <f t="shared" si="40"/>
        <v>0.436066815777093</v>
      </c>
      <c r="H205" s="32">
        <f>SUM(H173:H178,H180:H184,H186:H190,H192:H197,H199:H203)</f>
        <v>8206683</v>
      </c>
      <c r="I205" s="37">
        <f t="shared" si="41"/>
        <v>0.27724873898808378</v>
      </c>
      <c r="J205" s="32">
        <f>SUM(J173:J178,J180:J184,J186:J190,J192:J197,J199:J203)</f>
        <v>5531945</v>
      </c>
      <c r="K205" s="37">
        <f t="shared" si="42"/>
        <v>0.1990844256634324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26646395</v>
      </c>
      <c r="O205" s="37">
        <f t="shared" si="45"/>
        <v>0.95895426374917991</v>
      </c>
      <c r="P205" s="32">
        <f>SUM(P173:P178,P180:P184,P186:P190,P192:P197,P199:P203)</f>
        <v>1348205204</v>
      </c>
      <c r="Q205" s="32">
        <f>SUM(Q173:Q178,Q180:Q184,Q186:Q190,Q192:Q197,Q199:Q203)</f>
        <v>27689046</v>
      </c>
      <c r="R205" s="32">
        <f>SUM(R173:R178,R180:R184,R186:R190,R192:R197,R199:R203)</f>
        <v>28354446</v>
      </c>
      <c r="S205" s="32">
        <f>SUM(S173:S178,S180:S184,S186:S190,S192:S197,S199:S203)</f>
        <v>1365961210</v>
      </c>
      <c r="T205" s="37">
        <f t="shared" si="46"/>
        <v>48.174498277977285</v>
      </c>
      <c r="U205" s="37">
        <f t="shared" si="47"/>
        <v>-0.99589680785715173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214196</v>
      </c>
      <c r="E209" s="31">
        <v>314308</v>
      </c>
      <c r="F209" s="31">
        <v>49043</v>
      </c>
      <c r="G209" s="36">
        <f t="shared" si="48"/>
        <v>0.22896319258996434</v>
      </c>
      <c r="H209" s="31">
        <v>38158</v>
      </c>
      <c r="I209" s="36">
        <f t="shared" si="49"/>
        <v>0.17814525014472726</v>
      </c>
      <c r="J209" s="31">
        <v>25438</v>
      </c>
      <c r="K209" s="36">
        <f t="shared" si="50"/>
        <v>8.0933351998676462E-2</v>
      </c>
      <c r="L209" s="31">
        <v>0</v>
      </c>
      <c r="M209" s="36">
        <f t="shared" si="51"/>
        <v>0</v>
      </c>
      <c r="N209" s="31">
        <f t="shared" si="52"/>
        <v>112639</v>
      </c>
      <c r="O209" s="36">
        <f t="shared" si="53"/>
        <v>0.35837140639118314</v>
      </c>
      <c r="P209" s="31">
        <v>46426</v>
      </c>
      <c r="Q209" s="31">
        <v>164390</v>
      </c>
      <c r="R209" s="31">
        <v>173681</v>
      </c>
      <c r="S209" s="31">
        <v>131304</v>
      </c>
      <c r="T209" s="36">
        <f t="shared" si="54"/>
        <v>0.75600670194206621</v>
      </c>
      <c r="U209" s="36">
        <f t="shared" si="55"/>
        <v>-0.45207426872872958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6050</v>
      </c>
      <c r="E210" s="31">
        <v>19050</v>
      </c>
      <c r="F210" s="31">
        <v>8188</v>
      </c>
      <c r="G210" s="36">
        <f t="shared" si="48"/>
        <v>1.3533884297520662</v>
      </c>
      <c r="H210" s="31">
        <v>3259</v>
      </c>
      <c r="I210" s="36">
        <f t="shared" si="49"/>
        <v>0.53867768595041321</v>
      </c>
      <c r="J210" s="31">
        <v>7186</v>
      </c>
      <c r="K210" s="36">
        <f t="shared" si="50"/>
        <v>0.37721784776902889</v>
      </c>
      <c r="L210" s="31">
        <v>0</v>
      </c>
      <c r="M210" s="36">
        <f t="shared" si="51"/>
        <v>0</v>
      </c>
      <c r="N210" s="31">
        <f t="shared" si="52"/>
        <v>18633</v>
      </c>
      <c r="O210" s="36">
        <f t="shared" si="53"/>
        <v>0.97811023622047244</v>
      </c>
      <c r="P210" s="31">
        <v>1642</v>
      </c>
      <c r="Q210" s="31">
        <v>8010</v>
      </c>
      <c r="R210" s="31">
        <v>5746</v>
      </c>
      <c r="S210" s="31">
        <v>2872</v>
      </c>
      <c r="T210" s="36">
        <f t="shared" si="54"/>
        <v>0.49982596588931433</v>
      </c>
      <c r="U210" s="36">
        <f t="shared" si="55"/>
        <v>3.3763702801461628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10278048</v>
      </c>
      <c r="E211" s="31">
        <v>10278048</v>
      </c>
      <c r="F211" s="31">
        <v>1652</v>
      </c>
      <c r="G211" s="36">
        <f t="shared" si="48"/>
        <v>1.6073090921544635E-4</v>
      </c>
      <c r="H211" s="31">
        <v>13843</v>
      </c>
      <c r="I211" s="36">
        <f t="shared" si="49"/>
        <v>1.3468510752236223E-3</v>
      </c>
      <c r="J211" s="31">
        <v>5299</v>
      </c>
      <c r="K211" s="36">
        <f t="shared" si="50"/>
        <v>5.1556482320378339E-4</v>
      </c>
      <c r="L211" s="31">
        <v>0</v>
      </c>
      <c r="M211" s="36">
        <f t="shared" si="51"/>
        <v>0</v>
      </c>
      <c r="N211" s="31">
        <f t="shared" si="52"/>
        <v>20794</v>
      </c>
      <c r="O211" s="36">
        <f t="shared" si="53"/>
        <v>2.0231468076428519E-3</v>
      </c>
      <c r="P211" s="31">
        <v>4582</v>
      </c>
      <c r="Q211" s="31">
        <v>98861</v>
      </c>
      <c r="R211" s="31">
        <v>98861</v>
      </c>
      <c r="S211" s="31">
        <v>11725</v>
      </c>
      <c r="T211" s="36">
        <f t="shared" si="54"/>
        <v>0.11860086383912767</v>
      </c>
      <c r="U211" s="36">
        <f t="shared" si="55"/>
        <v>0.15648188563945875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453683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10498294</v>
      </c>
      <c r="E216" s="32">
        <f>SUM(E208:E215)</f>
        <v>10611406</v>
      </c>
      <c r="F216" s="32">
        <f>SUM(F208:F215)</f>
        <v>58883</v>
      </c>
      <c r="G216" s="37">
        <f t="shared" si="48"/>
        <v>5.6088160609714301E-3</v>
      </c>
      <c r="H216" s="32">
        <f>SUM(H208:H215)</f>
        <v>55260</v>
      </c>
      <c r="I216" s="37">
        <f t="shared" si="49"/>
        <v>5.2637123707909112E-3</v>
      </c>
      <c r="J216" s="32">
        <f>SUM(J208:J215)</f>
        <v>37923</v>
      </c>
      <c r="K216" s="37">
        <f t="shared" si="50"/>
        <v>3.5737959701098989E-3</v>
      </c>
      <c r="L216" s="32">
        <f>SUM(L208:L215)</f>
        <v>0</v>
      </c>
      <c r="M216" s="37">
        <f t="shared" si="51"/>
        <v>0</v>
      </c>
      <c r="N216" s="32">
        <f t="shared" si="52"/>
        <v>152066</v>
      </c>
      <c r="O216" s="37">
        <f t="shared" si="53"/>
        <v>1.4330428974256569E-2</v>
      </c>
      <c r="P216" s="32">
        <f>SUM(P208:P215)</f>
        <v>52650</v>
      </c>
      <c r="Q216" s="32">
        <f>SUM(Q208:Q215)</f>
        <v>271261</v>
      </c>
      <c r="R216" s="32">
        <f>SUM(R208:R215)</f>
        <v>731971</v>
      </c>
      <c r="S216" s="32">
        <f>SUM(S208:S215)</f>
        <v>145901</v>
      </c>
      <c r="T216" s="37">
        <f t="shared" si="54"/>
        <v>0.19932620281404592</v>
      </c>
      <c r="U216" s="37">
        <f t="shared" si="55"/>
        <v>-0.27971509971509967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4423352</v>
      </c>
      <c r="E218" s="31">
        <v>3923040</v>
      </c>
      <c r="F218" s="31">
        <v>964997</v>
      </c>
      <c r="G218" s="36">
        <f t="shared" si="48"/>
        <v>0.21815966714835267</v>
      </c>
      <c r="H218" s="31">
        <v>649673</v>
      </c>
      <c r="I218" s="36">
        <f t="shared" si="49"/>
        <v>0.14687345705247964</v>
      </c>
      <c r="J218" s="31">
        <v>841776</v>
      </c>
      <c r="K218" s="36">
        <f t="shared" si="50"/>
        <v>0.21457237244585831</v>
      </c>
      <c r="L218" s="31">
        <v>0</v>
      </c>
      <c r="M218" s="36">
        <f t="shared" si="51"/>
        <v>0</v>
      </c>
      <c r="N218" s="31">
        <f t="shared" si="52"/>
        <v>2456446</v>
      </c>
      <c r="O218" s="36">
        <f t="shared" si="53"/>
        <v>0.62615879522003348</v>
      </c>
      <c r="P218" s="31">
        <v>725917</v>
      </c>
      <c r="Q218" s="31">
        <v>4835266</v>
      </c>
      <c r="R218" s="31">
        <v>3646001</v>
      </c>
      <c r="S218" s="31">
        <v>2537058</v>
      </c>
      <c r="T218" s="36">
        <f t="shared" si="54"/>
        <v>0.69584676471564322</v>
      </c>
      <c r="U218" s="36">
        <f t="shared" si="55"/>
        <v>0.1596036461468735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4079320</v>
      </c>
      <c r="E219" s="31">
        <v>4079320</v>
      </c>
      <c r="F219" s="31">
        <v>193352</v>
      </c>
      <c r="G219" s="36">
        <f t="shared" si="48"/>
        <v>4.7398095761058218E-2</v>
      </c>
      <c r="H219" s="31">
        <v>962819</v>
      </c>
      <c r="I219" s="36">
        <f t="shared" si="49"/>
        <v>0.23602438641734408</v>
      </c>
      <c r="J219" s="31">
        <v>1149080</v>
      </c>
      <c r="K219" s="36">
        <f t="shared" si="50"/>
        <v>0.28168420226900565</v>
      </c>
      <c r="L219" s="31">
        <v>0</v>
      </c>
      <c r="M219" s="36">
        <f t="shared" si="51"/>
        <v>0</v>
      </c>
      <c r="N219" s="31">
        <f t="shared" si="52"/>
        <v>2305251</v>
      </c>
      <c r="O219" s="36">
        <f t="shared" si="53"/>
        <v>0.56510668444740786</v>
      </c>
      <c r="P219" s="31">
        <v>2352412</v>
      </c>
      <c r="Q219" s="31">
        <v>4295344</v>
      </c>
      <c r="R219" s="31">
        <v>4545344</v>
      </c>
      <c r="S219" s="31">
        <v>3535523</v>
      </c>
      <c r="T219" s="36">
        <f t="shared" si="54"/>
        <v>0.7778339769223187</v>
      </c>
      <c r="U219" s="36">
        <f t="shared" si="55"/>
        <v>-0.51153114335414029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16196191</v>
      </c>
      <c r="F220" s="31">
        <v>3867630</v>
      </c>
      <c r="G220" s="36">
        <f t="shared" si="48"/>
        <v>0</v>
      </c>
      <c r="H220" s="31">
        <v>4056885</v>
      </c>
      <c r="I220" s="36">
        <f t="shared" si="49"/>
        <v>0</v>
      </c>
      <c r="J220" s="31">
        <v>4225601</v>
      </c>
      <c r="K220" s="36">
        <f t="shared" si="50"/>
        <v>0.26090091182550268</v>
      </c>
      <c r="L220" s="31">
        <v>0</v>
      </c>
      <c r="M220" s="36">
        <f t="shared" si="51"/>
        <v>0</v>
      </c>
      <c r="N220" s="31">
        <f t="shared" si="52"/>
        <v>12150116</v>
      </c>
      <c r="O220" s="36">
        <f t="shared" si="53"/>
        <v>0.75018354624244676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52837</v>
      </c>
      <c r="E221" s="31">
        <v>52837</v>
      </c>
      <c r="F221" s="31">
        <v>1130</v>
      </c>
      <c r="G221" s="36">
        <f t="shared" si="48"/>
        <v>2.1386528379733899E-2</v>
      </c>
      <c r="H221" s="31">
        <v>0</v>
      </c>
      <c r="I221" s="36">
        <f t="shared" si="49"/>
        <v>0</v>
      </c>
      <c r="J221" s="31">
        <v>76163</v>
      </c>
      <c r="K221" s="36">
        <f t="shared" si="50"/>
        <v>1.4414709389253744</v>
      </c>
      <c r="L221" s="31">
        <v>0</v>
      </c>
      <c r="M221" s="36">
        <f t="shared" si="51"/>
        <v>0</v>
      </c>
      <c r="N221" s="31">
        <f t="shared" si="52"/>
        <v>77293</v>
      </c>
      <c r="O221" s="36">
        <f t="shared" si="53"/>
        <v>1.4628574673051082</v>
      </c>
      <c r="P221" s="31">
        <v>79866</v>
      </c>
      <c r="Q221" s="31">
        <v>12204</v>
      </c>
      <c r="R221" s="31">
        <v>50177</v>
      </c>
      <c r="S221" s="31">
        <v>104742</v>
      </c>
      <c r="T221" s="36">
        <f t="shared" si="54"/>
        <v>2.0874504254937523</v>
      </c>
      <c r="U221" s="36">
        <f t="shared" si="55"/>
        <v>-4.6365161645756658E-2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8555509</v>
      </c>
      <c r="E224" s="32">
        <f>SUM(E217:E223)</f>
        <v>24251388</v>
      </c>
      <c r="F224" s="32">
        <f>SUM(F217:F223)</f>
        <v>5027109</v>
      </c>
      <c r="G224" s="37">
        <f t="shared" si="48"/>
        <v>0.58758736622216168</v>
      </c>
      <c r="H224" s="32">
        <f>SUM(H217:H223)</f>
        <v>5669377</v>
      </c>
      <c r="I224" s="37">
        <f t="shared" si="49"/>
        <v>0.66265806043801723</v>
      </c>
      <c r="J224" s="32">
        <f>SUM(J217:J223)</f>
        <v>6292620</v>
      </c>
      <c r="K224" s="37">
        <f t="shared" si="50"/>
        <v>0.25947463295709094</v>
      </c>
      <c r="L224" s="32">
        <f>SUM(L217:L223)</f>
        <v>0</v>
      </c>
      <c r="M224" s="37">
        <f t="shared" si="51"/>
        <v>0</v>
      </c>
      <c r="N224" s="32">
        <f t="shared" si="52"/>
        <v>16989106</v>
      </c>
      <c r="O224" s="37">
        <f t="shared" si="53"/>
        <v>0.70054159374300551</v>
      </c>
      <c r="P224" s="32">
        <f>SUM(P217:P223)</f>
        <v>3158195</v>
      </c>
      <c r="Q224" s="32">
        <f>SUM(Q217:Q223)</f>
        <v>9142814</v>
      </c>
      <c r="R224" s="32">
        <f>SUM(R217:R223)</f>
        <v>8241522</v>
      </c>
      <c r="S224" s="32">
        <f>SUM(S217:S223)</f>
        <v>6177323</v>
      </c>
      <c r="T224" s="37">
        <f t="shared" si="54"/>
        <v>0.74953667538592994</v>
      </c>
      <c r="U224" s="37">
        <f t="shared" si="55"/>
        <v>0.99247354897338513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101308</v>
      </c>
      <c r="E226" s="31">
        <v>77699</v>
      </c>
      <c r="F226" s="31">
        <v>26894</v>
      </c>
      <c r="G226" s="36">
        <f t="shared" si="48"/>
        <v>0.2654676827101512</v>
      </c>
      <c r="H226" s="31">
        <v>1419</v>
      </c>
      <c r="I226" s="36">
        <f t="shared" si="49"/>
        <v>1.400679117147708E-2</v>
      </c>
      <c r="J226" s="31">
        <v>38308</v>
      </c>
      <c r="K226" s="36">
        <f t="shared" si="50"/>
        <v>0.49303079833717295</v>
      </c>
      <c r="L226" s="31">
        <v>0</v>
      </c>
      <c r="M226" s="36">
        <f t="shared" si="51"/>
        <v>0</v>
      </c>
      <c r="N226" s="31">
        <f t="shared" si="52"/>
        <v>66621</v>
      </c>
      <c r="O226" s="36">
        <f t="shared" si="53"/>
        <v>0.85742416247313347</v>
      </c>
      <c r="P226" s="31">
        <v>34030</v>
      </c>
      <c r="Q226" s="31">
        <v>113380</v>
      </c>
      <c r="R226" s="31">
        <v>94416</v>
      </c>
      <c r="S226" s="31">
        <v>50974</v>
      </c>
      <c r="T226" s="36">
        <f t="shared" si="54"/>
        <v>0.53988730723606171</v>
      </c>
      <c r="U226" s="36">
        <f t="shared" si="55"/>
        <v>0.12571260652365557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292623</v>
      </c>
      <c r="E228" s="31">
        <v>372342</v>
      </c>
      <c r="F228" s="31">
        <v>58076</v>
      </c>
      <c r="G228" s="36">
        <f t="shared" si="48"/>
        <v>0.19846696944532727</v>
      </c>
      <c r="H228" s="31">
        <v>62925</v>
      </c>
      <c r="I228" s="36">
        <f t="shared" si="49"/>
        <v>0.21503777898524723</v>
      </c>
      <c r="J228" s="31">
        <v>69238</v>
      </c>
      <c r="K228" s="36">
        <f t="shared" si="50"/>
        <v>0.18595269940001397</v>
      </c>
      <c r="L228" s="31">
        <v>0</v>
      </c>
      <c r="M228" s="36">
        <f t="shared" si="51"/>
        <v>0</v>
      </c>
      <c r="N228" s="31">
        <f t="shared" si="52"/>
        <v>190239</v>
      </c>
      <c r="O228" s="36">
        <f t="shared" si="53"/>
        <v>0.51092543951528435</v>
      </c>
      <c r="P228" s="31">
        <v>63059</v>
      </c>
      <c r="Q228" s="31">
        <v>266020</v>
      </c>
      <c r="R228" s="31">
        <v>266020</v>
      </c>
      <c r="S228" s="31">
        <v>178189</v>
      </c>
      <c r="T228" s="36">
        <f t="shared" si="54"/>
        <v>0.66983309525599577</v>
      </c>
      <c r="U228" s="36">
        <f t="shared" si="55"/>
        <v>9.7987598915301621E-2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393931</v>
      </c>
      <c r="E230" s="32">
        <f>SUM(E225:E229)</f>
        <v>450041</v>
      </c>
      <c r="F230" s="32">
        <f>SUM(F225:F229)</f>
        <v>84970</v>
      </c>
      <c r="G230" s="37">
        <f t="shared" si="48"/>
        <v>0.21569767294272346</v>
      </c>
      <c r="H230" s="32">
        <f>SUM(H225:H229)</f>
        <v>64344</v>
      </c>
      <c r="I230" s="37">
        <f t="shared" si="49"/>
        <v>0.1633382495919336</v>
      </c>
      <c r="J230" s="32">
        <f>SUM(J225:J229)</f>
        <v>107546</v>
      </c>
      <c r="K230" s="37">
        <f t="shared" si="50"/>
        <v>0.23896933834917264</v>
      </c>
      <c r="L230" s="32">
        <f>SUM(L225:L229)</f>
        <v>0</v>
      </c>
      <c r="M230" s="37">
        <f t="shared" si="51"/>
        <v>0</v>
      </c>
      <c r="N230" s="32">
        <f t="shared" si="52"/>
        <v>256860</v>
      </c>
      <c r="O230" s="37">
        <f t="shared" si="53"/>
        <v>0.5707479985156908</v>
      </c>
      <c r="P230" s="32">
        <f>SUM(P225:P229)</f>
        <v>97089</v>
      </c>
      <c r="Q230" s="32">
        <f>SUM(Q225:Q229)</f>
        <v>379400</v>
      </c>
      <c r="R230" s="32">
        <f>SUM(R225:R229)</f>
        <v>360436</v>
      </c>
      <c r="S230" s="32">
        <f>SUM(S225:S229)</f>
        <v>229163</v>
      </c>
      <c r="T230" s="37">
        <f t="shared" si="54"/>
        <v>0.63579387186629521</v>
      </c>
      <c r="U230" s="37">
        <f t="shared" si="55"/>
        <v>0.10770530132146794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19447734</v>
      </c>
      <c r="E231" s="32">
        <f>SUM(E208:E215,E217:E223,E225:E229)</f>
        <v>35312835</v>
      </c>
      <c r="F231" s="32">
        <f>SUM(F208:F215,F217:F223,F225:F229)</f>
        <v>5170962</v>
      </c>
      <c r="G231" s="37">
        <f t="shared" si="48"/>
        <v>0.26589020602605939</v>
      </c>
      <c r="H231" s="32">
        <f>SUM(H208:H215,H217:H223,H225:H229)</f>
        <v>5788981</v>
      </c>
      <c r="I231" s="37">
        <f t="shared" si="49"/>
        <v>0.29766866412302845</v>
      </c>
      <c r="J231" s="32">
        <f>SUM(J208:J215,J217:J223,J225:J229)</f>
        <v>6438089</v>
      </c>
      <c r="K231" s="37">
        <f t="shared" si="50"/>
        <v>0.1823158350214589</v>
      </c>
      <c r="L231" s="32">
        <f>SUM(L208:L215,L217:L223,L225:L229)</f>
        <v>0</v>
      </c>
      <c r="M231" s="37">
        <f t="shared" si="51"/>
        <v>0</v>
      </c>
      <c r="N231" s="32">
        <f t="shared" si="52"/>
        <v>17398032</v>
      </c>
      <c r="O231" s="37">
        <f t="shared" si="53"/>
        <v>0.49268295791034622</v>
      </c>
      <c r="P231" s="32">
        <f>SUM(P208:P215,P217:P223,P225:P229)</f>
        <v>3307934</v>
      </c>
      <c r="Q231" s="32">
        <f>SUM(Q208:Q215,Q217:Q223,Q225:Q229)</f>
        <v>9793475</v>
      </c>
      <c r="R231" s="32">
        <f>SUM(R208:R215,R217:R223,R225:R229)</f>
        <v>9333929</v>
      </c>
      <c r="S231" s="32">
        <f>SUM(S208:S215,S217:S223,S225:S229)</f>
        <v>6552387</v>
      </c>
      <c r="T231" s="37">
        <f t="shared" si="54"/>
        <v>0.70199666185590226</v>
      </c>
      <c r="U231" s="37">
        <f t="shared" si="55"/>
        <v>0.94625678746915742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200</v>
      </c>
      <c r="F234" s="31">
        <v>0</v>
      </c>
      <c r="G234" s="36">
        <f t="shared" ref="G234:G260" si="56">IF(($D234     =0),0,($F234     /$D234     ))</f>
        <v>0</v>
      </c>
      <c r="H234" s="31">
        <v>149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149</v>
      </c>
      <c r="O234" s="36">
        <f t="shared" ref="O234:O260" si="61">IF(($E234     =0),0,($N234     /$E234     ))</f>
        <v>0.745</v>
      </c>
      <c r="P234" s="31">
        <v>841</v>
      </c>
      <c r="Q234" s="31">
        <v>0</v>
      </c>
      <c r="R234" s="31">
        <v>0</v>
      </c>
      <c r="S234" s="31">
        <v>2106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-1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103592</v>
      </c>
      <c r="E235" s="31">
        <v>103592</v>
      </c>
      <c r="F235" s="31">
        <v>62234</v>
      </c>
      <c r="G235" s="36">
        <f t="shared" si="56"/>
        <v>0.60076067650011589</v>
      </c>
      <c r="H235" s="31">
        <v>52934</v>
      </c>
      <c r="I235" s="36">
        <f t="shared" si="57"/>
        <v>0.51098540427832262</v>
      </c>
      <c r="J235" s="31">
        <v>52884</v>
      </c>
      <c r="K235" s="36">
        <f t="shared" si="58"/>
        <v>0.51050274152444208</v>
      </c>
      <c r="L235" s="31">
        <v>0</v>
      </c>
      <c r="M235" s="36">
        <f t="shared" si="59"/>
        <v>0</v>
      </c>
      <c r="N235" s="31">
        <f t="shared" si="60"/>
        <v>168052</v>
      </c>
      <c r="O235" s="36">
        <f t="shared" si="61"/>
        <v>1.6222488223028806</v>
      </c>
      <c r="P235" s="31">
        <v>16005</v>
      </c>
      <c r="Q235" s="31">
        <v>60119</v>
      </c>
      <c r="R235" s="31">
        <v>60119</v>
      </c>
      <c r="S235" s="31">
        <v>65474</v>
      </c>
      <c r="T235" s="36">
        <f t="shared" si="62"/>
        <v>1.0890733378798716</v>
      </c>
      <c r="U235" s="36">
        <f t="shared" si="63"/>
        <v>2.3042174320524835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1399607</v>
      </c>
      <c r="E236" s="31">
        <v>1399607</v>
      </c>
      <c r="F236" s="31">
        <v>6228</v>
      </c>
      <c r="G236" s="36">
        <f t="shared" si="56"/>
        <v>4.4498205567705795E-3</v>
      </c>
      <c r="H236" s="31">
        <v>148291</v>
      </c>
      <c r="I236" s="36">
        <f t="shared" si="57"/>
        <v>0.10595188506487893</v>
      </c>
      <c r="J236" s="31">
        <v>4571</v>
      </c>
      <c r="K236" s="36">
        <f t="shared" si="58"/>
        <v>3.2659167894987665E-3</v>
      </c>
      <c r="L236" s="31">
        <v>0</v>
      </c>
      <c r="M236" s="36">
        <f t="shared" si="59"/>
        <v>0</v>
      </c>
      <c r="N236" s="31">
        <f t="shared" si="60"/>
        <v>159090</v>
      </c>
      <c r="O236" s="36">
        <f t="shared" si="61"/>
        <v>0.11366762241114828</v>
      </c>
      <c r="P236" s="31">
        <v>-1320</v>
      </c>
      <c r="Q236" s="31">
        <v>752146</v>
      </c>
      <c r="R236" s="31">
        <v>752146</v>
      </c>
      <c r="S236" s="31">
        <v>71353</v>
      </c>
      <c r="T236" s="36">
        <f t="shared" si="62"/>
        <v>9.4865890398938502E-2</v>
      </c>
      <c r="U236" s="36">
        <f t="shared" si="63"/>
        <v>-4.4628787878787879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9500</v>
      </c>
      <c r="E237" s="31">
        <v>9500</v>
      </c>
      <c r="F237" s="31">
        <v>8146</v>
      </c>
      <c r="G237" s="36">
        <f t="shared" si="56"/>
        <v>0.85747368421052628</v>
      </c>
      <c r="H237" s="31">
        <v>3205</v>
      </c>
      <c r="I237" s="36">
        <f t="shared" si="57"/>
        <v>0.3373684210526316</v>
      </c>
      <c r="J237" s="31">
        <v>5740</v>
      </c>
      <c r="K237" s="36">
        <f t="shared" si="58"/>
        <v>0.60421052631578942</v>
      </c>
      <c r="L237" s="31">
        <v>0</v>
      </c>
      <c r="M237" s="36">
        <f t="shared" si="59"/>
        <v>0</v>
      </c>
      <c r="N237" s="31">
        <f t="shared" si="60"/>
        <v>17091</v>
      </c>
      <c r="O237" s="36">
        <f t="shared" si="61"/>
        <v>1.7990526315789475</v>
      </c>
      <c r="P237" s="31">
        <v>0</v>
      </c>
      <c r="Q237" s="31">
        <v>0</v>
      </c>
      <c r="R237" s="31">
        <v>10000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1512699</v>
      </c>
      <c r="E240" s="32">
        <f>SUM(E234:E239)</f>
        <v>1512899</v>
      </c>
      <c r="F240" s="32">
        <f>SUM(F234:F239)</f>
        <v>76608</v>
      </c>
      <c r="G240" s="37">
        <f t="shared" si="56"/>
        <v>5.064325420985933E-2</v>
      </c>
      <c r="H240" s="32">
        <f>SUM(H234:H239)</f>
        <v>204579</v>
      </c>
      <c r="I240" s="37">
        <f t="shared" si="57"/>
        <v>0.13524104927682243</v>
      </c>
      <c r="J240" s="32">
        <f>SUM(J234:J239)</f>
        <v>63195</v>
      </c>
      <c r="K240" s="37">
        <f t="shared" si="58"/>
        <v>4.177079897600567E-2</v>
      </c>
      <c r="L240" s="32">
        <f>SUM(L234:L239)</f>
        <v>0</v>
      </c>
      <c r="M240" s="37">
        <f t="shared" si="59"/>
        <v>0</v>
      </c>
      <c r="N240" s="32">
        <f t="shared" si="60"/>
        <v>344382</v>
      </c>
      <c r="O240" s="37">
        <f t="shared" si="61"/>
        <v>0.22763052920254426</v>
      </c>
      <c r="P240" s="32">
        <f>SUM(P234:P239)</f>
        <v>15526</v>
      </c>
      <c r="Q240" s="32">
        <f>SUM(Q234:Q239)</f>
        <v>812265</v>
      </c>
      <c r="R240" s="32">
        <f>SUM(R234:R239)</f>
        <v>822265</v>
      </c>
      <c r="S240" s="32">
        <f>SUM(S234:S239)</f>
        <v>138933</v>
      </c>
      <c r="T240" s="37">
        <f t="shared" si="62"/>
        <v>0.168963776884581</v>
      </c>
      <c r="U240" s="37">
        <f t="shared" si="63"/>
        <v>3.0702692258147621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13201000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12684542</v>
      </c>
      <c r="R242" s="31">
        <v>12704921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532228</v>
      </c>
      <c r="E243" s="31">
        <v>532228</v>
      </c>
      <c r="F243" s="31">
        <v>12828</v>
      </c>
      <c r="G243" s="36">
        <f t="shared" si="56"/>
        <v>2.4102452332459022E-2</v>
      </c>
      <c r="H243" s="31">
        <v>25220</v>
      </c>
      <c r="I243" s="36">
        <f t="shared" si="57"/>
        <v>4.7385706877503625E-2</v>
      </c>
      <c r="J243" s="31">
        <v>7253</v>
      </c>
      <c r="K243" s="36">
        <f t="shared" si="58"/>
        <v>1.3627618238799913E-2</v>
      </c>
      <c r="L243" s="31">
        <v>0</v>
      </c>
      <c r="M243" s="36">
        <f t="shared" si="59"/>
        <v>0</v>
      </c>
      <c r="N243" s="31">
        <f t="shared" si="60"/>
        <v>45301</v>
      </c>
      <c r="O243" s="36">
        <f t="shared" si="61"/>
        <v>8.5115777448762558E-2</v>
      </c>
      <c r="P243" s="31">
        <v>17252</v>
      </c>
      <c r="Q243" s="31">
        <v>539460</v>
      </c>
      <c r="R243" s="31">
        <v>539460</v>
      </c>
      <c r="S243" s="31">
        <v>28057</v>
      </c>
      <c r="T243" s="36">
        <f t="shared" si="62"/>
        <v>5.2009416824231637E-2</v>
      </c>
      <c r="U243" s="36">
        <f t="shared" si="63"/>
        <v>-0.57958497565499645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7953144</v>
      </c>
      <c r="E245" s="31">
        <v>7953144</v>
      </c>
      <c r="F245" s="31">
        <v>3313796</v>
      </c>
      <c r="G245" s="36">
        <f t="shared" si="56"/>
        <v>0.4166649063565302</v>
      </c>
      <c r="H245" s="31">
        <v>2651023</v>
      </c>
      <c r="I245" s="36">
        <f t="shared" si="57"/>
        <v>0.33333018992237534</v>
      </c>
      <c r="J245" s="31">
        <v>1988319</v>
      </c>
      <c r="K245" s="36">
        <f t="shared" si="58"/>
        <v>0.25000414930246456</v>
      </c>
      <c r="L245" s="31">
        <v>0</v>
      </c>
      <c r="M245" s="36">
        <f t="shared" si="59"/>
        <v>0</v>
      </c>
      <c r="N245" s="31">
        <f t="shared" si="60"/>
        <v>7953138</v>
      </c>
      <c r="O245" s="36">
        <f t="shared" si="61"/>
        <v>0.9999992455813701</v>
      </c>
      <c r="P245" s="31">
        <v>2972148</v>
      </c>
      <c r="Q245" s="31">
        <v>10614891</v>
      </c>
      <c r="R245" s="31">
        <v>10614888</v>
      </c>
      <c r="S245" s="31">
        <v>10615491</v>
      </c>
      <c r="T245" s="36">
        <f t="shared" si="62"/>
        <v>1.0000568070054059</v>
      </c>
      <c r="U245" s="36">
        <f t="shared" si="63"/>
        <v>-0.33101615397348993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21686372</v>
      </c>
      <c r="E247" s="32">
        <f>SUM(E241:E246)</f>
        <v>8485372</v>
      </c>
      <c r="F247" s="32">
        <f>SUM(F241:F246)</f>
        <v>3326624</v>
      </c>
      <c r="G247" s="37">
        <f t="shared" si="56"/>
        <v>0.15339698129313653</v>
      </c>
      <c r="H247" s="32">
        <f>SUM(H241:H246)</f>
        <v>2676243</v>
      </c>
      <c r="I247" s="37">
        <f t="shared" si="57"/>
        <v>0.12340667217181371</v>
      </c>
      <c r="J247" s="32">
        <f>SUM(J241:J246)</f>
        <v>1995572</v>
      </c>
      <c r="K247" s="37">
        <f t="shared" si="58"/>
        <v>0.23517790380904927</v>
      </c>
      <c r="L247" s="32">
        <f>SUM(L241:L246)</f>
        <v>0</v>
      </c>
      <c r="M247" s="37">
        <f t="shared" si="59"/>
        <v>0</v>
      </c>
      <c r="N247" s="32">
        <f t="shared" si="60"/>
        <v>7998439</v>
      </c>
      <c r="O247" s="37">
        <f t="shared" si="61"/>
        <v>0.94261500851111768</v>
      </c>
      <c r="P247" s="32">
        <f>SUM(P241:P246)</f>
        <v>2989400</v>
      </c>
      <c r="Q247" s="32">
        <f>SUM(Q241:Q246)</f>
        <v>23838893</v>
      </c>
      <c r="R247" s="32">
        <f>SUM(R241:R246)</f>
        <v>23859269</v>
      </c>
      <c r="S247" s="32">
        <f>SUM(S241:S246)</f>
        <v>10643548</v>
      </c>
      <c r="T247" s="37">
        <f t="shared" si="62"/>
        <v>0.44609698645838647</v>
      </c>
      <c r="U247" s="37">
        <f t="shared" si="63"/>
        <v>-0.33245065899511606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23258</v>
      </c>
      <c r="E248" s="31">
        <v>23258</v>
      </c>
      <c r="F248" s="31">
        <v>40598</v>
      </c>
      <c r="G248" s="36">
        <f t="shared" si="56"/>
        <v>1.745549918307679</v>
      </c>
      <c r="H248" s="31">
        <v>47548</v>
      </c>
      <c r="I248" s="36">
        <f t="shared" si="57"/>
        <v>2.0443718290480697</v>
      </c>
      <c r="J248" s="31">
        <v>31933</v>
      </c>
      <c r="K248" s="36">
        <f t="shared" si="58"/>
        <v>1.3729899389457392</v>
      </c>
      <c r="L248" s="31">
        <v>0</v>
      </c>
      <c r="M248" s="36">
        <f t="shared" si="59"/>
        <v>0</v>
      </c>
      <c r="N248" s="31">
        <f t="shared" si="60"/>
        <v>120079</v>
      </c>
      <c r="O248" s="36">
        <f t="shared" si="61"/>
        <v>5.1629116863014879</v>
      </c>
      <c r="P248" s="31">
        <v>38265</v>
      </c>
      <c r="Q248" s="31">
        <v>176533</v>
      </c>
      <c r="R248" s="31">
        <v>230607</v>
      </c>
      <c r="S248" s="31">
        <v>109017</v>
      </c>
      <c r="T248" s="36">
        <f t="shared" si="62"/>
        <v>0.4727393357530344</v>
      </c>
      <c r="U248" s="36">
        <f t="shared" si="63"/>
        <v>-0.16547759048739052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153252</v>
      </c>
      <c r="E249" s="31">
        <v>253252</v>
      </c>
      <c r="F249" s="31">
        <v>9561</v>
      </c>
      <c r="G249" s="36">
        <f t="shared" si="56"/>
        <v>6.2387440294417042E-2</v>
      </c>
      <c r="H249" s="31">
        <v>6061</v>
      </c>
      <c r="I249" s="36">
        <f t="shared" si="57"/>
        <v>3.9549239161642262E-2</v>
      </c>
      <c r="J249" s="31">
        <v>6294</v>
      </c>
      <c r="K249" s="36">
        <f t="shared" si="58"/>
        <v>2.4852715871937832E-2</v>
      </c>
      <c r="L249" s="31">
        <v>0</v>
      </c>
      <c r="M249" s="36">
        <f t="shared" si="59"/>
        <v>0</v>
      </c>
      <c r="N249" s="31">
        <f t="shared" si="60"/>
        <v>21916</v>
      </c>
      <c r="O249" s="36">
        <f t="shared" si="61"/>
        <v>8.6538309667840721E-2</v>
      </c>
      <c r="P249" s="31">
        <v>28309</v>
      </c>
      <c r="Q249" s="31">
        <v>191201</v>
      </c>
      <c r="R249" s="31">
        <v>191201</v>
      </c>
      <c r="S249" s="31">
        <v>101089</v>
      </c>
      <c r="T249" s="36">
        <f t="shared" si="62"/>
        <v>0.52870539380024162</v>
      </c>
      <c r="U249" s="36">
        <f t="shared" si="63"/>
        <v>-0.77766787947295912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398262</v>
      </c>
      <c r="E250" s="31">
        <v>398262</v>
      </c>
      <c r="F250" s="31">
        <v>4044</v>
      </c>
      <c r="G250" s="36">
        <f t="shared" si="56"/>
        <v>1.0154119649878723E-2</v>
      </c>
      <c r="H250" s="31">
        <v>5826</v>
      </c>
      <c r="I250" s="36">
        <f t="shared" si="57"/>
        <v>1.4628561097970682E-2</v>
      </c>
      <c r="J250" s="31">
        <v>4652</v>
      </c>
      <c r="K250" s="36">
        <f t="shared" si="58"/>
        <v>1.1680752871225475E-2</v>
      </c>
      <c r="L250" s="31">
        <v>0</v>
      </c>
      <c r="M250" s="36">
        <f t="shared" si="59"/>
        <v>0</v>
      </c>
      <c r="N250" s="31">
        <f t="shared" si="60"/>
        <v>14522</v>
      </c>
      <c r="O250" s="36">
        <f t="shared" si="61"/>
        <v>3.6463433619074878E-2</v>
      </c>
      <c r="P250" s="31">
        <v>7043</v>
      </c>
      <c r="Q250" s="31">
        <v>754500</v>
      </c>
      <c r="R250" s="31">
        <v>754500</v>
      </c>
      <c r="S250" s="31">
        <v>23913</v>
      </c>
      <c r="T250" s="36">
        <f t="shared" si="62"/>
        <v>3.1693836978131211E-2</v>
      </c>
      <c r="U250" s="36">
        <f t="shared" si="63"/>
        <v>-0.33948601448246485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574772</v>
      </c>
      <c r="E254" s="32">
        <f>SUM(E248:E253)</f>
        <v>674772</v>
      </c>
      <c r="F254" s="32">
        <f>SUM(F248:F253)</f>
        <v>54203</v>
      </c>
      <c r="G254" s="37">
        <f t="shared" si="56"/>
        <v>9.4303480336550838E-2</v>
      </c>
      <c r="H254" s="32">
        <f>SUM(H248:H253)</f>
        <v>59435</v>
      </c>
      <c r="I254" s="37">
        <f t="shared" si="57"/>
        <v>0.10340622020557717</v>
      </c>
      <c r="J254" s="32">
        <f>SUM(J248:J253)</f>
        <v>42879</v>
      </c>
      <c r="K254" s="37">
        <f t="shared" si="58"/>
        <v>6.3545908840319396E-2</v>
      </c>
      <c r="L254" s="32">
        <f>SUM(L248:L253)</f>
        <v>0</v>
      </c>
      <c r="M254" s="37">
        <f t="shared" si="59"/>
        <v>0</v>
      </c>
      <c r="N254" s="32">
        <f t="shared" si="60"/>
        <v>156517</v>
      </c>
      <c r="O254" s="37">
        <f t="shared" si="61"/>
        <v>0.23195538641200286</v>
      </c>
      <c r="P254" s="32">
        <f>SUM(P248:P253)</f>
        <v>73617</v>
      </c>
      <c r="Q254" s="32">
        <f>SUM(Q248:Q253)</f>
        <v>1122234</v>
      </c>
      <c r="R254" s="32">
        <f>SUM(R248:R253)</f>
        <v>1176308</v>
      </c>
      <c r="S254" s="32">
        <f>SUM(S248:S253)</f>
        <v>234019</v>
      </c>
      <c r="T254" s="37">
        <f t="shared" si="62"/>
        <v>0.19894364401160242</v>
      </c>
      <c r="U254" s="37">
        <f t="shared" si="63"/>
        <v>-0.41753942703451652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710370</v>
      </c>
      <c r="E255" s="31">
        <v>710370</v>
      </c>
      <c r="F255" s="31">
        <v>-61880</v>
      </c>
      <c r="G255" s="36">
        <f t="shared" si="56"/>
        <v>-8.7109534467953317E-2</v>
      </c>
      <c r="H255" s="31">
        <v>200132</v>
      </c>
      <c r="I255" s="36">
        <f t="shared" si="57"/>
        <v>0.28172923969199148</v>
      </c>
      <c r="J255" s="31">
        <v>96606</v>
      </c>
      <c r="K255" s="36">
        <f t="shared" si="58"/>
        <v>0.13599391866210567</v>
      </c>
      <c r="L255" s="31">
        <v>0</v>
      </c>
      <c r="M255" s="36">
        <f t="shared" si="59"/>
        <v>0</v>
      </c>
      <c r="N255" s="31">
        <f t="shared" si="60"/>
        <v>234858</v>
      </c>
      <c r="O255" s="36">
        <f t="shared" si="61"/>
        <v>0.33061362388614385</v>
      </c>
      <c r="P255" s="31">
        <v>131767</v>
      </c>
      <c r="Q255" s="31">
        <v>675552</v>
      </c>
      <c r="R255" s="31">
        <v>675552</v>
      </c>
      <c r="S255" s="31">
        <v>275474</v>
      </c>
      <c r="T255" s="36">
        <f t="shared" si="62"/>
        <v>0.4077761593482071</v>
      </c>
      <c r="U255" s="36">
        <f t="shared" si="63"/>
        <v>-0.26684222908619004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912004</v>
      </c>
      <c r="E257" s="31">
        <v>1061568</v>
      </c>
      <c r="F257" s="31">
        <v>29481</v>
      </c>
      <c r="G257" s="36">
        <f t="shared" si="56"/>
        <v>3.2325516116157388E-2</v>
      </c>
      <c r="H257" s="31">
        <v>76982</v>
      </c>
      <c r="I257" s="36">
        <f t="shared" si="57"/>
        <v>8.4409717501239032E-2</v>
      </c>
      <c r="J257" s="31">
        <v>156797</v>
      </c>
      <c r="K257" s="36">
        <f t="shared" si="58"/>
        <v>0.14770320883824681</v>
      </c>
      <c r="L257" s="31">
        <v>0</v>
      </c>
      <c r="M257" s="36">
        <f t="shared" si="59"/>
        <v>0</v>
      </c>
      <c r="N257" s="31">
        <f t="shared" si="60"/>
        <v>263260</v>
      </c>
      <c r="O257" s="36">
        <f t="shared" si="61"/>
        <v>0.24799165008741786</v>
      </c>
      <c r="P257" s="31">
        <v>3513</v>
      </c>
      <c r="Q257" s="31">
        <v>300175</v>
      </c>
      <c r="R257" s="31">
        <v>227226</v>
      </c>
      <c r="S257" s="31">
        <v>70279</v>
      </c>
      <c r="T257" s="36">
        <f t="shared" si="62"/>
        <v>0.30929119026871926</v>
      </c>
      <c r="U257" s="36">
        <f t="shared" si="63"/>
        <v>43.633361799032166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1622374</v>
      </c>
      <c r="E259" s="32">
        <f>SUM(E255:E258)</f>
        <v>1771938</v>
      </c>
      <c r="F259" s="32">
        <f>SUM(F255:F258)</f>
        <v>-32399</v>
      </c>
      <c r="G259" s="37">
        <f t="shared" si="56"/>
        <v>-1.9970117864314886E-2</v>
      </c>
      <c r="H259" s="32">
        <f>SUM(H255:H258)</f>
        <v>277114</v>
      </c>
      <c r="I259" s="37">
        <f t="shared" si="57"/>
        <v>0.17080771757930047</v>
      </c>
      <c r="J259" s="32">
        <f>SUM(J255:J258)</f>
        <v>253403</v>
      </c>
      <c r="K259" s="37">
        <f t="shared" si="58"/>
        <v>0.14300895403789524</v>
      </c>
      <c r="L259" s="32">
        <f>SUM(L255:L258)</f>
        <v>0</v>
      </c>
      <c r="M259" s="37">
        <f t="shared" si="59"/>
        <v>0</v>
      </c>
      <c r="N259" s="32">
        <f t="shared" si="60"/>
        <v>498118</v>
      </c>
      <c r="O259" s="37">
        <f t="shared" si="61"/>
        <v>0.28111480198517103</v>
      </c>
      <c r="P259" s="32">
        <f>SUM(P255:P258)</f>
        <v>135280</v>
      </c>
      <c r="Q259" s="32">
        <f>SUM(Q255:Q258)</f>
        <v>975727</v>
      </c>
      <c r="R259" s="32">
        <f>SUM(R255:R258)</f>
        <v>902778</v>
      </c>
      <c r="S259" s="32">
        <f>SUM(S255:S258)</f>
        <v>345753</v>
      </c>
      <c r="T259" s="37">
        <f t="shared" si="62"/>
        <v>0.38298784418760756</v>
      </c>
      <c r="U259" s="37">
        <f t="shared" si="63"/>
        <v>0.87317415730337089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25396217</v>
      </c>
      <c r="E260" s="32">
        <f>SUM(E234:E239,E241:E246,E248:E253,E255:E258)</f>
        <v>12444981</v>
      </c>
      <c r="F260" s="32">
        <f>SUM(F234:F239,F241:F246,F248:F253,F255:F258)</f>
        <v>3425036</v>
      </c>
      <c r="G260" s="37">
        <f t="shared" si="56"/>
        <v>0.134864023251967</v>
      </c>
      <c r="H260" s="32">
        <f>SUM(H234:H239,H241:H246,H248:H253,H255:H258)</f>
        <v>3217371</v>
      </c>
      <c r="I260" s="37">
        <f t="shared" si="57"/>
        <v>0.12668701799169538</v>
      </c>
      <c r="J260" s="32">
        <f>SUM(J234:J239,J241:J246,J248:J253,J255:J258)</f>
        <v>2355049</v>
      </c>
      <c r="K260" s="37">
        <f t="shared" si="58"/>
        <v>0.18923684977903943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8997456</v>
      </c>
      <c r="O260" s="37">
        <f t="shared" si="61"/>
        <v>0.72297868514222718</v>
      </c>
      <c r="P260" s="32">
        <f>SUM(P234:P239,P241:P246,P248:P253,P255:P258)</f>
        <v>3213823</v>
      </c>
      <c r="Q260" s="32">
        <f>SUM(Q234:Q239,Q241:Q246,Q248:Q253,Q255:Q258)</f>
        <v>26749119</v>
      </c>
      <c r="R260" s="32">
        <f>SUM(R234:R239,R241:R246,R248:R253,R255:R258)</f>
        <v>26760620</v>
      </c>
      <c r="S260" s="32">
        <f>SUM(S234:S239,S241:S246,S248:S253,S255:S258)</f>
        <v>11362253</v>
      </c>
      <c r="T260" s="37">
        <f t="shared" si="62"/>
        <v>0.42458855587052918</v>
      </c>
      <c r="U260" s="37">
        <f t="shared" si="63"/>
        <v>-0.26721260007162806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3827368</v>
      </c>
      <c r="E264" s="31">
        <v>3778727</v>
      </c>
      <c r="F264" s="31">
        <v>1456084</v>
      </c>
      <c r="G264" s="36">
        <f t="shared" si="64"/>
        <v>0.38044003085148853</v>
      </c>
      <c r="H264" s="31">
        <v>1181850</v>
      </c>
      <c r="I264" s="36">
        <f t="shared" si="65"/>
        <v>0.30878922538935372</v>
      </c>
      <c r="J264" s="31">
        <v>899874</v>
      </c>
      <c r="K264" s="36">
        <f t="shared" si="66"/>
        <v>0.23814210447063258</v>
      </c>
      <c r="L264" s="31">
        <v>0</v>
      </c>
      <c r="M264" s="36">
        <f t="shared" si="67"/>
        <v>0</v>
      </c>
      <c r="N264" s="31">
        <f t="shared" si="68"/>
        <v>3537808</v>
      </c>
      <c r="O264" s="36">
        <f t="shared" si="69"/>
        <v>0.93624334332699877</v>
      </c>
      <c r="P264" s="31">
        <v>999871</v>
      </c>
      <c r="Q264" s="31">
        <v>4251200</v>
      </c>
      <c r="R264" s="31">
        <v>3501200</v>
      </c>
      <c r="S264" s="31">
        <v>3221252</v>
      </c>
      <c r="T264" s="36">
        <f t="shared" si="70"/>
        <v>0.92004227122129556</v>
      </c>
      <c r="U264" s="36">
        <f t="shared" si="71"/>
        <v>-0.10000990127726472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3827368</v>
      </c>
      <c r="E267" s="32">
        <f>SUM(E263:E266)</f>
        <v>3778727</v>
      </c>
      <c r="F267" s="32">
        <f>SUM(F263:F266)</f>
        <v>1456084</v>
      </c>
      <c r="G267" s="37">
        <f t="shared" si="64"/>
        <v>0.38044003085148853</v>
      </c>
      <c r="H267" s="32">
        <f>SUM(H263:H266)</f>
        <v>1181850</v>
      </c>
      <c r="I267" s="37">
        <f t="shared" si="65"/>
        <v>0.30878922538935372</v>
      </c>
      <c r="J267" s="32">
        <f>SUM(J263:J266)</f>
        <v>899874</v>
      </c>
      <c r="K267" s="37">
        <f t="shared" si="66"/>
        <v>0.23814210447063258</v>
      </c>
      <c r="L267" s="32">
        <f>SUM(L263:L266)</f>
        <v>0</v>
      </c>
      <c r="M267" s="37">
        <f t="shared" si="67"/>
        <v>0</v>
      </c>
      <c r="N267" s="32">
        <f t="shared" si="68"/>
        <v>3537808</v>
      </c>
      <c r="O267" s="37">
        <f t="shared" si="69"/>
        <v>0.93624334332699877</v>
      </c>
      <c r="P267" s="32">
        <f>SUM(P263:P266)</f>
        <v>999871</v>
      </c>
      <c r="Q267" s="32">
        <f>SUM(Q263:Q266)</f>
        <v>4251200</v>
      </c>
      <c r="R267" s="32">
        <f>SUM(R263:R266)</f>
        <v>3501200</v>
      </c>
      <c r="S267" s="32">
        <f>SUM(S263:S266)</f>
        <v>3221252</v>
      </c>
      <c r="T267" s="37">
        <f t="shared" si="70"/>
        <v>0.92004227122129556</v>
      </c>
      <c r="U267" s="37">
        <f t="shared" si="71"/>
        <v>-0.10000990127726472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-19423</v>
      </c>
      <c r="E268" s="31">
        <v>1270888</v>
      </c>
      <c r="F268" s="31">
        <v>-28225</v>
      </c>
      <c r="G268" s="36">
        <f t="shared" si="64"/>
        <v>1.4531740719765227</v>
      </c>
      <c r="H268" s="31">
        <v>266341</v>
      </c>
      <c r="I268" s="36">
        <f t="shared" si="65"/>
        <v>-13.712660248159398</v>
      </c>
      <c r="J268" s="31">
        <v>187909</v>
      </c>
      <c r="K268" s="36">
        <f t="shared" si="66"/>
        <v>0.14785645942049969</v>
      </c>
      <c r="L268" s="31">
        <v>0</v>
      </c>
      <c r="M268" s="36">
        <f t="shared" si="67"/>
        <v>0</v>
      </c>
      <c r="N268" s="31">
        <f t="shared" si="68"/>
        <v>426025</v>
      </c>
      <c r="O268" s="36">
        <f t="shared" si="69"/>
        <v>0.33521836700008184</v>
      </c>
      <c r="P268" s="31">
        <v>49744</v>
      </c>
      <c r="Q268" s="31">
        <v>3934578</v>
      </c>
      <c r="R268" s="31">
        <v>193998</v>
      </c>
      <c r="S268" s="31">
        <v>333485</v>
      </c>
      <c r="T268" s="36">
        <f t="shared" si="70"/>
        <v>1.7190125671398675</v>
      </c>
      <c r="U268" s="36">
        <f t="shared" si="71"/>
        <v>2.7775209070440656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123504</v>
      </c>
      <c r="E269" s="31">
        <v>131628</v>
      </c>
      <c r="F269" s="31">
        <v>44516</v>
      </c>
      <c r="G269" s="36">
        <f t="shared" si="64"/>
        <v>0.36044176706827308</v>
      </c>
      <c r="H269" s="31">
        <v>19566</v>
      </c>
      <c r="I269" s="36">
        <f t="shared" si="65"/>
        <v>0.15842401865526623</v>
      </c>
      <c r="J269" s="31">
        <v>2494</v>
      </c>
      <c r="K269" s="36">
        <f t="shared" si="66"/>
        <v>1.8947336432977784E-2</v>
      </c>
      <c r="L269" s="31">
        <v>0</v>
      </c>
      <c r="M269" s="36">
        <f t="shared" si="67"/>
        <v>0</v>
      </c>
      <c r="N269" s="31">
        <f t="shared" si="68"/>
        <v>66576</v>
      </c>
      <c r="O269" s="36">
        <f t="shared" si="69"/>
        <v>0.50578904184520013</v>
      </c>
      <c r="P269" s="31">
        <v>20395</v>
      </c>
      <c r="Q269" s="31">
        <v>62287</v>
      </c>
      <c r="R269" s="31">
        <v>117287</v>
      </c>
      <c r="S269" s="31">
        <v>74314</v>
      </c>
      <c r="T269" s="36">
        <f t="shared" si="70"/>
        <v>0.63360815776684543</v>
      </c>
      <c r="U269" s="36">
        <f t="shared" si="71"/>
        <v>-0.87771512625643544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8668</v>
      </c>
      <c r="E270" s="31">
        <v>8668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2217</v>
      </c>
      <c r="K270" s="36">
        <f t="shared" si="66"/>
        <v>0.2557683433317951</v>
      </c>
      <c r="L270" s="31">
        <v>0</v>
      </c>
      <c r="M270" s="36">
        <f t="shared" si="67"/>
        <v>0</v>
      </c>
      <c r="N270" s="31">
        <f t="shared" si="68"/>
        <v>2217</v>
      </c>
      <c r="O270" s="36">
        <f t="shared" si="69"/>
        <v>0.2557683433317951</v>
      </c>
      <c r="P270" s="31">
        <v>7344</v>
      </c>
      <c r="Q270" s="31">
        <v>8233</v>
      </c>
      <c r="R270" s="31">
        <v>8233</v>
      </c>
      <c r="S270" s="31">
        <v>7591</v>
      </c>
      <c r="T270" s="36">
        <f t="shared" si="70"/>
        <v>0.92202113445888501</v>
      </c>
      <c r="U270" s="36">
        <f t="shared" si="71"/>
        <v>-0.6981209150326797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40435</v>
      </c>
      <c r="E271" s="31">
        <v>147482</v>
      </c>
      <c r="F271" s="31">
        <v>19401</v>
      </c>
      <c r="G271" s="36">
        <f t="shared" si="64"/>
        <v>0.4798070978113021</v>
      </c>
      <c r="H271" s="31">
        <v>24220</v>
      </c>
      <c r="I271" s="36">
        <f t="shared" si="65"/>
        <v>0.59898602695684433</v>
      </c>
      <c r="J271" s="31">
        <v>61640</v>
      </c>
      <c r="K271" s="36">
        <f t="shared" si="66"/>
        <v>0.41794930906822525</v>
      </c>
      <c r="L271" s="31">
        <v>0</v>
      </c>
      <c r="M271" s="36">
        <f t="shared" si="67"/>
        <v>0</v>
      </c>
      <c r="N271" s="31">
        <f t="shared" si="68"/>
        <v>105261</v>
      </c>
      <c r="O271" s="36">
        <f t="shared" si="69"/>
        <v>0.71372099646058507</v>
      </c>
      <c r="P271" s="31">
        <v>4853</v>
      </c>
      <c r="Q271" s="31">
        <v>45495</v>
      </c>
      <c r="R271" s="31">
        <v>45495</v>
      </c>
      <c r="S271" s="31">
        <v>23537</v>
      </c>
      <c r="T271" s="36">
        <f t="shared" si="70"/>
        <v>0.51735355533575123</v>
      </c>
      <c r="U271" s="36">
        <f t="shared" si="71"/>
        <v>11.701421800947868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1960</v>
      </c>
      <c r="E272" s="31">
        <v>2000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459</v>
      </c>
      <c r="K272" s="36">
        <f t="shared" si="66"/>
        <v>0.22950000000000001</v>
      </c>
      <c r="L272" s="31">
        <v>0</v>
      </c>
      <c r="M272" s="36">
        <f t="shared" si="67"/>
        <v>0</v>
      </c>
      <c r="N272" s="31">
        <f t="shared" si="68"/>
        <v>459</v>
      </c>
      <c r="O272" s="36">
        <f t="shared" si="69"/>
        <v>0.22950000000000001</v>
      </c>
      <c r="P272" s="31">
        <v>0</v>
      </c>
      <c r="Q272" s="31">
        <v>1870</v>
      </c>
      <c r="R272" s="31">
        <v>1870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155144</v>
      </c>
      <c r="E275" s="32">
        <f>SUM(E268:E274)</f>
        <v>1560666</v>
      </c>
      <c r="F275" s="32">
        <f>SUM(F268:F274)</f>
        <v>35692</v>
      </c>
      <c r="G275" s="37">
        <f t="shared" si="64"/>
        <v>0.23005723714742432</v>
      </c>
      <c r="H275" s="32">
        <f>SUM(H268:H274)</f>
        <v>310127</v>
      </c>
      <c r="I275" s="37">
        <f t="shared" si="65"/>
        <v>1.9989622544216985</v>
      </c>
      <c r="J275" s="32">
        <f>SUM(J268:J274)</f>
        <v>254719</v>
      </c>
      <c r="K275" s="37">
        <f t="shared" si="66"/>
        <v>0.16321173140185025</v>
      </c>
      <c r="L275" s="32">
        <f>SUM(L268:L274)</f>
        <v>0</v>
      </c>
      <c r="M275" s="37">
        <f t="shared" si="67"/>
        <v>0</v>
      </c>
      <c r="N275" s="32">
        <f t="shared" si="68"/>
        <v>600538</v>
      </c>
      <c r="O275" s="37">
        <f t="shared" si="69"/>
        <v>0.38479597812728666</v>
      </c>
      <c r="P275" s="32">
        <f>SUM(P268:P274)</f>
        <v>82336</v>
      </c>
      <c r="Q275" s="32">
        <f>SUM(Q268:Q274)</f>
        <v>4052463</v>
      </c>
      <c r="R275" s="32">
        <f>SUM(R268:R274)</f>
        <v>366883</v>
      </c>
      <c r="S275" s="32">
        <f>SUM(S268:S274)</f>
        <v>438927</v>
      </c>
      <c r="T275" s="37">
        <f t="shared" si="70"/>
        <v>1.1963677793738059</v>
      </c>
      <c r="U275" s="37">
        <f t="shared" si="71"/>
        <v>2.093652837155072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984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82100</v>
      </c>
      <c r="E277" s="31">
        <v>68800</v>
      </c>
      <c r="F277" s="31">
        <v>17300</v>
      </c>
      <c r="G277" s="36">
        <f t="shared" si="64"/>
        <v>0.21071863580998781</v>
      </c>
      <c r="H277" s="31">
        <v>8600</v>
      </c>
      <c r="I277" s="36">
        <f t="shared" si="65"/>
        <v>0.10475030450669914</v>
      </c>
      <c r="J277" s="31">
        <v>17301</v>
      </c>
      <c r="K277" s="36">
        <f t="shared" si="66"/>
        <v>0.25146802325581397</v>
      </c>
      <c r="L277" s="31">
        <v>0</v>
      </c>
      <c r="M277" s="36">
        <f t="shared" si="67"/>
        <v>0</v>
      </c>
      <c r="N277" s="31">
        <f t="shared" si="68"/>
        <v>43201</v>
      </c>
      <c r="O277" s="36">
        <f t="shared" si="69"/>
        <v>0.62792151162790699</v>
      </c>
      <c r="P277" s="31">
        <v>19522</v>
      </c>
      <c r="Q277" s="31">
        <v>77400</v>
      </c>
      <c r="R277" s="31">
        <v>77400</v>
      </c>
      <c r="S277" s="31">
        <v>51722</v>
      </c>
      <c r="T277" s="36">
        <f t="shared" si="70"/>
        <v>0.66824289405684756</v>
      </c>
      <c r="U277" s="36">
        <f t="shared" si="71"/>
        <v>-0.11376908103677907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35004</v>
      </c>
      <c r="E278" s="31">
        <v>35004</v>
      </c>
      <c r="F278" s="31">
        <v>3853</v>
      </c>
      <c r="G278" s="36">
        <f t="shared" si="64"/>
        <v>0.11007313449891441</v>
      </c>
      <c r="H278" s="31">
        <v>9839</v>
      </c>
      <c r="I278" s="36">
        <f t="shared" si="65"/>
        <v>0.28108216203862418</v>
      </c>
      <c r="J278" s="31">
        <v>421</v>
      </c>
      <c r="K278" s="36">
        <f t="shared" si="66"/>
        <v>1.2027196891783797E-2</v>
      </c>
      <c r="L278" s="31">
        <v>0</v>
      </c>
      <c r="M278" s="36">
        <f t="shared" si="67"/>
        <v>0</v>
      </c>
      <c r="N278" s="31">
        <f t="shared" si="68"/>
        <v>14113</v>
      </c>
      <c r="O278" s="36">
        <f t="shared" si="69"/>
        <v>0.40318249342932239</v>
      </c>
      <c r="P278" s="31">
        <v>6631</v>
      </c>
      <c r="Q278" s="31">
        <v>32544</v>
      </c>
      <c r="R278" s="31">
        <v>32544</v>
      </c>
      <c r="S278" s="31">
        <v>21203</v>
      </c>
      <c r="T278" s="36">
        <f t="shared" si="70"/>
        <v>0.6515179449360865</v>
      </c>
      <c r="U278" s="36">
        <f t="shared" si="71"/>
        <v>-0.93651033026692809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4710</v>
      </c>
      <c r="E279" s="31">
        <v>4710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566</v>
      </c>
      <c r="Q279" s="31">
        <v>4375</v>
      </c>
      <c r="R279" s="31">
        <v>4375</v>
      </c>
      <c r="S279" s="31">
        <v>876</v>
      </c>
      <c r="T279" s="36">
        <f t="shared" si="70"/>
        <v>0.20022857142857142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245544</v>
      </c>
      <c r="E280" s="31">
        <v>570000</v>
      </c>
      <c r="F280" s="31">
        <v>138511</v>
      </c>
      <c r="G280" s="36">
        <f t="shared" si="64"/>
        <v>0.56409849151272273</v>
      </c>
      <c r="H280" s="31">
        <v>103918</v>
      </c>
      <c r="I280" s="36">
        <f t="shared" si="65"/>
        <v>0.42321539113152834</v>
      </c>
      <c r="J280" s="31">
        <v>100920</v>
      </c>
      <c r="K280" s="36">
        <f t="shared" si="66"/>
        <v>0.17705263157894738</v>
      </c>
      <c r="L280" s="31">
        <v>0</v>
      </c>
      <c r="M280" s="36">
        <f t="shared" si="67"/>
        <v>0</v>
      </c>
      <c r="N280" s="31">
        <f t="shared" si="68"/>
        <v>343349</v>
      </c>
      <c r="O280" s="36">
        <f t="shared" si="69"/>
        <v>0.60236666666666672</v>
      </c>
      <c r="P280" s="31">
        <v>127470</v>
      </c>
      <c r="Q280" s="31">
        <v>950745</v>
      </c>
      <c r="R280" s="31">
        <v>233186</v>
      </c>
      <c r="S280" s="31">
        <v>244063</v>
      </c>
      <c r="T280" s="36">
        <f t="shared" si="70"/>
        <v>1.0466451673771153</v>
      </c>
      <c r="U280" s="36">
        <f t="shared" si="71"/>
        <v>-0.20828430218875027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1060</v>
      </c>
      <c r="E283" s="31">
        <v>1060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10500</v>
      </c>
      <c r="R283" s="31">
        <v>1000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368418</v>
      </c>
      <c r="E285" s="32">
        <f>SUM(E276:E284)</f>
        <v>679574</v>
      </c>
      <c r="F285" s="32">
        <f>SUM(F276:F284)</f>
        <v>159664</v>
      </c>
      <c r="G285" s="37">
        <f t="shared" si="64"/>
        <v>0.43337730512624245</v>
      </c>
      <c r="H285" s="32">
        <f>SUM(H276:H284)</f>
        <v>122357</v>
      </c>
      <c r="I285" s="37">
        <f t="shared" si="65"/>
        <v>0.33211460894961703</v>
      </c>
      <c r="J285" s="32">
        <f>SUM(J276:J284)</f>
        <v>118642</v>
      </c>
      <c r="K285" s="37">
        <f t="shared" si="66"/>
        <v>0.17458290046411429</v>
      </c>
      <c r="L285" s="32">
        <f>SUM(L276:L284)</f>
        <v>0</v>
      </c>
      <c r="M285" s="37">
        <f t="shared" si="67"/>
        <v>0</v>
      </c>
      <c r="N285" s="32">
        <f t="shared" si="68"/>
        <v>400663</v>
      </c>
      <c r="O285" s="37">
        <f t="shared" si="69"/>
        <v>0.58957964842680854</v>
      </c>
      <c r="P285" s="32">
        <f>SUM(P276:P284)</f>
        <v>154189</v>
      </c>
      <c r="Q285" s="32">
        <f>SUM(Q276:Q284)</f>
        <v>1075564</v>
      </c>
      <c r="R285" s="32">
        <f>SUM(R276:R284)</f>
        <v>348505</v>
      </c>
      <c r="S285" s="32">
        <f>SUM(S276:S284)</f>
        <v>318848</v>
      </c>
      <c r="T285" s="37">
        <f t="shared" si="70"/>
        <v>0.91490222521915032</v>
      </c>
      <c r="U285" s="37">
        <f t="shared" si="71"/>
        <v>-0.23054173773745212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17049</v>
      </c>
      <c r="E289" s="31">
        <v>17049</v>
      </c>
      <c r="F289" s="31">
        <v>4543</v>
      </c>
      <c r="G289" s="36">
        <f t="shared" si="64"/>
        <v>0.26646724148043871</v>
      </c>
      <c r="H289" s="31">
        <v>8674</v>
      </c>
      <c r="I289" s="36">
        <f t="shared" si="65"/>
        <v>0.50876884274737522</v>
      </c>
      <c r="J289" s="31">
        <v>3379</v>
      </c>
      <c r="K289" s="36">
        <f t="shared" si="66"/>
        <v>0.1981934424306411</v>
      </c>
      <c r="L289" s="31">
        <v>0</v>
      </c>
      <c r="M289" s="36">
        <f t="shared" si="67"/>
        <v>0</v>
      </c>
      <c r="N289" s="31">
        <f t="shared" si="68"/>
        <v>16596</v>
      </c>
      <c r="O289" s="36">
        <f t="shared" si="69"/>
        <v>0.97342952665845506</v>
      </c>
      <c r="P289" s="31">
        <v>3876</v>
      </c>
      <c r="Q289" s="31">
        <v>50000</v>
      </c>
      <c r="R289" s="31">
        <v>20000</v>
      </c>
      <c r="S289" s="31">
        <v>11352</v>
      </c>
      <c r="T289" s="36">
        <f t="shared" si="70"/>
        <v>0.56759999999999999</v>
      </c>
      <c r="U289" s="36">
        <f t="shared" si="71"/>
        <v>-0.1282249742002064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1572967</v>
      </c>
      <c r="E290" s="31">
        <v>1591600</v>
      </c>
      <c r="F290" s="31">
        <v>197967</v>
      </c>
      <c r="G290" s="36">
        <f t="shared" si="64"/>
        <v>0.12585578718434653</v>
      </c>
      <c r="H290" s="31">
        <v>582991</v>
      </c>
      <c r="I290" s="36">
        <f t="shared" si="65"/>
        <v>0.37063142456262593</v>
      </c>
      <c r="J290" s="31">
        <v>479263</v>
      </c>
      <c r="K290" s="36">
        <f t="shared" si="66"/>
        <v>0.30112025634581552</v>
      </c>
      <c r="L290" s="31">
        <v>0</v>
      </c>
      <c r="M290" s="36">
        <f t="shared" si="67"/>
        <v>0</v>
      </c>
      <c r="N290" s="31">
        <f t="shared" si="68"/>
        <v>1260221</v>
      </c>
      <c r="O290" s="36">
        <f t="shared" si="69"/>
        <v>0.79179504900728825</v>
      </c>
      <c r="P290" s="31">
        <v>486695</v>
      </c>
      <c r="Q290" s="31">
        <v>1815555</v>
      </c>
      <c r="R290" s="31">
        <v>1232384</v>
      </c>
      <c r="S290" s="31">
        <v>761889</v>
      </c>
      <c r="T290" s="36">
        <f t="shared" si="70"/>
        <v>0.61822370300166185</v>
      </c>
      <c r="U290" s="36">
        <f t="shared" si="71"/>
        <v>-1.5270343849844381E-2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1590016</v>
      </c>
      <c r="E292" s="32">
        <f>SUM(E286:E291)</f>
        <v>1608649</v>
      </c>
      <c r="F292" s="32">
        <f>SUM(F286:F291)</f>
        <v>202510</v>
      </c>
      <c r="G292" s="37">
        <f t="shared" si="64"/>
        <v>0.12736349822894863</v>
      </c>
      <c r="H292" s="32">
        <f>SUM(H286:H291)</f>
        <v>591665</v>
      </c>
      <c r="I292" s="37">
        <f t="shared" si="65"/>
        <v>0.37211260767187249</v>
      </c>
      <c r="J292" s="32">
        <f>SUM(J286:J291)</f>
        <v>482642</v>
      </c>
      <c r="K292" s="37">
        <f t="shared" si="66"/>
        <v>0.3000294035554058</v>
      </c>
      <c r="L292" s="32">
        <f>SUM(L286:L291)</f>
        <v>0</v>
      </c>
      <c r="M292" s="37">
        <f t="shared" si="67"/>
        <v>0</v>
      </c>
      <c r="N292" s="32">
        <f t="shared" si="68"/>
        <v>1276817</v>
      </c>
      <c r="O292" s="37">
        <f t="shared" si="69"/>
        <v>0.79372007193614025</v>
      </c>
      <c r="P292" s="32">
        <f>SUM(P286:P291)</f>
        <v>490571</v>
      </c>
      <c r="Q292" s="32">
        <f>SUM(Q286:Q291)</f>
        <v>1865555</v>
      </c>
      <c r="R292" s="32">
        <f>SUM(R286:R291)</f>
        <v>1252384</v>
      </c>
      <c r="S292" s="32">
        <f>SUM(S286:S291)</f>
        <v>773241</v>
      </c>
      <c r="T292" s="37">
        <f t="shared" si="70"/>
        <v>0.61741526560543736</v>
      </c>
      <c r="U292" s="37">
        <f t="shared" si="71"/>
        <v>-1.6162798045542881E-2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2265300</v>
      </c>
      <c r="E293" s="31">
        <v>2265300</v>
      </c>
      <c r="F293" s="31">
        <v>393505</v>
      </c>
      <c r="G293" s="36">
        <f t="shared" si="64"/>
        <v>0.17370988390058711</v>
      </c>
      <c r="H293" s="31">
        <v>735300</v>
      </c>
      <c r="I293" s="36">
        <f t="shared" si="65"/>
        <v>0.32459276916964641</v>
      </c>
      <c r="J293" s="31">
        <v>962734</v>
      </c>
      <c r="K293" s="36">
        <f t="shared" si="66"/>
        <v>0.42499183331126122</v>
      </c>
      <c r="L293" s="31">
        <v>0</v>
      </c>
      <c r="M293" s="36">
        <f t="shared" si="67"/>
        <v>0</v>
      </c>
      <c r="N293" s="31">
        <f t="shared" si="68"/>
        <v>2091539</v>
      </c>
      <c r="O293" s="36">
        <f t="shared" si="69"/>
        <v>0.92329448638149469</v>
      </c>
      <c r="P293" s="31">
        <v>855255</v>
      </c>
      <c r="Q293" s="31">
        <v>1905300</v>
      </c>
      <c r="R293" s="31">
        <v>1905300</v>
      </c>
      <c r="S293" s="31">
        <v>2153759</v>
      </c>
      <c r="T293" s="36">
        <f t="shared" si="70"/>
        <v>1.1304041358316275</v>
      </c>
      <c r="U293" s="36">
        <f t="shared" si="71"/>
        <v>0.12566895253462418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2265300</v>
      </c>
      <c r="E298" s="32">
        <f>SUM(E293:E297)</f>
        <v>2265300</v>
      </c>
      <c r="F298" s="32">
        <f>SUM(F293:F297)</f>
        <v>393505</v>
      </c>
      <c r="G298" s="37">
        <f t="shared" si="64"/>
        <v>0.17370988390058711</v>
      </c>
      <c r="H298" s="32">
        <f>SUM(H293:H297)</f>
        <v>735300</v>
      </c>
      <c r="I298" s="37">
        <f t="shared" si="65"/>
        <v>0.32459276916964641</v>
      </c>
      <c r="J298" s="32">
        <f>SUM(J293:J297)</f>
        <v>962734</v>
      </c>
      <c r="K298" s="37">
        <f t="shared" si="66"/>
        <v>0.42499183331126122</v>
      </c>
      <c r="L298" s="32">
        <f>SUM(L293:L297)</f>
        <v>0</v>
      </c>
      <c r="M298" s="37">
        <f t="shared" si="67"/>
        <v>0</v>
      </c>
      <c r="N298" s="32">
        <f t="shared" si="68"/>
        <v>2091539</v>
      </c>
      <c r="O298" s="37">
        <f t="shared" si="69"/>
        <v>0.92329448638149469</v>
      </c>
      <c r="P298" s="32">
        <f>SUM(P293:P297)</f>
        <v>855255</v>
      </c>
      <c r="Q298" s="32">
        <f>SUM(Q293:Q297)</f>
        <v>1905300</v>
      </c>
      <c r="R298" s="32">
        <f>SUM(R293:R297)</f>
        <v>1905300</v>
      </c>
      <c r="S298" s="32">
        <f>SUM(S293:S297)</f>
        <v>2153759</v>
      </c>
      <c r="T298" s="37">
        <f t="shared" si="70"/>
        <v>1.1304041358316275</v>
      </c>
      <c r="U298" s="37">
        <f t="shared" si="71"/>
        <v>0.12566895253462418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8206246</v>
      </c>
      <c r="E299" s="32">
        <f>SUM(E263:E266,E268:E274,E276:E284,E286:E291,E293:E297)</f>
        <v>9892916</v>
      </c>
      <c r="F299" s="32">
        <f>SUM(F263:F266,F268:F274,F276:F284,F286:F291,F293:F297)</f>
        <v>2247455</v>
      </c>
      <c r="G299" s="37">
        <f t="shared" si="64"/>
        <v>0.27387126829978042</v>
      </c>
      <c r="H299" s="32">
        <f>SUM(H263:H266,H268:H274,H276:H284,H286:H291,H293:H297)</f>
        <v>2941299</v>
      </c>
      <c r="I299" s="37">
        <f t="shared" si="65"/>
        <v>0.35842198734963587</v>
      </c>
      <c r="J299" s="32">
        <f>SUM(J263:J266,J268:J274,J276:J284,J286:J291,J293:J297)</f>
        <v>2718611</v>
      </c>
      <c r="K299" s="37">
        <f t="shared" si="66"/>
        <v>0.27480380910946783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7907365</v>
      </c>
      <c r="O299" s="37">
        <f t="shared" si="69"/>
        <v>0.79929567783654487</v>
      </c>
      <c r="P299" s="32">
        <f>SUM(P263:P266,P268:P274,P276:P284,P286:P291,P293:P297)</f>
        <v>2582222</v>
      </c>
      <c r="Q299" s="32">
        <f>SUM(Q263:Q266,Q268:Q274,Q276:Q284,Q286:Q291,Q293:Q297)</f>
        <v>13150082</v>
      </c>
      <c r="R299" s="32">
        <f>SUM(R263:R266,R268:R274,R276:R284,R286:R291,R293:R297)</f>
        <v>7374272</v>
      </c>
      <c r="S299" s="32">
        <f>SUM(S263:S266,S268:S274,S276:S284,S286:S291,S293:S297)</f>
        <v>6906027</v>
      </c>
      <c r="T299" s="37">
        <f t="shared" si="70"/>
        <v>0.93650288462372966</v>
      </c>
      <c r="U299" s="37">
        <f t="shared" si="71"/>
        <v>5.2818464097974527E-2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85762166</v>
      </c>
      <c r="E302" s="31">
        <v>90603957</v>
      </c>
      <c r="F302" s="31">
        <v>9381598</v>
      </c>
      <c r="G302" s="36">
        <f t="shared" ref="G302:G339" si="72">IF(($D302     =0),0,($F302     /$D302     ))</f>
        <v>0.10939087056173465</v>
      </c>
      <c r="H302" s="31">
        <v>25081131</v>
      </c>
      <c r="I302" s="36">
        <f t="shared" ref="I302:I339" si="73">IF(($D302     =0),0,($H302     /$D302     ))</f>
        <v>0.29244983154926379</v>
      </c>
      <c r="J302" s="31">
        <v>23892279</v>
      </c>
      <c r="K302" s="36">
        <f t="shared" ref="K302:K339" si="74">IF(($E302     =0),0,($J302     /$E302     ))</f>
        <v>0.26370017150575442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58355008</v>
      </c>
      <c r="O302" s="36">
        <f t="shared" ref="O302:O339" si="77">IF(($E302     =0),0,($N302     /$E302     ))</f>
        <v>0.64406688109659493</v>
      </c>
      <c r="P302" s="31">
        <v>19501739</v>
      </c>
      <c r="Q302" s="31">
        <v>104059349</v>
      </c>
      <c r="R302" s="31">
        <v>76648865</v>
      </c>
      <c r="S302" s="31">
        <v>64291769</v>
      </c>
      <c r="T302" s="36">
        <f t="shared" ref="T302:T339" si="78">IF(($R302     =0),0,($S302     /$R302     ))</f>
        <v>0.83878305308239076</v>
      </c>
      <c r="U302" s="36">
        <f t="shared" ref="U302:U339" si="79">IF(($P302     =0),0,(($J302     /$P302     )-1))</f>
        <v>0.2251358199389295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85762166</v>
      </c>
      <c r="E303" s="32">
        <f>E302</f>
        <v>90603957</v>
      </c>
      <c r="F303" s="32">
        <f>F302</f>
        <v>9381598</v>
      </c>
      <c r="G303" s="37">
        <f t="shared" si="72"/>
        <v>0.10939087056173465</v>
      </c>
      <c r="H303" s="32">
        <f>H302</f>
        <v>25081131</v>
      </c>
      <c r="I303" s="37">
        <f t="shared" si="73"/>
        <v>0.29244983154926379</v>
      </c>
      <c r="J303" s="32">
        <f>J302</f>
        <v>23892279</v>
      </c>
      <c r="K303" s="37">
        <f t="shared" si="74"/>
        <v>0.26370017150575442</v>
      </c>
      <c r="L303" s="32">
        <f>L302</f>
        <v>0</v>
      </c>
      <c r="M303" s="37">
        <f t="shared" si="75"/>
        <v>0</v>
      </c>
      <c r="N303" s="32">
        <f t="shared" si="76"/>
        <v>58355008</v>
      </c>
      <c r="O303" s="37">
        <f t="shared" si="77"/>
        <v>0.64406688109659493</v>
      </c>
      <c r="P303" s="32">
        <f>P302</f>
        <v>19501739</v>
      </c>
      <c r="Q303" s="32">
        <f>Q302</f>
        <v>104059349</v>
      </c>
      <c r="R303" s="32">
        <f>R302</f>
        <v>76648865</v>
      </c>
      <c r="S303" s="32">
        <f>S302</f>
        <v>64291769</v>
      </c>
      <c r="T303" s="37">
        <f t="shared" si="78"/>
        <v>0.83878305308239076</v>
      </c>
      <c r="U303" s="37">
        <f t="shared" si="79"/>
        <v>0.2251358199389295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4295624</v>
      </c>
      <c r="E304" s="31">
        <v>3860043</v>
      </c>
      <c r="F304" s="31">
        <v>1654780</v>
      </c>
      <c r="G304" s="36">
        <f t="shared" si="72"/>
        <v>0.38522459135157083</v>
      </c>
      <c r="H304" s="31">
        <v>606702</v>
      </c>
      <c r="I304" s="36">
        <f t="shared" si="73"/>
        <v>0.14123722187975485</v>
      </c>
      <c r="J304" s="31">
        <v>726232</v>
      </c>
      <c r="K304" s="36">
        <f t="shared" si="74"/>
        <v>0.18814090931111388</v>
      </c>
      <c r="L304" s="31">
        <v>0</v>
      </c>
      <c r="M304" s="36">
        <f t="shared" si="75"/>
        <v>0</v>
      </c>
      <c r="N304" s="31">
        <f t="shared" si="76"/>
        <v>2987714</v>
      </c>
      <c r="O304" s="36">
        <f t="shared" si="77"/>
        <v>0.77401054858715301</v>
      </c>
      <c r="P304" s="31">
        <v>696057</v>
      </c>
      <c r="Q304" s="31">
        <v>4178689</v>
      </c>
      <c r="R304" s="31">
        <v>3851377</v>
      </c>
      <c r="S304" s="31">
        <v>2580802</v>
      </c>
      <c r="T304" s="36">
        <f t="shared" si="78"/>
        <v>0.67009851281762345</v>
      </c>
      <c r="U304" s="36">
        <f t="shared" si="79"/>
        <v>4.3351334732643965E-2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2838963</v>
      </c>
      <c r="E305" s="31">
        <v>3595990</v>
      </c>
      <c r="F305" s="31">
        <v>602909</v>
      </c>
      <c r="G305" s="36">
        <f t="shared" si="72"/>
        <v>0.21236944616749143</v>
      </c>
      <c r="H305" s="31">
        <v>1557864</v>
      </c>
      <c r="I305" s="36">
        <f t="shared" si="73"/>
        <v>0.548744030830976</v>
      </c>
      <c r="J305" s="31">
        <v>568270</v>
      </c>
      <c r="K305" s="36">
        <f t="shared" si="74"/>
        <v>0.15802880430701977</v>
      </c>
      <c r="L305" s="31">
        <v>0</v>
      </c>
      <c r="M305" s="36">
        <f t="shared" si="75"/>
        <v>0</v>
      </c>
      <c r="N305" s="31">
        <f t="shared" si="76"/>
        <v>2729043</v>
      </c>
      <c r="O305" s="36">
        <f t="shared" si="77"/>
        <v>0.75891284458521857</v>
      </c>
      <c r="P305" s="31">
        <v>600928</v>
      </c>
      <c r="Q305" s="31">
        <v>3250435</v>
      </c>
      <c r="R305" s="31">
        <v>2789772</v>
      </c>
      <c r="S305" s="31">
        <v>2519029</v>
      </c>
      <c r="T305" s="36">
        <f t="shared" si="78"/>
        <v>0.90295156736822935</v>
      </c>
      <c r="U305" s="36">
        <f t="shared" si="79"/>
        <v>-5.4345944938495094E-2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5518000</v>
      </c>
      <c r="E306" s="31">
        <v>5515000</v>
      </c>
      <c r="F306" s="31">
        <v>1593883</v>
      </c>
      <c r="G306" s="36">
        <f t="shared" si="72"/>
        <v>0.28885157665820949</v>
      </c>
      <c r="H306" s="31">
        <v>1891664</v>
      </c>
      <c r="I306" s="36">
        <f t="shared" si="73"/>
        <v>0.34281696266763317</v>
      </c>
      <c r="J306" s="31">
        <v>1666359</v>
      </c>
      <c r="K306" s="36">
        <f t="shared" si="74"/>
        <v>0.30215031731640979</v>
      </c>
      <c r="L306" s="31">
        <v>0</v>
      </c>
      <c r="M306" s="36">
        <f t="shared" si="75"/>
        <v>0</v>
      </c>
      <c r="N306" s="31">
        <f t="shared" si="76"/>
        <v>5151906</v>
      </c>
      <c r="O306" s="36">
        <f t="shared" si="77"/>
        <v>0.93416246600181319</v>
      </c>
      <c r="P306" s="31">
        <v>1469539</v>
      </c>
      <c r="Q306" s="31">
        <v>5618000</v>
      </c>
      <c r="R306" s="31">
        <v>5313869</v>
      </c>
      <c r="S306" s="31">
        <v>4992981</v>
      </c>
      <c r="T306" s="36">
        <f t="shared" si="78"/>
        <v>0.93961311428640792</v>
      </c>
      <c r="U306" s="36">
        <f t="shared" si="79"/>
        <v>0.13393315863001942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9861584</v>
      </c>
      <c r="E307" s="31">
        <v>9033829</v>
      </c>
      <c r="F307" s="31">
        <v>2361547</v>
      </c>
      <c r="G307" s="36">
        <f t="shared" si="72"/>
        <v>0.23946933879993315</v>
      </c>
      <c r="H307" s="31">
        <v>2947705</v>
      </c>
      <c r="I307" s="36">
        <f t="shared" si="73"/>
        <v>0.29890786307757455</v>
      </c>
      <c r="J307" s="31">
        <v>3213023</v>
      </c>
      <c r="K307" s="36">
        <f t="shared" si="74"/>
        <v>0.35566568727391229</v>
      </c>
      <c r="L307" s="31">
        <v>0</v>
      </c>
      <c r="M307" s="36">
        <f t="shared" si="75"/>
        <v>0</v>
      </c>
      <c r="N307" s="31">
        <f t="shared" si="76"/>
        <v>8522275</v>
      </c>
      <c r="O307" s="36">
        <f t="shared" si="77"/>
        <v>0.94337351304745753</v>
      </c>
      <c r="P307" s="31">
        <v>2605074</v>
      </c>
      <c r="Q307" s="31">
        <v>6722452</v>
      </c>
      <c r="R307" s="31">
        <v>9265223</v>
      </c>
      <c r="S307" s="31">
        <v>7352174</v>
      </c>
      <c r="T307" s="36">
        <f t="shared" si="78"/>
        <v>0.79352369608373163</v>
      </c>
      <c r="U307" s="36">
        <f t="shared" si="79"/>
        <v>0.23337110577281095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5250475</v>
      </c>
      <c r="E308" s="31">
        <v>5280475</v>
      </c>
      <c r="F308" s="31">
        <v>983760</v>
      </c>
      <c r="G308" s="36">
        <f t="shared" si="72"/>
        <v>0.18736590498954855</v>
      </c>
      <c r="H308" s="31">
        <v>2094580</v>
      </c>
      <c r="I308" s="36">
        <f t="shared" si="73"/>
        <v>0.39893152524295422</v>
      </c>
      <c r="J308" s="31">
        <v>1665423</v>
      </c>
      <c r="K308" s="36">
        <f t="shared" si="74"/>
        <v>0.3153926493355238</v>
      </c>
      <c r="L308" s="31">
        <v>0</v>
      </c>
      <c r="M308" s="36">
        <f t="shared" si="75"/>
        <v>0</v>
      </c>
      <c r="N308" s="31">
        <f t="shared" si="76"/>
        <v>4743763</v>
      </c>
      <c r="O308" s="36">
        <f t="shared" si="77"/>
        <v>0.89835914382702309</v>
      </c>
      <c r="P308" s="31">
        <v>2054691</v>
      </c>
      <c r="Q308" s="31">
        <v>4716144</v>
      </c>
      <c r="R308" s="31">
        <v>5123065</v>
      </c>
      <c r="S308" s="31">
        <v>4984944</v>
      </c>
      <c r="T308" s="36">
        <f t="shared" si="78"/>
        <v>0.97303938169826076</v>
      </c>
      <c r="U308" s="36">
        <f t="shared" si="79"/>
        <v>-0.18945330465748866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4266792</v>
      </c>
      <c r="E309" s="31">
        <v>4516792</v>
      </c>
      <c r="F309" s="31">
        <v>1157222</v>
      </c>
      <c r="G309" s="36">
        <f t="shared" si="72"/>
        <v>0.27121593928178361</v>
      </c>
      <c r="H309" s="31">
        <v>1442894</v>
      </c>
      <c r="I309" s="36">
        <f t="shared" si="73"/>
        <v>0.33816834755479058</v>
      </c>
      <c r="J309" s="31">
        <v>1417858</v>
      </c>
      <c r="K309" s="36">
        <f t="shared" si="74"/>
        <v>0.31390818970632256</v>
      </c>
      <c r="L309" s="31">
        <v>0</v>
      </c>
      <c r="M309" s="36">
        <f t="shared" si="75"/>
        <v>0</v>
      </c>
      <c r="N309" s="31">
        <f t="shared" si="76"/>
        <v>4017974</v>
      </c>
      <c r="O309" s="36">
        <f t="shared" si="77"/>
        <v>0.8895636549126017</v>
      </c>
      <c r="P309" s="31">
        <v>1307124</v>
      </c>
      <c r="Q309" s="31">
        <v>4186767</v>
      </c>
      <c r="R309" s="31">
        <v>4186767</v>
      </c>
      <c r="S309" s="31">
        <v>3695374</v>
      </c>
      <c r="T309" s="36">
        <f t="shared" si="78"/>
        <v>0.88263187323297432</v>
      </c>
      <c r="U309" s="36">
        <f t="shared" si="79"/>
        <v>8.4715757648088585E-2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32031438</v>
      </c>
      <c r="E310" s="32">
        <f>SUM(E304:E309)</f>
        <v>31802129</v>
      </c>
      <c r="F310" s="32">
        <f>SUM(F304:F309)</f>
        <v>8354101</v>
      </c>
      <c r="G310" s="37">
        <f t="shared" si="72"/>
        <v>0.26080942728827849</v>
      </c>
      <c r="H310" s="32">
        <f>SUM(H304:H309)</f>
        <v>10541409</v>
      </c>
      <c r="I310" s="37">
        <f t="shared" si="73"/>
        <v>0.32909571527822135</v>
      </c>
      <c r="J310" s="32">
        <f>SUM(J304:J309)</f>
        <v>9257165</v>
      </c>
      <c r="K310" s="37">
        <f t="shared" si="74"/>
        <v>0.29108632947184132</v>
      </c>
      <c r="L310" s="32">
        <f>SUM(L304:L309)</f>
        <v>0</v>
      </c>
      <c r="M310" s="37">
        <f t="shared" si="75"/>
        <v>0</v>
      </c>
      <c r="N310" s="32">
        <f t="shared" si="76"/>
        <v>28152675</v>
      </c>
      <c r="O310" s="37">
        <f t="shared" si="77"/>
        <v>0.8852449784100932</v>
      </c>
      <c r="P310" s="32">
        <f>SUM(P304:P309)</f>
        <v>8733413</v>
      </c>
      <c r="Q310" s="32">
        <f>SUM(Q304:Q309)</f>
        <v>28672487</v>
      </c>
      <c r="R310" s="32">
        <f>SUM(R304:R309)</f>
        <v>30530073</v>
      </c>
      <c r="S310" s="32">
        <f>SUM(S304:S309)</f>
        <v>26125304</v>
      </c>
      <c r="T310" s="37">
        <f t="shared" si="78"/>
        <v>0.85572360079191423</v>
      </c>
      <c r="U310" s="37">
        <f t="shared" si="79"/>
        <v>5.9971055989222144E-2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6955693</v>
      </c>
      <c r="E311" s="31">
        <v>6955693</v>
      </c>
      <c r="F311" s="31">
        <v>1183470</v>
      </c>
      <c r="G311" s="36">
        <f t="shared" si="72"/>
        <v>0.17014408197716605</v>
      </c>
      <c r="H311" s="31">
        <v>2027054</v>
      </c>
      <c r="I311" s="36">
        <f t="shared" si="73"/>
        <v>0.29142373017325518</v>
      </c>
      <c r="J311" s="31">
        <v>2166581</v>
      </c>
      <c r="K311" s="36">
        <f t="shared" si="74"/>
        <v>0.31148312612416906</v>
      </c>
      <c r="L311" s="31">
        <v>0</v>
      </c>
      <c r="M311" s="36">
        <f t="shared" si="75"/>
        <v>0</v>
      </c>
      <c r="N311" s="31">
        <f t="shared" si="76"/>
        <v>5377105</v>
      </c>
      <c r="O311" s="36">
        <f t="shared" si="77"/>
        <v>0.77305093827459037</v>
      </c>
      <c r="P311" s="31">
        <v>2400650</v>
      </c>
      <c r="Q311" s="31">
        <v>4921987</v>
      </c>
      <c r="R311" s="31">
        <v>4921987</v>
      </c>
      <c r="S311" s="31">
        <v>5335943</v>
      </c>
      <c r="T311" s="36">
        <f t="shared" si="78"/>
        <v>1.084103432211422</v>
      </c>
      <c r="U311" s="36">
        <f t="shared" si="79"/>
        <v>-9.7502343115406287E-2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1841642</v>
      </c>
      <c r="E312" s="31">
        <v>1834595</v>
      </c>
      <c r="F312" s="31">
        <v>117715</v>
      </c>
      <c r="G312" s="36">
        <f t="shared" si="72"/>
        <v>6.3918503161852297E-2</v>
      </c>
      <c r="H312" s="31">
        <v>703477</v>
      </c>
      <c r="I312" s="36">
        <f t="shared" si="73"/>
        <v>0.38198357769859725</v>
      </c>
      <c r="J312" s="31">
        <v>831119</v>
      </c>
      <c r="K312" s="36">
        <f t="shared" si="74"/>
        <v>0.45302587219522567</v>
      </c>
      <c r="L312" s="31">
        <v>0</v>
      </c>
      <c r="M312" s="36">
        <f t="shared" si="75"/>
        <v>0</v>
      </c>
      <c r="N312" s="31">
        <f t="shared" si="76"/>
        <v>1652311</v>
      </c>
      <c r="O312" s="36">
        <f t="shared" si="77"/>
        <v>0.90064074087196355</v>
      </c>
      <c r="P312" s="31">
        <v>986922</v>
      </c>
      <c r="Q312" s="31">
        <v>2560496</v>
      </c>
      <c r="R312" s="31">
        <v>1757996</v>
      </c>
      <c r="S312" s="31">
        <v>1942420</v>
      </c>
      <c r="T312" s="36">
        <f t="shared" si="78"/>
        <v>1.1049058132100413</v>
      </c>
      <c r="U312" s="36">
        <f t="shared" si="79"/>
        <v>-0.15786759237305481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1242263</v>
      </c>
      <c r="E313" s="31">
        <v>737521</v>
      </c>
      <c r="F313" s="31">
        <v>362</v>
      </c>
      <c r="G313" s="36">
        <f t="shared" si="72"/>
        <v>2.9140367216925887E-4</v>
      </c>
      <c r="H313" s="31">
        <v>100923</v>
      </c>
      <c r="I313" s="36">
        <f t="shared" si="73"/>
        <v>8.1241250846237872E-2</v>
      </c>
      <c r="J313" s="31">
        <v>225509</v>
      </c>
      <c r="K313" s="36">
        <f t="shared" si="74"/>
        <v>0.30576620869100679</v>
      </c>
      <c r="L313" s="31">
        <v>0</v>
      </c>
      <c r="M313" s="36">
        <f t="shared" si="75"/>
        <v>0</v>
      </c>
      <c r="N313" s="31">
        <f t="shared" si="76"/>
        <v>326794</v>
      </c>
      <c r="O313" s="36">
        <f t="shared" si="77"/>
        <v>0.44309789144987061</v>
      </c>
      <c r="P313" s="31">
        <v>551352</v>
      </c>
      <c r="Q313" s="31">
        <v>1344377</v>
      </c>
      <c r="R313" s="31">
        <v>1073053</v>
      </c>
      <c r="S313" s="31">
        <v>591901</v>
      </c>
      <c r="T313" s="36">
        <f t="shared" si="78"/>
        <v>0.55160462717125813</v>
      </c>
      <c r="U313" s="36">
        <f t="shared" si="79"/>
        <v>-0.59098905962071413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4367070</v>
      </c>
      <c r="E314" s="31">
        <v>5286470</v>
      </c>
      <c r="F314" s="31">
        <v>681941</v>
      </c>
      <c r="G314" s="36">
        <f t="shared" si="72"/>
        <v>0.15615527115434377</v>
      </c>
      <c r="H314" s="31">
        <v>949251</v>
      </c>
      <c r="I314" s="36">
        <f t="shared" si="73"/>
        <v>0.21736564790580412</v>
      </c>
      <c r="J314" s="31">
        <v>1615915</v>
      </c>
      <c r="K314" s="36">
        <f t="shared" si="74"/>
        <v>0.30566994610770515</v>
      </c>
      <c r="L314" s="31">
        <v>0</v>
      </c>
      <c r="M314" s="36">
        <f t="shared" si="75"/>
        <v>0</v>
      </c>
      <c r="N314" s="31">
        <f t="shared" si="76"/>
        <v>3247107</v>
      </c>
      <c r="O314" s="36">
        <f t="shared" si="77"/>
        <v>0.61422972229105621</v>
      </c>
      <c r="P314" s="31">
        <v>1752960</v>
      </c>
      <c r="Q314" s="31">
        <v>3249400</v>
      </c>
      <c r="R314" s="31">
        <v>3249400</v>
      </c>
      <c r="S314" s="31">
        <v>3225858</v>
      </c>
      <c r="T314" s="36">
        <f t="shared" si="78"/>
        <v>0.99275497014833503</v>
      </c>
      <c r="U314" s="36">
        <f t="shared" si="79"/>
        <v>-7.8179194048922929E-2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379360</v>
      </c>
      <c r="E315" s="31">
        <v>1007441</v>
      </c>
      <c r="F315" s="31">
        <v>175606</v>
      </c>
      <c r="G315" s="36">
        <f t="shared" si="72"/>
        <v>0.46290067482075076</v>
      </c>
      <c r="H315" s="31">
        <v>78113</v>
      </c>
      <c r="I315" s="36">
        <f t="shared" si="73"/>
        <v>0.20590731758751582</v>
      </c>
      <c r="J315" s="31">
        <v>133548</v>
      </c>
      <c r="K315" s="36">
        <f t="shared" si="74"/>
        <v>0.13256160906693296</v>
      </c>
      <c r="L315" s="31">
        <v>0</v>
      </c>
      <c r="M315" s="36">
        <f t="shared" si="75"/>
        <v>0</v>
      </c>
      <c r="N315" s="31">
        <f t="shared" si="76"/>
        <v>387267</v>
      </c>
      <c r="O315" s="36">
        <f t="shared" si="77"/>
        <v>0.38440663026420407</v>
      </c>
      <c r="P315" s="31">
        <v>146707</v>
      </c>
      <c r="Q315" s="31">
        <v>355206</v>
      </c>
      <c r="R315" s="31">
        <v>573545</v>
      </c>
      <c r="S315" s="31">
        <v>487405</v>
      </c>
      <c r="T315" s="36">
        <f t="shared" si="78"/>
        <v>0.84981126154007092</v>
      </c>
      <c r="U315" s="36">
        <f t="shared" si="79"/>
        <v>-8.9695788203698501E-2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14786028</v>
      </c>
      <c r="E317" s="32">
        <f>SUM(E311:E316)</f>
        <v>15821720</v>
      </c>
      <c r="F317" s="32">
        <f>SUM(F311:F316)</f>
        <v>2159094</v>
      </c>
      <c r="G317" s="37">
        <f t="shared" si="72"/>
        <v>0.14602258294113876</v>
      </c>
      <c r="H317" s="32">
        <f>SUM(H311:H316)</f>
        <v>3858818</v>
      </c>
      <c r="I317" s="37">
        <f t="shared" si="73"/>
        <v>0.26097732264540552</v>
      </c>
      <c r="J317" s="32">
        <f>SUM(J311:J316)</f>
        <v>4972672</v>
      </c>
      <c r="K317" s="37">
        <f t="shared" si="74"/>
        <v>0.31429402113044602</v>
      </c>
      <c r="L317" s="32">
        <f>SUM(L311:L316)</f>
        <v>0</v>
      </c>
      <c r="M317" s="37">
        <f t="shared" si="75"/>
        <v>0</v>
      </c>
      <c r="N317" s="32">
        <f t="shared" si="76"/>
        <v>10990584</v>
      </c>
      <c r="O317" s="37">
        <f t="shared" si="77"/>
        <v>0.6946516560778474</v>
      </c>
      <c r="P317" s="32">
        <f>SUM(P311:P316)</f>
        <v>5838591</v>
      </c>
      <c r="Q317" s="32">
        <f>SUM(Q311:Q316)</f>
        <v>12431466</v>
      </c>
      <c r="R317" s="32">
        <f>SUM(R311:R316)</f>
        <v>11575981</v>
      </c>
      <c r="S317" s="32">
        <f>SUM(S311:S316)</f>
        <v>11583527</v>
      </c>
      <c r="T317" s="37">
        <f t="shared" si="78"/>
        <v>1.0006518669994362</v>
      </c>
      <c r="U317" s="37">
        <f t="shared" si="79"/>
        <v>-0.1483095835964533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12236</v>
      </c>
      <c r="E318" s="31">
        <v>50104</v>
      </c>
      <c r="F318" s="31">
        <v>17788</v>
      </c>
      <c r="G318" s="36">
        <f t="shared" si="72"/>
        <v>1.4537430532853874</v>
      </c>
      <c r="H318" s="31">
        <v>5426</v>
      </c>
      <c r="I318" s="36">
        <f t="shared" si="73"/>
        <v>0.44344557044785876</v>
      </c>
      <c r="J318" s="31">
        <v>17430</v>
      </c>
      <c r="K318" s="36">
        <f t="shared" si="74"/>
        <v>0.34787641705253075</v>
      </c>
      <c r="L318" s="31">
        <v>0</v>
      </c>
      <c r="M318" s="36">
        <f t="shared" si="75"/>
        <v>0</v>
      </c>
      <c r="N318" s="31">
        <f t="shared" si="76"/>
        <v>40644</v>
      </c>
      <c r="O318" s="36">
        <f t="shared" si="77"/>
        <v>0.81119271914418012</v>
      </c>
      <c r="P318" s="31">
        <v>9591</v>
      </c>
      <c r="Q318" s="31">
        <v>11660</v>
      </c>
      <c r="R318" s="31">
        <v>11660</v>
      </c>
      <c r="S318" s="31">
        <v>22439</v>
      </c>
      <c r="T318" s="36">
        <f t="shared" si="78"/>
        <v>1.924442538593482</v>
      </c>
      <c r="U318" s="36">
        <f t="shared" si="79"/>
        <v>0.81732874569909297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12688500</v>
      </c>
      <c r="E319" s="31">
        <v>12688501</v>
      </c>
      <c r="F319" s="31">
        <v>2609053</v>
      </c>
      <c r="G319" s="36">
        <f t="shared" si="72"/>
        <v>0.20562343854671553</v>
      </c>
      <c r="H319" s="31">
        <v>5938391</v>
      </c>
      <c r="I319" s="36">
        <f t="shared" si="73"/>
        <v>0.46801363439334831</v>
      </c>
      <c r="J319" s="31">
        <v>4245837</v>
      </c>
      <c r="K319" s="36">
        <f t="shared" si="74"/>
        <v>0.33462085080026394</v>
      </c>
      <c r="L319" s="31">
        <v>0</v>
      </c>
      <c r="M319" s="36">
        <f t="shared" si="75"/>
        <v>0</v>
      </c>
      <c r="N319" s="31">
        <f t="shared" si="76"/>
        <v>12793281</v>
      </c>
      <c r="O319" s="36">
        <f t="shared" si="77"/>
        <v>1.0082578706499687</v>
      </c>
      <c r="P319" s="31">
        <v>3661341</v>
      </c>
      <c r="Q319" s="31">
        <v>10772400</v>
      </c>
      <c r="R319" s="31">
        <v>10772400</v>
      </c>
      <c r="S319" s="31">
        <v>11958842</v>
      </c>
      <c r="T319" s="36">
        <f t="shared" si="78"/>
        <v>1.1101372024804128</v>
      </c>
      <c r="U319" s="36">
        <f t="shared" si="79"/>
        <v>0.15963986965431509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10027420</v>
      </c>
      <c r="E320" s="31">
        <v>10027430</v>
      </c>
      <c r="F320" s="31">
        <v>2844894</v>
      </c>
      <c r="G320" s="36">
        <f t="shared" si="72"/>
        <v>0.28371146316799334</v>
      </c>
      <c r="H320" s="31">
        <v>2257627</v>
      </c>
      <c r="I320" s="36">
        <f t="shared" si="73"/>
        <v>0.22514535144633416</v>
      </c>
      <c r="J320" s="31">
        <v>1523622</v>
      </c>
      <c r="K320" s="36">
        <f t="shared" si="74"/>
        <v>0.15194541373013823</v>
      </c>
      <c r="L320" s="31">
        <v>0</v>
      </c>
      <c r="M320" s="36">
        <f t="shared" si="75"/>
        <v>0</v>
      </c>
      <c r="N320" s="31">
        <f t="shared" si="76"/>
        <v>6626143</v>
      </c>
      <c r="O320" s="36">
        <f t="shared" si="77"/>
        <v>0.66080172087962719</v>
      </c>
      <c r="P320" s="31">
        <v>1600293</v>
      </c>
      <c r="Q320" s="31">
        <v>8482770</v>
      </c>
      <c r="R320" s="31">
        <v>9482770</v>
      </c>
      <c r="S320" s="31">
        <v>6559068</v>
      </c>
      <c r="T320" s="36">
        <f t="shared" si="78"/>
        <v>0.69168270452620917</v>
      </c>
      <c r="U320" s="36">
        <f t="shared" si="79"/>
        <v>-4.7910601371123906E-2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858027</v>
      </c>
      <c r="E321" s="31">
        <v>844983</v>
      </c>
      <c r="F321" s="31">
        <v>150148</v>
      </c>
      <c r="G321" s="36">
        <f t="shared" si="72"/>
        <v>0.17499216225130446</v>
      </c>
      <c r="H321" s="31">
        <v>309579</v>
      </c>
      <c r="I321" s="36">
        <f t="shared" si="73"/>
        <v>0.36080333136369835</v>
      </c>
      <c r="J321" s="31">
        <v>306891</v>
      </c>
      <c r="K321" s="36">
        <f t="shared" si="74"/>
        <v>0.36319192220435204</v>
      </c>
      <c r="L321" s="31">
        <v>0</v>
      </c>
      <c r="M321" s="36">
        <f t="shared" si="75"/>
        <v>0</v>
      </c>
      <c r="N321" s="31">
        <f t="shared" si="76"/>
        <v>766618</v>
      </c>
      <c r="O321" s="36">
        <f t="shared" si="77"/>
        <v>0.90725848922404351</v>
      </c>
      <c r="P321" s="31">
        <v>246567</v>
      </c>
      <c r="Q321" s="31">
        <v>942247</v>
      </c>
      <c r="R321" s="31">
        <v>797532</v>
      </c>
      <c r="S321" s="31">
        <v>644007</v>
      </c>
      <c r="T321" s="36">
        <f t="shared" si="78"/>
        <v>0.80749988715186349</v>
      </c>
      <c r="U321" s="36">
        <f t="shared" si="79"/>
        <v>0.244655610848167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20129500</v>
      </c>
      <c r="E322" s="31">
        <v>21231000</v>
      </c>
      <c r="F322" s="31">
        <v>5471763</v>
      </c>
      <c r="G322" s="36">
        <f t="shared" si="72"/>
        <v>0.27182806329019599</v>
      </c>
      <c r="H322" s="31">
        <v>5645070</v>
      </c>
      <c r="I322" s="36">
        <f t="shared" si="73"/>
        <v>0.28043766611192528</v>
      </c>
      <c r="J322" s="31">
        <v>5198391</v>
      </c>
      <c r="K322" s="36">
        <f t="shared" si="74"/>
        <v>0.24484908859686308</v>
      </c>
      <c r="L322" s="31">
        <v>0</v>
      </c>
      <c r="M322" s="36">
        <f t="shared" si="75"/>
        <v>0</v>
      </c>
      <c r="N322" s="31">
        <f t="shared" si="76"/>
        <v>16315224</v>
      </c>
      <c r="O322" s="36">
        <f t="shared" si="77"/>
        <v>0.76846234280062176</v>
      </c>
      <c r="P322" s="31">
        <v>4345634</v>
      </c>
      <c r="Q322" s="31">
        <v>18273500</v>
      </c>
      <c r="R322" s="31">
        <v>18777500</v>
      </c>
      <c r="S322" s="31">
        <v>14882091</v>
      </c>
      <c r="T322" s="36">
        <f t="shared" si="78"/>
        <v>0.79254911463187327</v>
      </c>
      <c r="U322" s="36">
        <f t="shared" si="79"/>
        <v>0.1962330467775244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43715683</v>
      </c>
      <c r="E323" s="32">
        <f>SUM(E318:E322)</f>
        <v>44842018</v>
      </c>
      <c r="F323" s="32">
        <f>SUM(F318:F322)</f>
        <v>11093646</v>
      </c>
      <c r="G323" s="37">
        <f t="shared" si="72"/>
        <v>0.253768104229322</v>
      </c>
      <c r="H323" s="32">
        <f>SUM(H318:H322)</f>
        <v>14156093</v>
      </c>
      <c r="I323" s="37">
        <f t="shared" si="73"/>
        <v>0.32382184215216309</v>
      </c>
      <c r="J323" s="32">
        <f>SUM(J318:J322)</f>
        <v>11292171</v>
      </c>
      <c r="K323" s="37">
        <f t="shared" si="74"/>
        <v>0.25182120483516152</v>
      </c>
      <c r="L323" s="32">
        <f>SUM(L318:L322)</f>
        <v>0</v>
      </c>
      <c r="M323" s="37">
        <f t="shared" si="75"/>
        <v>0</v>
      </c>
      <c r="N323" s="32">
        <f t="shared" si="76"/>
        <v>36541910</v>
      </c>
      <c r="O323" s="37">
        <f t="shared" si="77"/>
        <v>0.81490333463583198</v>
      </c>
      <c r="P323" s="32">
        <f>SUM(P318:P322)</f>
        <v>9863426</v>
      </c>
      <c r="Q323" s="32">
        <f>SUM(Q318:Q322)</f>
        <v>38482577</v>
      </c>
      <c r="R323" s="32">
        <f>SUM(R318:R322)</f>
        <v>39841862</v>
      </c>
      <c r="S323" s="32">
        <f>SUM(S318:S322)</f>
        <v>34066447</v>
      </c>
      <c r="T323" s="37">
        <f t="shared" si="78"/>
        <v>0.85504153897224988</v>
      </c>
      <c r="U323" s="37">
        <f t="shared" si="79"/>
        <v>0.14485281280561146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43029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43029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16665674</v>
      </c>
      <c r="E325" s="31">
        <v>16665674</v>
      </c>
      <c r="F325" s="31">
        <v>4292950</v>
      </c>
      <c r="G325" s="36">
        <f t="shared" si="72"/>
        <v>0.2575923421999014</v>
      </c>
      <c r="H325" s="31">
        <v>5876543</v>
      </c>
      <c r="I325" s="36">
        <f t="shared" si="73"/>
        <v>0.35261358166492396</v>
      </c>
      <c r="J325" s="31">
        <v>2945415</v>
      </c>
      <c r="K325" s="36">
        <f t="shared" si="74"/>
        <v>0.17673542636199413</v>
      </c>
      <c r="L325" s="31">
        <v>0</v>
      </c>
      <c r="M325" s="36">
        <f t="shared" si="75"/>
        <v>0</v>
      </c>
      <c r="N325" s="31">
        <f t="shared" si="76"/>
        <v>13114908</v>
      </c>
      <c r="O325" s="36">
        <f t="shared" si="77"/>
        <v>0.78694135022681955</v>
      </c>
      <c r="P325" s="31">
        <v>2737701</v>
      </c>
      <c r="Q325" s="31">
        <v>15823165</v>
      </c>
      <c r="R325" s="31">
        <v>15823165</v>
      </c>
      <c r="S325" s="31">
        <v>13257743</v>
      </c>
      <c r="T325" s="36">
        <f t="shared" si="78"/>
        <v>0.83786922527825503</v>
      </c>
      <c r="U325" s="36">
        <f t="shared" si="79"/>
        <v>7.5871689421160404E-2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1817325</v>
      </c>
      <c r="E326" s="31">
        <v>1832918</v>
      </c>
      <c r="F326" s="31">
        <v>1467655</v>
      </c>
      <c r="G326" s="36">
        <f t="shared" si="72"/>
        <v>0.80759082717730735</v>
      </c>
      <c r="H326" s="31">
        <v>298685</v>
      </c>
      <c r="I326" s="36">
        <f t="shared" si="73"/>
        <v>0.16435420191765368</v>
      </c>
      <c r="J326" s="31">
        <v>73648</v>
      </c>
      <c r="K326" s="36">
        <f t="shared" si="74"/>
        <v>4.0180739127445964E-2</v>
      </c>
      <c r="L326" s="31">
        <v>0</v>
      </c>
      <c r="M326" s="36">
        <f t="shared" si="75"/>
        <v>0</v>
      </c>
      <c r="N326" s="31">
        <f t="shared" si="76"/>
        <v>1839988</v>
      </c>
      <c r="O326" s="36">
        <f t="shared" si="77"/>
        <v>1.0038572374759809</v>
      </c>
      <c r="P326" s="31">
        <v>106671</v>
      </c>
      <c r="Q326" s="31">
        <v>1696237</v>
      </c>
      <c r="R326" s="31">
        <v>1700973</v>
      </c>
      <c r="S326" s="31">
        <v>876235</v>
      </c>
      <c r="T326" s="36">
        <f t="shared" si="78"/>
        <v>0.51513751247080353</v>
      </c>
      <c r="U326" s="36">
        <f t="shared" si="79"/>
        <v>-0.30957804839178404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1719640</v>
      </c>
      <c r="E327" s="31">
        <v>1635020</v>
      </c>
      <c r="F327" s="31">
        <v>185752</v>
      </c>
      <c r="G327" s="36">
        <f t="shared" si="72"/>
        <v>0.10801795724686562</v>
      </c>
      <c r="H327" s="31">
        <v>492490</v>
      </c>
      <c r="I327" s="36">
        <f t="shared" si="73"/>
        <v>0.28639133772184877</v>
      </c>
      <c r="J327" s="31">
        <v>357169</v>
      </c>
      <c r="K327" s="36">
        <f t="shared" si="74"/>
        <v>0.21844931560470207</v>
      </c>
      <c r="L327" s="31">
        <v>0</v>
      </c>
      <c r="M327" s="36">
        <f t="shared" si="75"/>
        <v>0</v>
      </c>
      <c r="N327" s="31">
        <f t="shared" si="76"/>
        <v>1035411</v>
      </c>
      <c r="O327" s="36">
        <f t="shared" si="77"/>
        <v>0.63327115264645084</v>
      </c>
      <c r="P327" s="31">
        <v>388067</v>
      </c>
      <c r="Q327" s="31">
        <v>1440566</v>
      </c>
      <c r="R327" s="31">
        <v>1607425</v>
      </c>
      <c r="S327" s="31">
        <v>893377</v>
      </c>
      <c r="T327" s="36">
        <f t="shared" si="78"/>
        <v>0.55578145170070148</v>
      </c>
      <c r="U327" s="36">
        <f t="shared" si="79"/>
        <v>-7.9620271757196548E-2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1252800</v>
      </c>
      <c r="E328" s="31">
        <v>1289000</v>
      </c>
      <c r="F328" s="31">
        <v>189418</v>
      </c>
      <c r="G328" s="36">
        <f t="shared" si="72"/>
        <v>0.15119572158365263</v>
      </c>
      <c r="H328" s="31">
        <v>529876</v>
      </c>
      <c r="I328" s="36">
        <f t="shared" si="73"/>
        <v>0.42295338441890168</v>
      </c>
      <c r="J328" s="31">
        <v>333325</v>
      </c>
      <c r="K328" s="36">
        <f t="shared" si="74"/>
        <v>0.25859193173002326</v>
      </c>
      <c r="L328" s="31">
        <v>0</v>
      </c>
      <c r="M328" s="36">
        <f t="shared" si="75"/>
        <v>0</v>
      </c>
      <c r="N328" s="31">
        <f t="shared" si="76"/>
        <v>1052619</v>
      </c>
      <c r="O328" s="36">
        <f t="shared" si="77"/>
        <v>0.81661675717610549</v>
      </c>
      <c r="P328" s="31">
        <v>296308</v>
      </c>
      <c r="Q328" s="31">
        <v>281400</v>
      </c>
      <c r="R328" s="31">
        <v>1175700</v>
      </c>
      <c r="S328" s="31">
        <v>1004383</v>
      </c>
      <c r="T328" s="36">
        <f t="shared" si="78"/>
        <v>0.85428510674491787</v>
      </c>
      <c r="U328" s="36">
        <f t="shared" si="79"/>
        <v>0.12492744036610559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251662</v>
      </c>
      <c r="E329" s="31">
        <v>406765</v>
      </c>
      <c r="F329" s="31">
        <v>263949</v>
      </c>
      <c r="G329" s="36">
        <f t="shared" si="72"/>
        <v>1.0488234218912669</v>
      </c>
      <c r="H329" s="31">
        <v>91</v>
      </c>
      <c r="I329" s="36">
        <f t="shared" si="73"/>
        <v>3.6159610906692308E-4</v>
      </c>
      <c r="J329" s="31">
        <v>27421</v>
      </c>
      <c r="K329" s="36">
        <f t="shared" si="74"/>
        <v>6.7412387988150413E-2</v>
      </c>
      <c r="L329" s="31">
        <v>0</v>
      </c>
      <c r="M329" s="36">
        <f t="shared" si="75"/>
        <v>0</v>
      </c>
      <c r="N329" s="31">
        <f t="shared" si="76"/>
        <v>291461</v>
      </c>
      <c r="O329" s="36">
        <f t="shared" si="77"/>
        <v>0.71653411675045786</v>
      </c>
      <c r="P329" s="31">
        <v>21133</v>
      </c>
      <c r="Q329" s="31">
        <v>122999</v>
      </c>
      <c r="R329" s="31">
        <v>126836</v>
      </c>
      <c r="S329" s="31">
        <v>134657</v>
      </c>
      <c r="T329" s="36">
        <f t="shared" si="78"/>
        <v>1.0616623040777067</v>
      </c>
      <c r="U329" s="36">
        <f t="shared" si="79"/>
        <v>0.29754412530166086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1361324</v>
      </c>
      <c r="E330" s="31">
        <v>1473240</v>
      </c>
      <c r="F330" s="31">
        <v>381673</v>
      </c>
      <c r="G330" s="36">
        <f t="shared" si="72"/>
        <v>0.28036896433178288</v>
      </c>
      <c r="H330" s="31">
        <v>353077</v>
      </c>
      <c r="I330" s="36">
        <f t="shared" si="73"/>
        <v>0.2593629437224349</v>
      </c>
      <c r="J330" s="31">
        <v>355769</v>
      </c>
      <c r="K330" s="36">
        <f t="shared" si="74"/>
        <v>0.24148746979446661</v>
      </c>
      <c r="L330" s="31">
        <v>0</v>
      </c>
      <c r="M330" s="36">
        <f t="shared" si="75"/>
        <v>0</v>
      </c>
      <c r="N330" s="31">
        <f t="shared" si="76"/>
        <v>1090519</v>
      </c>
      <c r="O330" s="36">
        <f t="shared" si="77"/>
        <v>0.74021815861638296</v>
      </c>
      <c r="P330" s="31">
        <v>346635</v>
      </c>
      <c r="Q330" s="31">
        <v>1464234</v>
      </c>
      <c r="R330" s="31">
        <v>1294805</v>
      </c>
      <c r="S330" s="31">
        <v>999392</v>
      </c>
      <c r="T330" s="36">
        <f t="shared" si="78"/>
        <v>0.77184749827194055</v>
      </c>
      <c r="U330" s="36">
        <f t="shared" si="79"/>
        <v>2.6350483938436753E-2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14597336</v>
      </c>
      <c r="E331" s="31">
        <v>10380704</v>
      </c>
      <c r="F331" s="31">
        <v>1388702</v>
      </c>
      <c r="G331" s="36">
        <f t="shared" si="72"/>
        <v>9.5133934027414324E-2</v>
      </c>
      <c r="H331" s="31">
        <v>3276886</v>
      </c>
      <c r="I331" s="36">
        <f t="shared" si="73"/>
        <v>0.2244852074378503</v>
      </c>
      <c r="J331" s="31">
        <v>2502900</v>
      </c>
      <c r="K331" s="36">
        <f t="shared" si="74"/>
        <v>0.24111081483490907</v>
      </c>
      <c r="L331" s="31">
        <v>0</v>
      </c>
      <c r="M331" s="36">
        <f t="shared" si="75"/>
        <v>0</v>
      </c>
      <c r="N331" s="31">
        <f t="shared" si="76"/>
        <v>7168488</v>
      </c>
      <c r="O331" s="36">
        <f t="shared" si="77"/>
        <v>0.69055894474979729</v>
      </c>
      <c r="P331" s="31">
        <v>4529117</v>
      </c>
      <c r="Q331" s="31">
        <v>7761387</v>
      </c>
      <c r="R331" s="31">
        <v>11676732</v>
      </c>
      <c r="S331" s="31">
        <v>7058217</v>
      </c>
      <c r="T331" s="36">
        <f t="shared" si="78"/>
        <v>0.60446852766681636</v>
      </c>
      <c r="U331" s="36">
        <f t="shared" si="79"/>
        <v>-0.44737572467216014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37665761</v>
      </c>
      <c r="E332" s="32">
        <f>SUM(E324:E331)</f>
        <v>33683321</v>
      </c>
      <c r="F332" s="32">
        <f>SUM(F324:F331)</f>
        <v>8170099</v>
      </c>
      <c r="G332" s="37">
        <f t="shared" si="72"/>
        <v>0.21691049863561765</v>
      </c>
      <c r="H332" s="32">
        <f>SUM(H324:H331)</f>
        <v>10827648</v>
      </c>
      <c r="I332" s="37">
        <f t="shared" si="73"/>
        <v>0.28746659333392999</v>
      </c>
      <c r="J332" s="32">
        <f>SUM(J324:J331)</f>
        <v>6638676</v>
      </c>
      <c r="K332" s="37">
        <f t="shared" si="74"/>
        <v>0.19709089848949277</v>
      </c>
      <c r="L332" s="32">
        <f>SUM(L324:L331)</f>
        <v>0</v>
      </c>
      <c r="M332" s="37">
        <f t="shared" si="75"/>
        <v>0</v>
      </c>
      <c r="N332" s="32">
        <f t="shared" si="76"/>
        <v>25636423</v>
      </c>
      <c r="O332" s="37">
        <f t="shared" si="77"/>
        <v>0.76110140683574523</v>
      </c>
      <c r="P332" s="32">
        <f>SUM(P324:P331)</f>
        <v>8425632</v>
      </c>
      <c r="Q332" s="32">
        <f>SUM(Q324:Q331)</f>
        <v>28589988</v>
      </c>
      <c r="R332" s="32">
        <f>SUM(R324:R331)</f>
        <v>33405636</v>
      </c>
      <c r="S332" s="32">
        <f>SUM(S324:S331)</f>
        <v>24224004</v>
      </c>
      <c r="T332" s="37">
        <f t="shared" si="78"/>
        <v>0.72514721767308965</v>
      </c>
      <c r="U332" s="37">
        <f t="shared" si="79"/>
        <v>-0.21208569280025524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996</v>
      </c>
      <c r="E333" s="31">
        <v>1860</v>
      </c>
      <c r="F333" s="31">
        <v>0</v>
      </c>
      <c r="G333" s="36">
        <f t="shared" si="72"/>
        <v>0</v>
      </c>
      <c r="H333" s="31">
        <v>1087</v>
      </c>
      <c r="I333" s="36">
        <f t="shared" si="73"/>
        <v>1.0913654618473896</v>
      </c>
      <c r="J333" s="31">
        <v>1087</v>
      </c>
      <c r="K333" s="36">
        <f t="shared" si="74"/>
        <v>0.58440860215053758</v>
      </c>
      <c r="L333" s="31">
        <v>0</v>
      </c>
      <c r="M333" s="36">
        <f t="shared" si="75"/>
        <v>0</v>
      </c>
      <c r="N333" s="31">
        <f t="shared" si="76"/>
        <v>2174</v>
      </c>
      <c r="O333" s="36">
        <f t="shared" si="77"/>
        <v>1.1688172043010752</v>
      </c>
      <c r="P333" s="31">
        <v>549</v>
      </c>
      <c r="Q333" s="31">
        <v>4032</v>
      </c>
      <c r="R333" s="31">
        <v>936</v>
      </c>
      <c r="S333" s="31">
        <v>549</v>
      </c>
      <c r="T333" s="36">
        <f t="shared" si="78"/>
        <v>0.58653846153846156</v>
      </c>
      <c r="U333" s="36">
        <f t="shared" si="79"/>
        <v>0.97996357012750446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18000</v>
      </c>
      <c r="E334" s="31">
        <v>17810</v>
      </c>
      <c r="F334" s="31">
        <v>0</v>
      </c>
      <c r="G334" s="36">
        <f t="shared" si="72"/>
        <v>0</v>
      </c>
      <c r="H334" s="31">
        <v>5809</v>
      </c>
      <c r="I334" s="36">
        <f t="shared" si="73"/>
        <v>0.32272222222222224</v>
      </c>
      <c r="J334" s="31">
        <v>5772</v>
      </c>
      <c r="K334" s="36">
        <f t="shared" si="74"/>
        <v>0.32408759124087594</v>
      </c>
      <c r="L334" s="31">
        <v>0</v>
      </c>
      <c r="M334" s="36">
        <f t="shared" si="75"/>
        <v>0</v>
      </c>
      <c r="N334" s="31">
        <f t="shared" si="76"/>
        <v>11581</v>
      </c>
      <c r="O334" s="36">
        <f t="shared" si="77"/>
        <v>0.65025266704098816</v>
      </c>
      <c r="P334" s="31">
        <v>8740</v>
      </c>
      <c r="Q334" s="31">
        <v>12000</v>
      </c>
      <c r="R334" s="31">
        <v>12000</v>
      </c>
      <c r="S334" s="31">
        <v>19261</v>
      </c>
      <c r="T334" s="36">
        <f t="shared" si="78"/>
        <v>1.6050833333333334</v>
      </c>
      <c r="U334" s="36">
        <f t="shared" si="79"/>
        <v>-0.33958810068649881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227850</v>
      </c>
      <c r="E335" s="31">
        <v>227850</v>
      </c>
      <c r="F335" s="31">
        <v>0</v>
      </c>
      <c r="G335" s="36">
        <f t="shared" si="72"/>
        <v>0</v>
      </c>
      <c r="H335" s="31">
        <v>94200</v>
      </c>
      <c r="I335" s="36">
        <f t="shared" si="73"/>
        <v>0.41342988808426595</v>
      </c>
      <c r="J335" s="31">
        <v>45795</v>
      </c>
      <c r="K335" s="36">
        <f t="shared" si="74"/>
        <v>0.20098749177090192</v>
      </c>
      <c r="L335" s="31">
        <v>0</v>
      </c>
      <c r="M335" s="36">
        <f t="shared" si="75"/>
        <v>0</v>
      </c>
      <c r="N335" s="31">
        <f t="shared" si="76"/>
        <v>139995</v>
      </c>
      <c r="O335" s="36">
        <f t="shared" si="77"/>
        <v>0.61441737985516787</v>
      </c>
      <c r="P335" s="31">
        <v>11670</v>
      </c>
      <c r="Q335" s="31">
        <v>136000</v>
      </c>
      <c r="R335" s="31">
        <v>211000</v>
      </c>
      <c r="S335" s="31">
        <v>80105</v>
      </c>
      <c r="T335" s="36">
        <f t="shared" si="78"/>
        <v>0.37964454976303319</v>
      </c>
      <c r="U335" s="36">
        <f t="shared" si="79"/>
        <v>2.9241645244215939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246846</v>
      </c>
      <c r="E337" s="32">
        <f>SUM(E333:E336)</f>
        <v>247520</v>
      </c>
      <c r="F337" s="32">
        <f>SUM(F333:F336)</f>
        <v>0</v>
      </c>
      <c r="G337" s="37">
        <f t="shared" si="72"/>
        <v>0</v>
      </c>
      <c r="H337" s="32">
        <f>SUM(H333:H336)</f>
        <v>101096</v>
      </c>
      <c r="I337" s="37">
        <f t="shared" si="73"/>
        <v>0.40955089407970963</v>
      </c>
      <c r="J337" s="32">
        <f>SUM(J333:J336)</f>
        <v>52654</v>
      </c>
      <c r="K337" s="37">
        <f t="shared" si="74"/>
        <v>0.2127262443438914</v>
      </c>
      <c r="L337" s="32">
        <f>SUM(L333:L336)</f>
        <v>0</v>
      </c>
      <c r="M337" s="37">
        <f t="shared" si="75"/>
        <v>0</v>
      </c>
      <c r="N337" s="32">
        <f t="shared" si="76"/>
        <v>153750</v>
      </c>
      <c r="O337" s="37">
        <f t="shared" si="77"/>
        <v>0.62116192630898515</v>
      </c>
      <c r="P337" s="32">
        <f>SUM(P333:P336)</f>
        <v>20959</v>
      </c>
      <c r="Q337" s="32">
        <f>SUM(Q333:Q336)</f>
        <v>152032</v>
      </c>
      <c r="R337" s="32">
        <f>SUM(R333:R336)</f>
        <v>223936</v>
      </c>
      <c r="S337" s="32">
        <f>SUM(S333:S336)</f>
        <v>99915</v>
      </c>
      <c r="T337" s="37">
        <f t="shared" si="78"/>
        <v>0.44617658616747641</v>
      </c>
      <c r="U337" s="37">
        <f t="shared" si="79"/>
        <v>1.5122381793024475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214207922</v>
      </c>
      <c r="E338" s="32">
        <f>SUM(E302,E304:E309,E311:E316,E318:E322,E324:E331,E333:E336)</f>
        <v>217000665</v>
      </c>
      <c r="F338" s="32">
        <f>SUM(F302,F304:F309,F311:F316,F318:F322,F324:F331,F333:F336)</f>
        <v>39158538</v>
      </c>
      <c r="G338" s="37">
        <f t="shared" si="72"/>
        <v>0.1828062082596553</v>
      </c>
      <c r="H338" s="32">
        <f>SUM(H302,H304:H309,H311:H316,H318:H322,H324:H331,H333:H336)</f>
        <v>64566195</v>
      </c>
      <c r="I338" s="37">
        <f t="shared" si="73"/>
        <v>0.30141833409877344</v>
      </c>
      <c r="J338" s="32">
        <f>SUM(J302,J304:J309,J311:J316,J318:J322,J324:J331,J333:J336)</f>
        <v>56105617</v>
      </c>
      <c r="K338" s="37">
        <f t="shared" si="74"/>
        <v>0.25855043808275885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159830350</v>
      </c>
      <c r="O338" s="37">
        <f t="shared" si="77"/>
        <v>0.73654313455675358</v>
      </c>
      <c r="P338" s="32">
        <f>SUM(P302,P304:P309,P311:P316,P318:P322,P324:P331,P333:P336)</f>
        <v>52383760</v>
      </c>
      <c r="Q338" s="32">
        <f>SUM(Q302,Q304:Q309,Q311:Q316,Q318:Q322,Q324:Q331,Q333:Q336)</f>
        <v>212387899</v>
      </c>
      <c r="R338" s="32">
        <f>SUM(R302,R304:R309,R311:R316,R318:R322,R324:R331,R333:R336)</f>
        <v>192226353</v>
      </c>
      <c r="S338" s="32">
        <f>SUM(S302,S304:S309,S311:S316,S318:S322,S324:S331,S333:S336)</f>
        <v>160390966</v>
      </c>
      <c r="T338" s="37">
        <f t="shared" si="78"/>
        <v>0.83438593874795097</v>
      </c>
      <c r="U338" s="37">
        <f t="shared" si="79"/>
        <v>7.1049825365724129E-2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788139683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788063083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132089639</v>
      </c>
      <c r="G339" s="39">
        <f t="shared" si="72"/>
        <v>0.16759673678301515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166362726</v>
      </c>
      <c r="I339" s="39">
        <f t="shared" si="73"/>
        <v>0.21108279355602502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126755857</v>
      </c>
      <c r="K339" s="39">
        <f t="shared" si="74"/>
        <v>0.16084481018634392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425208222</v>
      </c>
      <c r="O339" s="39">
        <f t="shared" si="77"/>
        <v>0.53956114830467194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1515071696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684199513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711738454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1861086537</v>
      </c>
      <c r="T339" s="39">
        <f t="shared" si="78"/>
        <v>2.6148461229551607</v>
      </c>
      <c r="U339" s="39">
        <f t="shared" si="79"/>
        <v>-0.91633672694523094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sheetProtection algorithmName="SHA-512" hashValue="G2N4mzkfwLf/05MLbVx05QsPav5FubcTx1rcIPZljJdG7WQF6nWh4vQf0G29ZKwivdE/Vs0rbQjXnzd7VQEbgg==" saltValue="jKi2HqcrRpsA9E0HQ19Kbw==" spinCount="100000" sheet="1" objects="1" scenarios="1"/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205615548</v>
      </c>
      <c r="E8" s="31">
        <v>190473699</v>
      </c>
      <c r="F8" s="31">
        <v>57399570</v>
      </c>
      <c r="G8" s="36">
        <f>IF(($D8       =0),0,($F8       /$D8       ))</f>
        <v>0.27915967716604778</v>
      </c>
      <c r="H8" s="31">
        <v>54654297</v>
      </c>
      <c r="I8" s="36">
        <f>IF(($D8       =0),0,($H8       /$D8       ))</f>
        <v>0.26580819170347952</v>
      </c>
      <c r="J8" s="31">
        <v>48200140</v>
      </c>
      <c r="K8" s="36">
        <f>IF(($E8       =0),0,($J8       /$E8       ))</f>
        <v>0.25305404501017226</v>
      </c>
      <c r="L8" s="31">
        <v>0</v>
      </c>
      <c r="M8" s="36">
        <f>IF(($E8       =0),0,($L8       /$E8       ))</f>
        <v>0</v>
      </c>
      <c r="N8" s="31">
        <f>$F8       +$H8       +$J8</f>
        <v>160254007</v>
      </c>
      <c r="O8" s="36">
        <f>IF(($E8       =0),0,($N8       /$E8       ))</f>
        <v>0.84134454174694218</v>
      </c>
      <c r="P8" s="31">
        <v>50710655</v>
      </c>
      <c r="Q8" s="31">
        <v>219117236</v>
      </c>
      <c r="R8" s="31">
        <v>197516071</v>
      </c>
      <c r="S8" s="31">
        <v>146887303</v>
      </c>
      <c r="T8" s="36">
        <f>IF(($R8       =0),0,($S8       /$R8       ))</f>
        <v>0.74367266550173527</v>
      </c>
      <c r="U8" s="36">
        <f>IF(($P8       =0),0,(($J8       /$P8       )-1))</f>
        <v>-4.9506656934326765E-2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1098226920</v>
      </c>
      <c r="E9" s="31">
        <v>822242580</v>
      </c>
      <c r="F9" s="31">
        <v>429070151</v>
      </c>
      <c r="G9" s="36">
        <f>IF(($D9       =0),0,($F9       /$D9       ))</f>
        <v>0.39069352898397353</v>
      </c>
      <c r="H9" s="31">
        <v>2699020</v>
      </c>
      <c r="I9" s="36">
        <f>IF(($D9       =0),0,($H9       /$D9       ))</f>
        <v>2.4576159542692689E-3</v>
      </c>
      <c r="J9" s="31">
        <v>4926757</v>
      </c>
      <c r="K9" s="36">
        <f>IF(($E9       =0),0,($J9       /$E9       ))</f>
        <v>5.9918534017053705E-3</v>
      </c>
      <c r="L9" s="31">
        <v>0</v>
      </c>
      <c r="M9" s="36">
        <f>IF(($E9       =0),0,($L9       /$E9       ))</f>
        <v>0</v>
      </c>
      <c r="N9" s="31">
        <f>$F9       +$H9       +$J9</f>
        <v>436695928</v>
      </c>
      <c r="O9" s="36">
        <f>IF(($E9       =0),0,($N9       /$E9       ))</f>
        <v>0.53110351935313294</v>
      </c>
      <c r="P9" s="31">
        <v>472673764</v>
      </c>
      <c r="Q9" s="31">
        <v>849164520</v>
      </c>
      <c r="R9" s="31">
        <v>975164520</v>
      </c>
      <c r="S9" s="31">
        <v>702907381</v>
      </c>
      <c r="T9" s="36">
        <f>IF(($R9       =0),0,($S9       /$R9       ))</f>
        <v>0.7208090189745624</v>
      </c>
      <c r="U9" s="36">
        <f>IF(($P9       =0),0,(($J9       /$P9       )-1))</f>
        <v>-0.98957683422429177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1303842468</v>
      </c>
      <c r="E10" s="32">
        <f>SUM(E8:E9)</f>
        <v>1012716279</v>
      </c>
      <c r="F10" s="32">
        <f>SUM(F8:F9)</f>
        <v>486469721</v>
      </c>
      <c r="G10" s="37">
        <f t="shared" ref="G10:G54" si="0">IF(($D10      =0),0,($F10      /$D10      ))</f>
        <v>0.37310467555655658</v>
      </c>
      <c r="H10" s="32">
        <f>SUM(H8:H9)</f>
        <v>57353317</v>
      </c>
      <c r="I10" s="37">
        <f t="shared" ref="I10:I54" si="1">IF(($D10      =0),0,($H10      /$D10      ))</f>
        <v>4.3987919098827821E-2</v>
      </c>
      <c r="J10" s="32">
        <f>SUM(J8:J9)</f>
        <v>53126897</v>
      </c>
      <c r="K10" s="37">
        <f t="shared" ref="K10:K54" si="2">IF(($E10      =0),0,($J10      /$E10      ))</f>
        <v>5.2459803502378576E-2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596949935</v>
      </c>
      <c r="O10" s="37">
        <f t="shared" ref="O10:O54" si="5">IF(($E10      =0),0,($N10      /$E10      ))</f>
        <v>0.58945427004437434</v>
      </c>
      <c r="P10" s="32">
        <f>SUM(P8:P9)</f>
        <v>523384419</v>
      </c>
      <c r="Q10" s="32">
        <f>SUM(Q8:Q9)</f>
        <v>1068281756</v>
      </c>
      <c r="R10" s="32">
        <f>SUM(R8:R9)</f>
        <v>1172680591</v>
      </c>
      <c r="S10" s="32">
        <f>SUM(S8:S9)</f>
        <v>849794684</v>
      </c>
      <c r="T10" s="37">
        <f t="shared" ref="T10:T54" si="6">IF(($R10      =0),0,($S10      /$R10      ))</f>
        <v>0.72465997179619046</v>
      </c>
      <c r="U10" s="37">
        <f t="shared" ref="U10:U54" si="7">IF(($P10      =0),0,(($J10      /$P10      )-1))</f>
        <v>-0.89849354495209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5802305</v>
      </c>
      <c r="E11" s="31">
        <v>3998865</v>
      </c>
      <c r="F11" s="31">
        <v>263436</v>
      </c>
      <c r="G11" s="36">
        <f t="shared" si="0"/>
        <v>4.5401956636198892E-2</v>
      </c>
      <c r="H11" s="31">
        <v>190852</v>
      </c>
      <c r="I11" s="36">
        <f t="shared" si="1"/>
        <v>3.2892445329916302E-2</v>
      </c>
      <c r="J11" s="31">
        <v>1636255</v>
      </c>
      <c r="K11" s="36">
        <f t="shared" si="2"/>
        <v>0.40917985478379493</v>
      </c>
      <c r="L11" s="31">
        <v>0</v>
      </c>
      <c r="M11" s="36">
        <f t="shared" si="3"/>
        <v>0</v>
      </c>
      <c r="N11" s="31">
        <f t="shared" si="4"/>
        <v>2090543</v>
      </c>
      <c r="O11" s="36">
        <f t="shared" si="5"/>
        <v>0.52278408998553338</v>
      </c>
      <c r="P11" s="31">
        <v>86185</v>
      </c>
      <c r="Q11" s="31">
        <v>2501482</v>
      </c>
      <c r="R11" s="31">
        <v>2501482</v>
      </c>
      <c r="S11" s="31">
        <v>3281317</v>
      </c>
      <c r="T11" s="36">
        <f t="shared" si="6"/>
        <v>1.3117491950771583</v>
      </c>
      <c r="U11" s="36">
        <f t="shared" si="7"/>
        <v>17.985380286592793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42400</v>
      </c>
      <c r="E12" s="31">
        <v>42400</v>
      </c>
      <c r="F12" s="31">
        <v>788</v>
      </c>
      <c r="G12" s="36">
        <f t="shared" si="0"/>
        <v>1.8584905660377359E-2</v>
      </c>
      <c r="H12" s="31">
        <v>10549</v>
      </c>
      <c r="I12" s="36">
        <f t="shared" si="1"/>
        <v>0.24879716981132075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11337</v>
      </c>
      <c r="O12" s="36">
        <f t="shared" si="5"/>
        <v>0.26738207547169812</v>
      </c>
      <c r="P12" s="31">
        <v>4529</v>
      </c>
      <c r="Q12" s="31">
        <v>42400</v>
      </c>
      <c r="R12" s="31">
        <v>42400</v>
      </c>
      <c r="S12" s="31">
        <v>4630</v>
      </c>
      <c r="T12" s="36">
        <f t="shared" si="6"/>
        <v>0.10919811320754717</v>
      </c>
      <c r="U12" s="36">
        <f t="shared" si="7"/>
        <v>-1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2052947</v>
      </c>
      <c r="F13" s="31">
        <v>1383</v>
      </c>
      <c r="G13" s="36">
        <f t="shared" si="0"/>
        <v>0</v>
      </c>
      <c r="H13" s="31">
        <v>9259</v>
      </c>
      <c r="I13" s="36">
        <f t="shared" si="1"/>
        <v>0</v>
      </c>
      <c r="J13" s="31">
        <v>533008</v>
      </c>
      <c r="K13" s="36">
        <f t="shared" si="2"/>
        <v>0.25963066752332137</v>
      </c>
      <c r="L13" s="31">
        <v>0</v>
      </c>
      <c r="M13" s="36">
        <f t="shared" si="3"/>
        <v>0</v>
      </c>
      <c r="N13" s="31">
        <f t="shared" si="4"/>
        <v>543650</v>
      </c>
      <c r="O13" s="36">
        <f t="shared" si="5"/>
        <v>0.2648144350536083</v>
      </c>
      <c r="P13" s="31">
        <v>16983</v>
      </c>
      <c r="Q13" s="31">
        <v>1324356</v>
      </c>
      <c r="R13" s="31">
        <v>114356</v>
      </c>
      <c r="S13" s="31">
        <v>28440</v>
      </c>
      <c r="T13" s="36">
        <f t="shared" si="6"/>
        <v>0.24869705131344225</v>
      </c>
      <c r="U13" s="36">
        <f t="shared" si="7"/>
        <v>30.384796561267148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100337</v>
      </c>
      <c r="E14" s="31">
        <v>100337</v>
      </c>
      <c r="F14" s="31">
        <v>30965</v>
      </c>
      <c r="G14" s="36">
        <f t="shared" si="0"/>
        <v>0.30860998435273129</v>
      </c>
      <c r="H14" s="31">
        <v>4717</v>
      </c>
      <c r="I14" s="36">
        <f t="shared" si="1"/>
        <v>4.7011571005710753E-2</v>
      </c>
      <c r="J14" s="31">
        <v>13493</v>
      </c>
      <c r="K14" s="36">
        <f t="shared" si="2"/>
        <v>0.13447681313971915</v>
      </c>
      <c r="L14" s="31">
        <v>0</v>
      </c>
      <c r="M14" s="36">
        <f t="shared" si="3"/>
        <v>0</v>
      </c>
      <c r="N14" s="31">
        <f t="shared" si="4"/>
        <v>49175</v>
      </c>
      <c r="O14" s="36">
        <f t="shared" si="5"/>
        <v>0.49009836849816119</v>
      </c>
      <c r="P14" s="31">
        <v>19208</v>
      </c>
      <c r="Q14" s="31">
        <v>20124</v>
      </c>
      <c r="R14" s="31">
        <v>20124</v>
      </c>
      <c r="S14" s="31">
        <v>70513</v>
      </c>
      <c r="T14" s="36">
        <f t="shared" si="6"/>
        <v>3.503925660902405</v>
      </c>
      <c r="U14" s="36">
        <f t="shared" si="7"/>
        <v>-0.29753227821740946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5447376</v>
      </c>
      <c r="E15" s="31">
        <v>5447376</v>
      </c>
      <c r="F15" s="31">
        <v>207003</v>
      </c>
      <c r="G15" s="36">
        <f t="shared" si="0"/>
        <v>3.8000497854379797E-2</v>
      </c>
      <c r="H15" s="31">
        <v>530505</v>
      </c>
      <c r="I15" s="36">
        <f t="shared" si="1"/>
        <v>9.73872558090354E-2</v>
      </c>
      <c r="J15" s="31">
        <v>793414</v>
      </c>
      <c r="K15" s="36">
        <f t="shared" si="2"/>
        <v>0.14565067658263356</v>
      </c>
      <c r="L15" s="31">
        <v>0</v>
      </c>
      <c r="M15" s="36">
        <f t="shared" si="3"/>
        <v>0</v>
      </c>
      <c r="N15" s="31">
        <f t="shared" si="4"/>
        <v>1530922</v>
      </c>
      <c r="O15" s="36">
        <f t="shared" si="5"/>
        <v>0.28103843024604874</v>
      </c>
      <c r="P15" s="31">
        <v>1066839</v>
      </c>
      <c r="Q15" s="31">
        <v>7511680</v>
      </c>
      <c r="R15" s="31">
        <v>7302990</v>
      </c>
      <c r="S15" s="31">
        <v>2022857</v>
      </c>
      <c r="T15" s="36">
        <f t="shared" si="6"/>
        <v>0.27699024646069625</v>
      </c>
      <c r="U15" s="36">
        <f t="shared" si="7"/>
        <v>-0.25629452991501056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16000</v>
      </c>
      <c r="E16" s="31">
        <v>241393</v>
      </c>
      <c r="F16" s="31">
        <v>1001</v>
      </c>
      <c r="G16" s="36">
        <f t="shared" si="0"/>
        <v>6.2562499999999993E-2</v>
      </c>
      <c r="H16" s="31">
        <v>3780</v>
      </c>
      <c r="I16" s="36">
        <f t="shared" si="1"/>
        <v>0.23624999999999999</v>
      </c>
      <c r="J16" s="31">
        <v>5422</v>
      </c>
      <c r="K16" s="36">
        <f t="shared" si="2"/>
        <v>2.2461297552124542E-2</v>
      </c>
      <c r="L16" s="31">
        <v>0</v>
      </c>
      <c r="M16" s="36">
        <f t="shared" si="3"/>
        <v>0</v>
      </c>
      <c r="N16" s="31">
        <f t="shared" si="4"/>
        <v>10203</v>
      </c>
      <c r="O16" s="36">
        <f t="shared" si="5"/>
        <v>4.2267174275973207E-2</v>
      </c>
      <c r="P16" s="31">
        <v>6501</v>
      </c>
      <c r="Q16" s="31">
        <v>13892</v>
      </c>
      <c r="R16" s="31">
        <v>10026</v>
      </c>
      <c r="S16" s="31">
        <v>11324</v>
      </c>
      <c r="T16" s="36">
        <f t="shared" si="6"/>
        <v>1.1294633951725515</v>
      </c>
      <c r="U16" s="36">
        <f t="shared" si="7"/>
        <v>-0.16597446546685124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26688492</v>
      </c>
      <c r="E17" s="31">
        <v>45173585</v>
      </c>
      <c r="F17" s="31">
        <v>1827984</v>
      </c>
      <c r="G17" s="36">
        <f t="shared" si="0"/>
        <v>6.8493341624547385E-2</v>
      </c>
      <c r="H17" s="31">
        <v>11288802</v>
      </c>
      <c r="I17" s="36">
        <f t="shared" si="1"/>
        <v>0.42298388384027091</v>
      </c>
      <c r="J17" s="31">
        <v>8304863</v>
      </c>
      <c r="K17" s="36">
        <f t="shared" si="2"/>
        <v>0.18384334561890539</v>
      </c>
      <c r="L17" s="31">
        <v>0</v>
      </c>
      <c r="M17" s="36">
        <f t="shared" si="3"/>
        <v>0</v>
      </c>
      <c r="N17" s="31">
        <f t="shared" si="4"/>
        <v>21421649</v>
      </c>
      <c r="O17" s="36">
        <f t="shared" si="5"/>
        <v>0.47420741568330255</v>
      </c>
      <c r="P17" s="31">
        <v>854316</v>
      </c>
      <c r="Q17" s="31">
        <v>26022200</v>
      </c>
      <c r="R17" s="31">
        <v>25330952</v>
      </c>
      <c r="S17" s="31">
        <v>52949749</v>
      </c>
      <c r="T17" s="36">
        <f t="shared" si="6"/>
        <v>2.0903181609597619</v>
      </c>
      <c r="U17" s="36">
        <f t="shared" si="7"/>
        <v>8.7210669120091389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38096910</v>
      </c>
      <c r="E19" s="32">
        <f>SUM(E11:E18)</f>
        <v>57056903</v>
      </c>
      <c r="F19" s="32">
        <f>SUM(F11:F18)</f>
        <v>2332560</v>
      </c>
      <c r="G19" s="37">
        <f t="shared" si="0"/>
        <v>6.1227012899471377E-2</v>
      </c>
      <c r="H19" s="32">
        <f>SUM(H11:H18)</f>
        <v>12038464</v>
      </c>
      <c r="I19" s="37">
        <f t="shared" si="1"/>
        <v>0.31599581173381253</v>
      </c>
      <c r="J19" s="32">
        <f>SUM(J11:J18)</f>
        <v>11286455</v>
      </c>
      <c r="K19" s="37">
        <f t="shared" si="2"/>
        <v>0.19781050857246843</v>
      </c>
      <c r="L19" s="32">
        <f>SUM(L11:L18)</f>
        <v>0</v>
      </c>
      <c r="M19" s="37">
        <f t="shared" si="3"/>
        <v>0</v>
      </c>
      <c r="N19" s="32">
        <f t="shared" si="4"/>
        <v>25657479</v>
      </c>
      <c r="O19" s="37">
        <f t="shared" si="5"/>
        <v>0.44968229348164934</v>
      </c>
      <c r="P19" s="32">
        <f>SUM(P11:P18)</f>
        <v>2054561</v>
      </c>
      <c r="Q19" s="32">
        <f>SUM(Q11:Q18)</f>
        <v>37436134</v>
      </c>
      <c r="R19" s="32">
        <f>SUM(R11:R18)</f>
        <v>35322330</v>
      </c>
      <c r="S19" s="32">
        <f>SUM(S11:S18)</f>
        <v>58368830</v>
      </c>
      <c r="T19" s="37">
        <f t="shared" si="6"/>
        <v>1.6524626206708335</v>
      </c>
      <c r="U19" s="37">
        <f t="shared" si="7"/>
        <v>4.4933657360380153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650000</v>
      </c>
      <c r="E20" s="31">
        <v>1150000</v>
      </c>
      <c r="F20" s="31">
        <v>347107</v>
      </c>
      <c r="G20" s="36">
        <f t="shared" si="0"/>
        <v>0.53401076923076918</v>
      </c>
      <c r="H20" s="31">
        <v>500135</v>
      </c>
      <c r="I20" s="36">
        <f t="shared" si="1"/>
        <v>0.76943846153846152</v>
      </c>
      <c r="J20" s="31">
        <v>431331</v>
      </c>
      <c r="K20" s="36">
        <f t="shared" si="2"/>
        <v>0.37507043478260871</v>
      </c>
      <c r="L20" s="31">
        <v>0</v>
      </c>
      <c r="M20" s="36">
        <f t="shared" si="3"/>
        <v>0</v>
      </c>
      <c r="N20" s="31">
        <f t="shared" si="4"/>
        <v>1278573</v>
      </c>
      <c r="O20" s="36">
        <f t="shared" si="5"/>
        <v>1.1118026086956523</v>
      </c>
      <c r="P20" s="31">
        <v>603023</v>
      </c>
      <c r="Q20" s="31">
        <v>650000</v>
      </c>
      <c r="R20" s="31">
        <v>1150000</v>
      </c>
      <c r="S20" s="31">
        <v>1447888</v>
      </c>
      <c r="T20" s="36">
        <f t="shared" si="6"/>
        <v>1.2590330434782608</v>
      </c>
      <c r="U20" s="36">
        <f t="shared" si="7"/>
        <v>-0.28471882498677492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5</v>
      </c>
      <c r="E21" s="31">
        <v>5</v>
      </c>
      <c r="F21" s="31">
        <v>301896</v>
      </c>
      <c r="G21" s="36">
        <f t="shared" si="0"/>
        <v>60379.199999999997</v>
      </c>
      <c r="H21" s="31">
        <v>334477</v>
      </c>
      <c r="I21" s="36">
        <f t="shared" si="1"/>
        <v>66895.399999999994</v>
      </c>
      <c r="J21" s="31">
        <v>369788</v>
      </c>
      <c r="K21" s="36">
        <f t="shared" si="2"/>
        <v>73957.600000000006</v>
      </c>
      <c r="L21" s="31">
        <v>0</v>
      </c>
      <c r="M21" s="36">
        <f t="shared" si="3"/>
        <v>0</v>
      </c>
      <c r="N21" s="31">
        <f t="shared" si="4"/>
        <v>1006161</v>
      </c>
      <c r="O21" s="36">
        <f t="shared" si="5"/>
        <v>201232.2</v>
      </c>
      <c r="P21" s="31">
        <v>260148</v>
      </c>
      <c r="Q21" s="31">
        <v>72</v>
      </c>
      <c r="R21" s="31">
        <v>72</v>
      </c>
      <c r="S21" s="31">
        <v>855587</v>
      </c>
      <c r="T21" s="36">
        <f t="shared" si="6"/>
        <v>11883.152777777777</v>
      </c>
      <c r="U21" s="36">
        <f t="shared" si="7"/>
        <v>0.42145240401617534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863460</v>
      </c>
      <c r="E22" s="31">
        <v>863460</v>
      </c>
      <c r="F22" s="31">
        <v>241947</v>
      </c>
      <c r="G22" s="36">
        <f t="shared" si="0"/>
        <v>0.28020637898686679</v>
      </c>
      <c r="H22" s="31">
        <v>123186</v>
      </c>
      <c r="I22" s="36">
        <f t="shared" si="1"/>
        <v>0.14266555486067681</v>
      </c>
      <c r="J22" s="31">
        <v>192821</v>
      </c>
      <c r="K22" s="36">
        <f t="shared" si="2"/>
        <v>0.22331202371852779</v>
      </c>
      <c r="L22" s="31">
        <v>0</v>
      </c>
      <c r="M22" s="36">
        <f t="shared" si="3"/>
        <v>0</v>
      </c>
      <c r="N22" s="31">
        <f t="shared" si="4"/>
        <v>557954</v>
      </c>
      <c r="O22" s="36">
        <f t="shared" si="5"/>
        <v>0.64618395756607139</v>
      </c>
      <c r="P22" s="31">
        <v>164298</v>
      </c>
      <c r="Q22" s="31">
        <v>820000</v>
      </c>
      <c r="R22" s="31">
        <v>820004</v>
      </c>
      <c r="S22" s="31">
        <v>804412</v>
      </c>
      <c r="T22" s="36">
        <f t="shared" si="6"/>
        <v>0.98098545860751896</v>
      </c>
      <c r="U22" s="36">
        <f t="shared" si="7"/>
        <v>0.17360527821397698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5001139</v>
      </c>
      <c r="E23" s="31">
        <v>5001139</v>
      </c>
      <c r="F23" s="31">
        <v>1243137</v>
      </c>
      <c r="G23" s="36">
        <f t="shared" si="0"/>
        <v>0.24857077557732349</v>
      </c>
      <c r="H23" s="31">
        <v>1242986</v>
      </c>
      <c r="I23" s="36">
        <f t="shared" si="1"/>
        <v>0.24854058245531668</v>
      </c>
      <c r="J23" s="31">
        <v>1229936</v>
      </c>
      <c r="K23" s="36">
        <f t="shared" si="2"/>
        <v>0.24593117687790722</v>
      </c>
      <c r="L23" s="31">
        <v>0</v>
      </c>
      <c r="M23" s="36">
        <f t="shared" si="3"/>
        <v>0</v>
      </c>
      <c r="N23" s="31">
        <f t="shared" si="4"/>
        <v>3716059</v>
      </c>
      <c r="O23" s="36">
        <f t="shared" si="5"/>
        <v>0.74304253491054739</v>
      </c>
      <c r="P23" s="31">
        <v>1184991</v>
      </c>
      <c r="Q23" s="31">
        <v>4843529</v>
      </c>
      <c r="R23" s="31">
        <v>4843529</v>
      </c>
      <c r="S23" s="31">
        <v>3545217</v>
      </c>
      <c r="T23" s="36">
        <f t="shared" si="6"/>
        <v>0.73194916351280237</v>
      </c>
      <c r="U23" s="36">
        <f t="shared" si="7"/>
        <v>3.7928558107192423E-2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10500</v>
      </c>
      <c r="E24" s="31">
        <v>10500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10000</v>
      </c>
      <c r="R24" s="31">
        <v>10000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44195799</v>
      </c>
      <c r="E25" s="31">
        <v>44195799</v>
      </c>
      <c r="F25" s="31">
        <v>22563</v>
      </c>
      <c r="G25" s="36">
        <f t="shared" si="0"/>
        <v>5.1052363596820597E-4</v>
      </c>
      <c r="H25" s="31">
        <v>17815</v>
      </c>
      <c r="I25" s="36">
        <f t="shared" si="1"/>
        <v>4.030926106800332E-4</v>
      </c>
      <c r="J25" s="31">
        <v>1703</v>
      </c>
      <c r="K25" s="36">
        <f t="shared" si="2"/>
        <v>3.8533074150328176E-5</v>
      </c>
      <c r="L25" s="31">
        <v>0</v>
      </c>
      <c r="M25" s="36">
        <f t="shared" si="3"/>
        <v>0</v>
      </c>
      <c r="N25" s="31">
        <f t="shared" si="4"/>
        <v>42081</v>
      </c>
      <c r="O25" s="36">
        <f t="shared" si="5"/>
        <v>9.521493207985673E-4</v>
      </c>
      <c r="P25" s="31">
        <v>6150</v>
      </c>
      <c r="Q25" s="31">
        <v>180000</v>
      </c>
      <c r="R25" s="31">
        <v>39535667</v>
      </c>
      <c r="S25" s="31">
        <v>15420</v>
      </c>
      <c r="T25" s="36">
        <f t="shared" si="6"/>
        <v>3.9002756675383775E-4</v>
      </c>
      <c r="U25" s="36">
        <f t="shared" si="7"/>
        <v>-0.72308943089430899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9108864</v>
      </c>
      <c r="E26" s="31">
        <v>9108864</v>
      </c>
      <c r="F26" s="31">
        <v>3131149</v>
      </c>
      <c r="G26" s="36">
        <f t="shared" si="0"/>
        <v>0.3437474749870017</v>
      </c>
      <c r="H26" s="31">
        <v>1176765</v>
      </c>
      <c r="I26" s="36">
        <f t="shared" si="1"/>
        <v>0.12918899656422581</v>
      </c>
      <c r="J26" s="31">
        <v>1433281</v>
      </c>
      <c r="K26" s="36">
        <f t="shared" si="2"/>
        <v>0.15735013718505403</v>
      </c>
      <c r="L26" s="31">
        <v>0</v>
      </c>
      <c r="M26" s="36">
        <f t="shared" si="3"/>
        <v>0</v>
      </c>
      <c r="N26" s="31">
        <f t="shared" si="4"/>
        <v>5741195</v>
      </c>
      <c r="O26" s="36">
        <f t="shared" si="5"/>
        <v>0.63028660873628151</v>
      </c>
      <c r="P26" s="31">
        <v>1871100</v>
      </c>
      <c r="Q26" s="31">
        <v>10241488</v>
      </c>
      <c r="R26" s="31">
        <v>10241488</v>
      </c>
      <c r="S26" s="31">
        <v>5644967</v>
      </c>
      <c r="T26" s="36">
        <f t="shared" si="6"/>
        <v>0.55118621434697768</v>
      </c>
      <c r="U26" s="36">
        <f t="shared" si="7"/>
        <v>-0.23399016621238844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59829767</v>
      </c>
      <c r="E27" s="32">
        <f>SUM(E20:E26)</f>
        <v>60329767</v>
      </c>
      <c r="F27" s="32">
        <f>SUM(F20:F26)</f>
        <v>5287799</v>
      </c>
      <c r="G27" s="37">
        <f t="shared" si="0"/>
        <v>8.838073863800941E-2</v>
      </c>
      <c r="H27" s="32">
        <f>SUM(H20:H26)</f>
        <v>3395364</v>
      </c>
      <c r="I27" s="37">
        <f t="shared" si="1"/>
        <v>5.675041321822296E-2</v>
      </c>
      <c r="J27" s="32">
        <f>SUM(J20:J26)</f>
        <v>3658860</v>
      </c>
      <c r="K27" s="37">
        <f t="shared" si="2"/>
        <v>6.0647673311915826E-2</v>
      </c>
      <c r="L27" s="32">
        <f>SUM(L20:L26)</f>
        <v>0</v>
      </c>
      <c r="M27" s="37">
        <f t="shared" si="3"/>
        <v>0</v>
      </c>
      <c r="N27" s="32">
        <f t="shared" si="4"/>
        <v>12342023</v>
      </c>
      <c r="O27" s="37">
        <f t="shared" si="5"/>
        <v>0.20457600971672907</v>
      </c>
      <c r="P27" s="32">
        <f>SUM(P20:P26)</f>
        <v>4089710</v>
      </c>
      <c r="Q27" s="32">
        <f>SUM(Q20:Q26)</f>
        <v>16745089</v>
      </c>
      <c r="R27" s="32">
        <f>SUM(R20:R26)</f>
        <v>56600760</v>
      </c>
      <c r="S27" s="32">
        <f>SUM(S20:S26)</f>
        <v>12313491</v>
      </c>
      <c r="T27" s="37">
        <f t="shared" si="6"/>
        <v>0.21754992335791959</v>
      </c>
      <c r="U27" s="37">
        <f t="shared" si="7"/>
        <v>-0.10534976807646512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7838214</v>
      </c>
      <c r="E28" s="31">
        <v>7651608</v>
      </c>
      <c r="F28" s="31">
        <v>890268</v>
      </c>
      <c r="G28" s="36">
        <f t="shared" si="0"/>
        <v>0.11358046616231708</v>
      </c>
      <c r="H28" s="31">
        <v>708312</v>
      </c>
      <c r="I28" s="36">
        <f t="shared" si="1"/>
        <v>9.036650441031592E-2</v>
      </c>
      <c r="J28" s="31">
        <v>1259960</v>
      </c>
      <c r="K28" s="36">
        <f t="shared" si="2"/>
        <v>0.16466604143861002</v>
      </c>
      <c r="L28" s="31">
        <v>0</v>
      </c>
      <c r="M28" s="36">
        <f t="shared" si="3"/>
        <v>0</v>
      </c>
      <c r="N28" s="31">
        <f t="shared" si="4"/>
        <v>2858540</v>
      </c>
      <c r="O28" s="36">
        <f t="shared" si="5"/>
        <v>0.37358683298987611</v>
      </c>
      <c r="P28" s="31">
        <v>905154</v>
      </c>
      <c r="Q28" s="31">
        <v>5064894</v>
      </c>
      <c r="R28" s="31">
        <v>5064894</v>
      </c>
      <c r="S28" s="31">
        <v>2365841</v>
      </c>
      <c r="T28" s="36">
        <f t="shared" si="6"/>
        <v>0.46710572817516022</v>
      </c>
      <c r="U28" s="36">
        <f t="shared" si="7"/>
        <v>0.39198412645803926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1000000</v>
      </c>
      <c r="E29" s="31">
        <v>1000000</v>
      </c>
      <c r="F29" s="31">
        <v>15941</v>
      </c>
      <c r="G29" s="36">
        <f t="shared" si="0"/>
        <v>1.5941E-2</v>
      </c>
      <c r="H29" s="31">
        <v>7600</v>
      </c>
      <c r="I29" s="36">
        <f t="shared" si="1"/>
        <v>7.6E-3</v>
      </c>
      <c r="J29" s="31">
        <v>23850</v>
      </c>
      <c r="K29" s="36">
        <f t="shared" si="2"/>
        <v>2.385E-2</v>
      </c>
      <c r="L29" s="31">
        <v>0</v>
      </c>
      <c r="M29" s="36">
        <f t="shared" si="3"/>
        <v>0</v>
      </c>
      <c r="N29" s="31">
        <f t="shared" si="4"/>
        <v>47391</v>
      </c>
      <c r="O29" s="36">
        <f t="shared" si="5"/>
        <v>4.7391000000000003E-2</v>
      </c>
      <c r="P29" s="31">
        <v>2709</v>
      </c>
      <c r="Q29" s="31">
        <v>1000000</v>
      </c>
      <c r="R29" s="31">
        <v>100000</v>
      </c>
      <c r="S29" s="31">
        <v>8694</v>
      </c>
      <c r="T29" s="36">
        <f t="shared" si="6"/>
        <v>8.6940000000000003E-2</v>
      </c>
      <c r="U29" s="36">
        <f t="shared" si="7"/>
        <v>7.8039867109634553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1052400</v>
      </c>
      <c r="E30" s="31">
        <v>1052400</v>
      </c>
      <c r="F30" s="31">
        <v>131899</v>
      </c>
      <c r="G30" s="36">
        <f t="shared" si="0"/>
        <v>0.12533162295705055</v>
      </c>
      <c r="H30" s="31">
        <v>86184</v>
      </c>
      <c r="I30" s="36">
        <f t="shared" si="1"/>
        <v>8.189281641961231E-2</v>
      </c>
      <c r="J30" s="31">
        <v>162211</v>
      </c>
      <c r="K30" s="36">
        <f t="shared" si="2"/>
        <v>0.15413435955910301</v>
      </c>
      <c r="L30" s="31">
        <v>0</v>
      </c>
      <c r="M30" s="36">
        <f t="shared" si="3"/>
        <v>0</v>
      </c>
      <c r="N30" s="31">
        <f t="shared" si="4"/>
        <v>380294</v>
      </c>
      <c r="O30" s="36">
        <f t="shared" si="5"/>
        <v>0.36135879893576589</v>
      </c>
      <c r="P30" s="31">
        <v>148324</v>
      </c>
      <c r="Q30" s="31">
        <v>990000</v>
      </c>
      <c r="R30" s="31">
        <v>990000</v>
      </c>
      <c r="S30" s="31">
        <v>383749</v>
      </c>
      <c r="T30" s="36">
        <f t="shared" si="6"/>
        <v>0.38762525252525254</v>
      </c>
      <c r="U30" s="36">
        <f t="shared" si="7"/>
        <v>9.3626115800544696E-2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2485000</v>
      </c>
      <c r="E31" s="31">
        <v>2737500</v>
      </c>
      <c r="F31" s="31">
        <v>595645</v>
      </c>
      <c r="G31" s="36">
        <f t="shared" si="0"/>
        <v>0.23969617706237425</v>
      </c>
      <c r="H31" s="31">
        <v>769207</v>
      </c>
      <c r="I31" s="36">
        <f t="shared" si="1"/>
        <v>0.30954004024144871</v>
      </c>
      <c r="J31" s="31">
        <v>694200</v>
      </c>
      <c r="K31" s="36">
        <f t="shared" si="2"/>
        <v>0.25358904109589042</v>
      </c>
      <c r="L31" s="31">
        <v>0</v>
      </c>
      <c r="M31" s="36">
        <f t="shared" si="3"/>
        <v>0</v>
      </c>
      <c r="N31" s="31">
        <f t="shared" si="4"/>
        <v>2059052</v>
      </c>
      <c r="O31" s="36">
        <f t="shared" si="5"/>
        <v>0.75216511415525111</v>
      </c>
      <c r="P31" s="31">
        <v>695581</v>
      </c>
      <c r="Q31" s="31">
        <v>10248875</v>
      </c>
      <c r="R31" s="31">
        <v>10925546</v>
      </c>
      <c r="S31" s="31">
        <v>2081642</v>
      </c>
      <c r="T31" s="36">
        <f t="shared" si="6"/>
        <v>0.19052979137152504</v>
      </c>
      <c r="U31" s="36">
        <f t="shared" si="7"/>
        <v>-1.9853906302789159E-3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1304728</v>
      </c>
      <c r="E32" s="31">
        <v>1388680</v>
      </c>
      <c r="F32" s="31">
        <v>297577</v>
      </c>
      <c r="G32" s="36">
        <f t="shared" si="0"/>
        <v>0.22807589014721844</v>
      </c>
      <c r="H32" s="31">
        <v>262334</v>
      </c>
      <c r="I32" s="36">
        <f t="shared" si="1"/>
        <v>0.20106412984162217</v>
      </c>
      <c r="J32" s="31">
        <v>204051</v>
      </c>
      <c r="K32" s="36">
        <f t="shared" si="2"/>
        <v>0.14693881959846761</v>
      </c>
      <c r="L32" s="31">
        <v>0</v>
      </c>
      <c r="M32" s="36">
        <f t="shared" si="3"/>
        <v>0</v>
      </c>
      <c r="N32" s="31">
        <f t="shared" si="4"/>
        <v>763962</v>
      </c>
      <c r="O32" s="36">
        <f t="shared" si="5"/>
        <v>0.55013538036120635</v>
      </c>
      <c r="P32" s="31">
        <v>727218</v>
      </c>
      <c r="Q32" s="31">
        <v>2748292</v>
      </c>
      <c r="R32" s="31">
        <v>2236530</v>
      </c>
      <c r="S32" s="31">
        <v>1315301</v>
      </c>
      <c r="T32" s="36">
        <f t="shared" si="6"/>
        <v>0.58809897475106532</v>
      </c>
      <c r="U32" s="36">
        <f t="shared" si="7"/>
        <v>-0.71940876050922831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10591731</v>
      </c>
      <c r="E33" s="31">
        <v>12431565</v>
      </c>
      <c r="F33" s="31">
        <v>2918980</v>
      </c>
      <c r="G33" s="36">
        <f t="shared" si="0"/>
        <v>0.27559045825465167</v>
      </c>
      <c r="H33" s="31">
        <v>3029916</v>
      </c>
      <c r="I33" s="36">
        <f t="shared" si="1"/>
        <v>0.28606428920825122</v>
      </c>
      <c r="J33" s="31">
        <v>2193112</v>
      </c>
      <c r="K33" s="36">
        <f t="shared" si="2"/>
        <v>0.17641479572362773</v>
      </c>
      <c r="L33" s="31">
        <v>0</v>
      </c>
      <c r="M33" s="36">
        <f t="shared" si="3"/>
        <v>0</v>
      </c>
      <c r="N33" s="31">
        <f t="shared" si="4"/>
        <v>8142008</v>
      </c>
      <c r="O33" s="36">
        <f t="shared" si="5"/>
        <v>0.65494634022345533</v>
      </c>
      <c r="P33" s="31">
        <v>2065992</v>
      </c>
      <c r="Q33" s="31">
        <v>10591731</v>
      </c>
      <c r="R33" s="31">
        <v>9591445</v>
      </c>
      <c r="S33" s="31">
        <v>7106632</v>
      </c>
      <c r="T33" s="36">
        <f t="shared" si="6"/>
        <v>0.74093444731216207</v>
      </c>
      <c r="U33" s="36">
        <f t="shared" si="7"/>
        <v>6.1529763910024737E-2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24272073</v>
      </c>
      <c r="E35" s="32">
        <f>SUM(E28:E34)</f>
        <v>26261753</v>
      </c>
      <c r="F35" s="32">
        <f>SUM(F28:F34)</f>
        <v>4850310</v>
      </c>
      <c r="G35" s="37">
        <f t="shared" si="0"/>
        <v>0.19983089207089974</v>
      </c>
      <c r="H35" s="32">
        <f>SUM(H28:H34)</f>
        <v>4863553</v>
      </c>
      <c r="I35" s="37">
        <f t="shared" si="1"/>
        <v>0.20037649853805237</v>
      </c>
      <c r="J35" s="32">
        <f>SUM(J28:J34)</f>
        <v>4537384</v>
      </c>
      <c r="K35" s="37">
        <f t="shared" si="2"/>
        <v>0.17277536651875447</v>
      </c>
      <c r="L35" s="32">
        <f>SUM(L28:L34)</f>
        <v>0</v>
      </c>
      <c r="M35" s="37">
        <f t="shared" si="3"/>
        <v>0</v>
      </c>
      <c r="N35" s="32">
        <f t="shared" si="4"/>
        <v>14251247</v>
      </c>
      <c r="O35" s="37">
        <f t="shared" si="5"/>
        <v>0.54266167989623537</v>
      </c>
      <c r="P35" s="32">
        <f>SUM(P28:P34)</f>
        <v>4544978</v>
      </c>
      <c r="Q35" s="32">
        <f>SUM(Q28:Q34)</f>
        <v>30643792</v>
      </c>
      <c r="R35" s="32">
        <f>SUM(R28:R34)</f>
        <v>28908415</v>
      </c>
      <c r="S35" s="32">
        <f>SUM(S28:S34)</f>
        <v>13261859</v>
      </c>
      <c r="T35" s="37">
        <f t="shared" si="6"/>
        <v>0.45875427622026321</v>
      </c>
      <c r="U35" s="37">
        <f t="shared" si="7"/>
        <v>-1.6708551724562426E-3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3298620</v>
      </c>
      <c r="E36" s="31">
        <v>3298620</v>
      </c>
      <c r="F36" s="31">
        <v>850660</v>
      </c>
      <c r="G36" s="36">
        <f t="shared" si="0"/>
        <v>0.25788359980840475</v>
      </c>
      <c r="H36" s="31">
        <v>1122935</v>
      </c>
      <c r="I36" s="36">
        <f t="shared" si="1"/>
        <v>0.34042569316865839</v>
      </c>
      <c r="J36" s="31">
        <v>906341</v>
      </c>
      <c r="K36" s="36">
        <f t="shared" si="2"/>
        <v>0.27476368905784843</v>
      </c>
      <c r="L36" s="31">
        <v>0</v>
      </c>
      <c r="M36" s="36">
        <f t="shared" si="3"/>
        <v>0</v>
      </c>
      <c r="N36" s="31">
        <f t="shared" si="4"/>
        <v>2879936</v>
      </c>
      <c r="O36" s="36">
        <f t="shared" si="5"/>
        <v>0.87307298203491157</v>
      </c>
      <c r="P36" s="31">
        <v>1061661</v>
      </c>
      <c r="Q36" s="31">
        <v>3132600</v>
      </c>
      <c r="R36" s="31">
        <v>3132600</v>
      </c>
      <c r="S36" s="31">
        <v>3126618</v>
      </c>
      <c r="T36" s="36">
        <f t="shared" si="6"/>
        <v>0.99809040413713845</v>
      </c>
      <c r="U36" s="36">
        <f t="shared" si="7"/>
        <v>-0.14629905402948773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3612652</v>
      </c>
      <c r="E37" s="31">
        <v>3612652</v>
      </c>
      <c r="F37" s="31">
        <v>869692</v>
      </c>
      <c r="G37" s="36">
        <f t="shared" si="0"/>
        <v>0.24073506111299953</v>
      </c>
      <c r="H37" s="31">
        <v>947969</v>
      </c>
      <c r="I37" s="36">
        <f t="shared" si="1"/>
        <v>0.26240252313259066</v>
      </c>
      <c r="J37" s="31">
        <v>764039</v>
      </c>
      <c r="K37" s="36">
        <f t="shared" si="2"/>
        <v>0.21148978645050784</v>
      </c>
      <c r="L37" s="31">
        <v>0</v>
      </c>
      <c r="M37" s="36">
        <f t="shared" si="3"/>
        <v>0</v>
      </c>
      <c r="N37" s="31">
        <f t="shared" si="4"/>
        <v>2581700</v>
      </c>
      <c r="O37" s="36">
        <f t="shared" si="5"/>
        <v>0.71462737069609805</v>
      </c>
      <c r="P37" s="31">
        <v>752657</v>
      </c>
      <c r="Q37" s="31">
        <v>4460240</v>
      </c>
      <c r="R37" s="31">
        <v>3470239</v>
      </c>
      <c r="S37" s="31">
        <v>2371537</v>
      </c>
      <c r="T37" s="36">
        <f t="shared" si="6"/>
        <v>0.6833929882062878</v>
      </c>
      <c r="U37" s="36">
        <f t="shared" si="7"/>
        <v>1.5122426284482904E-2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7902245</v>
      </c>
      <c r="E38" s="31">
        <v>7902245</v>
      </c>
      <c r="F38" s="31">
        <v>3093223</v>
      </c>
      <c r="G38" s="36">
        <f t="shared" si="0"/>
        <v>0.39143597800371921</v>
      </c>
      <c r="H38" s="31">
        <v>4363730</v>
      </c>
      <c r="I38" s="36">
        <f t="shared" si="1"/>
        <v>0.55221395945076368</v>
      </c>
      <c r="J38" s="31">
        <v>2981741</v>
      </c>
      <c r="K38" s="36">
        <f t="shared" si="2"/>
        <v>0.37732834150295264</v>
      </c>
      <c r="L38" s="31">
        <v>0</v>
      </c>
      <c r="M38" s="36">
        <f t="shared" si="3"/>
        <v>0</v>
      </c>
      <c r="N38" s="31">
        <f t="shared" si="4"/>
        <v>10438694</v>
      </c>
      <c r="O38" s="36">
        <f t="shared" si="5"/>
        <v>1.3209782789574356</v>
      </c>
      <c r="P38" s="31">
        <v>3509159</v>
      </c>
      <c r="Q38" s="31">
        <v>12115421</v>
      </c>
      <c r="R38" s="31">
        <v>13296088</v>
      </c>
      <c r="S38" s="31">
        <v>8371998</v>
      </c>
      <c r="T38" s="36">
        <f t="shared" si="6"/>
        <v>0.62965873872074252</v>
      </c>
      <c r="U38" s="36">
        <f t="shared" si="7"/>
        <v>-0.15029754992577993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14813517</v>
      </c>
      <c r="E40" s="32">
        <f>SUM(E36:E39)</f>
        <v>14813517</v>
      </c>
      <c r="F40" s="32">
        <f>SUM(F36:F39)</f>
        <v>4813575</v>
      </c>
      <c r="G40" s="37">
        <f t="shared" si="0"/>
        <v>0.32494477847495634</v>
      </c>
      <c r="H40" s="32">
        <f>SUM(H36:H39)</f>
        <v>6434634</v>
      </c>
      <c r="I40" s="37">
        <f t="shared" si="1"/>
        <v>0.43437584741017277</v>
      </c>
      <c r="J40" s="32">
        <f>SUM(J36:J39)</f>
        <v>4652121</v>
      </c>
      <c r="K40" s="37">
        <f t="shared" si="2"/>
        <v>0.31404567868656713</v>
      </c>
      <c r="L40" s="32">
        <f>SUM(L36:L39)</f>
        <v>0</v>
      </c>
      <c r="M40" s="37">
        <f t="shared" si="3"/>
        <v>0</v>
      </c>
      <c r="N40" s="32">
        <f t="shared" si="4"/>
        <v>15900330</v>
      </c>
      <c r="O40" s="37">
        <f t="shared" si="5"/>
        <v>1.0733663045716964</v>
      </c>
      <c r="P40" s="32">
        <f>SUM(P36:P39)</f>
        <v>5323477</v>
      </c>
      <c r="Q40" s="32">
        <f>SUM(Q36:Q39)</f>
        <v>19708261</v>
      </c>
      <c r="R40" s="32">
        <f>SUM(R36:R39)</f>
        <v>19898927</v>
      </c>
      <c r="S40" s="32">
        <f>SUM(S36:S39)</f>
        <v>13870153</v>
      </c>
      <c r="T40" s="37">
        <f t="shared" si="6"/>
        <v>0.697030196653317</v>
      </c>
      <c r="U40" s="37">
        <f t="shared" si="7"/>
        <v>-0.1261123134372516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6457145</v>
      </c>
      <c r="E43" s="31">
        <v>6457145</v>
      </c>
      <c r="F43" s="31">
        <v>1084713</v>
      </c>
      <c r="G43" s="36">
        <f t="shared" si="0"/>
        <v>0.16798647080094994</v>
      </c>
      <c r="H43" s="31">
        <v>1102896</v>
      </c>
      <c r="I43" s="36">
        <f t="shared" si="1"/>
        <v>0.17080242119388678</v>
      </c>
      <c r="J43" s="31">
        <v>477258</v>
      </c>
      <c r="K43" s="36">
        <f t="shared" si="2"/>
        <v>7.3911612639951552E-2</v>
      </c>
      <c r="L43" s="31">
        <v>0</v>
      </c>
      <c r="M43" s="36">
        <f t="shared" si="3"/>
        <v>0</v>
      </c>
      <c r="N43" s="31">
        <f t="shared" si="4"/>
        <v>2664867</v>
      </c>
      <c r="O43" s="36">
        <f t="shared" si="5"/>
        <v>0.4127005046347883</v>
      </c>
      <c r="P43" s="31">
        <v>708035</v>
      </c>
      <c r="Q43" s="31">
        <v>6820758</v>
      </c>
      <c r="R43" s="31">
        <v>6820758</v>
      </c>
      <c r="S43" s="31">
        <v>2871821</v>
      </c>
      <c r="T43" s="36">
        <f t="shared" si="6"/>
        <v>0.42104132707831005</v>
      </c>
      <c r="U43" s="36">
        <f t="shared" si="7"/>
        <v>-0.32594010183112421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29800025</v>
      </c>
      <c r="E44" s="31">
        <v>29800025</v>
      </c>
      <c r="F44" s="31">
        <v>18327364</v>
      </c>
      <c r="G44" s="36">
        <f t="shared" si="0"/>
        <v>0.61501169881568896</v>
      </c>
      <c r="H44" s="31">
        <v>14981675</v>
      </c>
      <c r="I44" s="36">
        <f t="shared" si="1"/>
        <v>0.50274035005004192</v>
      </c>
      <c r="J44" s="31">
        <v>12968125</v>
      </c>
      <c r="K44" s="36">
        <f t="shared" si="2"/>
        <v>0.43517161478891375</v>
      </c>
      <c r="L44" s="31">
        <v>0</v>
      </c>
      <c r="M44" s="36">
        <f t="shared" si="3"/>
        <v>0</v>
      </c>
      <c r="N44" s="31">
        <f t="shared" si="4"/>
        <v>46277164</v>
      </c>
      <c r="O44" s="36">
        <f t="shared" si="5"/>
        <v>1.5529236636546446</v>
      </c>
      <c r="P44" s="31">
        <v>7732918</v>
      </c>
      <c r="Q44" s="31">
        <v>3775793</v>
      </c>
      <c r="R44" s="31">
        <v>43814118</v>
      </c>
      <c r="S44" s="31">
        <v>25337562</v>
      </c>
      <c r="T44" s="36">
        <f t="shared" si="6"/>
        <v>0.57829674900679273</v>
      </c>
      <c r="U44" s="36">
        <f t="shared" si="7"/>
        <v>0.67700278213217824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55222142</v>
      </c>
      <c r="E45" s="31">
        <v>55333811</v>
      </c>
      <c r="F45" s="31">
        <v>8509388</v>
      </c>
      <c r="G45" s="36">
        <f t="shared" si="0"/>
        <v>0.15409376912615957</v>
      </c>
      <c r="H45" s="31">
        <v>1078600</v>
      </c>
      <c r="I45" s="36">
        <f t="shared" si="1"/>
        <v>1.9532020326194516E-2</v>
      </c>
      <c r="J45" s="31">
        <v>1251263</v>
      </c>
      <c r="K45" s="36">
        <f t="shared" si="2"/>
        <v>2.261299153965737E-2</v>
      </c>
      <c r="L45" s="31">
        <v>0</v>
      </c>
      <c r="M45" s="36">
        <f t="shared" si="3"/>
        <v>0</v>
      </c>
      <c r="N45" s="31">
        <f t="shared" si="4"/>
        <v>10839251</v>
      </c>
      <c r="O45" s="36">
        <f t="shared" si="5"/>
        <v>0.1958883873008494</v>
      </c>
      <c r="P45" s="31">
        <v>589376</v>
      </c>
      <c r="Q45" s="31">
        <v>18833558</v>
      </c>
      <c r="R45" s="31">
        <v>15841888</v>
      </c>
      <c r="S45" s="31">
        <v>8696578</v>
      </c>
      <c r="T45" s="36">
        <f t="shared" si="6"/>
        <v>0.5489609571788413</v>
      </c>
      <c r="U45" s="36">
        <f t="shared" si="7"/>
        <v>1.1230301199913129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45399860</v>
      </c>
      <c r="E46" s="31">
        <v>43199860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31180427</v>
      </c>
      <c r="R46" s="31">
        <v>31230427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136879172</v>
      </c>
      <c r="E47" s="32">
        <f>SUM(E41:E46)</f>
        <v>134790841</v>
      </c>
      <c r="F47" s="32">
        <f>SUM(F41:F46)</f>
        <v>27921465</v>
      </c>
      <c r="G47" s="37">
        <f t="shared" si="0"/>
        <v>0.20398622078163944</v>
      </c>
      <c r="H47" s="32">
        <f>SUM(H41:H46)</f>
        <v>17163171</v>
      </c>
      <c r="I47" s="37">
        <f t="shared" si="1"/>
        <v>0.12538920822811522</v>
      </c>
      <c r="J47" s="32">
        <f>SUM(J41:J46)</f>
        <v>14696646</v>
      </c>
      <c r="K47" s="37">
        <f t="shared" si="2"/>
        <v>0.10903297205482974</v>
      </c>
      <c r="L47" s="32">
        <f>SUM(L41:L46)</f>
        <v>0</v>
      </c>
      <c r="M47" s="37">
        <f t="shared" si="3"/>
        <v>0</v>
      </c>
      <c r="N47" s="32">
        <f t="shared" si="4"/>
        <v>59781282</v>
      </c>
      <c r="O47" s="37">
        <f t="shared" si="5"/>
        <v>0.44351145490664312</v>
      </c>
      <c r="P47" s="32">
        <f>SUM(P41:P46)</f>
        <v>9030329</v>
      </c>
      <c r="Q47" s="32">
        <f>SUM(Q41:Q46)</f>
        <v>60610536</v>
      </c>
      <c r="R47" s="32">
        <f>SUM(R41:R46)</f>
        <v>97707191</v>
      </c>
      <c r="S47" s="32">
        <f>SUM(S41:S46)</f>
        <v>36905961</v>
      </c>
      <c r="T47" s="37">
        <f t="shared" si="6"/>
        <v>0.37772000834616154</v>
      </c>
      <c r="U47" s="37">
        <f t="shared" si="7"/>
        <v>0.62747625252634753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5200740</v>
      </c>
      <c r="E48" s="31">
        <v>5200740</v>
      </c>
      <c r="F48" s="31">
        <v>1492314</v>
      </c>
      <c r="G48" s="36">
        <f t="shared" si="0"/>
        <v>0.28694262739533222</v>
      </c>
      <c r="H48" s="31">
        <v>1134029</v>
      </c>
      <c r="I48" s="36">
        <f t="shared" si="1"/>
        <v>0.21805146959855712</v>
      </c>
      <c r="J48" s="31">
        <v>2131714</v>
      </c>
      <c r="K48" s="36">
        <f t="shared" si="2"/>
        <v>0.40988666997388834</v>
      </c>
      <c r="L48" s="31">
        <v>0</v>
      </c>
      <c r="M48" s="36">
        <f t="shared" si="3"/>
        <v>0</v>
      </c>
      <c r="N48" s="31">
        <f t="shared" si="4"/>
        <v>4758057</v>
      </c>
      <c r="O48" s="36">
        <f t="shared" si="5"/>
        <v>0.91488076696777765</v>
      </c>
      <c r="P48" s="31">
        <v>810549</v>
      </c>
      <c r="Q48" s="31">
        <v>5200740</v>
      </c>
      <c r="R48" s="31">
        <v>5200740</v>
      </c>
      <c r="S48" s="31">
        <v>4040454</v>
      </c>
      <c r="T48" s="36">
        <f t="shared" si="6"/>
        <v>0.77689982579402161</v>
      </c>
      <c r="U48" s="36">
        <f t="shared" si="7"/>
        <v>1.6299631484339625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11870600</v>
      </c>
      <c r="E49" s="31">
        <v>8070600</v>
      </c>
      <c r="F49" s="31">
        <v>1222267</v>
      </c>
      <c r="G49" s="36">
        <f t="shared" si="0"/>
        <v>0.10296589894360858</v>
      </c>
      <c r="H49" s="31">
        <v>984542</v>
      </c>
      <c r="I49" s="36">
        <f t="shared" si="1"/>
        <v>8.2939531278958104E-2</v>
      </c>
      <c r="J49" s="31">
        <v>2456700</v>
      </c>
      <c r="K49" s="36">
        <f t="shared" si="2"/>
        <v>0.3044011597650732</v>
      </c>
      <c r="L49" s="31">
        <v>0</v>
      </c>
      <c r="M49" s="36">
        <f t="shared" si="3"/>
        <v>0</v>
      </c>
      <c r="N49" s="31">
        <f t="shared" si="4"/>
        <v>4663509</v>
      </c>
      <c r="O49" s="36">
        <f t="shared" si="5"/>
        <v>0.57783919411196194</v>
      </c>
      <c r="P49" s="31">
        <v>983475</v>
      </c>
      <c r="Q49" s="31">
        <v>11232348</v>
      </c>
      <c r="R49" s="31">
        <v>11232348</v>
      </c>
      <c r="S49" s="31">
        <v>3573669</v>
      </c>
      <c r="T49" s="36">
        <f t="shared" si="6"/>
        <v>0.31815867884435206</v>
      </c>
      <c r="U49" s="36">
        <f t="shared" si="7"/>
        <v>1.4979791047052542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3993384</v>
      </c>
      <c r="E50" s="31">
        <v>4141384</v>
      </c>
      <c r="F50" s="31">
        <v>1000849</v>
      </c>
      <c r="G50" s="36">
        <f t="shared" si="0"/>
        <v>0.25062678670521044</v>
      </c>
      <c r="H50" s="31">
        <v>870615</v>
      </c>
      <c r="I50" s="36">
        <f t="shared" si="1"/>
        <v>0.21801434572783385</v>
      </c>
      <c r="J50" s="31">
        <v>841101</v>
      </c>
      <c r="K50" s="36">
        <f t="shared" si="2"/>
        <v>0.20309659765914004</v>
      </c>
      <c r="L50" s="31">
        <v>0</v>
      </c>
      <c r="M50" s="36">
        <f t="shared" si="3"/>
        <v>0</v>
      </c>
      <c r="N50" s="31">
        <f t="shared" si="4"/>
        <v>2712565</v>
      </c>
      <c r="O50" s="36">
        <f t="shared" si="5"/>
        <v>0.65498997436605733</v>
      </c>
      <c r="P50" s="31">
        <v>-114066</v>
      </c>
      <c r="Q50" s="31">
        <v>4343501</v>
      </c>
      <c r="R50" s="31">
        <v>4463501</v>
      </c>
      <c r="S50" s="31">
        <v>2860499</v>
      </c>
      <c r="T50" s="36">
        <f t="shared" si="6"/>
        <v>0.64086442458509585</v>
      </c>
      <c r="U50" s="36">
        <f t="shared" si="7"/>
        <v>-8.3738098995318495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2200000</v>
      </c>
      <c r="E51" s="31">
        <v>1660000</v>
      </c>
      <c r="F51" s="31">
        <v>280134</v>
      </c>
      <c r="G51" s="36">
        <f t="shared" si="0"/>
        <v>0.12733363636363637</v>
      </c>
      <c r="H51" s="31">
        <v>240499</v>
      </c>
      <c r="I51" s="36">
        <f t="shared" si="1"/>
        <v>0.10931772727272727</v>
      </c>
      <c r="J51" s="31">
        <v>202604</v>
      </c>
      <c r="K51" s="36">
        <f t="shared" si="2"/>
        <v>0.12205060240963855</v>
      </c>
      <c r="L51" s="31">
        <v>0</v>
      </c>
      <c r="M51" s="36">
        <f t="shared" si="3"/>
        <v>0</v>
      </c>
      <c r="N51" s="31">
        <f t="shared" si="4"/>
        <v>723237</v>
      </c>
      <c r="O51" s="36">
        <f t="shared" si="5"/>
        <v>0.43568493975903616</v>
      </c>
      <c r="P51" s="31">
        <v>207248</v>
      </c>
      <c r="Q51" s="31">
        <v>1460056</v>
      </c>
      <c r="R51" s="31">
        <v>1450056</v>
      </c>
      <c r="S51" s="31">
        <v>595147</v>
      </c>
      <c r="T51" s="36">
        <f t="shared" si="6"/>
        <v>0.41043035579315557</v>
      </c>
      <c r="U51" s="36">
        <f t="shared" si="7"/>
        <v>-2.240793638539329E-2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78721</v>
      </c>
      <c r="E52" s="31">
        <v>187721</v>
      </c>
      <c r="F52" s="31">
        <v>32793</v>
      </c>
      <c r="G52" s="36">
        <f t="shared" si="0"/>
        <v>0.41657245207759047</v>
      </c>
      <c r="H52" s="31">
        <v>4361</v>
      </c>
      <c r="I52" s="36">
        <f t="shared" si="1"/>
        <v>5.5398178376799077E-2</v>
      </c>
      <c r="J52" s="31">
        <v>18978</v>
      </c>
      <c r="K52" s="36">
        <f t="shared" si="2"/>
        <v>0.10109684052396908</v>
      </c>
      <c r="L52" s="31">
        <v>0</v>
      </c>
      <c r="M52" s="36">
        <f t="shared" si="3"/>
        <v>0</v>
      </c>
      <c r="N52" s="31">
        <f t="shared" si="4"/>
        <v>56132</v>
      </c>
      <c r="O52" s="36">
        <f t="shared" si="5"/>
        <v>0.2990182238534847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23343445</v>
      </c>
      <c r="E53" s="32">
        <f>SUM(E48:E52)</f>
        <v>19260445</v>
      </c>
      <c r="F53" s="32">
        <f>SUM(F48:F52)</f>
        <v>4028357</v>
      </c>
      <c r="G53" s="37">
        <f t="shared" si="0"/>
        <v>0.17256908738191815</v>
      </c>
      <c r="H53" s="32">
        <f>SUM(H48:H52)</f>
        <v>3234046</v>
      </c>
      <c r="I53" s="37">
        <f t="shared" si="1"/>
        <v>0.13854193329219402</v>
      </c>
      <c r="J53" s="32">
        <f>SUM(J48:J52)</f>
        <v>5651097</v>
      </c>
      <c r="K53" s="37">
        <f t="shared" si="2"/>
        <v>0.29340428011917691</v>
      </c>
      <c r="L53" s="32">
        <f>SUM(L48:L52)</f>
        <v>0</v>
      </c>
      <c r="M53" s="37">
        <f t="shared" si="3"/>
        <v>0</v>
      </c>
      <c r="N53" s="32">
        <f t="shared" si="4"/>
        <v>12913500</v>
      </c>
      <c r="O53" s="37">
        <f t="shared" si="5"/>
        <v>0.6704673749749811</v>
      </c>
      <c r="P53" s="32">
        <f>SUM(P48:P52)</f>
        <v>1887206</v>
      </c>
      <c r="Q53" s="32">
        <f>SUM(Q48:Q52)</f>
        <v>22236645</v>
      </c>
      <c r="R53" s="32">
        <f>SUM(R48:R52)</f>
        <v>22346645</v>
      </c>
      <c r="S53" s="32">
        <f>SUM(S48:S52)</f>
        <v>11069769</v>
      </c>
      <c r="T53" s="37">
        <f t="shared" si="6"/>
        <v>0.49536603816814562</v>
      </c>
      <c r="U53" s="37">
        <f t="shared" si="7"/>
        <v>1.9944250919083557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1601077352</v>
      </c>
      <c r="E54" s="32">
        <f>SUM(E8:E9,E11:E18,E20:E26,E28:E34,E36:E39,E41:E46,E48:E52)</f>
        <v>1325229505</v>
      </c>
      <c r="F54" s="32">
        <f>SUM(F8:F9,F11:F18,F20:F26,F28:F34,F36:F39,F41:F46,F48:F52)</f>
        <v>535703787</v>
      </c>
      <c r="G54" s="37">
        <f t="shared" si="0"/>
        <v>0.33458957265919781</v>
      </c>
      <c r="H54" s="32">
        <f>SUM(H8:H9,H11:H18,H20:H26,H28:H34,H36:H39,H41:H46,H48:H52)</f>
        <v>104482549</v>
      </c>
      <c r="I54" s="37">
        <f t="shared" si="1"/>
        <v>6.5257652211171871E-2</v>
      </c>
      <c r="J54" s="32">
        <f>SUM(J8:J9,J11:J18,J20:J26,J28:J34,J36:J39,J41:J46,J48:J52)</f>
        <v>97609460</v>
      </c>
      <c r="K54" s="37">
        <f t="shared" si="2"/>
        <v>7.365475914302104E-2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737795796</v>
      </c>
      <c r="O54" s="37">
        <f t="shared" si="5"/>
        <v>0.55673058380933049</v>
      </c>
      <c r="P54" s="32">
        <f>SUM(P8:P9,P11:P18,P20:P26,P28:P34,P36:P39,P41:P46,P48:P52)</f>
        <v>550314680</v>
      </c>
      <c r="Q54" s="32">
        <f>SUM(Q8:Q9,Q11:Q18,Q20:Q26,Q28:Q34,Q36:Q39,Q41:Q46,Q48:Q52)</f>
        <v>1255662213</v>
      </c>
      <c r="R54" s="32">
        <f>SUM(R8:R9,R11:R18,R20:R26,R28:R34,R36:R39,R41:R46,R48:R52)</f>
        <v>1433464859</v>
      </c>
      <c r="S54" s="32">
        <f>SUM(S8:S9,S11:S18,S20:S26,S28:S34,S36:S39,S41:S46,S48:S52)</f>
        <v>995584747</v>
      </c>
      <c r="T54" s="37">
        <f t="shared" si="6"/>
        <v>0.69453027798290801</v>
      </c>
      <c r="U54" s="37">
        <f t="shared" si="7"/>
        <v>-0.82262973613569601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28381944</v>
      </c>
      <c r="E57" s="31">
        <v>28381944</v>
      </c>
      <c r="F57" s="31">
        <v>1442164</v>
      </c>
      <c r="G57" s="36">
        <f t="shared" ref="G57:G85" si="8">IF(($D57      =0),0,($F57      /$D57      ))</f>
        <v>5.0812727979450599E-2</v>
      </c>
      <c r="H57" s="31">
        <v>893400</v>
      </c>
      <c r="I57" s="36">
        <f t="shared" ref="I57:I85" si="9">IF(($D57      =0),0,($H57      /$D57      ))</f>
        <v>3.147775924017044E-2</v>
      </c>
      <c r="J57" s="31">
        <v>2978457</v>
      </c>
      <c r="K57" s="36">
        <f t="shared" ref="K57:K85" si="10">IF(($E57      =0),0,($J57      /$E57      ))</f>
        <v>0.10494196592030483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5314021</v>
      </c>
      <c r="O57" s="36">
        <f t="shared" ref="O57:O85" si="13">IF(($E57      =0),0,($N57      /$E57      ))</f>
        <v>0.18723245313992587</v>
      </c>
      <c r="P57" s="31">
        <v>2395878</v>
      </c>
      <c r="Q57" s="31">
        <v>26953413</v>
      </c>
      <c r="R57" s="31">
        <v>26953413</v>
      </c>
      <c r="S57" s="31">
        <v>6180656</v>
      </c>
      <c r="T57" s="36">
        <f t="shared" ref="T57:T85" si="14">IF(($R57      =0),0,($S57      /$R57      ))</f>
        <v>0.22930884485760672</v>
      </c>
      <c r="U57" s="36">
        <f t="shared" ref="U57:U85" si="15">IF(($P57      =0),0,(($J57      /$P57      )-1))</f>
        <v>0.24315887536844527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28381944</v>
      </c>
      <c r="E58" s="32">
        <f>E57</f>
        <v>28381944</v>
      </c>
      <c r="F58" s="32">
        <f>F57</f>
        <v>1442164</v>
      </c>
      <c r="G58" s="37">
        <f t="shared" si="8"/>
        <v>5.0812727979450599E-2</v>
      </c>
      <c r="H58" s="32">
        <f>H57</f>
        <v>893400</v>
      </c>
      <c r="I58" s="37">
        <f t="shared" si="9"/>
        <v>3.147775924017044E-2</v>
      </c>
      <c r="J58" s="32">
        <f>J57</f>
        <v>2978457</v>
      </c>
      <c r="K58" s="37">
        <f t="shared" si="10"/>
        <v>0.10494196592030483</v>
      </c>
      <c r="L58" s="32">
        <f>L57</f>
        <v>0</v>
      </c>
      <c r="M58" s="37">
        <f t="shared" si="11"/>
        <v>0</v>
      </c>
      <c r="N58" s="32">
        <f t="shared" si="12"/>
        <v>5314021</v>
      </c>
      <c r="O58" s="37">
        <f t="shared" si="13"/>
        <v>0.18723245313992587</v>
      </c>
      <c r="P58" s="32">
        <f>P57</f>
        <v>2395878</v>
      </c>
      <c r="Q58" s="32">
        <f>Q57</f>
        <v>26953413</v>
      </c>
      <c r="R58" s="32">
        <f>R57</f>
        <v>26953413</v>
      </c>
      <c r="S58" s="32">
        <f>S57</f>
        <v>6180656</v>
      </c>
      <c r="T58" s="37">
        <f t="shared" si="14"/>
        <v>0.22930884485760672</v>
      </c>
      <c r="U58" s="37">
        <f t="shared" si="15"/>
        <v>0.24315887536844527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14045000</v>
      </c>
      <c r="E61" s="31">
        <v>2809000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3850</v>
      </c>
      <c r="Q61" s="31">
        <v>13250000</v>
      </c>
      <c r="R61" s="31">
        <v>13250000</v>
      </c>
      <c r="S61" s="31">
        <v>3850</v>
      </c>
      <c r="T61" s="36">
        <f t="shared" si="14"/>
        <v>2.9056603773584908E-4</v>
      </c>
      <c r="U61" s="36">
        <f t="shared" si="15"/>
        <v>-1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14045000</v>
      </c>
      <c r="E63" s="32">
        <f>SUM(E59:E62)</f>
        <v>2809000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3850</v>
      </c>
      <c r="Q63" s="32">
        <f>SUM(Q59:Q62)</f>
        <v>13250000</v>
      </c>
      <c r="R63" s="32">
        <f>SUM(R59:R62)</f>
        <v>13250000</v>
      </c>
      <c r="S63" s="32">
        <f>SUM(S59:S62)</f>
        <v>3850</v>
      </c>
      <c r="T63" s="37">
        <f t="shared" si="14"/>
        <v>2.9056603773584908E-4</v>
      </c>
      <c r="U63" s="37">
        <f t="shared" si="15"/>
        <v>-1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1767788</v>
      </c>
      <c r="E65" s="31">
        <v>1767788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1123617</v>
      </c>
      <c r="R65" s="31">
        <v>1123617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15067</v>
      </c>
      <c r="G66" s="36">
        <f t="shared" si="8"/>
        <v>0</v>
      </c>
      <c r="H66" s="31">
        <v>18994</v>
      </c>
      <c r="I66" s="36">
        <f t="shared" si="9"/>
        <v>0</v>
      </c>
      <c r="J66" s="31">
        <v>13783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47844</v>
      </c>
      <c r="O66" s="36">
        <f t="shared" si="13"/>
        <v>0</v>
      </c>
      <c r="P66" s="31">
        <v>16231</v>
      </c>
      <c r="Q66" s="31">
        <v>0</v>
      </c>
      <c r="R66" s="31">
        <v>0</v>
      </c>
      <c r="S66" s="31">
        <v>33452</v>
      </c>
      <c r="T66" s="36">
        <f t="shared" si="14"/>
        <v>0</v>
      </c>
      <c r="U66" s="36">
        <f t="shared" si="15"/>
        <v>-0.15082250015402621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36882754</v>
      </c>
      <c r="E67" s="31">
        <v>36882754</v>
      </c>
      <c r="F67" s="31">
        <v>1171293</v>
      </c>
      <c r="G67" s="36">
        <f t="shared" si="8"/>
        <v>3.1757200126649981E-2</v>
      </c>
      <c r="H67" s="31">
        <v>1343940</v>
      </c>
      <c r="I67" s="36">
        <f t="shared" si="9"/>
        <v>3.643816836454241E-2</v>
      </c>
      <c r="J67" s="31">
        <v>1065567</v>
      </c>
      <c r="K67" s="36">
        <f t="shared" si="10"/>
        <v>2.889065713476819E-2</v>
      </c>
      <c r="L67" s="31">
        <v>0</v>
      </c>
      <c r="M67" s="36">
        <f t="shared" si="11"/>
        <v>0</v>
      </c>
      <c r="N67" s="31">
        <f t="shared" si="12"/>
        <v>3580800</v>
      </c>
      <c r="O67" s="36">
        <f t="shared" si="13"/>
        <v>9.7086025625960581E-2</v>
      </c>
      <c r="P67" s="31">
        <v>2144881</v>
      </c>
      <c r="Q67" s="31">
        <v>31984510</v>
      </c>
      <c r="R67" s="31">
        <v>31984510</v>
      </c>
      <c r="S67" s="31">
        <v>8529138</v>
      </c>
      <c r="T67" s="36">
        <f t="shared" si="14"/>
        <v>0.26666464485464997</v>
      </c>
      <c r="U67" s="36">
        <f t="shared" si="15"/>
        <v>-0.50320460668913569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500</v>
      </c>
      <c r="F68" s="31">
        <v>900</v>
      </c>
      <c r="G68" s="36">
        <f t="shared" si="8"/>
        <v>0</v>
      </c>
      <c r="H68" s="31">
        <v>0</v>
      </c>
      <c r="I68" s="36">
        <f t="shared" si="9"/>
        <v>0</v>
      </c>
      <c r="J68" s="31">
        <v>1301</v>
      </c>
      <c r="K68" s="36">
        <f t="shared" si="10"/>
        <v>2.6019999999999999</v>
      </c>
      <c r="L68" s="31">
        <v>0</v>
      </c>
      <c r="M68" s="36">
        <f t="shared" si="11"/>
        <v>0</v>
      </c>
      <c r="N68" s="31">
        <f t="shared" si="12"/>
        <v>2201</v>
      </c>
      <c r="O68" s="36">
        <f t="shared" si="13"/>
        <v>4.4020000000000001</v>
      </c>
      <c r="P68" s="31">
        <v>174</v>
      </c>
      <c r="Q68" s="31">
        <v>2099</v>
      </c>
      <c r="R68" s="31">
        <v>2099</v>
      </c>
      <c r="S68" s="31">
        <v>1196</v>
      </c>
      <c r="T68" s="36">
        <f t="shared" si="14"/>
        <v>0.56979514054311575</v>
      </c>
      <c r="U68" s="36">
        <f t="shared" si="15"/>
        <v>6.4770114942528734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38650542</v>
      </c>
      <c r="E70" s="32">
        <f>SUM(E64:E69)</f>
        <v>38651042</v>
      </c>
      <c r="F70" s="32">
        <f>SUM(F64:F69)</f>
        <v>1187260</v>
      </c>
      <c r="G70" s="37">
        <f t="shared" si="8"/>
        <v>3.0717809856327501E-2</v>
      </c>
      <c r="H70" s="32">
        <f>SUM(H64:H69)</f>
        <v>1362934</v>
      </c>
      <c r="I70" s="37">
        <f t="shared" si="9"/>
        <v>3.52629983817562E-2</v>
      </c>
      <c r="J70" s="32">
        <f>SUM(J64:J69)</f>
        <v>1080651</v>
      </c>
      <c r="K70" s="37">
        <f t="shared" si="10"/>
        <v>2.7959168604044363E-2</v>
      </c>
      <c r="L70" s="32">
        <f>SUM(L64:L69)</f>
        <v>0</v>
      </c>
      <c r="M70" s="37">
        <f t="shared" si="11"/>
        <v>0</v>
      </c>
      <c r="N70" s="32">
        <f t="shared" si="12"/>
        <v>3630845</v>
      </c>
      <c r="O70" s="37">
        <f t="shared" si="13"/>
        <v>9.3939123297115762E-2</v>
      </c>
      <c r="P70" s="32">
        <f>SUM(P64:P69)</f>
        <v>2161286</v>
      </c>
      <c r="Q70" s="32">
        <f>SUM(Q64:Q69)</f>
        <v>33110226</v>
      </c>
      <c r="R70" s="32">
        <f>SUM(R64:R69)</f>
        <v>33110226</v>
      </c>
      <c r="S70" s="32">
        <f>SUM(S64:S69)</f>
        <v>8563786</v>
      </c>
      <c r="T70" s="37">
        <f t="shared" si="14"/>
        <v>0.25864474618808098</v>
      </c>
      <c r="U70" s="37">
        <f t="shared" si="15"/>
        <v>-0.49999629850005967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80016</v>
      </c>
      <c r="E71" s="31">
        <v>386364</v>
      </c>
      <c r="F71" s="31">
        <v>136889</v>
      </c>
      <c r="G71" s="36">
        <f t="shared" si="8"/>
        <v>1.7107703459308139</v>
      </c>
      <c r="H71" s="31">
        <v>54607</v>
      </c>
      <c r="I71" s="36">
        <f t="shared" si="9"/>
        <v>0.68245100979804041</v>
      </c>
      <c r="J71" s="31">
        <v>36697</v>
      </c>
      <c r="K71" s="36">
        <f t="shared" si="10"/>
        <v>9.4980381194935348E-2</v>
      </c>
      <c r="L71" s="31">
        <v>0</v>
      </c>
      <c r="M71" s="36">
        <f t="shared" si="11"/>
        <v>0</v>
      </c>
      <c r="N71" s="31">
        <f t="shared" si="12"/>
        <v>228193</v>
      </c>
      <c r="O71" s="36">
        <f t="shared" si="13"/>
        <v>0.59061662059612174</v>
      </c>
      <c r="P71" s="31">
        <v>72318</v>
      </c>
      <c r="Q71" s="31">
        <v>360000</v>
      </c>
      <c r="R71" s="31">
        <v>265000</v>
      </c>
      <c r="S71" s="31">
        <v>188873</v>
      </c>
      <c r="T71" s="36">
        <f t="shared" si="14"/>
        <v>0.71272830188679248</v>
      </c>
      <c r="U71" s="36">
        <f t="shared" si="15"/>
        <v>-0.49256063497331226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1822374</v>
      </c>
      <c r="E72" s="31">
        <v>1822374</v>
      </c>
      <c r="F72" s="31">
        <v>225820</v>
      </c>
      <c r="G72" s="36">
        <f t="shared" si="8"/>
        <v>0.12391528851926115</v>
      </c>
      <c r="H72" s="31">
        <v>359495</v>
      </c>
      <c r="I72" s="36">
        <f t="shared" si="9"/>
        <v>0.19726741053153743</v>
      </c>
      <c r="J72" s="31">
        <v>139014</v>
      </c>
      <c r="K72" s="36">
        <f t="shared" si="10"/>
        <v>7.6281817014509645E-2</v>
      </c>
      <c r="L72" s="31">
        <v>0</v>
      </c>
      <c r="M72" s="36">
        <f t="shared" si="11"/>
        <v>0</v>
      </c>
      <c r="N72" s="31">
        <f t="shared" si="12"/>
        <v>724329</v>
      </c>
      <c r="O72" s="36">
        <f t="shared" si="13"/>
        <v>0.39746451606530819</v>
      </c>
      <c r="P72" s="31">
        <v>211099</v>
      </c>
      <c r="Q72" s="31">
        <v>3369227</v>
      </c>
      <c r="R72" s="31">
        <v>1856681</v>
      </c>
      <c r="S72" s="31">
        <v>372829</v>
      </c>
      <c r="T72" s="36">
        <f t="shared" si="14"/>
        <v>0.20080401533704498</v>
      </c>
      <c r="U72" s="36">
        <f t="shared" si="15"/>
        <v>-0.3414748530310423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795942</v>
      </c>
      <c r="E73" s="31">
        <v>795942</v>
      </c>
      <c r="F73" s="31">
        <v>67440</v>
      </c>
      <c r="G73" s="36">
        <f t="shared" si="8"/>
        <v>8.4729791869256804E-2</v>
      </c>
      <c r="H73" s="31">
        <v>51980</v>
      </c>
      <c r="I73" s="36">
        <f t="shared" si="9"/>
        <v>6.5306266034459798E-2</v>
      </c>
      <c r="J73" s="31">
        <v>5400</v>
      </c>
      <c r="K73" s="36">
        <f t="shared" si="10"/>
        <v>6.7844139397091746E-3</v>
      </c>
      <c r="L73" s="31">
        <v>0</v>
      </c>
      <c r="M73" s="36">
        <f t="shared" si="11"/>
        <v>0</v>
      </c>
      <c r="N73" s="31">
        <f t="shared" si="12"/>
        <v>124820</v>
      </c>
      <c r="O73" s="36">
        <f t="shared" si="13"/>
        <v>0.15682047184342579</v>
      </c>
      <c r="P73" s="31">
        <v>11200</v>
      </c>
      <c r="Q73" s="31">
        <v>394180</v>
      </c>
      <c r="R73" s="31">
        <v>768798</v>
      </c>
      <c r="S73" s="31">
        <v>41400</v>
      </c>
      <c r="T73" s="36">
        <f t="shared" si="14"/>
        <v>5.3850296176628974E-2</v>
      </c>
      <c r="U73" s="36">
        <f t="shared" si="15"/>
        <v>-0.51785714285714279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1982259</v>
      </c>
      <c r="E74" s="31">
        <v>1434259</v>
      </c>
      <c r="F74" s="31">
        <v>117442</v>
      </c>
      <c r="G74" s="36">
        <f t="shared" si="8"/>
        <v>5.9246546490645272E-2</v>
      </c>
      <c r="H74" s="31">
        <v>241002</v>
      </c>
      <c r="I74" s="36">
        <f t="shared" si="9"/>
        <v>0.12157947069479821</v>
      </c>
      <c r="J74" s="31">
        <v>61867</v>
      </c>
      <c r="K74" s="36">
        <f t="shared" si="10"/>
        <v>4.3135165963748529E-2</v>
      </c>
      <c r="L74" s="31">
        <v>0</v>
      </c>
      <c r="M74" s="36">
        <f t="shared" si="11"/>
        <v>0</v>
      </c>
      <c r="N74" s="31">
        <f t="shared" si="12"/>
        <v>420311</v>
      </c>
      <c r="O74" s="36">
        <f t="shared" si="13"/>
        <v>0.29305097614865933</v>
      </c>
      <c r="P74" s="31">
        <v>207321</v>
      </c>
      <c r="Q74" s="31">
        <v>1428701</v>
      </c>
      <c r="R74" s="31">
        <v>1830000</v>
      </c>
      <c r="S74" s="31">
        <v>604241</v>
      </c>
      <c r="T74" s="36">
        <f t="shared" si="14"/>
        <v>0.33018633879781423</v>
      </c>
      <c r="U74" s="36">
        <f t="shared" si="15"/>
        <v>-0.70158835814992204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4680591</v>
      </c>
      <c r="E78" s="32">
        <f>SUM(E71:E77)</f>
        <v>4438939</v>
      </c>
      <c r="F78" s="32">
        <f>SUM(F71:F77)</f>
        <v>547591</v>
      </c>
      <c r="G78" s="37">
        <f t="shared" si="8"/>
        <v>0.11699184996082759</v>
      </c>
      <c r="H78" s="32">
        <f>SUM(H71:H77)</f>
        <v>707084</v>
      </c>
      <c r="I78" s="37">
        <f t="shared" si="9"/>
        <v>0.15106724770440313</v>
      </c>
      <c r="J78" s="32">
        <f>SUM(J71:J77)</f>
        <v>242978</v>
      </c>
      <c r="K78" s="37">
        <f t="shared" si="10"/>
        <v>5.4737855149620214E-2</v>
      </c>
      <c r="L78" s="32">
        <f>SUM(L71:L77)</f>
        <v>0</v>
      </c>
      <c r="M78" s="37">
        <f t="shared" si="11"/>
        <v>0</v>
      </c>
      <c r="N78" s="32">
        <f t="shared" si="12"/>
        <v>1497653</v>
      </c>
      <c r="O78" s="37">
        <f t="shared" si="13"/>
        <v>0.33738985825216339</v>
      </c>
      <c r="P78" s="32">
        <f>SUM(P71:P77)</f>
        <v>501938</v>
      </c>
      <c r="Q78" s="32">
        <f>SUM(Q71:Q77)</f>
        <v>5552108</v>
      </c>
      <c r="R78" s="32">
        <f>SUM(R71:R77)</f>
        <v>4720479</v>
      </c>
      <c r="S78" s="32">
        <f>SUM(S71:S77)</f>
        <v>1207343</v>
      </c>
      <c r="T78" s="37">
        <f t="shared" si="14"/>
        <v>0.255767052453787</v>
      </c>
      <c r="U78" s="37">
        <f t="shared" si="15"/>
        <v>-0.515920292944547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4676021</v>
      </c>
      <c r="E79" s="31">
        <v>4676021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397155</v>
      </c>
      <c r="K79" s="36">
        <f t="shared" si="10"/>
        <v>8.493439186864217E-2</v>
      </c>
      <c r="L79" s="31">
        <v>0</v>
      </c>
      <c r="M79" s="36">
        <f t="shared" si="11"/>
        <v>0</v>
      </c>
      <c r="N79" s="31">
        <f t="shared" si="12"/>
        <v>397155</v>
      </c>
      <c r="O79" s="36">
        <f t="shared" si="13"/>
        <v>8.493439186864217E-2</v>
      </c>
      <c r="P79" s="31">
        <v>92208</v>
      </c>
      <c r="Q79" s="31">
        <v>4440666</v>
      </c>
      <c r="R79" s="31">
        <v>4440666</v>
      </c>
      <c r="S79" s="31">
        <v>388530</v>
      </c>
      <c r="T79" s="36">
        <f t="shared" si="14"/>
        <v>8.7493632711849983E-2</v>
      </c>
      <c r="U79" s="36">
        <f t="shared" si="15"/>
        <v>3.3071642373763668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4943580</v>
      </c>
      <c r="E81" s="31">
        <v>4943580</v>
      </c>
      <c r="F81" s="31">
        <v>226571</v>
      </c>
      <c r="G81" s="36">
        <f t="shared" si="8"/>
        <v>4.5831361078408767E-2</v>
      </c>
      <c r="H81" s="31">
        <v>221447</v>
      </c>
      <c r="I81" s="36">
        <f t="shared" si="9"/>
        <v>4.4794865259589207E-2</v>
      </c>
      <c r="J81" s="31">
        <v>212237</v>
      </c>
      <c r="K81" s="36">
        <f t="shared" si="10"/>
        <v>4.2931842915458027E-2</v>
      </c>
      <c r="L81" s="31">
        <v>0</v>
      </c>
      <c r="M81" s="36">
        <f t="shared" si="11"/>
        <v>0</v>
      </c>
      <c r="N81" s="31">
        <f t="shared" si="12"/>
        <v>660255</v>
      </c>
      <c r="O81" s="36">
        <f t="shared" si="13"/>
        <v>0.13355806925345601</v>
      </c>
      <c r="P81" s="31">
        <v>323524</v>
      </c>
      <c r="Q81" s="31">
        <v>13958340</v>
      </c>
      <c r="R81" s="31">
        <v>4638340</v>
      </c>
      <c r="S81" s="31">
        <v>1041612</v>
      </c>
      <c r="T81" s="36">
        <f t="shared" si="14"/>
        <v>0.22456568513735517</v>
      </c>
      <c r="U81" s="36">
        <f t="shared" si="15"/>
        <v>-0.34398375391006542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9619601</v>
      </c>
      <c r="E84" s="32">
        <f>SUM(E79:E83)</f>
        <v>9619601</v>
      </c>
      <c r="F84" s="32">
        <f>SUM(F79:F83)</f>
        <v>226571</v>
      </c>
      <c r="G84" s="37">
        <f t="shared" si="8"/>
        <v>2.3553055890779669E-2</v>
      </c>
      <c r="H84" s="32">
        <f>SUM(H79:H83)</f>
        <v>221447</v>
      </c>
      <c r="I84" s="37">
        <f t="shared" si="9"/>
        <v>2.3020393465383857E-2</v>
      </c>
      <c r="J84" s="32">
        <f>SUM(J79:J83)</f>
        <v>609392</v>
      </c>
      <c r="K84" s="37">
        <f t="shared" si="10"/>
        <v>6.334898921483334E-2</v>
      </c>
      <c r="L84" s="32">
        <f>SUM(L79:L83)</f>
        <v>0</v>
      </c>
      <c r="M84" s="37">
        <f t="shared" si="11"/>
        <v>0</v>
      </c>
      <c r="N84" s="32">
        <f t="shared" si="12"/>
        <v>1057410</v>
      </c>
      <c r="O84" s="37">
        <f t="shared" si="13"/>
        <v>0.10992243857099686</v>
      </c>
      <c r="P84" s="32">
        <f>SUM(P79:P83)</f>
        <v>415732</v>
      </c>
      <c r="Q84" s="32">
        <f>SUM(Q79:Q83)</f>
        <v>18399006</v>
      </c>
      <c r="R84" s="32">
        <f>SUM(R79:R83)</f>
        <v>9079006</v>
      </c>
      <c r="S84" s="32">
        <f>SUM(S79:S83)</f>
        <v>1430142</v>
      </c>
      <c r="T84" s="37">
        <f t="shared" si="14"/>
        <v>0.15752186968485316</v>
      </c>
      <c r="U84" s="37">
        <f t="shared" si="15"/>
        <v>0.4658289474950208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95377678</v>
      </c>
      <c r="E85" s="32">
        <f>SUM(E57,E59:E62,E64:E69,E71:E77,E79:E83)</f>
        <v>83900526</v>
      </c>
      <c r="F85" s="32">
        <f>SUM(F57,F59:F62,F64:F69,F71:F77,F79:F83)</f>
        <v>3403586</v>
      </c>
      <c r="G85" s="37">
        <f t="shared" si="8"/>
        <v>3.5685351870277236E-2</v>
      </c>
      <c r="H85" s="32">
        <f>SUM(H57,H59:H62,H64:H69,H71:H77,H79:H83)</f>
        <v>3184865</v>
      </c>
      <c r="I85" s="37">
        <f t="shared" si="9"/>
        <v>3.3392142341733252E-2</v>
      </c>
      <c r="J85" s="32">
        <f>SUM(J57,J59:J62,J64:J69,J71:J77,J79:J83)</f>
        <v>4911478</v>
      </c>
      <c r="K85" s="37">
        <f t="shared" si="10"/>
        <v>5.853929926494144E-2</v>
      </c>
      <c r="L85" s="32">
        <f>SUM(L57,L59:L62,L64:L69,L71:L77,L79:L83)</f>
        <v>0</v>
      </c>
      <c r="M85" s="37">
        <f t="shared" si="11"/>
        <v>0</v>
      </c>
      <c r="N85" s="32">
        <f t="shared" si="12"/>
        <v>11499929</v>
      </c>
      <c r="O85" s="37">
        <f t="shared" si="13"/>
        <v>0.13706623245723157</v>
      </c>
      <c r="P85" s="32">
        <f>SUM(P57,P59:P62,P64:P69,P71:P77,P79:P83)</f>
        <v>5478684</v>
      </c>
      <c r="Q85" s="32">
        <f>SUM(Q57,Q59:Q62,Q64:Q69,Q71:Q77,Q79:Q83)</f>
        <v>97264753</v>
      </c>
      <c r="R85" s="32">
        <f>SUM(R57,R59:R62,R64:R69,R71:R77,R79:R83)</f>
        <v>87113124</v>
      </c>
      <c r="S85" s="32">
        <f>SUM(S57,S59:S62,S64:S69,S71:S77,S79:S83)</f>
        <v>17385777</v>
      </c>
      <c r="T85" s="37">
        <f t="shared" si="14"/>
        <v>0.1995770120699609</v>
      </c>
      <c r="U85" s="37">
        <f t="shared" si="15"/>
        <v>-0.10352960674497746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814348878</v>
      </c>
      <c r="E88" s="31">
        <v>814348878</v>
      </c>
      <c r="F88" s="31">
        <v>124743412</v>
      </c>
      <c r="G88" s="36">
        <f t="shared" ref="G88:G99" si="16">IF(($D88      =0),0,($F88      /$D88      ))</f>
        <v>0.1531817816294701</v>
      </c>
      <c r="H88" s="31">
        <v>21700982</v>
      </c>
      <c r="I88" s="36">
        <f t="shared" ref="I88:I99" si="17">IF(($D88      =0),0,($H88      /$D88      ))</f>
        <v>2.6648261680296687E-2</v>
      </c>
      <c r="J88" s="31">
        <v>27997473</v>
      </c>
      <c r="K88" s="36">
        <f t="shared" ref="K88:K99" si="18">IF(($E88      =0),0,($J88      /$E88      ))</f>
        <v>3.4380194725337362E-2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174441867</v>
      </c>
      <c r="O88" s="36">
        <f t="shared" ref="O88:O99" si="21">IF(($E88      =0),0,($N88      /$E88      ))</f>
        <v>0.21421023803510417</v>
      </c>
      <c r="P88" s="31">
        <v>33482679</v>
      </c>
      <c r="Q88" s="31">
        <v>814348178</v>
      </c>
      <c r="R88" s="31">
        <v>814348178</v>
      </c>
      <c r="S88" s="31">
        <v>96231957</v>
      </c>
      <c r="T88" s="36">
        <f t="shared" ref="T88:T99" si="22">IF(($R88      =0),0,($S88      /$R88      ))</f>
        <v>0.11817053147505169</v>
      </c>
      <c r="U88" s="36">
        <f t="shared" ref="U88:U99" si="23">IF(($P88      =0),0,(($J88      /$P88      )-1))</f>
        <v>-0.16382219594794067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973359000</v>
      </c>
      <c r="E89" s="31">
        <v>183071000</v>
      </c>
      <c r="F89" s="31">
        <v>116675808</v>
      </c>
      <c r="G89" s="36">
        <f t="shared" si="16"/>
        <v>0.11986924454389387</v>
      </c>
      <c r="H89" s="31">
        <v>70693554</v>
      </c>
      <c r="I89" s="36">
        <f t="shared" si="17"/>
        <v>7.2628448496392384E-2</v>
      </c>
      <c r="J89" s="31">
        <v>-33418355</v>
      </c>
      <c r="K89" s="36">
        <f t="shared" si="18"/>
        <v>-0.18254313900071556</v>
      </c>
      <c r="L89" s="31">
        <v>0</v>
      </c>
      <c r="M89" s="36">
        <f t="shared" si="19"/>
        <v>0</v>
      </c>
      <c r="N89" s="31">
        <f t="shared" si="20"/>
        <v>153951007</v>
      </c>
      <c r="O89" s="36">
        <f t="shared" si="21"/>
        <v>0.84093606851986391</v>
      </c>
      <c r="P89" s="31">
        <v>120524562</v>
      </c>
      <c r="Q89" s="31">
        <v>912281000</v>
      </c>
      <c r="R89" s="31">
        <v>417682000</v>
      </c>
      <c r="S89" s="31">
        <v>147633877</v>
      </c>
      <c r="T89" s="36">
        <f t="shared" si="22"/>
        <v>0.35345999348786877</v>
      </c>
      <c r="U89" s="36">
        <f t="shared" si="23"/>
        <v>-1.2772742289658767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311363346</v>
      </c>
      <c r="E90" s="31">
        <v>311363346</v>
      </c>
      <c r="F90" s="31">
        <v>6971709</v>
      </c>
      <c r="G90" s="36">
        <f t="shared" si="16"/>
        <v>2.2390911099728482E-2</v>
      </c>
      <c r="H90" s="31">
        <v>73317165</v>
      </c>
      <c r="I90" s="36">
        <f t="shared" si="17"/>
        <v>0.23547140645129117</v>
      </c>
      <c r="J90" s="31">
        <v>22704825</v>
      </c>
      <c r="K90" s="36">
        <f t="shared" si="18"/>
        <v>7.2920673841936429E-2</v>
      </c>
      <c r="L90" s="31">
        <v>0</v>
      </c>
      <c r="M90" s="36">
        <f t="shared" si="19"/>
        <v>0</v>
      </c>
      <c r="N90" s="31">
        <f t="shared" si="20"/>
        <v>102993699</v>
      </c>
      <c r="O90" s="36">
        <f t="shared" si="21"/>
        <v>0.33078299139295608</v>
      </c>
      <c r="P90" s="31">
        <v>14948981</v>
      </c>
      <c r="Q90" s="31">
        <v>296455836</v>
      </c>
      <c r="R90" s="31">
        <v>247658033</v>
      </c>
      <c r="S90" s="31">
        <v>73286227</v>
      </c>
      <c r="T90" s="36">
        <f t="shared" si="22"/>
        <v>0.29591701957836353</v>
      </c>
      <c r="U90" s="36">
        <f t="shared" si="23"/>
        <v>0.51882091495065774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2099071224</v>
      </c>
      <c r="E91" s="32">
        <f>SUM(E88:E90)</f>
        <v>1308783224</v>
      </c>
      <c r="F91" s="32">
        <f>SUM(F88:F90)</f>
        <v>248390929</v>
      </c>
      <c r="G91" s="37">
        <f t="shared" si="16"/>
        <v>0.11833373072813845</v>
      </c>
      <c r="H91" s="32">
        <f>SUM(H88:H90)</f>
        <v>165711701</v>
      </c>
      <c r="I91" s="37">
        <f t="shared" si="17"/>
        <v>7.8945249263252248E-2</v>
      </c>
      <c r="J91" s="32">
        <f>SUM(J88:J90)</f>
        <v>17283943</v>
      </c>
      <c r="K91" s="37">
        <f t="shared" si="18"/>
        <v>1.3206115942696404E-2</v>
      </c>
      <c r="L91" s="32">
        <f>SUM(L88:L90)</f>
        <v>0</v>
      </c>
      <c r="M91" s="37">
        <f t="shared" si="19"/>
        <v>0</v>
      </c>
      <c r="N91" s="32">
        <f t="shared" si="20"/>
        <v>431386573</v>
      </c>
      <c r="O91" s="37">
        <f t="shared" si="21"/>
        <v>0.32960888028619778</v>
      </c>
      <c r="P91" s="32">
        <f>SUM(P88:P90)</f>
        <v>168956222</v>
      </c>
      <c r="Q91" s="32">
        <f>SUM(Q88:Q90)</f>
        <v>2023085014</v>
      </c>
      <c r="R91" s="32">
        <f>SUM(R88:R90)</f>
        <v>1479688211</v>
      </c>
      <c r="S91" s="32">
        <f>SUM(S88:S90)</f>
        <v>317152061</v>
      </c>
      <c r="T91" s="37">
        <f t="shared" si="22"/>
        <v>0.21433708712571475</v>
      </c>
      <c r="U91" s="37">
        <f t="shared" si="23"/>
        <v>-0.89770164841872468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34035744</v>
      </c>
      <c r="E92" s="31">
        <v>34035744</v>
      </c>
      <c r="F92" s="31">
        <v>76121</v>
      </c>
      <c r="G92" s="36">
        <f t="shared" si="16"/>
        <v>2.2365017200740491E-3</v>
      </c>
      <c r="H92" s="31">
        <v>131541</v>
      </c>
      <c r="I92" s="36">
        <f t="shared" si="17"/>
        <v>3.8647899102778539E-3</v>
      </c>
      <c r="J92" s="31">
        <v>172695</v>
      </c>
      <c r="K92" s="36">
        <f t="shared" si="18"/>
        <v>5.0739305125811268E-3</v>
      </c>
      <c r="L92" s="31">
        <v>0</v>
      </c>
      <c r="M92" s="36">
        <f t="shared" si="19"/>
        <v>0</v>
      </c>
      <c r="N92" s="31">
        <f t="shared" si="20"/>
        <v>380357</v>
      </c>
      <c r="O92" s="36">
        <f t="shared" si="21"/>
        <v>1.117522214293303E-2</v>
      </c>
      <c r="P92" s="31">
        <v>151835</v>
      </c>
      <c r="Q92" s="31">
        <v>2829762</v>
      </c>
      <c r="R92" s="31">
        <v>452634</v>
      </c>
      <c r="S92" s="31">
        <v>358612</v>
      </c>
      <c r="T92" s="36">
        <f t="shared" si="22"/>
        <v>0.79227808781487918</v>
      </c>
      <c r="U92" s="36">
        <f t="shared" si="23"/>
        <v>0.13738597820001974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126111151</v>
      </c>
      <c r="E93" s="31">
        <v>81983199</v>
      </c>
      <c r="F93" s="31">
        <v>15641499</v>
      </c>
      <c r="G93" s="36">
        <f t="shared" si="16"/>
        <v>0.12402946825852061</v>
      </c>
      <c r="H93" s="31">
        <v>13321135</v>
      </c>
      <c r="I93" s="36">
        <f t="shared" si="17"/>
        <v>0.10563011196369146</v>
      </c>
      <c r="J93" s="31">
        <v>10152841</v>
      </c>
      <c r="K93" s="36">
        <f t="shared" si="18"/>
        <v>0.12384050785820153</v>
      </c>
      <c r="L93" s="31">
        <v>0</v>
      </c>
      <c r="M93" s="36">
        <f t="shared" si="19"/>
        <v>0</v>
      </c>
      <c r="N93" s="31">
        <f t="shared" si="20"/>
        <v>39115475</v>
      </c>
      <c r="O93" s="36">
        <f t="shared" si="21"/>
        <v>0.47711574416606994</v>
      </c>
      <c r="P93" s="31">
        <v>4906437</v>
      </c>
      <c r="Q93" s="31">
        <v>76253332</v>
      </c>
      <c r="R93" s="31">
        <v>118973332</v>
      </c>
      <c r="S93" s="31">
        <v>57330841</v>
      </c>
      <c r="T93" s="36">
        <f t="shared" si="22"/>
        <v>0.48187976276902122</v>
      </c>
      <c r="U93" s="36">
        <f t="shared" si="23"/>
        <v>1.0692899959787519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1101481</v>
      </c>
      <c r="E94" s="31">
        <v>5358872</v>
      </c>
      <c r="F94" s="31">
        <v>73094</v>
      </c>
      <c r="G94" s="36">
        <f t="shared" si="16"/>
        <v>6.635974655940502E-2</v>
      </c>
      <c r="H94" s="31">
        <v>119996</v>
      </c>
      <c r="I94" s="36">
        <f t="shared" si="17"/>
        <v>0.10894059906616638</v>
      </c>
      <c r="J94" s="31">
        <v>125007</v>
      </c>
      <c r="K94" s="36">
        <f t="shared" si="18"/>
        <v>2.332711063074468E-2</v>
      </c>
      <c r="L94" s="31">
        <v>0</v>
      </c>
      <c r="M94" s="36">
        <f t="shared" si="19"/>
        <v>0</v>
      </c>
      <c r="N94" s="31">
        <f t="shared" si="20"/>
        <v>318097</v>
      </c>
      <c r="O94" s="36">
        <f t="shared" si="21"/>
        <v>5.9358947181421762E-2</v>
      </c>
      <c r="P94" s="31">
        <v>43532</v>
      </c>
      <c r="Q94" s="31">
        <v>31046041</v>
      </c>
      <c r="R94" s="31">
        <v>1046041</v>
      </c>
      <c r="S94" s="31">
        <v>141886</v>
      </c>
      <c r="T94" s="36">
        <f t="shared" si="22"/>
        <v>0.13564095480005087</v>
      </c>
      <c r="U94" s="36">
        <f t="shared" si="23"/>
        <v>1.8716116879536893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161248376</v>
      </c>
      <c r="E96" s="32">
        <f>SUM(E92:E95)</f>
        <v>121377815</v>
      </c>
      <c r="F96" s="32">
        <f>SUM(F92:F95)</f>
        <v>15790714</v>
      </c>
      <c r="G96" s="37">
        <f t="shared" si="16"/>
        <v>9.7927894790084583E-2</v>
      </c>
      <c r="H96" s="32">
        <f>SUM(H92:H95)</f>
        <v>13572672</v>
      </c>
      <c r="I96" s="37">
        <f t="shared" si="17"/>
        <v>8.4172457029892817E-2</v>
      </c>
      <c r="J96" s="32">
        <f>SUM(J92:J95)</f>
        <v>10450543</v>
      </c>
      <c r="K96" s="37">
        <f t="shared" si="18"/>
        <v>8.609928428848386E-2</v>
      </c>
      <c r="L96" s="32">
        <f>SUM(L92:L95)</f>
        <v>0</v>
      </c>
      <c r="M96" s="37">
        <f t="shared" si="19"/>
        <v>0</v>
      </c>
      <c r="N96" s="32">
        <f t="shared" si="20"/>
        <v>39813929</v>
      </c>
      <c r="O96" s="37">
        <f t="shared" si="21"/>
        <v>0.32801652427175426</v>
      </c>
      <c r="P96" s="32">
        <f>SUM(P92:P95)</f>
        <v>5101804</v>
      </c>
      <c r="Q96" s="32">
        <f>SUM(Q92:Q95)</f>
        <v>110129135</v>
      </c>
      <c r="R96" s="32">
        <f>SUM(R92:R95)</f>
        <v>120472007</v>
      </c>
      <c r="S96" s="32">
        <f>SUM(S92:S95)</f>
        <v>57831339</v>
      </c>
      <c r="T96" s="37">
        <f t="shared" si="22"/>
        <v>0.48003964107612151</v>
      </c>
      <c r="U96" s="37">
        <f t="shared" si="23"/>
        <v>1.0484015066043306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104875139</v>
      </c>
      <c r="E97" s="31">
        <v>0</v>
      </c>
      <c r="F97" s="31">
        <v>6220465</v>
      </c>
      <c r="G97" s="36">
        <f t="shared" si="16"/>
        <v>5.9313056071372647E-2</v>
      </c>
      <c r="H97" s="31">
        <v>7625848</v>
      </c>
      <c r="I97" s="36">
        <f t="shared" si="17"/>
        <v>7.2713591349805026E-2</v>
      </c>
      <c r="J97" s="31">
        <v>7084917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20931230</v>
      </c>
      <c r="O97" s="36">
        <f t="shared" si="21"/>
        <v>0</v>
      </c>
      <c r="P97" s="31">
        <v>18657547</v>
      </c>
      <c r="Q97" s="31">
        <v>64118957</v>
      </c>
      <c r="R97" s="31">
        <v>51768984</v>
      </c>
      <c r="S97" s="31">
        <v>20165954</v>
      </c>
      <c r="T97" s="36">
        <f t="shared" si="22"/>
        <v>0.38953737241588515</v>
      </c>
      <c r="U97" s="36">
        <f t="shared" si="23"/>
        <v>-0.62026535428263962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10237265</v>
      </c>
      <c r="E99" s="31">
        <v>10236871</v>
      </c>
      <c r="F99" s="31">
        <v>3748022</v>
      </c>
      <c r="G99" s="36">
        <f t="shared" si="16"/>
        <v>0.36611555918499716</v>
      </c>
      <c r="H99" s="31">
        <v>2749772</v>
      </c>
      <c r="I99" s="36">
        <f t="shared" si="17"/>
        <v>0.26860416331901149</v>
      </c>
      <c r="J99" s="31">
        <v>3287771</v>
      </c>
      <c r="K99" s="36">
        <f t="shared" si="18"/>
        <v>0.32116952533640408</v>
      </c>
      <c r="L99" s="31">
        <v>0</v>
      </c>
      <c r="M99" s="36">
        <f t="shared" si="19"/>
        <v>0</v>
      </c>
      <c r="N99" s="31">
        <f t="shared" si="20"/>
        <v>9785565</v>
      </c>
      <c r="O99" s="36">
        <f t="shared" si="21"/>
        <v>0.95591367713825837</v>
      </c>
      <c r="P99" s="31">
        <v>6178028</v>
      </c>
      <c r="Q99" s="31">
        <v>313153</v>
      </c>
      <c r="R99" s="31">
        <v>9307961</v>
      </c>
      <c r="S99" s="31">
        <v>14314978</v>
      </c>
      <c r="T99" s="36">
        <f t="shared" si="22"/>
        <v>1.5379284464126999</v>
      </c>
      <c r="U99" s="36">
        <f t="shared" si="23"/>
        <v>-0.467828407381773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121254948</v>
      </c>
      <c r="E100" s="31">
        <v>127903700</v>
      </c>
      <c r="F100" s="31">
        <v>46328267</v>
      </c>
      <c r="G100" s="36">
        <f>IF(($D100     =0),0,($F100     /$D100     ))</f>
        <v>0.38207320826198365</v>
      </c>
      <c r="H100" s="31">
        <v>37058366</v>
      </c>
      <c r="I100" s="36">
        <f>IF(($D100     =0),0,($H100     /$D100     ))</f>
        <v>0.30562353628653571</v>
      </c>
      <c r="J100" s="31">
        <v>29463531</v>
      </c>
      <c r="K100" s="36">
        <f>IF(($E100     =0),0,($J100     /$E100     ))</f>
        <v>0.23035714369482665</v>
      </c>
      <c r="L100" s="31">
        <v>0</v>
      </c>
      <c r="M100" s="36">
        <f>IF(($E100     =0),0,($L100     /$E100     ))</f>
        <v>0</v>
      </c>
      <c r="N100" s="31">
        <f>$F100     +$H100     +$J100</f>
        <v>112850164</v>
      </c>
      <c r="O100" s="36">
        <f>IF(($E100     =0),0,($N100     /$E100     ))</f>
        <v>0.88230570343156611</v>
      </c>
      <c r="P100" s="31">
        <v>29659058</v>
      </c>
      <c r="Q100" s="31">
        <v>111245928</v>
      </c>
      <c r="R100" s="31">
        <v>107099743</v>
      </c>
      <c r="S100" s="31">
        <v>104071346</v>
      </c>
      <c r="T100" s="36">
        <f>IF(($R100     =0),0,($S100     /$R100     ))</f>
        <v>0.97172358294081063</v>
      </c>
      <c r="U100" s="36">
        <f>IF(($P100     =0),0,(($J100     /$P100     )-1))</f>
        <v>-6.5924885409375245E-3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236367352</v>
      </c>
      <c r="E101" s="32">
        <f>SUM(E97:E100)</f>
        <v>138140571</v>
      </c>
      <c r="F101" s="32">
        <f>SUM(F97:F100)</f>
        <v>56296754</v>
      </c>
      <c r="G101" s="37">
        <f>IF(($D101     =0),0,($F101     /$D101     ))</f>
        <v>0.23817483050704905</v>
      </c>
      <c r="H101" s="32">
        <f>SUM(H97:H100)</f>
        <v>47433986</v>
      </c>
      <c r="I101" s="37">
        <f>IF(($D101     =0),0,($H101     /$D101     ))</f>
        <v>0.20067909378618415</v>
      </c>
      <c r="J101" s="32">
        <f>SUM(J97:J100)</f>
        <v>39836219</v>
      </c>
      <c r="K101" s="37">
        <f>IF(($E101     =0),0,($J101     /$E101     ))</f>
        <v>0.28837450657417651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143566959</v>
      </c>
      <c r="O101" s="37">
        <f>IF(($E101     =0),0,($N101     /$E101     ))</f>
        <v>1.0392816387012038</v>
      </c>
      <c r="P101" s="32">
        <f>SUM(P97:P100)</f>
        <v>54494633</v>
      </c>
      <c r="Q101" s="32">
        <f>SUM(Q97:Q100)</f>
        <v>175678038</v>
      </c>
      <c r="R101" s="32">
        <f>SUM(R97:R100)</f>
        <v>168176688</v>
      </c>
      <c r="S101" s="32">
        <f>SUM(S97:S100)</f>
        <v>138552278</v>
      </c>
      <c r="T101" s="37">
        <f>IF(($R101     =0),0,($S101     /$R101     ))</f>
        <v>0.82384948620227316</v>
      </c>
      <c r="U101" s="37">
        <f>IF(($P101     =0),0,(($J101     /$P101     )-1))</f>
        <v>-0.26898821394026085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2496686952</v>
      </c>
      <c r="E102" s="32">
        <f>SUM(E88:E90,E92:E95,E97:E100)</f>
        <v>1568301610</v>
      </c>
      <c r="F102" s="32">
        <f>SUM(F88:F90,F92:F95,F97:F100)</f>
        <v>320478397</v>
      </c>
      <c r="G102" s="37">
        <f>IF(($D102     =0),0,($F102     /$D102     ))</f>
        <v>0.12836146587912317</v>
      </c>
      <c r="H102" s="32">
        <f>SUM(H88:H90,H92:H95,H97:H100)</f>
        <v>226718359</v>
      </c>
      <c r="I102" s="37">
        <f>IF(($D102     =0),0,($H102     /$D102     ))</f>
        <v>9.080768368592812E-2</v>
      </c>
      <c r="J102" s="32">
        <f>SUM(J88:J90,J92:J95,J97:J100)</f>
        <v>67570705</v>
      </c>
      <c r="K102" s="37">
        <f>IF(($E102     =0),0,($J102     /$E102     ))</f>
        <v>4.308527426685483E-2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614767461</v>
      </c>
      <c r="O102" s="37">
        <f>IF(($E102     =0),0,($N102     /$E102     ))</f>
        <v>0.39199568315178862</v>
      </c>
      <c r="P102" s="32">
        <f>SUM(P88:P90,P92:P95,P97:P100)</f>
        <v>228552659</v>
      </c>
      <c r="Q102" s="32">
        <f>SUM(Q88:Q90,Q92:Q95,Q97:Q100)</f>
        <v>2308892187</v>
      </c>
      <c r="R102" s="32">
        <f>SUM(R88:R90,R92:R95,R97:R100)</f>
        <v>1768336906</v>
      </c>
      <c r="S102" s="32">
        <f>SUM(S88:S90,S92:S95,S97:S100)</f>
        <v>513535678</v>
      </c>
      <c r="T102" s="37">
        <f>IF(($R102     =0),0,($S102     /$R102     ))</f>
        <v>0.29040601723436515</v>
      </c>
      <c r="U102" s="37">
        <f>IF(($P102     =0),0,(($J102     /$P102     )-1))</f>
        <v>-0.70435388809018407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76738780</v>
      </c>
      <c r="E105" s="31">
        <v>76738780</v>
      </c>
      <c r="F105" s="31">
        <v>10070505</v>
      </c>
      <c r="G105" s="36">
        <f t="shared" ref="G105:G136" si="24">IF(($D105     =0),0,($F105     /$D105     ))</f>
        <v>0.13123097604627021</v>
      </c>
      <c r="H105" s="31">
        <v>10701617</v>
      </c>
      <c r="I105" s="36">
        <f t="shared" ref="I105:I136" si="25">IF(($D105     =0),0,($H105     /$D105     ))</f>
        <v>0.13945513598209405</v>
      </c>
      <c r="J105" s="31">
        <v>9869885</v>
      </c>
      <c r="K105" s="36">
        <f t="shared" ref="K105:K136" si="26">IF(($E105     =0),0,($J105     /$E105     ))</f>
        <v>0.12861665249304197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30642007</v>
      </c>
      <c r="O105" s="36">
        <f t="shared" ref="O105:O136" si="29">IF(($E105     =0),0,($N105     /$E105     ))</f>
        <v>0.39930276452140628</v>
      </c>
      <c r="P105" s="31">
        <v>-5007472</v>
      </c>
      <c r="Q105" s="31">
        <v>54136810</v>
      </c>
      <c r="R105" s="31">
        <v>54136810</v>
      </c>
      <c r="S105" s="31">
        <v>28414389</v>
      </c>
      <c r="T105" s="36">
        <f t="shared" ref="T105:T136" si="30">IF(($R105     =0),0,($S105     /$R105     ))</f>
        <v>0.5248626396716024</v>
      </c>
      <c r="U105" s="36">
        <f t="shared" ref="U105:U136" si="31">IF(($P105     =0),0,(($J105     /$P105     )-1))</f>
        <v>-2.9710314905405362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76738780</v>
      </c>
      <c r="E106" s="32">
        <f>E105</f>
        <v>76738780</v>
      </c>
      <c r="F106" s="32">
        <f>F105</f>
        <v>10070505</v>
      </c>
      <c r="G106" s="37">
        <f t="shared" si="24"/>
        <v>0.13123097604627021</v>
      </c>
      <c r="H106" s="32">
        <f>H105</f>
        <v>10701617</v>
      </c>
      <c r="I106" s="37">
        <f t="shared" si="25"/>
        <v>0.13945513598209405</v>
      </c>
      <c r="J106" s="32">
        <f>J105</f>
        <v>9869885</v>
      </c>
      <c r="K106" s="37">
        <f t="shared" si="26"/>
        <v>0.12861665249304197</v>
      </c>
      <c r="L106" s="32">
        <f>L105</f>
        <v>0</v>
      </c>
      <c r="M106" s="37">
        <f t="shared" si="27"/>
        <v>0</v>
      </c>
      <c r="N106" s="32">
        <f t="shared" si="28"/>
        <v>30642007</v>
      </c>
      <c r="O106" s="37">
        <f t="shared" si="29"/>
        <v>0.39930276452140628</v>
      </c>
      <c r="P106" s="32">
        <f>P105</f>
        <v>-5007472</v>
      </c>
      <c r="Q106" s="32">
        <f>Q105</f>
        <v>54136810</v>
      </c>
      <c r="R106" s="32">
        <f>R105</f>
        <v>54136810</v>
      </c>
      <c r="S106" s="32">
        <f>S105</f>
        <v>28414389</v>
      </c>
      <c r="T106" s="37">
        <f t="shared" si="30"/>
        <v>0.5248626396716024</v>
      </c>
      <c r="U106" s="37">
        <f t="shared" si="31"/>
        <v>-2.9710314905405362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27250</v>
      </c>
      <c r="E107" s="31">
        <v>27250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25878</v>
      </c>
      <c r="R107" s="31">
        <v>25878</v>
      </c>
      <c r="S107" s="31">
        <v>33021</v>
      </c>
      <c r="T107" s="36">
        <f t="shared" si="30"/>
        <v>1.2760259680037098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565218</v>
      </c>
      <c r="E108" s="31">
        <v>282609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10600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150396</v>
      </c>
      <c r="E110" s="31">
        <v>279060</v>
      </c>
      <c r="F110" s="31">
        <v>36848</v>
      </c>
      <c r="G110" s="36">
        <f t="shared" si="24"/>
        <v>0.24500651613074817</v>
      </c>
      <c r="H110" s="31">
        <v>45206</v>
      </c>
      <c r="I110" s="36">
        <f t="shared" si="25"/>
        <v>0.30057980265432593</v>
      </c>
      <c r="J110" s="31">
        <v>27772</v>
      </c>
      <c r="K110" s="36">
        <f t="shared" si="26"/>
        <v>9.9519816526911775E-2</v>
      </c>
      <c r="L110" s="31">
        <v>0</v>
      </c>
      <c r="M110" s="36">
        <f t="shared" si="27"/>
        <v>0</v>
      </c>
      <c r="N110" s="31">
        <f t="shared" si="28"/>
        <v>109826</v>
      </c>
      <c r="O110" s="36">
        <f t="shared" si="29"/>
        <v>0.39355694115960727</v>
      </c>
      <c r="P110" s="31">
        <v>22736</v>
      </c>
      <c r="Q110" s="31">
        <v>176064</v>
      </c>
      <c r="R110" s="31">
        <v>176064</v>
      </c>
      <c r="S110" s="31">
        <v>108074</v>
      </c>
      <c r="T110" s="36">
        <f t="shared" si="30"/>
        <v>0.61383360596146852</v>
      </c>
      <c r="U110" s="36">
        <f t="shared" si="31"/>
        <v>0.22149894440534834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742864</v>
      </c>
      <c r="E112" s="32">
        <f>SUM(E107:E111)</f>
        <v>588919</v>
      </c>
      <c r="F112" s="32">
        <f>SUM(F107:F111)</f>
        <v>36848</v>
      </c>
      <c r="G112" s="37">
        <f t="shared" si="24"/>
        <v>4.9602619052747203E-2</v>
      </c>
      <c r="H112" s="32">
        <f>SUM(H107:H111)</f>
        <v>45206</v>
      </c>
      <c r="I112" s="37">
        <f t="shared" si="25"/>
        <v>6.0853669043054989E-2</v>
      </c>
      <c r="J112" s="32">
        <f>SUM(J107:J111)</f>
        <v>27772</v>
      </c>
      <c r="K112" s="37">
        <f t="shared" si="26"/>
        <v>4.7157588734613759E-2</v>
      </c>
      <c r="L112" s="32">
        <f>SUM(L107:L111)</f>
        <v>0</v>
      </c>
      <c r="M112" s="37">
        <f t="shared" si="27"/>
        <v>0</v>
      </c>
      <c r="N112" s="32">
        <f t="shared" si="28"/>
        <v>109826</v>
      </c>
      <c r="O112" s="37">
        <f t="shared" si="29"/>
        <v>0.18648744564193037</v>
      </c>
      <c r="P112" s="32">
        <f>SUM(P107:P111)</f>
        <v>22736</v>
      </c>
      <c r="Q112" s="32">
        <f>SUM(Q107:Q111)</f>
        <v>212542</v>
      </c>
      <c r="R112" s="32">
        <f>SUM(R107:R111)</f>
        <v>201942</v>
      </c>
      <c r="S112" s="32">
        <f>SUM(S107:S111)</f>
        <v>141095</v>
      </c>
      <c r="T112" s="37">
        <f t="shared" si="30"/>
        <v>0.69869071317507003</v>
      </c>
      <c r="U112" s="37">
        <f t="shared" si="31"/>
        <v>0.22149894440534834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2960000</v>
      </c>
      <c r="E113" s="31">
        <v>3100000</v>
      </c>
      <c r="F113" s="31">
        <v>795148</v>
      </c>
      <c r="G113" s="36">
        <f t="shared" si="24"/>
        <v>0.26863108108108108</v>
      </c>
      <c r="H113" s="31">
        <v>888270</v>
      </c>
      <c r="I113" s="36">
        <f t="shared" si="25"/>
        <v>0.30009121621621621</v>
      </c>
      <c r="J113" s="31">
        <v>1073544</v>
      </c>
      <c r="K113" s="36">
        <f t="shared" si="26"/>
        <v>0.34630451612903224</v>
      </c>
      <c r="L113" s="31">
        <v>0</v>
      </c>
      <c r="M113" s="36">
        <f t="shared" si="27"/>
        <v>0</v>
      </c>
      <c r="N113" s="31">
        <f t="shared" si="28"/>
        <v>2756962</v>
      </c>
      <c r="O113" s="36">
        <f t="shared" si="29"/>
        <v>0.88934258064516125</v>
      </c>
      <c r="P113" s="31">
        <v>855408</v>
      </c>
      <c r="Q113" s="31">
        <v>2420000</v>
      </c>
      <c r="R113" s="31">
        <v>2810000</v>
      </c>
      <c r="S113" s="31">
        <v>2469641</v>
      </c>
      <c r="T113" s="36">
        <f t="shared" si="30"/>
        <v>0.87887580071174376</v>
      </c>
      <c r="U113" s="36">
        <f t="shared" si="31"/>
        <v>0.25500813646821174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2950225</v>
      </c>
      <c r="E114" s="31">
        <v>3117736</v>
      </c>
      <c r="F114" s="31">
        <v>22300</v>
      </c>
      <c r="G114" s="36">
        <f t="shared" si="24"/>
        <v>7.5587455194095366E-3</v>
      </c>
      <c r="H114" s="31">
        <v>1705911</v>
      </c>
      <c r="I114" s="36">
        <f t="shared" si="25"/>
        <v>0.5782308129041005</v>
      </c>
      <c r="J114" s="31">
        <v>33417</v>
      </c>
      <c r="K114" s="36">
        <f t="shared" si="26"/>
        <v>1.0718354600902707E-2</v>
      </c>
      <c r="L114" s="31">
        <v>0</v>
      </c>
      <c r="M114" s="36">
        <f t="shared" si="27"/>
        <v>0</v>
      </c>
      <c r="N114" s="31">
        <f t="shared" si="28"/>
        <v>1761628</v>
      </c>
      <c r="O114" s="36">
        <f t="shared" si="29"/>
        <v>0.56503437109492272</v>
      </c>
      <c r="P114" s="31">
        <v>24600</v>
      </c>
      <c r="Q114" s="31">
        <v>2801733</v>
      </c>
      <c r="R114" s="31">
        <v>2801733</v>
      </c>
      <c r="S114" s="31">
        <v>1216302</v>
      </c>
      <c r="T114" s="36">
        <f t="shared" si="30"/>
        <v>0.43412487913730535</v>
      </c>
      <c r="U114" s="36">
        <f t="shared" si="31"/>
        <v>0.35841463414634145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8568778</v>
      </c>
      <c r="E117" s="31">
        <v>8568778</v>
      </c>
      <c r="F117" s="31">
        <v>1312773</v>
      </c>
      <c r="G117" s="36">
        <f t="shared" si="24"/>
        <v>0.1532042258534414</v>
      </c>
      <c r="H117" s="31">
        <v>1304889</v>
      </c>
      <c r="I117" s="36">
        <f t="shared" si="25"/>
        <v>0.1522841413326381</v>
      </c>
      <c r="J117" s="31">
        <v>14432661</v>
      </c>
      <c r="K117" s="36">
        <f t="shared" si="26"/>
        <v>1.6843313013827643</v>
      </c>
      <c r="L117" s="31">
        <v>0</v>
      </c>
      <c r="M117" s="36">
        <f t="shared" si="27"/>
        <v>0</v>
      </c>
      <c r="N117" s="31">
        <f t="shared" si="28"/>
        <v>17050323</v>
      </c>
      <c r="O117" s="36">
        <f t="shared" si="29"/>
        <v>1.9898196685688438</v>
      </c>
      <c r="P117" s="31">
        <v>1423334</v>
      </c>
      <c r="Q117" s="31">
        <v>3447254</v>
      </c>
      <c r="R117" s="31">
        <v>2198601</v>
      </c>
      <c r="S117" s="31">
        <v>4216866</v>
      </c>
      <c r="T117" s="36">
        <f t="shared" si="30"/>
        <v>1.917976931694291</v>
      </c>
      <c r="U117" s="36">
        <f t="shared" si="31"/>
        <v>9.1400381077104882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14479003</v>
      </c>
      <c r="E121" s="32">
        <f>SUM(E113:E120)</f>
        <v>14786514</v>
      </c>
      <c r="F121" s="32">
        <f>SUM(F113:F120)</f>
        <v>2130221</v>
      </c>
      <c r="G121" s="37">
        <f t="shared" si="24"/>
        <v>0.14712484001833551</v>
      </c>
      <c r="H121" s="32">
        <f>SUM(H113:H120)</f>
        <v>3899070</v>
      </c>
      <c r="I121" s="37">
        <f t="shared" si="25"/>
        <v>0.26929133173050657</v>
      </c>
      <c r="J121" s="32">
        <f>SUM(J113:J120)</f>
        <v>15539622</v>
      </c>
      <c r="K121" s="37">
        <f t="shared" si="26"/>
        <v>1.050932085818199</v>
      </c>
      <c r="L121" s="32">
        <f>SUM(L113:L120)</f>
        <v>0</v>
      </c>
      <c r="M121" s="37">
        <f t="shared" si="27"/>
        <v>0</v>
      </c>
      <c r="N121" s="32">
        <f t="shared" si="28"/>
        <v>21568913</v>
      </c>
      <c r="O121" s="37">
        <f t="shared" si="29"/>
        <v>1.4586881667984759</v>
      </c>
      <c r="P121" s="32">
        <f>SUM(P113:P120)</f>
        <v>2303342</v>
      </c>
      <c r="Q121" s="32">
        <f>SUM(Q113:Q120)</f>
        <v>8668987</v>
      </c>
      <c r="R121" s="32">
        <f>SUM(R113:R120)</f>
        <v>7810334</v>
      </c>
      <c r="S121" s="32">
        <f>SUM(S113:S120)</f>
        <v>7902809</v>
      </c>
      <c r="T121" s="37">
        <f t="shared" si="30"/>
        <v>1.0118400826392315</v>
      </c>
      <c r="U121" s="37">
        <f t="shared" si="31"/>
        <v>5.7465543544988105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637144</v>
      </c>
      <c r="E122" s="31">
        <v>481366</v>
      </c>
      <c r="F122" s="31">
        <v>213201</v>
      </c>
      <c r="G122" s="36">
        <f t="shared" si="24"/>
        <v>0.33461980337254998</v>
      </c>
      <c r="H122" s="31">
        <v>66742</v>
      </c>
      <c r="I122" s="36">
        <f t="shared" si="25"/>
        <v>0.10475183004156047</v>
      </c>
      <c r="J122" s="31">
        <v>71955</v>
      </c>
      <c r="K122" s="36">
        <f t="shared" si="26"/>
        <v>0.1494808524075236</v>
      </c>
      <c r="L122" s="31">
        <v>0</v>
      </c>
      <c r="M122" s="36">
        <f t="shared" si="27"/>
        <v>0</v>
      </c>
      <c r="N122" s="31">
        <f t="shared" si="28"/>
        <v>351898</v>
      </c>
      <c r="O122" s="36">
        <f t="shared" si="29"/>
        <v>0.73104041415471799</v>
      </c>
      <c r="P122" s="31">
        <v>106923</v>
      </c>
      <c r="Q122" s="31">
        <v>605075</v>
      </c>
      <c r="R122" s="31">
        <v>605075</v>
      </c>
      <c r="S122" s="31">
        <v>293587</v>
      </c>
      <c r="T122" s="36">
        <f t="shared" si="30"/>
        <v>0.48520761889022024</v>
      </c>
      <c r="U122" s="36">
        <f t="shared" si="31"/>
        <v>-0.32703908420077998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1242473</v>
      </c>
      <c r="E123" s="31">
        <v>2279457</v>
      </c>
      <c r="F123" s="31">
        <v>45100</v>
      </c>
      <c r="G123" s="36">
        <f t="shared" si="24"/>
        <v>3.6298575502244315E-2</v>
      </c>
      <c r="H123" s="31">
        <v>28800</v>
      </c>
      <c r="I123" s="36">
        <f t="shared" si="25"/>
        <v>2.3179578147774639E-2</v>
      </c>
      <c r="J123" s="31">
        <v>1725850</v>
      </c>
      <c r="K123" s="36">
        <f t="shared" si="26"/>
        <v>0.75713207136611926</v>
      </c>
      <c r="L123" s="31">
        <v>0</v>
      </c>
      <c r="M123" s="36">
        <f t="shared" si="27"/>
        <v>0</v>
      </c>
      <c r="N123" s="31">
        <f t="shared" si="28"/>
        <v>1799750</v>
      </c>
      <c r="O123" s="36">
        <f t="shared" si="29"/>
        <v>0.78955207314724518</v>
      </c>
      <c r="P123" s="31">
        <v>1176039</v>
      </c>
      <c r="Q123" s="31">
        <v>1610316</v>
      </c>
      <c r="R123" s="31">
        <v>1750316</v>
      </c>
      <c r="S123" s="31">
        <v>1265050</v>
      </c>
      <c r="T123" s="36">
        <f t="shared" si="30"/>
        <v>0.72275520534577753</v>
      </c>
      <c r="U123" s="36">
        <f t="shared" si="31"/>
        <v>0.46751085635765488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16214808</v>
      </c>
      <c r="E124" s="31">
        <v>12592007</v>
      </c>
      <c r="F124" s="31">
        <v>2144726</v>
      </c>
      <c r="G124" s="36">
        <f t="shared" si="24"/>
        <v>0.13226958962449634</v>
      </c>
      <c r="H124" s="31">
        <v>4163068</v>
      </c>
      <c r="I124" s="36">
        <f t="shared" si="25"/>
        <v>0.25674482238704277</v>
      </c>
      <c r="J124" s="31">
        <v>1945150</v>
      </c>
      <c r="K124" s="36">
        <f t="shared" si="26"/>
        <v>0.15447497765844634</v>
      </c>
      <c r="L124" s="31">
        <v>0</v>
      </c>
      <c r="M124" s="36">
        <f t="shared" si="27"/>
        <v>0</v>
      </c>
      <c r="N124" s="31">
        <f t="shared" si="28"/>
        <v>8252944</v>
      </c>
      <c r="O124" s="36">
        <f t="shared" si="29"/>
        <v>0.65541132561314486</v>
      </c>
      <c r="P124" s="31">
        <v>1764189</v>
      </c>
      <c r="Q124" s="31">
        <v>8702724</v>
      </c>
      <c r="R124" s="31">
        <v>15398660</v>
      </c>
      <c r="S124" s="31">
        <v>9325305</v>
      </c>
      <c r="T124" s="36">
        <f t="shared" si="30"/>
        <v>0.60559198008138371</v>
      </c>
      <c r="U124" s="36">
        <f t="shared" si="31"/>
        <v>0.10257461077016128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18094425</v>
      </c>
      <c r="E126" s="32">
        <f>SUM(E122:E125)</f>
        <v>15352830</v>
      </c>
      <c r="F126" s="32">
        <f>SUM(F122:F125)</f>
        <v>2403027</v>
      </c>
      <c r="G126" s="37">
        <f t="shared" si="24"/>
        <v>0.13280482800641635</v>
      </c>
      <c r="H126" s="32">
        <f>SUM(H122:H125)</f>
        <v>4258610</v>
      </c>
      <c r="I126" s="37">
        <f t="shared" si="25"/>
        <v>0.23535481232479064</v>
      </c>
      <c r="J126" s="32">
        <f>SUM(J122:J125)</f>
        <v>3742955</v>
      </c>
      <c r="K126" s="37">
        <f t="shared" si="26"/>
        <v>0.24379576924905702</v>
      </c>
      <c r="L126" s="32">
        <f>SUM(L122:L125)</f>
        <v>0</v>
      </c>
      <c r="M126" s="37">
        <f t="shared" si="27"/>
        <v>0</v>
      </c>
      <c r="N126" s="32">
        <f t="shared" si="28"/>
        <v>10404592</v>
      </c>
      <c r="O126" s="37">
        <f t="shared" si="29"/>
        <v>0.67769863927367135</v>
      </c>
      <c r="P126" s="32">
        <f>SUM(P122:P125)</f>
        <v>3047151</v>
      </c>
      <c r="Q126" s="32">
        <f>SUM(Q122:Q125)</f>
        <v>10918115</v>
      </c>
      <c r="R126" s="32">
        <f>SUM(R122:R125)</f>
        <v>17754051</v>
      </c>
      <c r="S126" s="32">
        <f>SUM(S122:S125)</f>
        <v>10883942</v>
      </c>
      <c r="T126" s="37">
        <f t="shared" si="30"/>
        <v>0.61303991973437499</v>
      </c>
      <c r="U126" s="37">
        <f t="shared" si="31"/>
        <v>0.22834575641312171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104960</v>
      </c>
      <c r="F127" s="31">
        <v>31436</v>
      </c>
      <c r="G127" s="36">
        <f t="shared" si="24"/>
        <v>0</v>
      </c>
      <c r="H127" s="31">
        <v>57946</v>
      </c>
      <c r="I127" s="36">
        <f t="shared" si="25"/>
        <v>0</v>
      </c>
      <c r="J127" s="31">
        <v>109440</v>
      </c>
      <c r="K127" s="36">
        <f t="shared" si="26"/>
        <v>1.0426829268292683</v>
      </c>
      <c r="L127" s="31">
        <v>0</v>
      </c>
      <c r="M127" s="36">
        <f t="shared" si="27"/>
        <v>0</v>
      </c>
      <c r="N127" s="31">
        <f t="shared" si="28"/>
        <v>198822</v>
      </c>
      <c r="O127" s="36">
        <f t="shared" si="29"/>
        <v>1.8942644817073171</v>
      </c>
      <c r="P127" s="31">
        <v>26704</v>
      </c>
      <c r="Q127" s="31">
        <v>0</v>
      </c>
      <c r="R127" s="31">
        <v>168181</v>
      </c>
      <c r="S127" s="31">
        <v>26704</v>
      </c>
      <c r="T127" s="36">
        <f t="shared" si="30"/>
        <v>0.15878131299017131</v>
      </c>
      <c r="U127" s="36">
        <f t="shared" si="31"/>
        <v>3.0982624325943675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1842122</v>
      </c>
      <c r="E128" s="31">
        <v>1845222</v>
      </c>
      <c r="F128" s="31">
        <v>384579</v>
      </c>
      <c r="G128" s="36">
        <f t="shared" si="24"/>
        <v>0.2087695603222805</v>
      </c>
      <c r="H128" s="31">
        <v>534516</v>
      </c>
      <c r="I128" s="36">
        <f t="shared" si="25"/>
        <v>0.29016319223156772</v>
      </c>
      <c r="J128" s="31">
        <v>529924</v>
      </c>
      <c r="K128" s="36">
        <f t="shared" si="26"/>
        <v>0.28718712436769128</v>
      </c>
      <c r="L128" s="31">
        <v>0</v>
      </c>
      <c r="M128" s="36">
        <f t="shared" si="27"/>
        <v>0</v>
      </c>
      <c r="N128" s="31">
        <f t="shared" si="28"/>
        <v>1449019</v>
      </c>
      <c r="O128" s="36">
        <f t="shared" si="29"/>
        <v>0.78528166258585685</v>
      </c>
      <c r="P128" s="31">
        <v>541981</v>
      </c>
      <c r="Q128" s="31">
        <v>1595709</v>
      </c>
      <c r="R128" s="31">
        <v>1081334</v>
      </c>
      <c r="S128" s="31">
        <v>1158190</v>
      </c>
      <c r="T128" s="36">
        <f t="shared" si="30"/>
        <v>1.0710751719635192</v>
      </c>
      <c r="U128" s="36">
        <f t="shared" si="31"/>
        <v>-2.2246167301067765E-2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2492440</v>
      </c>
      <c r="E130" s="31">
        <v>3460950</v>
      </c>
      <c r="F130" s="31">
        <v>710150</v>
      </c>
      <c r="G130" s="36">
        <f t="shared" si="24"/>
        <v>0.28492160292725199</v>
      </c>
      <c r="H130" s="31">
        <v>902242</v>
      </c>
      <c r="I130" s="36">
        <f t="shared" si="25"/>
        <v>0.36199146218163725</v>
      </c>
      <c r="J130" s="31">
        <v>764461</v>
      </c>
      <c r="K130" s="36">
        <f t="shared" si="26"/>
        <v>0.22088183880148515</v>
      </c>
      <c r="L130" s="31">
        <v>0</v>
      </c>
      <c r="M130" s="36">
        <f t="shared" si="27"/>
        <v>0</v>
      </c>
      <c r="N130" s="31">
        <f t="shared" si="28"/>
        <v>2376853</v>
      </c>
      <c r="O130" s="36">
        <f t="shared" si="29"/>
        <v>0.68676317196145564</v>
      </c>
      <c r="P130" s="31">
        <v>704041</v>
      </c>
      <c r="Q130" s="31">
        <v>2768910</v>
      </c>
      <c r="R130" s="31">
        <v>2378281</v>
      </c>
      <c r="S130" s="31">
        <v>2287533</v>
      </c>
      <c r="T130" s="36">
        <f t="shared" si="30"/>
        <v>0.96184302864127491</v>
      </c>
      <c r="U130" s="36">
        <f t="shared" si="31"/>
        <v>8.5818865662653065E-2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4334562</v>
      </c>
      <c r="E132" s="32">
        <f>SUM(E127:E131)</f>
        <v>5411132</v>
      </c>
      <c r="F132" s="32">
        <f>SUM(F127:F131)</f>
        <v>1126165</v>
      </c>
      <c r="G132" s="37">
        <f t="shared" si="24"/>
        <v>0.25981056448148626</v>
      </c>
      <c r="H132" s="32">
        <f>SUM(H127:H131)</f>
        <v>1494704</v>
      </c>
      <c r="I132" s="37">
        <f t="shared" si="25"/>
        <v>0.34483391862891799</v>
      </c>
      <c r="J132" s="32">
        <f>SUM(J127:J131)</f>
        <v>1403825</v>
      </c>
      <c r="K132" s="37">
        <f t="shared" si="26"/>
        <v>0.25943277672767917</v>
      </c>
      <c r="L132" s="32">
        <f>SUM(L127:L131)</f>
        <v>0</v>
      </c>
      <c r="M132" s="37">
        <f t="shared" si="27"/>
        <v>0</v>
      </c>
      <c r="N132" s="32">
        <f t="shared" si="28"/>
        <v>4024694</v>
      </c>
      <c r="O132" s="37">
        <f t="shared" si="29"/>
        <v>0.74378041415363738</v>
      </c>
      <c r="P132" s="32">
        <f>SUM(P127:P131)</f>
        <v>1272726</v>
      </c>
      <c r="Q132" s="32">
        <f>SUM(Q127:Q131)</f>
        <v>4364619</v>
      </c>
      <c r="R132" s="32">
        <f>SUM(R127:R131)</f>
        <v>3627796</v>
      </c>
      <c r="S132" s="32">
        <f>SUM(S127:S131)</f>
        <v>3472427</v>
      </c>
      <c r="T132" s="37">
        <f t="shared" si="30"/>
        <v>0.95717261940858855</v>
      </c>
      <c r="U132" s="37">
        <f t="shared" si="31"/>
        <v>0.10300646014931725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4757261</v>
      </c>
      <c r="E133" s="31">
        <v>7172261</v>
      </c>
      <c r="F133" s="31">
        <v>892998</v>
      </c>
      <c r="G133" s="36">
        <f t="shared" si="24"/>
        <v>0.18771263548499861</v>
      </c>
      <c r="H133" s="31">
        <v>2404634</v>
      </c>
      <c r="I133" s="36">
        <f t="shared" si="25"/>
        <v>0.5054660654523685</v>
      </c>
      <c r="J133" s="31">
        <v>1566665</v>
      </c>
      <c r="K133" s="36">
        <f t="shared" si="26"/>
        <v>0.21843390808003221</v>
      </c>
      <c r="L133" s="31">
        <v>0</v>
      </c>
      <c r="M133" s="36">
        <f t="shared" si="27"/>
        <v>0</v>
      </c>
      <c r="N133" s="31">
        <f t="shared" si="28"/>
        <v>4864297</v>
      </c>
      <c r="O133" s="36">
        <f t="shared" si="29"/>
        <v>0.67820970263073244</v>
      </c>
      <c r="P133" s="31">
        <v>918174</v>
      </c>
      <c r="Q133" s="31">
        <v>4137637</v>
      </c>
      <c r="R133" s="31">
        <v>4487983</v>
      </c>
      <c r="S133" s="31">
        <v>3855439</v>
      </c>
      <c r="T133" s="36">
        <f t="shared" si="30"/>
        <v>0.85905828965929687</v>
      </c>
      <c r="U133" s="36">
        <f t="shared" si="31"/>
        <v>0.70628334063042519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7823760</v>
      </c>
      <c r="E134" s="31">
        <v>2122131</v>
      </c>
      <c r="F134" s="31">
        <v>493035</v>
      </c>
      <c r="G134" s="36">
        <f t="shared" si="24"/>
        <v>6.3017653915764291E-2</v>
      </c>
      <c r="H134" s="31">
        <v>685402</v>
      </c>
      <c r="I134" s="36">
        <f t="shared" si="25"/>
        <v>8.7605192388314573E-2</v>
      </c>
      <c r="J134" s="31">
        <v>825589</v>
      </c>
      <c r="K134" s="36">
        <f t="shared" si="26"/>
        <v>0.38903771727570069</v>
      </c>
      <c r="L134" s="31">
        <v>0</v>
      </c>
      <c r="M134" s="36">
        <f t="shared" si="27"/>
        <v>0</v>
      </c>
      <c r="N134" s="31">
        <f t="shared" si="28"/>
        <v>2004026</v>
      </c>
      <c r="O134" s="36">
        <f t="shared" si="29"/>
        <v>0.94434603707311193</v>
      </c>
      <c r="P134" s="31">
        <v>700145</v>
      </c>
      <c r="Q134" s="31">
        <v>2450750</v>
      </c>
      <c r="R134" s="31">
        <v>2450750</v>
      </c>
      <c r="S134" s="31">
        <v>1436581</v>
      </c>
      <c r="T134" s="36">
        <f t="shared" si="30"/>
        <v>0.58618014893399983</v>
      </c>
      <c r="U134" s="36">
        <f t="shared" si="31"/>
        <v>0.17916860078983632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12581021</v>
      </c>
      <c r="E137" s="32">
        <f>SUM(E133:E136)</f>
        <v>9294392</v>
      </c>
      <c r="F137" s="32">
        <f>SUM(F133:F136)</f>
        <v>1386033</v>
      </c>
      <c r="G137" s="37">
        <f t="shared" ref="G137:G170" si="32">IF(($D137     =0),0,($F137     /$D137     ))</f>
        <v>0.11016856263096612</v>
      </c>
      <c r="H137" s="32">
        <f>SUM(H133:H136)</f>
        <v>3090036</v>
      </c>
      <c r="I137" s="37">
        <f t="shared" ref="I137:I170" si="33">IF(($D137     =0),0,($H137     /$D137     ))</f>
        <v>0.24561090868539207</v>
      </c>
      <c r="J137" s="32">
        <f>SUM(J133:J136)</f>
        <v>2392254</v>
      </c>
      <c r="K137" s="37">
        <f t="shared" ref="K137:K170" si="34">IF(($E137     =0),0,($J137     /$E137     ))</f>
        <v>0.25738681992323975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6868323</v>
      </c>
      <c r="O137" s="37">
        <f t="shared" ref="O137:O170" si="37">IF(($E137     =0),0,($N137     /$E137     ))</f>
        <v>0.73897496468838408</v>
      </c>
      <c r="P137" s="32">
        <f>SUM(P133:P136)</f>
        <v>1618319</v>
      </c>
      <c r="Q137" s="32">
        <f>SUM(Q133:Q136)</f>
        <v>6588387</v>
      </c>
      <c r="R137" s="32">
        <f>SUM(R133:R136)</f>
        <v>6938733</v>
      </c>
      <c r="S137" s="32">
        <f>SUM(S133:S136)</f>
        <v>5292020</v>
      </c>
      <c r="T137" s="37">
        <f t="shared" ref="T137:T170" si="38">IF(($R137     =0),0,($S137     /$R137     ))</f>
        <v>0.76267814311344739</v>
      </c>
      <c r="U137" s="37">
        <f t="shared" ref="U137:U170" si="39">IF(($P137     =0),0,(($J137     /$P137     )-1))</f>
        <v>0.47823389578939635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22265759</v>
      </c>
      <c r="E139" s="31">
        <v>21486410</v>
      </c>
      <c r="F139" s="31">
        <v>8098906</v>
      </c>
      <c r="G139" s="36">
        <f t="shared" si="32"/>
        <v>0.36373815058359338</v>
      </c>
      <c r="H139" s="31">
        <v>6593311</v>
      </c>
      <c r="I139" s="36">
        <f t="shared" si="33"/>
        <v>0.29611885226998103</v>
      </c>
      <c r="J139" s="31">
        <v>4361695</v>
      </c>
      <c r="K139" s="36">
        <f t="shared" si="34"/>
        <v>0.20299784840743521</v>
      </c>
      <c r="L139" s="31">
        <v>0</v>
      </c>
      <c r="M139" s="36">
        <f t="shared" si="35"/>
        <v>0</v>
      </c>
      <c r="N139" s="31">
        <f t="shared" si="36"/>
        <v>19053912</v>
      </c>
      <c r="O139" s="36">
        <f t="shared" si="37"/>
        <v>0.88678899825517621</v>
      </c>
      <c r="P139" s="31">
        <v>9002867</v>
      </c>
      <c r="Q139" s="31">
        <v>21433743</v>
      </c>
      <c r="R139" s="31">
        <v>36931864</v>
      </c>
      <c r="S139" s="31">
        <v>25265682</v>
      </c>
      <c r="T139" s="36">
        <f t="shared" si="38"/>
        <v>0.68411607927506723</v>
      </c>
      <c r="U139" s="36">
        <f t="shared" si="39"/>
        <v>-0.51552155552225754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5265000</v>
      </c>
      <c r="E140" s="31">
        <v>5265000</v>
      </c>
      <c r="F140" s="31">
        <v>133500</v>
      </c>
      <c r="G140" s="36">
        <f t="shared" si="32"/>
        <v>2.5356125356125355E-2</v>
      </c>
      <c r="H140" s="31">
        <v>31250</v>
      </c>
      <c r="I140" s="36">
        <f t="shared" si="33"/>
        <v>5.9354226020892692E-3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164750</v>
      </c>
      <c r="O140" s="36">
        <f t="shared" si="37"/>
        <v>3.1291547958214622E-2</v>
      </c>
      <c r="P140" s="31">
        <v>45780</v>
      </c>
      <c r="Q140" s="31">
        <v>5000000</v>
      </c>
      <c r="R140" s="31">
        <v>5000000</v>
      </c>
      <c r="S140" s="31">
        <v>200980</v>
      </c>
      <c r="T140" s="36">
        <f t="shared" si="38"/>
        <v>4.0196000000000003E-2</v>
      </c>
      <c r="U140" s="36">
        <f t="shared" si="39"/>
        <v>-1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821340</v>
      </c>
      <c r="E141" s="31">
        <v>770176</v>
      </c>
      <c r="F141" s="31">
        <v>35100</v>
      </c>
      <c r="G141" s="36">
        <f t="shared" si="32"/>
        <v>4.2735042735042736E-2</v>
      </c>
      <c r="H141" s="31">
        <v>142300</v>
      </c>
      <c r="I141" s="36">
        <f t="shared" si="33"/>
        <v>0.17325346385175444</v>
      </c>
      <c r="J141" s="31">
        <v>59100</v>
      </c>
      <c r="K141" s="36">
        <f t="shared" si="34"/>
        <v>7.6735707163038056E-2</v>
      </c>
      <c r="L141" s="31">
        <v>0</v>
      </c>
      <c r="M141" s="36">
        <f t="shared" si="35"/>
        <v>0</v>
      </c>
      <c r="N141" s="31">
        <f t="shared" si="36"/>
        <v>236500</v>
      </c>
      <c r="O141" s="36">
        <f t="shared" si="37"/>
        <v>0.30707266910420478</v>
      </c>
      <c r="P141" s="31">
        <v>367400</v>
      </c>
      <c r="Q141" s="31">
        <v>780000</v>
      </c>
      <c r="R141" s="31">
        <v>1086000</v>
      </c>
      <c r="S141" s="31">
        <v>1253150</v>
      </c>
      <c r="T141" s="36">
        <f t="shared" si="38"/>
        <v>1.1539134438305709</v>
      </c>
      <c r="U141" s="36">
        <f t="shared" si="39"/>
        <v>-0.83913990201415345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2000000</v>
      </c>
      <c r="E142" s="31">
        <v>2202999</v>
      </c>
      <c r="F142" s="31">
        <v>479310</v>
      </c>
      <c r="G142" s="36">
        <f t="shared" si="32"/>
        <v>0.23965500000000001</v>
      </c>
      <c r="H142" s="31">
        <v>425470</v>
      </c>
      <c r="I142" s="36">
        <f t="shared" si="33"/>
        <v>0.21273500000000001</v>
      </c>
      <c r="J142" s="31">
        <v>388870</v>
      </c>
      <c r="K142" s="36">
        <f t="shared" si="34"/>
        <v>0.17651846414819072</v>
      </c>
      <c r="L142" s="31">
        <v>0</v>
      </c>
      <c r="M142" s="36">
        <f t="shared" si="35"/>
        <v>0</v>
      </c>
      <c r="N142" s="31">
        <f t="shared" si="36"/>
        <v>1293650</v>
      </c>
      <c r="O142" s="36">
        <f t="shared" si="37"/>
        <v>0.5872222365965668</v>
      </c>
      <c r="P142" s="31">
        <v>453710</v>
      </c>
      <c r="Q142" s="31">
        <v>4311538</v>
      </c>
      <c r="R142" s="31">
        <v>1900000</v>
      </c>
      <c r="S142" s="31">
        <v>1364050</v>
      </c>
      <c r="T142" s="36">
        <f t="shared" si="38"/>
        <v>0.7179210526315789</v>
      </c>
      <c r="U142" s="36">
        <f t="shared" si="39"/>
        <v>-0.14291066981111278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30352099</v>
      </c>
      <c r="E144" s="32">
        <f>SUM(E138:E143)</f>
        <v>29724585</v>
      </c>
      <c r="F144" s="32">
        <f>SUM(F138:F143)</f>
        <v>8746816</v>
      </c>
      <c r="G144" s="37">
        <f t="shared" si="32"/>
        <v>0.28817829040423198</v>
      </c>
      <c r="H144" s="32">
        <f>SUM(H138:H143)</f>
        <v>7192331</v>
      </c>
      <c r="I144" s="37">
        <f t="shared" si="33"/>
        <v>0.23696321628365802</v>
      </c>
      <c r="J144" s="32">
        <f>SUM(J138:J143)</f>
        <v>4809665</v>
      </c>
      <c r="K144" s="37">
        <f t="shared" si="34"/>
        <v>0.16180764172149081</v>
      </c>
      <c r="L144" s="32">
        <f>SUM(L138:L143)</f>
        <v>0</v>
      </c>
      <c r="M144" s="37">
        <f t="shared" si="35"/>
        <v>0</v>
      </c>
      <c r="N144" s="32">
        <f t="shared" si="36"/>
        <v>20748812</v>
      </c>
      <c r="O144" s="37">
        <f t="shared" si="37"/>
        <v>0.69803538047713698</v>
      </c>
      <c r="P144" s="32">
        <f>SUM(P138:P143)</f>
        <v>9869757</v>
      </c>
      <c r="Q144" s="32">
        <f>SUM(Q138:Q143)</f>
        <v>31525281</v>
      </c>
      <c r="R144" s="32">
        <f>SUM(R138:R143)</f>
        <v>44917864</v>
      </c>
      <c r="S144" s="32">
        <f>SUM(S138:S143)</f>
        <v>28083862</v>
      </c>
      <c r="T144" s="37">
        <f t="shared" si="38"/>
        <v>0.62522701435669337</v>
      </c>
      <c r="U144" s="37">
        <f t="shared" si="39"/>
        <v>-0.51268658387435484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52489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600000</v>
      </c>
      <c r="E146" s="31">
        <v>600000</v>
      </c>
      <c r="F146" s="31">
        <v>7777</v>
      </c>
      <c r="G146" s="36">
        <f t="shared" si="32"/>
        <v>1.2961666666666666E-2</v>
      </c>
      <c r="H146" s="31">
        <v>4994</v>
      </c>
      <c r="I146" s="36">
        <f t="shared" si="33"/>
        <v>8.3233333333333336E-3</v>
      </c>
      <c r="J146" s="31">
        <v>7817</v>
      </c>
      <c r="K146" s="36">
        <f t="shared" si="34"/>
        <v>1.3028333333333333E-2</v>
      </c>
      <c r="L146" s="31">
        <v>0</v>
      </c>
      <c r="M146" s="36">
        <f t="shared" si="35"/>
        <v>0</v>
      </c>
      <c r="N146" s="31">
        <f t="shared" si="36"/>
        <v>20588</v>
      </c>
      <c r="O146" s="36">
        <f t="shared" si="37"/>
        <v>3.4313333333333335E-2</v>
      </c>
      <c r="P146" s="31">
        <v>0</v>
      </c>
      <c r="Q146" s="31">
        <v>0</v>
      </c>
      <c r="R146" s="31">
        <v>0</v>
      </c>
      <c r="S146" s="31">
        <v>6427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17682181</v>
      </c>
      <c r="E147" s="31">
        <v>25443194</v>
      </c>
      <c r="F147" s="31">
        <v>1181106</v>
      </c>
      <c r="G147" s="36">
        <f t="shared" si="32"/>
        <v>6.6796398023524356E-2</v>
      </c>
      <c r="H147" s="31">
        <v>19317571</v>
      </c>
      <c r="I147" s="36">
        <f t="shared" si="33"/>
        <v>1.0924880250914748</v>
      </c>
      <c r="J147" s="31">
        <v>935633</v>
      </c>
      <c r="K147" s="36">
        <f t="shared" si="34"/>
        <v>3.6773409816393335E-2</v>
      </c>
      <c r="L147" s="31">
        <v>0</v>
      </c>
      <c r="M147" s="36">
        <f t="shared" si="35"/>
        <v>0</v>
      </c>
      <c r="N147" s="31">
        <f t="shared" si="36"/>
        <v>21434310</v>
      </c>
      <c r="O147" s="36">
        <f t="shared" si="37"/>
        <v>0.84243786373676199</v>
      </c>
      <c r="P147" s="31">
        <v>991636</v>
      </c>
      <c r="Q147" s="31">
        <v>17828824</v>
      </c>
      <c r="R147" s="31">
        <v>16840172</v>
      </c>
      <c r="S147" s="31">
        <v>14763388</v>
      </c>
      <c r="T147" s="36">
        <f t="shared" si="38"/>
        <v>0.87667679403749554</v>
      </c>
      <c r="U147" s="36">
        <f t="shared" si="39"/>
        <v>-5.6475359910289624E-2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73694</v>
      </c>
      <c r="E148" s="31">
        <v>73694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64082</v>
      </c>
      <c r="R148" s="31">
        <v>64082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18408364</v>
      </c>
      <c r="E150" s="32">
        <f>SUM(E145:E149)</f>
        <v>26116888</v>
      </c>
      <c r="F150" s="32">
        <f>SUM(F145:F149)</f>
        <v>1188883</v>
      </c>
      <c r="G150" s="37">
        <f t="shared" si="32"/>
        <v>6.4583848950401021E-2</v>
      </c>
      <c r="H150" s="32">
        <f>SUM(H145:H149)</f>
        <v>19322565</v>
      </c>
      <c r="I150" s="37">
        <f t="shared" si="33"/>
        <v>1.0496622622194998</v>
      </c>
      <c r="J150" s="32">
        <f>SUM(J145:J149)</f>
        <v>943450</v>
      </c>
      <c r="K150" s="37">
        <f t="shared" si="34"/>
        <v>3.6124135463612664E-2</v>
      </c>
      <c r="L150" s="32">
        <f>SUM(L145:L149)</f>
        <v>0</v>
      </c>
      <c r="M150" s="37">
        <f t="shared" si="35"/>
        <v>0</v>
      </c>
      <c r="N150" s="32">
        <f t="shared" si="36"/>
        <v>21454898</v>
      </c>
      <c r="O150" s="37">
        <f t="shared" si="37"/>
        <v>0.82149519498647772</v>
      </c>
      <c r="P150" s="32">
        <f>SUM(P145:P149)</f>
        <v>991636</v>
      </c>
      <c r="Q150" s="32">
        <f>SUM(Q145:Q149)</f>
        <v>17892906</v>
      </c>
      <c r="R150" s="32">
        <f>SUM(R145:R149)</f>
        <v>16904254</v>
      </c>
      <c r="S150" s="32">
        <f>SUM(S145:S149)</f>
        <v>14769815</v>
      </c>
      <c r="T150" s="37">
        <f t="shared" si="38"/>
        <v>0.87373361758525403</v>
      </c>
      <c r="U150" s="37">
        <f t="shared" si="39"/>
        <v>-4.8592427059929277E-2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479777</v>
      </c>
      <c r="E151" s="31">
        <v>410000</v>
      </c>
      <c r="F151" s="31">
        <v>21200</v>
      </c>
      <c r="G151" s="36">
        <f t="shared" si="32"/>
        <v>4.4187195301150325E-2</v>
      </c>
      <c r="H151" s="31">
        <v>14091</v>
      </c>
      <c r="I151" s="36">
        <f t="shared" si="33"/>
        <v>2.9369894763608927E-2</v>
      </c>
      <c r="J151" s="31">
        <v>410250</v>
      </c>
      <c r="K151" s="36">
        <f t="shared" si="34"/>
        <v>1.0006097560975609</v>
      </c>
      <c r="L151" s="31">
        <v>0</v>
      </c>
      <c r="M151" s="36">
        <f t="shared" si="35"/>
        <v>0</v>
      </c>
      <c r="N151" s="31">
        <f t="shared" si="36"/>
        <v>445541</v>
      </c>
      <c r="O151" s="36">
        <f t="shared" si="37"/>
        <v>1.0866853658536586</v>
      </c>
      <c r="P151" s="31">
        <v>0</v>
      </c>
      <c r="Q151" s="31">
        <v>452620</v>
      </c>
      <c r="R151" s="31">
        <v>452620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15783000</v>
      </c>
      <c r="E152" s="31">
        <v>16109100</v>
      </c>
      <c r="F152" s="31">
        <v>1621543</v>
      </c>
      <c r="G152" s="36">
        <f t="shared" si="32"/>
        <v>0.10273984667046822</v>
      </c>
      <c r="H152" s="31">
        <v>3123189</v>
      </c>
      <c r="I152" s="36">
        <f t="shared" si="33"/>
        <v>0.19788310207184945</v>
      </c>
      <c r="J152" s="31">
        <v>1835031</v>
      </c>
      <c r="K152" s="36">
        <f t="shared" si="34"/>
        <v>0.11391269530886269</v>
      </c>
      <c r="L152" s="31">
        <v>0</v>
      </c>
      <c r="M152" s="36">
        <f t="shared" si="35"/>
        <v>0</v>
      </c>
      <c r="N152" s="31">
        <f t="shared" si="36"/>
        <v>6579763</v>
      </c>
      <c r="O152" s="36">
        <f t="shared" si="37"/>
        <v>0.4084500685947694</v>
      </c>
      <c r="P152" s="31">
        <v>855967</v>
      </c>
      <c r="Q152" s="31">
        <v>55494400</v>
      </c>
      <c r="R152" s="31">
        <v>55499401</v>
      </c>
      <c r="S152" s="31">
        <v>1782798</v>
      </c>
      <c r="T152" s="36">
        <f t="shared" si="38"/>
        <v>3.212283318156893E-2</v>
      </c>
      <c r="U152" s="36">
        <f t="shared" si="39"/>
        <v>1.1438104506365314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4788410</v>
      </c>
      <c r="E153" s="31">
        <v>4828410</v>
      </c>
      <c r="F153" s="31">
        <v>2320</v>
      </c>
      <c r="G153" s="36">
        <f t="shared" si="32"/>
        <v>4.8450320670118054E-4</v>
      </c>
      <c r="H153" s="31">
        <v>933063</v>
      </c>
      <c r="I153" s="36">
        <f t="shared" si="33"/>
        <v>0.1948586273940619</v>
      </c>
      <c r="J153" s="31">
        <v>280396</v>
      </c>
      <c r="K153" s="36">
        <f t="shared" si="34"/>
        <v>5.8072118979125634E-2</v>
      </c>
      <c r="L153" s="31">
        <v>0</v>
      </c>
      <c r="M153" s="36">
        <f t="shared" si="35"/>
        <v>0</v>
      </c>
      <c r="N153" s="31">
        <f t="shared" si="36"/>
        <v>1215779</v>
      </c>
      <c r="O153" s="36">
        <f t="shared" si="37"/>
        <v>0.25179696836018484</v>
      </c>
      <c r="P153" s="31">
        <v>57652</v>
      </c>
      <c r="Q153" s="31">
        <v>12111970</v>
      </c>
      <c r="R153" s="31">
        <v>8756370</v>
      </c>
      <c r="S153" s="31">
        <v>63042</v>
      </c>
      <c r="T153" s="36">
        <f t="shared" si="38"/>
        <v>7.1995587212509296E-3</v>
      </c>
      <c r="U153" s="36">
        <f t="shared" si="39"/>
        <v>3.86359536529522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9835458</v>
      </c>
      <c r="E154" s="31">
        <v>7835159</v>
      </c>
      <c r="F154" s="31">
        <v>613487</v>
      </c>
      <c r="G154" s="36">
        <f t="shared" si="32"/>
        <v>6.2375031239012967E-2</v>
      </c>
      <c r="H154" s="31">
        <v>630446</v>
      </c>
      <c r="I154" s="36">
        <f t="shared" si="33"/>
        <v>6.4099302747264025E-2</v>
      </c>
      <c r="J154" s="31">
        <v>410478</v>
      </c>
      <c r="K154" s="36">
        <f t="shared" si="34"/>
        <v>5.2389236772348843E-2</v>
      </c>
      <c r="L154" s="31">
        <v>0</v>
      </c>
      <c r="M154" s="36">
        <f t="shared" si="35"/>
        <v>0</v>
      </c>
      <c r="N154" s="31">
        <f t="shared" si="36"/>
        <v>1654411</v>
      </c>
      <c r="O154" s="36">
        <f t="shared" si="37"/>
        <v>0.21115219231670984</v>
      </c>
      <c r="P154" s="31">
        <v>453324</v>
      </c>
      <c r="Q154" s="31">
        <v>9835458</v>
      </c>
      <c r="R154" s="31">
        <v>7835458</v>
      </c>
      <c r="S154" s="31">
        <v>1298659</v>
      </c>
      <c r="T154" s="36">
        <f t="shared" si="38"/>
        <v>0.16574130063615936</v>
      </c>
      <c r="U154" s="36">
        <f t="shared" si="39"/>
        <v>-9.4515181194906983E-2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165185</v>
      </c>
      <c r="E155" s="31">
        <v>178828</v>
      </c>
      <c r="F155" s="31">
        <v>28548</v>
      </c>
      <c r="G155" s="36">
        <f t="shared" si="32"/>
        <v>0.1728244089959742</v>
      </c>
      <c r="H155" s="31">
        <v>24609</v>
      </c>
      <c r="I155" s="36">
        <f t="shared" si="33"/>
        <v>0.14897841813724005</v>
      </c>
      <c r="J155" s="31">
        <v>34739</v>
      </c>
      <c r="K155" s="36">
        <f t="shared" si="34"/>
        <v>0.19425928825463573</v>
      </c>
      <c r="L155" s="31">
        <v>0</v>
      </c>
      <c r="M155" s="36">
        <f t="shared" si="35"/>
        <v>0</v>
      </c>
      <c r="N155" s="31">
        <f t="shared" si="36"/>
        <v>87896</v>
      </c>
      <c r="O155" s="36">
        <f t="shared" si="37"/>
        <v>0.4915113964256157</v>
      </c>
      <c r="P155" s="31">
        <v>16354</v>
      </c>
      <c r="Q155" s="31">
        <v>0</v>
      </c>
      <c r="R155" s="31">
        <v>168736</v>
      </c>
      <c r="S155" s="31">
        <v>16354</v>
      </c>
      <c r="T155" s="36">
        <f t="shared" si="38"/>
        <v>9.6920633415512991E-2</v>
      </c>
      <c r="U155" s="36">
        <f t="shared" si="39"/>
        <v>1.124189800660389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31051830</v>
      </c>
      <c r="E157" s="32">
        <f>SUM(E151:E156)</f>
        <v>29361497</v>
      </c>
      <c r="F157" s="32">
        <f>SUM(F151:F156)</f>
        <v>2287098</v>
      </c>
      <c r="G157" s="37">
        <f t="shared" si="32"/>
        <v>7.3654209751889022E-2</v>
      </c>
      <c r="H157" s="32">
        <f>SUM(H151:H156)</f>
        <v>4725398</v>
      </c>
      <c r="I157" s="37">
        <f t="shared" si="33"/>
        <v>0.15217776214799578</v>
      </c>
      <c r="J157" s="32">
        <f>SUM(J151:J156)</f>
        <v>2970894</v>
      </c>
      <c r="K157" s="37">
        <f t="shared" si="34"/>
        <v>0.10118332862932704</v>
      </c>
      <c r="L157" s="32">
        <f>SUM(L151:L156)</f>
        <v>0</v>
      </c>
      <c r="M157" s="37">
        <f t="shared" si="35"/>
        <v>0</v>
      </c>
      <c r="N157" s="32">
        <f t="shared" si="36"/>
        <v>9983390</v>
      </c>
      <c r="O157" s="37">
        <f t="shared" si="37"/>
        <v>0.3400163826796706</v>
      </c>
      <c r="P157" s="32">
        <f>SUM(P151:P156)</f>
        <v>1383297</v>
      </c>
      <c r="Q157" s="32">
        <f>SUM(Q151:Q156)</f>
        <v>77894448</v>
      </c>
      <c r="R157" s="32">
        <f>SUM(R151:R156)</f>
        <v>72712585</v>
      </c>
      <c r="S157" s="32">
        <f>SUM(S151:S156)</f>
        <v>3160853</v>
      </c>
      <c r="T157" s="37">
        <f t="shared" si="38"/>
        <v>4.3470507890759215E-2</v>
      </c>
      <c r="U157" s="37">
        <f t="shared" si="39"/>
        <v>1.1476906260911433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12385104</v>
      </c>
      <c r="E159" s="31">
        <v>12385104</v>
      </c>
      <c r="F159" s="31">
        <v>1370248</v>
      </c>
      <c r="G159" s="36">
        <f t="shared" si="32"/>
        <v>0.11063677785830463</v>
      </c>
      <c r="H159" s="31">
        <v>742084</v>
      </c>
      <c r="I159" s="36">
        <f t="shared" si="33"/>
        <v>5.9917462138388181E-2</v>
      </c>
      <c r="J159" s="31">
        <v>387056</v>
      </c>
      <c r="K159" s="36">
        <f t="shared" si="34"/>
        <v>3.125173595635531E-2</v>
      </c>
      <c r="L159" s="31">
        <v>0</v>
      </c>
      <c r="M159" s="36">
        <f t="shared" si="35"/>
        <v>0</v>
      </c>
      <c r="N159" s="31">
        <f t="shared" si="36"/>
        <v>2499388</v>
      </c>
      <c r="O159" s="36">
        <f t="shared" si="37"/>
        <v>0.20180597595304811</v>
      </c>
      <c r="P159" s="31">
        <v>503857</v>
      </c>
      <c r="Q159" s="31">
        <v>12291792</v>
      </c>
      <c r="R159" s="31">
        <v>12291792</v>
      </c>
      <c r="S159" s="31">
        <v>2407511</v>
      </c>
      <c r="T159" s="36">
        <f t="shared" si="38"/>
        <v>0.19586330455315221</v>
      </c>
      <c r="U159" s="36">
        <f t="shared" si="39"/>
        <v>-0.23181378843600464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12385104</v>
      </c>
      <c r="E163" s="32">
        <f>SUM(E158:E162)</f>
        <v>12385104</v>
      </c>
      <c r="F163" s="32">
        <f>SUM(F158:F162)</f>
        <v>1370248</v>
      </c>
      <c r="G163" s="37">
        <f t="shared" si="32"/>
        <v>0.11063677785830463</v>
      </c>
      <c r="H163" s="32">
        <f>SUM(H158:H162)</f>
        <v>742084</v>
      </c>
      <c r="I163" s="37">
        <f t="shared" si="33"/>
        <v>5.9917462138388181E-2</v>
      </c>
      <c r="J163" s="32">
        <f>SUM(J158:J162)</f>
        <v>387056</v>
      </c>
      <c r="K163" s="37">
        <f t="shared" si="34"/>
        <v>3.125173595635531E-2</v>
      </c>
      <c r="L163" s="32">
        <f>SUM(L158:L162)</f>
        <v>0</v>
      </c>
      <c r="M163" s="37">
        <f t="shared" si="35"/>
        <v>0</v>
      </c>
      <c r="N163" s="32">
        <f t="shared" si="36"/>
        <v>2499388</v>
      </c>
      <c r="O163" s="37">
        <f t="shared" si="37"/>
        <v>0.20180597595304811</v>
      </c>
      <c r="P163" s="32">
        <f>SUM(P158:P162)</f>
        <v>503857</v>
      </c>
      <c r="Q163" s="32">
        <f>SUM(Q158:Q162)</f>
        <v>12291792</v>
      </c>
      <c r="R163" s="32">
        <f>SUM(R158:R162)</f>
        <v>12291792</v>
      </c>
      <c r="S163" s="32">
        <f>SUM(S158:S162)</f>
        <v>2407511</v>
      </c>
      <c r="T163" s="37">
        <f t="shared" si="38"/>
        <v>0.19586330455315221</v>
      </c>
      <c r="U163" s="37">
        <f t="shared" si="39"/>
        <v>-0.23181378843600464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6580875</v>
      </c>
      <c r="E164" s="31">
        <v>6580875</v>
      </c>
      <c r="F164" s="31">
        <v>1701328</v>
      </c>
      <c r="G164" s="36">
        <f t="shared" si="32"/>
        <v>0.25852610785039981</v>
      </c>
      <c r="H164" s="31">
        <v>1763378</v>
      </c>
      <c r="I164" s="36">
        <f t="shared" si="33"/>
        <v>0.26795494520105612</v>
      </c>
      <c r="J164" s="31">
        <v>1519951</v>
      </c>
      <c r="K164" s="36">
        <f t="shared" si="34"/>
        <v>0.23096487929036794</v>
      </c>
      <c r="L164" s="31">
        <v>0</v>
      </c>
      <c r="M164" s="36">
        <f t="shared" si="35"/>
        <v>0</v>
      </c>
      <c r="N164" s="31">
        <f t="shared" si="36"/>
        <v>4984657</v>
      </c>
      <c r="O164" s="36">
        <f t="shared" si="37"/>
        <v>0.75744593234182389</v>
      </c>
      <c r="P164" s="31">
        <v>1478689</v>
      </c>
      <c r="Q164" s="31">
        <v>5298155</v>
      </c>
      <c r="R164" s="31">
        <v>6249650</v>
      </c>
      <c r="S164" s="31">
        <v>4429456</v>
      </c>
      <c r="T164" s="36">
        <f t="shared" si="38"/>
        <v>0.70875265014840827</v>
      </c>
      <c r="U164" s="36">
        <f t="shared" si="39"/>
        <v>2.7904447791252895E-2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4343319</v>
      </c>
      <c r="E165" s="31">
        <v>5546751</v>
      </c>
      <c r="F165" s="31">
        <v>1555812</v>
      </c>
      <c r="G165" s="36">
        <f t="shared" si="32"/>
        <v>0.35820808925156084</v>
      </c>
      <c r="H165" s="31">
        <v>1477899</v>
      </c>
      <c r="I165" s="36">
        <f t="shared" si="33"/>
        <v>0.34026950357549146</v>
      </c>
      <c r="J165" s="31">
        <v>1456788</v>
      </c>
      <c r="K165" s="36">
        <f t="shared" si="34"/>
        <v>0.26263807407255169</v>
      </c>
      <c r="L165" s="31">
        <v>0</v>
      </c>
      <c r="M165" s="36">
        <f t="shared" si="35"/>
        <v>0</v>
      </c>
      <c r="N165" s="31">
        <f t="shared" si="36"/>
        <v>4490499</v>
      </c>
      <c r="O165" s="36">
        <f t="shared" si="37"/>
        <v>0.80957284723976253</v>
      </c>
      <c r="P165" s="31">
        <v>721314</v>
      </c>
      <c r="Q165" s="31">
        <v>5794591</v>
      </c>
      <c r="R165" s="31">
        <v>6333935</v>
      </c>
      <c r="S165" s="31">
        <v>3356830</v>
      </c>
      <c r="T165" s="36">
        <f t="shared" si="38"/>
        <v>0.52997544180671252</v>
      </c>
      <c r="U165" s="36">
        <f t="shared" si="39"/>
        <v>1.0196308403829679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1659972</v>
      </c>
      <c r="E167" s="31">
        <v>1659972</v>
      </c>
      <c r="F167" s="31">
        <v>168537</v>
      </c>
      <c r="G167" s="36">
        <f t="shared" si="32"/>
        <v>0.10153002580766422</v>
      </c>
      <c r="H167" s="31">
        <v>0</v>
      </c>
      <c r="I167" s="36">
        <f t="shared" si="33"/>
        <v>0</v>
      </c>
      <c r="J167" s="31">
        <v>306708</v>
      </c>
      <c r="K167" s="36">
        <f t="shared" si="34"/>
        <v>0.18476697197302122</v>
      </c>
      <c r="L167" s="31">
        <v>0</v>
      </c>
      <c r="M167" s="36">
        <f t="shared" si="35"/>
        <v>0</v>
      </c>
      <c r="N167" s="31">
        <f t="shared" si="36"/>
        <v>475245</v>
      </c>
      <c r="O167" s="36">
        <f t="shared" si="37"/>
        <v>0.28629699778068546</v>
      </c>
      <c r="P167" s="31">
        <v>334405</v>
      </c>
      <c r="Q167" s="31">
        <v>1176422</v>
      </c>
      <c r="R167" s="31">
        <v>1576422</v>
      </c>
      <c r="S167" s="31">
        <v>1152639</v>
      </c>
      <c r="T167" s="36">
        <f t="shared" si="38"/>
        <v>0.73117413991938707</v>
      </c>
      <c r="U167" s="36">
        <f t="shared" si="39"/>
        <v>-8.2824718529926233E-2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12584166</v>
      </c>
      <c r="E169" s="32">
        <f>SUM(E164:E168)</f>
        <v>13787598</v>
      </c>
      <c r="F169" s="32">
        <f>SUM(F164:F168)</f>
        <v>3425677</v>
      </c>
      <c r="G169" s="37">
        <f t="shared" si="32"/>
        <v>0.27222121831514301</v>
      </c>
      <c r="H169" s="32">
        <f>SUM(H164:H168)</f>
        <v>3241277</v>
      </c>
      <c r="I169" s="37">
        <f t="shared" si="33"/>
        <v>0.25756788332258174</v>
      </c>
      <c r="J169" s="32">
        <f>SUM(J164:J168)</f>
        <v>3283447</v>
      </c>
      <c r="K169" s="37">
        <f t="shared" si="34"/>
        <v>0.23814496187080592</v>
      </c>
      <c r="L169" s="32">
        <f>SUM(L164:L168)</f>
        <v>0</v>
      </c>
      <c r="M169" s="37">
        <f t="shared" si="35"/>
        <v>0</v>
      </c>
      <c r="N169" s="32">
        <f t="shared" si="36"/>
        <v>9950401</v>
      </c>
      <c r="O169" s="37">
        <f t="shared" si="37"/>
        <v>0.72169213230614937</v>
      </c>
      <c r="P169" s="32">
        <f>SUM(P164:P168)</f>
        <v>2534408</v>
      </c>
      <c r="Q169" s="32">
        <f>SUM(Q164:Q168)</f>
        <v>12269168</v>
      </c>
      <c r="R169" s="32">
        <f>SUM(R164:R168)</f>
        <v>14160007</v>
      </c>
      <c r="S169" s="32">
        <f>SUM(S164:S168)</f>
        <v>8938925</v>
      </c>
      <c r="T169" s="37">
        <f t="shared" si="38"/>
        <v>0.63127970205099471</v>
      </c>
      <c r="U169" s="37">
        <f t="shared" si="39"/>
        <v>0.29554791493713717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231752218</v>
      </c>
      <c r="E170" s="32">
        <f>SUM(E105,E107:E111,E113:E120,E122:E125,E127:E131,E133:E136,E138:E143,E145:E149,E151:E156,E158:E162,E164:E168)</f>
        <v>233548239</v>
      </c>
      <c r="F170" s="32">
        <f>SUM(F105,F107:F111,F113:F120,F122:F125,F127:F131,F133:F136,F138:F143,F145:F149,F151:F156,F158:F162,F164:F168)</f>
        <v>34171521</v>
      </c>
      <c r="G170" s="37">
        <f t="shared" si="32"/>
        <v>0.14744851762324881</v>
      </c>
      <c r="H170" s="32">
        <f>SUM(H105,H107:H111,H113:H120,H122:H125,H127:H131,H133:H136,H138:H143,H145:H149,H151:H156,H158:H162,H164:H168)</f>
        <v>58712898</v>
      </c>
      <c r="I170" s="37">
        <f t="shared" si="33"/>
        <v>0.25334341352452555</v>
      </c>
      <c r="J170" s="32">
        <f>SUM(J105,J107:J111,J113:J120,J122:J125,J127:J131,J133:J136,J138:J143,J145:J149,J151:J156,J158:J162,J164:J168)</f>
        <v>45370825</v>
      </c>
      <c r="K170" s="37">
        <f t="shared" si="34"/>
        <v>0.19426746780137358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138255244</v>
      </c>
      <c r="O170" s="37">
        <f t="shared" si="37"/>
        <v>0.59197724886292125</v>
      </c>
      <c r="P170" s="32">
        <f>SUM(P105,P107:P111,P113:P120,P122:P125,P127:P131,P133:P136,P138:P143,P145:P149,P151:P156,P158:P162,P164:P168)</f>
        <v>18539757</v>
      </c>
      <c r="Q170" s="32">
        <f>SUM(Q105,Q107:Q111,Q113:Q120,Q122:Q125,Q127:Q131,Q133:Q136,Q138:Q143,Q145:Q149,Q151:Q156,Q158:Q162,Q164:Q168)</f>
        <v>236763055</v>
      </c>
      <c r="R170" s="32">
        <f>SUM(R105,R107:R111,R113:R120,R122:R125,R127:R131,R133:R136,R138:R143,R145:R149,R151:R156,R158:R162,R164:R168)</f>
        <v>251456168</v>
      </c>
      <c r="S170" s="32">
        <f>SUM(S105,S107:S111,S113:S120,S122:S125,S127:S131,S133:S136,S138:S143,S145:S149,S151:S156,S158:S162,S164:S168)</f>
        <v>113467648</v>
      </c>
      <c r="T170" s="37">
        <f t="shared" si="38"/>
        <v>0.45124225387861633</v>
      </c>
      <c r="U170" s="37">
        <f t="shared" si="39"/>
        <v>1.447217889641164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3506044</v>
      </c>
      <c r="E175" s="31">
        <v>3506044</v>
      </c>
      <c r="F175" s="31">
        <v>176809</v>
      </c>
      <c r="G175" s="36">
        <f t="shared" si="40"/>
        <v>5.042977213064069E-2</v>
      </c>
      <c r="H175" s="31">
        <v>48840</v>
      </c>
      <c r="I175" s="36">
        <f t="shared" si="41"/>
        <v>1.393023019676878E-2</v>
      </c>
      <c r="J175" s="31">
        <v>160846</v>
      </c>
      <c r="K175" s="36">
        <f t="shared" si="42"/>
        <v>4.5876777359325778E-2</v>
      </c>
      <c r="L175" s="31">
        <v>0</v>
      </c>
      <c r="M175" s="36">
        <f t="shared" si="43"/>
        <v>0</v>
      </c>
      <c r="N175" s="31">
        <f t="shared" si="44"/>
        <v>386495</v>
      </c>
      <c r="O175" s="36">
        <f t="shared" si="45"/>
        <v>0.11023677968673525</v>
      </c>
      <c r="P175" s="31">
        <v>121575</v>
      </c>
      <c r="Q175" s="31">
        <v>12006000</v>
      </c>
      <c r="R175" s="31">
        <v>12006001</v>
      </c>
      <c r="S175" s="31">
        <v>405372</v>
      </c>
      <c r="T175" s="36">
        <f t="shared" si="46"/>
        <v>3.3764115128759362E-2</v>
      </c>
      <c r="U175" s="36">
        <f t="shared" si="47"/>
        <v>0.32301871272876825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6109366</v>
      </c>
      <c r="E176" s="31">
        <v>6109366</v>
      </c>
      <c r="F176" s="31">
        <v>0</v>
      </c>
      <c r="G176" s="36">
        <f t="shared" si="40"/>
        <v>0</v>
      </c>
      <c r="H176" s="31">
        <v>-159</v>
      </c>
      <c r="I176" s="36">
        <f t="shared" si="41"/>
        <v>-2.6025613787093456E-5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-159</v>
      </c>
      <c r="O176" s="36">
        <f t="shared" si="45"/>
        <v>-2.6025613787093456E-5</v>
      </c>
      <c r="P176" s="31">
        <v>0</v>
      </c>
      <c r="Q176" s="31">
        <v>28835592</v>
      </c>
      <c r="R176" s="31">
        <v>5801867</v>
      </c>
      <c r="S176" s="31">
        <v>8500130</v>
      </c>
      <c r="T176" s="36">
        <f t="shared" si="46"/>
        <v>1.4650680548175268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155800</v>
      </c>
      <c r="I177" s="36">
        <f t="shared" si="41"/>
        <v>0</v>
      </c>
      <c r="J177" s="31">
        <v>307500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463300</v>
      </c>
      <c r="O177" s="36">
        <f t="shared" si="45"/>
        <v>0</v>
      </c>
      <c r="P177" s="31">
        <v>276100</v>
      </c>
      <c r="Q177" s="31">
        <v>0</v>
      </c>
      <c r="R177" s="31">
        <v>0</v>
      </c>
      <c r="S177" s="31">
        <v>623450</v>
      </c>
      <c r="T177" s="36">
        <f t="shared" si="46"/>
        <v>0</v>
      </c>
      <c r="U177" s="36">
        <f t="shared" si="47"/>
        <v>0.11372691053965944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1</v>
      </c>
      <c r="G178" s="36">
        <f t="shared" si="40"/>
        <v>0</v>
      </c>
      <c r="H178" s="31">
        <v>510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511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9615410</v>
      </c>
      <c r="E179" s="32">
        <f>SUM(E173:E178)</f>
        <v>9615410</v>
      </c>
      <c r="F179" s="32">
        <f>SUM(F173:F178)</f>
        <v>176810</v>
      </c>
      <c r="G179" s="37">
        <f t="shared" si="40"/>
        <v>1.8388191455174559E-2</v>
      </c>
      <c r="H179" s="32">
        <f>SUM(H173:H178)</f>
        <v>204991</v>
      </c>
      <c r="I179" s="37">
        <f t="shared" si="41"/>
        <v>2.1319007717819624E-2</v>
      </c>
      <c r="J179" s="32">
        <f>SUM(J173:J178)</f>
        <v>468346</v>
      </c>
      <c r="K179" s="37">
        <f t="shared" si="42"/>
        <v>4.8707855411261713E-2</v>
      </c>
      <c r="L179" s="32">
        <f>SUM(L173:L178)</f>
        <v>0</v>
      </c>
      <c r="M179" s="37">
        <f t="shared" si="43"/>
        <v>0</v>
      </c>
      <c r="N179" s="32">
        <f t="shared" si="44"/>
        <v>850147</v>
      </c>
      <c r="O179" s="37">
        <f t="shared" si="45"/>
        <v>8.84150545842559E-2</v>
      </c>
      <c r="P179" s="32">
        <f>SUM(P173:P178)</f>
        <v>397675</v>
      </c>
      <c r="Q179" s="32">
        <f>SUM(Q173:Q178)</f>
        <v>40841592</v>
      </c>
      <c r="R179" s="32">
        <f>SUM(R173:R178)</f>
        <v>17807868</v>
      </c>
      <c r="S179" s="32">
        <f>SUM(S173:S178)</f>
        <v>9528952</v>
      </c>
      <c r="T179" s="37">
        <f t="shared" si="46"/>
        <v>0.53509785674511967</v>
      </c>
      <c r="U179" s="37">
        <f t="shared" si="47"/>
        <v>0.17771044194379826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336750</v>
      </c>
      <c r="G180" s="36">
        <f t="shared" si="40"/>
        <v>0</v>
      </c>
      <c r="H180" s="31">
        <v>419959</v>
      </c>
      <c r="I180" s="36">
        <f t="shared" si="41"/>
        <v>0</v>
      </c>
      <c r="J180" s="31">
        <v>402219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1158928</v>
      </c>
      <c r="O180" s="36">
        <f t="shared" si="45"/>
        <v>0</v>
      </c>
      <c r="P180" s="31">
        <v>573378</v>
      </c>
      <c r="Q180" s="31">
        <v>0</v>
      </c>
      <c r="R180" s="31">
        <v>0</v>
      </c>
      <c r="S180" s="31">
        <v>1550639</v>
      </c>
      <c r="T180" s="36">
        <f t="shared" si="46"/>
        <v>0</v>
      </c>
      <c r="U180" s="36">
        <f t="shared" si="47"/>
        <v>-0.29850988353232943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588288</v>
      </c>
      <c r="E181" s="31">
        <v>896450</v>
      </c>
      <c r="F181" s="31">
        <v>6223280</v>
      </c>
      <c r="G181" s="36">
        <f t="shared" si="40"/>
        <v>10.57862815491732</v>
      </c>
      <c r="H181" s="31">
        <v>-5726472</v>
      </c>
      <c r="I181" s="36">
        <f t="shared" si="41"/>
        <v>-9.7341302219321157</v>
      </c>
      <c r="J181" s="31">
        <v>144084</v>
      </c>
      <c r="K181" s="36">
        <f t="shared" si="42"/>
        <v>0.16072731329131573</v>
      </c>
      <c r="L181" s="31">
        <v>0</v>
      </c>
      <c r="M181" s="36">
        <f t="shared" si="43"/>
        <v>0</v>
      </c>
      <c r="N181" s="31">
        <f t="shared" si="44"/>
        <v>640892</v>
      </c>
      <c r="O181" s="36">
        <f t="shared" si="45"/>
        <v>0.71492219309498573</v>
      </c>
      <c r="P181" s="31">
        <v>206497</v>
      </c>
      <c r="Q181" s="31">
        <v>909083</v>
      </c>
      <c r="R181" s="31">
        <v>560610</v>
      </c>
      <c r="S181" s="31">
        <v>479793</v>
      </c>
      <c r="T181" s="36">
        <f t="shared" si="46"/>
        <v>0.85584095895542356</v>
      </c>
      <c r="U181" s="36">
        <f t="shared" si="47"/>
        <v>-0.3022465217412359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61035</v>
      </c>
      <c r="E182" s="31">
        <v>61035</v>
      </c>
      <c r="F182" s="31">
        <v>2928</v>
      </c>
      <c r="G182" s="36">
        <f t="shared" si="40"/>
        <v>4.7972474809535509E-2</v>
      </c>
      <c r="H182" s="31">
        <v>76584</v>
      </c>
      <c r="I182" s="36">
        <f t="shared" si="41"/>
        <v>1.2547554681739985</v>
      </c>
      <c r="J182" s="31">
        <v>2495</v>
      </c>
      <c r="K182" s="36">
        <f t="shared" si="42"/>
        <v>4.0878184648152696E-2</v>
      </c>
      <c r="L182" s="31">
        <v>0</v>
      </c>
      <c r="M182" s="36">
        <f t="shared" si="43"/>
        <v>0</v>
      </c>
      <c r="N182" s="31">
        <f t="shared" si="44"/>
        <v>82007</v>
      </c>
      <c r="O182" s="36">
        <f t="shared" si="45"/>
        <v>1.3436061276316866</v>
      </c>
      <c r="P182" s="31">
        <v>1318</v>
      </c>
      <c r="Q182" s="31">
        <v>57963</v>
      </c>
      <c r="R182" s="31">
        <v>57963</v>
      </c>
      <c r="S182" s="31">
        <v>12701</v>
      </c>
      <c r="T182" s="36">
        <f t="shared" si="46"/>
        <v>0.21912254369166537</v>
      </c>
      <c r="U182" s="36">
        <f t="shared" si="47"/>
        <v>0.89301972685887709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112000</v>
      </c>
      <c r="E184" s="31">
        <v>182310</v>
      </c>
      <c r="F184" s="31">
        <v>70603</v>
      </c>
      <c r="G184" s="36">
        <f t="shared" si="40"/>
        <v>0.63038392857142855</v>
      </c>
      <c r="H184" s="31">
        <v>20553</v>
      </c>
      <c r="I184" s="36">
        <f t="shared" si="41"/>
        <v>0.18350892857142856</v>
      </c>
      <c r="J184" s="31">
        <v>24746</v>
      </c>
      <c r="K184" s="36">
        <f t="shared" si="42"/>
        <v>0.13573583456749494</v>
      </c>
      <c r="L184" s="31">
        <v>0</v>
      </c>
      <c r="M184" s="36">
        <f t="shared" si="43"/>
        <v>0</v>
      </c>
      <c r="N184" s="31">
        <f t="shared" si="44"/>
        <v>115902</v>
      </c>
      <c r="O184" s="36">
        <f t="shared" si="45"/>
        <v>0.63574131973013004</v>
      </c>
      <c r="P184" s="31">
        <v>5319</v>
      </c>
      <c r="Q184" s="31">
        <v>100000</v>
      </c>
      <c r="R184" s="31">
        <v>83005</v>
      </c>
      <c r="S184" s="31">
        <v>45907</v>
      </c>
      <c r="T184" s="36">
        <f t="shared" si="46"/>
        <v>0.55306306848984998</v>
      </c>
      <c r="U184" s="36">
        <f t="shared" si="47"/>
        <v>3.6523782665914641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761323</v>
      </c>
      <c r="E185" s="32">
        <f>SUM(E180:E184)</f>
        <v>1139795</v>
      </c>
      <c r="F185" s="32">
        <f>SUM(F180:F184)</f>
        <v>6633561</v>
      </c>
      <c r="G185" s="37">
        <f t="shared" si="40"/>
        <v>8.7132018867156251</v>
      </c>
      <c r="H185" s="32">
        <f>SUM(H180:H184)</f>
        <v>-5209376</v>
      </c>
      <c r="I185" s="37">
        <f t="shared" si="41"/>
        <v>-6.8425306998475026</v>
      </c>
      <c r="J185" s="32">
        <f>SUM(J180:J184)</f>
        <v>573544</v>
      </c>
      <c r="K185" s="37">
        <f t="shared" si="42"/>
        <v>0.50319925951596556</v>
      </c>
      <c r="L185" s="32">
        <f>SUM(L180:L184)</f>
        <v>0</v>
      </c>
      <c r="M185" s="37">
        <f t="shared" si="43"/>
        <v>0</v>
      </c>
      <c r="N185" s="32">
        <f t="shared" si="44"/>
        <v>1997729</v>
      </c>
      <c r="O185" s="37">
        <f t="shared" si="45"/>
        <v>1.7527090397834699</v>
      </c>
      <c r="P185" s="32">
        <f>SUM(P180:P184)</f>
        <v>786512</v>
      </c>
      <c r="Q185" s="32">
        <f>SUM(Q180:Q184)</f>
        <v>1067046</v>
      </c>
      <c r="R185" s="32">
        <f>SUM(R180:R184)</f>
        <v>701578</v>
      </c>
      <c r="S185" s="32">
        <f>SUM(S180:S184)</f>
        <v>2089040</v>
      </c>
      <c r="T185" s="37">
        <f t="shared" si="46"/>
        <v>2.977630427407929</v>
      </c>
      <c r="U185" s="37">
        <f t="shared" si="47"/>
        <v>-0.27077527107024435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6500000</v>
      </c>
      <c r="E186" s="31">
        <v>6500000</v>
      </c>
      <c r="F186" s="31">
        <v>594438</v>
      </c>
      <c r="G186" s="36">
        <f t="shared" si="40"/>
        <v>9.1452000000000006E-2</v>
      </c>
      <c r="H186" s="31">
        <v>131269</v>
      </c>
      <c r="I186" s="36">
        <f t="shared" si="41"/>
        <v>2.0195230769230771E-2</v>
      </c>
      <c r="J186" s="31">
        <v>1286720</v>
      </c>
      <c r="K186" s="36">
        <f t="shared" si="42"/>
        <v>0.19795692307692309</v>
      </c>
      <c r="L186" s="31">
        <v>0</v>
      </c>
      <c r="M186" s="36">
        <f t="shared" si="43"/>
        <v>0</v>
      </c>
      <c r="N186" s="31">
        <f t="shared" si="44"/>
        <v>2012427</v>
      </c>
      <c r="O186" s="36">
        <f t="shared" si="45"/>
        <v>0.30960415384615386</v>
      </c>
      <c r="P186" s="31">
        <v>721585</v>
      </c>
      <c r="Q186" s="31">
        <v>6665027</v>
      </c>
      <c r="R186" s="31">
        <v>5795123</v>
      </c>
      <c r="S186" s="31">
        <v>1854330</v>
      </c>
      <c r="T186" s="36">
        <f t="shared" si="46"/>
        <v>0.31998112895964415</v>
      </c>
      <c r="U186" s="36">
        <f t="shared" si="47"/>
        <v>0.7831856260870167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13712249</v>
      </c>
      <c r="E187" s="31">
        <v>13712249</v>
      </c>
      <c r="F187" s="31">
        <v>1402954</v>
      </c>
      <c r="G187" s="36">
        <f t="shared" si="40"/>
        <v>0.10231392385012845</v>
      </c>
      <c r="H187" s="31">
        <v>3421435</v>
      </c>
      <c r="I187" s="36">
        <f t="shared" si="41"/>
        <v>0.24951669124444867</v>
      </c>
      <c r="J187" s="31">
        <v>3234862</v>
      </c>
      <c r="K187" s="36">
        <f t="shared" si="42"/>
        <v>0.2359103893168801</v>
      </c>
      <c r="L187" s="31">
        <v>0</v>
      </c>
      <c r="M187" s="36">
        <f t="shared" si="43"/>
        <v>0</v>
      </c>
      <c r="N187" s="31">
        <f t="shared" si="44"/>
        <v>8059251</v>
      </c>
      <c r="O187" s="36">
        <f t="shared" si="45"/>
        <v>0.58774100441145727</v>
      </c>
      <c r="P187" s="31">
        <v>3597518</v>
      </c>
      <c r="Q187" s="31">
        <v>9423195</v>
      </c>
      <c r="R187" s="31">
        <v>8739153</v>
      </c>
      <c r="S187" s="31">
        <v>7305766</v>
      </c>
      <c r="T187" s="36">
        <f t="shared" si="46"/>
        <v>0.83598101555150706</v>
      </c>
      <c r="U187" s="36">
        <f t="shared" si="47"/>
        <v>-0.10080727879610329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259247</v>
      </c>
      <c r="E188" s="31">
        <v>130747</v>
      </c>
      <c r="F188" s="31">
        <v>17914</v>
      </c>
      <c r="G188" s="36">
        <f t="shared" si="40"/>
        <v>6.9100124591605694E-2</v>
      </c>
      <c r="H188" s="31">
        <v>-2370</v>
      </c>
      <c r="I188" s="36">
        <f t="shared" si="41"/>
        <v>-9.1418608508488045E-3</v>
      </c>
      <c r="J188" s="31">
        <v>8899</v>
      </c>
      <c r="K188" s="36">
        <f t="shared" si="42"/>
        <v>6.8062747137601631E-2</v>
      </c>
      <c r="L188" s="31">
        <v>0</v>
      </c>
      <c r="M188" s="36">
        <f t="shared" si="43"/>
        <v>0</v>
      </c>
      <c r="N188" s="31">
        <f t="shared" si="44"/>
        <v>24443</v>
      </c>
      <c r="O188" s="36">
        <f t="shared" si="45"/>
        <v>0.18694884012635088</v>
      </c>
      <c r="P188" s="31">
        <v>-117822</v>
      </c>
      <c r="Q188" s="31">
        <v>247610</v>
      </c>
      <c r="R188" s="31">
        <v>247610</v>
      </c>
      <c r="S188" s="31">
        <v>-32805</v>
      </c>
      <c r="T188" s="36">
        <f t="shared" si="46"/>
        <v>-0.13248657162473243</v>
      </c>
      <c r="U188" s="36">
        <f t="shared" si="47"/>
        <v>-1.0755291880972992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12695682</v>
      </c>
      <c r="E189" s="31">
        <v>744926</v>
      </c>
      <c r="F189" s="31">
        <v>20350</v>
      </c>
      <c r="G189" s="36">
        <f t="shared" si="40"/>
        <v>1.6029071931700873E-3</v>
      </c>
      <c r="H189" s="31">
        <v>29520</v>
      </c>
      <c r="I189" s="36">
        <f t="shared" si="41"/>
        <v>2.325200016824618E-3</v>
      </c>
      <c r="J189" s="31">
        <v>52200</v>
      </c>
      <c r="K189" s="36">
        <f t="shared" si="42"/>
        <v>7.0074074471826731E-2</v>
      </c>
      <c r="L189" s="31">
        <v>0</v>
      </c>
      <c r="M189" s="36">
        <f t="shared" si="43"/>
        <v>0</v>
      </c>
      <c r="N189" s="31">
        <f t="shared" si="44"/>
        <v>102070</v>
      </c>
      <c r="O189" s="36">
        <f t="shared" si="45"/>
        <v>0.13702032148159682</v>
      </c>
      <c r="P189" s="31">
        <v>45863</v>
      </c>
      <c r="Q189" s="31">
        <v>12054178</v>
      </c>
      <c r="R189" s="31">
        <v>12056678</v>
      </c>
      <c r="S189" s="31">
        <v>65859</v>
      </c>
      <c r="T189" s="36">
        <f t="shared" si="46"/>
        <v>5.4624499385319903E-3</v>
      </c>
      <c r="U189" s="36">
        <f t="shared" si="47"/>
        <v>0.13817238296666168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53000000</v>
      </c>
      <c r="E190" s="31">
        <v>49044000</v>
      </c>
      <c r="F190" s="31">
        <v>22083333</v>
      </c>
      <c r="G190" s="36">
        <f t="shared" si="40"/>
        <v>0.4166666603773585</v>
      </c>
      <c r="H190" s="31">
        <v>17666667</v>
      </c>
      <c r="I190" s="36">
        <f t="shared" si="41"/>
        <v>0.3333333396226415</v>
      </c>
      <c r="J190" s="31">
        <v>13250000</v>
      </c>
      <c r="K190" s="36">
        <f t="shared" si="42"/>
        <v>0.27016556561455018</v>
      </c>
      <c r="L190" s="31">
        <v>0</v>
      </c>
      <c r="M190" s="36">
        <f t="shared" si="43"/>
        <v>0</v>
      </c>
      <c r="N190" s="31">
        <f t="shared" si="44"/>
        <v>53000000</v>
      </c>
      <c r="O190" s="36">
        <f t="shared" si="45"/>
        <v>1.0806622624582007</v>
      </c>
      <c r="P190" s="31">
        <v>14280912638</v>
      </c>
      <c r="Q190" s="31">
        <v>51003000</v>
      </c>
      <c r="R190" s="31">
        <v>61028000</v>
      </c>
      <c r="S190" s="31">
        <v>14317615657</v>
      </c>
      <c r="T190" s="36">
        <f t="shared" si="46"/>
        <v>234.60732216359705</v>
      </c>
      <c r="U190" s="36">
        <f t="shared" si="47"/>
        <v>-0.99907218814820398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86167178</v>
      </c>
      <c r="E191" s="32">
        <f>SUM(E186:E190)</f>
        <v>70131922</v>
      </c>
      <c r="F191" s="32">
        <f>SUM(F186:F190)</f>
        <v>24118989</v>
      </c>
      <c r="G191" s="37">
        <f t="shared" si="40"/>
        <v>0.27990923643803212</v>
      </c>
      <c r="H191" s="32">
        <f>SUM(H186:H190)</f>
        <v>21246521</v>
      </c>
      <c r="I191" s="37">
        <f t="shared" si="41"/>
        <v>0.24657324857499685</v>
      </c>
      <c r="J191" s="32">
        <f>SUM(J186:J190)</f>
        <v>17832681</v>
      </c>
      <c r="K191" s="37">
        <f t="shared" si="42"/>
        <v>0.25427338209838313</v>
      </c>
      <c r="L191" s="32">
        <f>SUM(L186:L190)</f>
        <v>0</v>
      </c>
      <c r="M191" s="37">
        <f t="shared" si="43"/>
        <v>0</v>
      </c>
      <c r="N191" s="32">
        <f t="shared" si="44"/>
        <v>63198191</v>
      </c>
      <c r="O191" s="37">
        <f t="shared" si="45"/>
        <v>0.90113302470164725</v>
      </c>
      <c r="P191" s="32">
        <f>SUM(P186:P190)</f>
        <v>14285159782</v>
      </c>
      <c r="Q191" s="32">
        <f>SUM(Q186:Q190)</f>
        <v>79393010</v>
      </c>
      <c r="R191" s="32">
        <f>SUM(R186:R190)</f>
        <v>87866564</v>
      </c>
      <c r="S191" s="32">
        <f>SUM(S186:S190)</f>
        <v>14326808807</v>
      </c>
      <c r="T191" s="37">
        <f t="shared" si="46"/>
        <v>163.05188407048669</v>
      </c>
      <c r="U191" s="37">
        <f t="shared" si="47"/>
        <v>-0.99875166387550873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4982218</v>
      </c>
      <c r="E192" s="31">
        <v>4982218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4121100</v>
      </c>
      <c r="R192" s="31">
        <v>4121100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634123</v>
      </c>
      <c r="E193" s="31">
        <v>541232</v>
      </c>
      <c r="F193" s="31">
        <v>168750</v>
      </c>
      <c r="G193" s="36">
        <f t="shared" si="40"/>
        <v>0.26611556433057942</v>
      </c>
      <c r="H193" s="31">
        <v>110975</v>
      </c>
      <c r="I193" s="36">
        <f t="shared" si="41"/>
        <v>0.17500548000939881</v>
      </c>
      <c r="J193" s="31">
        <v>206415</v>
      </c>
      <c r="K193" s="36">
        <f t="shared" si="42"/>
        <v>0.38137988884618795</v>
      </c>
      <c r="L193" s="31">
        <v>0</v>
      </c>
      <c r="M193" s="36">
        <f t="shared" si="43"/>
        <v>0</v>
      </c>
      <c r="N193" s="31">
        <f t="shared" si="44"/>
        <v>486140</v>
      </c>
      <c r="O193" s="36">
        <f t="shared" si="45"/>
        <v>0.89821000975552079</v>
      </c>
      <c r="P193" s="31">
        <v>925320</v>
      </c>
      <c r="Q193" s="31">
        <v>9313787</v>
      </c>
      <c r="R193" s="31">
        <v>602206</v>
      </c>
      <c r="S193" s="31">
        <v>5540376</v>
      </c>
      <c r="T193" s="36">
        <f t="shared" si="46"/>
        <v>9.200134173355961</v>
      </c>
      <c r="U193" s="36">
        <f t="shared" si="47"/>
        <v>-0.77692582025677603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6641648</v>
      </c>
      <c r="E194" s="31">
        <v>6641648</v>
      </c>
      <c r="F194" s="31">
        <v>2075419</v>
      </c>
      <c r="G194" s="36">
        <f t="shared" si="40"/>
        <v>0.31248554575611354</v>
      </c>
      <c r="H194" s="31">
        <v>1510555</v>
      </c>
      <c r="I194" s="36">
        <f t="shared" si="41"/>
        <v>0.22743677472819998</v>
      </c>
      <c r="J194" s="31">
        <v>1581637</v>
      </c>
      <c r="K194" s="36">
        <f t="shared" si="42"/>
        <v>0.23813923893587857</v>
      </c>
      <c r="L194" s="31">
        <v>0</v>
      </c>
      <c r="M194" s="36">
        <f t="shared" si="43"/>
        <v>0</v>
      </c>
      <c r="N194" s="31">
        <f t="shared" si="44"/>
        <v>5167611</v>
      </c>
      <c r="O194" s="36">
        <f t="shared" si="45"/>
        <v>0.77806155942019206</v>
      </c>
      <c r="P194" s="31">
        <v>397552</v>
      </c>
      <c r="Q194" s="31">
        <v>9360047</v>
      </c>
      <c r="R194" s="31">
        <v>9355047</v>
      </c>
      <c r="S194" s="31">
        <v>4596433</v>
      </c>
      <c r="T194" s="36">
        <f t="shared" si="46"/>
        <v>0.49133189817218448</v>
      </c>
      <c r="U194" s="36">
        <f t="shared" si="47"/>
        <v>2.9784405562039682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16361</v>
      </c>
      <c r="E195" s="31">
        <v>16371</v>
      </c>
      <c r="F195" s="31">
        <v>1999</v>
      </c>
      <c r="G195" s="36">
        <f t="shared" si="40"/>
        <v>0.12218079579487806</v>
      </c>
      <c r="H195" s="31">
        <v>264</v>
      </c>
      <c r="I195" s="36">
        <f t="shared" si="41"/>
        <v>1.6135933011429619E-2</v>
      </c>
      <c r="J195" s="31">
        <v>2830</v>
      </c>
      <c r="K195" s="36">
        <f t="shared" si="42"/>
        <v>0.17286665444994198</v>
      </c>
      <c r="L195" s="31">
        <v>0</v>
      </c>
      <c r="M195" s="36">
        <f t="shared" si="43"/>
        <v>0</v>
      </c>
      <c r="N195" s="31">
        <f t="shared" si="44"/>
        <v>5093</v>
      </c>
      <c r="O195" s="36">
        <f t="shared" si="45"/>
        <v>0.31109889438641503</v>
      </c>
      <c r="P195" s="31">
        <v>15995</v>
      </c>
      <c r="Q195" s="31">
        <v>4659190</v>
      </c>
      <c r="R195" s="31">
        <v>4669190</v>
      </c>
      <c r="S195" s="31">
        <v>262480</v>
      </c>
      <c r="T195" s="36">
        <f t="shared" si="46"/>
        <v>5.6215317860271265E-2</v>
      </c>
      <c r="U195" s="36">
        <f t="shared" si="47"/>
        <v>-0.82306970928415124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8537195</v>
      </c>
      <c r="E196" s="31">
        <v>14537195</v>
      </c>
      <c r="F196" s="31">
        <v>5179189</v>
      </c>
      <c r="G196" s="36">
        <f t="shared" si="40"/>
        <v>0.60666167283282157</v>
      </c>
      <c r="H196" s="31">
        <v>2411502</v>
      </c>
      <c r="I196" s="36">
        <f t="shared" si="41"/>
        <v>0.28247006188800888</v>
      </c>
      <c r="J196" s="31">
        <v>4206064</v>
      </c>
      <c r="K196" s="36">
        <f t="shared" si="42"/>
        <v>0.28933119491071008</v>
      </c>
      <c r="L196" s="31">
        <v>0</v>
      </c>
      <c r="M196" s="36">
        <f t="shared" si="43"/>
        <v>0</v>
      </c>
      <c r="N196" s="31">
        <f t="shared" si="44"/>
        <v>11796755</v>
      </c>
      <c r="O196" s="36">
        <f t="shared" si="45"/>
        <v>0.81148770447118579</v>
      </c>
      <c r="P196" s="31">
        <v>3596966</v>
      </c>
      <c r="Q196" s="31">
        <v>8107498</v>
      </c>
      <c r="R196" s="31">
        <v>11985188</v>
      </c>
      <c r="S196" s="31">
        <v>8794743</v>
      </c>
      <c r="T196" s="36">
        <f t="shared" si="46"/>
        <v>0.73380100504055501</v>
      </c>
      <c r="U196" s="36">
        <f t="shared" si="47"/>
        <v>0.16933660201403078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52650</v>
      </c>
      <c r="E197" s="31">
        <v>52650</v>
      </c>
      <c r="F197" s="31">
        <v>24937</v>
      </c>
      <c r="G197" s="36">
        <f t="shared" si="40"/>
        <v>0.47363722697056032</v>
      </c>
      <c r="H197" s="31">
        <v>8257</v>
      </c>
      <c r="I197" s="36">
        <f t="shared" si="41"/>
        <v>0.15682811016144349</v>
      </c>
      <c r="J197" s="31">
        <v>17648</v>
      </c>
      <c r="K197" s="36">
        <f t="shared" si="42"/>
        <v>0.33519468186134854</v>
      </c>
      <c r="L197" s="31">
        <v>0</v>
      </c>
      <c r="M197" s="36">
        <f t="shared" si="43"/>
        <v>0</v>
      </c>
      <c r="N197" s="31">
        <f t="shared" si="44"/>
        <v>50842</v>
      </c>
      <c r="O197" s="36">
        <f t="shared" si="45"/>
        <v>0.9656600189933523</v>
      </c>
      <c r="P197" s="31">
        <v>1913</v>
      </c>
      <c r="Q197" s="31">
        <v>100000</v>
      </c>
      <c r="R197" s="31">
        <v>50000</v>
      </c>
      <c r="S197" s="31">
        <v>11833</v>
      </c>
      <c r="T197" s="36">
        <f t="shared" si="46"/>
        <v>0.23666000000000001</v>
      </c>
      <c r="U197" s="36">
        <f t="shared" si="47"/>
        <v>8.225300575013069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20864195</v>
      </c>
      <c r="E198" s="32">
        <f>SUM(E192:E197)</f>
        <v>26771314</v>
      </c>
      <c r="F198" s="32">
        <f>SUM(F192:F197)</f>
        <v>7450294</v>
      </c>
      <c r="G198" s="37">
        <f t="shared" si="40"/>
        <v>0.35708514035648153</v>
      </c>
      <c r="H198" s="32">
        <f>SUM(H192:H197)</f>
        <v>4041553</v>
      </c>
      <c r="I198" s="37">
        <f t="shared" si="41"/>
        <v>0.19370759331956014</v>
      </c>
      <c r="J198" s="32">
        <f>SUM(J192:J197)</f>
        <v>6014594</v>
      </c>
      <c r="K198" s="37">
        <f t="shared" si="42"/>
        <v>0.22466562530326303</v>
      </c>
      <c r="L198" s="32">
        <f>SUM(L192:L197)</f>
        <v>0</v>
      </c>
      <c r="M198" s="37">
        <f t="shared" si="43"/>
        <v>0</v>
      </c>
      <c r="N198" s="32">
        <f t="shared" si="44"/>
        <v>17506441</v>
      </c>
      <c r="O198" s="37">
        <f t="shared" si="45"/>
        <v>0.6539253545791589</v>
      </c>
      <c r="P198" s="32">
        <f>SUM(P192:P197)</f>
        <v>4937746</v>
      </c>
      <c r="Q198" s="32">
        <f>SUM(Q192:Q197)</f>
        <v>35661622</v>
      </c>
      <c r="R198" s="32">
        <f>SUM(R192:R197)</f>
        <v>30782731</v>
      </c>
      <c r="S198" s="32">
        <f>SUM(S192:S197)</f>
        <v>19205865</v>
      </c>
      <c r="T198" s="37">
        <f t="shared" si="46"/>
        <v>0.62391686429641346</v>
      </c>
      <c r="U198" s="37">
        <f t="shared" si="47"/>
        <v>0.21808493186972355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100227956</v>
      </c>
      <c r="E200" s="31">
        <v>108186190</v>
      </c>
      <c r="F200" s="31">
        <v>1407535</v>
      </c>
      <c r="G200" s="36">
        <f t="shared" si="40"/>
        <v>1.404333736986515E-2</v>
      </c>
      <c r="H200" s="31">
        <v>1501711</v>
      </c>
      <c r="I200" s="36">
        <f t="shared" si="41"/>
        <v>1.4982955454065132E-2</v>
      </c>
      <c r="J200" s="31">
        <v>66733504</v>
      </c>
      <c r="K200" s="36">
        <f t="shared" si="42"/>
        <v>0.61683939512057873</v>
      </c>
      <c r="L200" s="31">
        <v>0</v>
      </c>
      <c r="M200" s="36">
        <f t="shared" si="43"/>
        <v>0</v>
      </c>
      <c r="N200" s="31">
        <f t="shared" si="44"/>
        <v>69642750</v>
      </c>
      <c r="O200" s="36">
        <f t="shared" si="45"/>
        <v>0.64373049831960993</v>
      </c>
      <c r="P200" s="31">
        <v>958418</v>
      </c>
      <c r="Q200" s="31">
        <v>68434390</v>
      </c>
      <c r="R200" s="31">
        <v>90434390</v>
      </c>
      <c r="S200" s="31">
        <v>1928751</v>
      </c>
      <c r="T200" s="36">
        <f t="shared" si="46"/>
        <v>2.1327627686768276E-2</v>
      </c>
      <c r="U200" s="36">
        <f t="shared" si="47"/>
        <v>68.62880914173148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16810263</v>
      </c>
      <c r="E202" s="31">
        <v>17563694</v>
      </c>
      <c r="F202" s="31">
        <v>3830653</v>
      </c>
      <c r="G202" s="36">
        <f t="shared" si="40"/>
        <v>0.22787585179363345</v>
      </c>
      <c r="H202" s="31">
        <v>2485718</v>
      </c>
      <c r="I202" s="36">
        <f t="shared" si="41"/>
        <v>0.14786907260166007</v>
      </c>
      <c r="J202" s="31">
        <v>4168566</v>
      </c>
      <c r="K202" s="36">
        <f t="shared" si="42"/>
        <v>0.23733993543727191</v>
      </c>
      <c r="L202" s="31">
        <v>0</v>
      </c>
      <c r="M202" s="36">
        <f t="shared" si="43"/>
        <v>0</v>
      </c>
      <c r="N202" s="31">
        <f t="shared" si="44"/>
        <v>10484937</v>
      </c>
      <c r="O202" s="36">
        <f t="shared" si="45"/>
        <v>0.59696650374346083</v>
      </c>
      <c r="P202" s="31">
        <v>3242387</v>
      </c>
      <c r="Q202" s="31">
        <v>24917736</v>
      </c>
      <c r="R202" s="31">
        <v>24917736</v>
      </c>
      <c r="S202" s="31">
        <v>8509365</v>
      </c>
      <c r="T202" s="36">
        <f t="shared" si="46"/>
        <v>0.34149832071420932</v>
      </c>
      <c r="U202" s="36">
        <f t="shared" si="47"/>
        <v>0.28564727159342795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117038219</v>
      </c>
      <c r="E204" s="32">
        <f>SUM(E199:E203)</f>
        <v>125749884</v>
      </c>
      <c r="F204" s="32">
        <f>SUM(F199:F203)</f>
        <v>5238188</v>
      </c>
      <c r="G204" s="37">
        <f t="shared" si="40"/>
        <v>4.4756217624945235E-2</v>
      </c>
      <c r="H204" s="32">
        <f>SUM(H199:H203)</f>
        <v>3987429</v>
      </c>
      <c r="I204" s="37">
        <f t="shared" si="41"/>
        <v>3.4069460677627027E-2</v>
      </c>
      <c r="J204" s="32">
        <f>SUM(J199:J203)</f>
        <v>70902070</v>
      </c>
      <c r="K204" s="37">
        <f t="shared" si="42"/>
        <v>0.56383407876543246</v>
      </c>
      <c r="L204" s="32">
        <f>SUM(L199:L203)</f>
        <v>0</v>
      </c>
      <c r="M204" s="37">
        <f t="shared" si="43"/>
        <v>0</v>
      </c>
      <c r="N204" s="32">
        <f t="shared" si="44"/>
        <v>80127687</v>
      </c>
      <c r="O204" s="37">
        <f t="shared" si="45"/>
        <v>0.6371988939568326</v>
      </c>
      <c r="P204" s="32">
        <f>SUM(P199:P203)</f>
        <v>4200805</v>
      </c>
      <c r="Q204" s="32">
        <f>SUM(Q199:Q203)</f>
        <v>93352126</v>
      </c>
      <c r="R204" s="32">
        <f>SUM(R199:R203)</f>
        <v>115352126</v>
      </c>
      <c r="S204" s="32">
        <f>SUM(S199:S203)</f>
        <v>10438116</v>
      </c>
      <c r="T204" s="37">
        <f t="shared" si="46"/>
        <v>9.0489151452657235E-2</v>
      </c>
      <c r="U204" s="37">
        <f t="shared" si="47"/>
        <v>15.878210247797742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234446325</v>
      </c>
      <c r="E205" s="32">
        <f>SUM(E173:E178,E180:E184,E186:E190,E192:E197,E199:E203)</f>
        <v>233408325</v>
      </c>
      <c r="F205" s="32">
        <f>SUM(F173:F178,F180:F184,F186:F190,F192:F197,F199:F203)</f>
        <v>43617842</v>
      </c>
      <c r="G205" s="37">
        <f t="shared" si="40"/>
        <v>0.18604617496136908</v>
      </c>
      <c r="H205" s="32">
        <f>SUM(H173:H178,H180:H184,H186:H190,H192:H197,H199:H203)</f>
        <v>24271118</v>
      </c>
      <c r="I205" s="37">
        <f t="shared" si="41"/>
        <v>0.10352526532458975</v>
      </c>
      <c r="J205" s="32">
        <f>SUM(J173:J178,J180:J184,J186:J190,J192:J197,J199:J203)</f>
        <v>95791235</v>
      </c>
      <c r="K205" s="37">
        <f t="shared" si="42"/>
        <v>0.41040196402591894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163680195</v>
      </c>
      <c r="O205" s="37">
        <f t="shared" si="45"/>
        <v>0.7012611696690767</v>
      </c>
      <c r="P205" s="32">
        <f>SUM(P173:P178,P180:P184,P186:P190,P192:P197,P199:P203)</f>
        <v>14295482520</v>
      </c>
      <c r="Q205" s="32">
        <f>SUM(Q173:Q178,Q180:Q184,Q186:Q190,Q192:Q197,Q199:Q203)</f>
        <v>250315396</v>
      </c>
      <c r="R205" s="32">
        <f>SUM(R173:R178,R180:R184,R186:R190,R192:R197,R199:R203)</f>
        <v>252510867</v>
      </c>
      <c r="S205" s="32">
        <f>SUM(S173:S178,S180:S184,S186:S190,S192:S197,S199:S203)</f>
        <v>14368070780</v>
      </c>
      <c r="T205" s="37">
        <f t="shared" si="46"/>
        <v>56.900801738564383</v>
      </c>
      <c r="U205" s="37">
        <f t="shared" si="47"/>
        <v>-0.99329919540204514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27910</v>
      </c>
      <c r="E208" s="31">
        <v>751456</v>
      </c>
      <c r="F208" s="31">
        <v>55605</v>
      </c>
      <c r="G208" s="36">
        <f t="shared" ref="G208:G231" si="48">IF(($D208     =0),0,($F208     /$D208     ))</f>
        <v>1.9922966678609817</v>
      </c>
      <c r="H208" s="31">
        <v>157209</v>
      </c>
      <c r="I208" s="36">
        <f t="shared" ref="I208:I231" si="49">IF(($D208     =0),0,($H208     /$D208     ))</f>
        <v>5.6327122895019706</v>
      </c>
      <c r="J208" s="31">
        <v>131330</v>
      </c>
      <c r="K208" s="36">
        <f t="shared" ref="K208:K231" si="50">IF(($E208     =0),0,($J208     /$E208     ))</f>
        <v>0.17476738491674829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344144</v>
      </c>
      <c r="O208" s="36">
        <f t="shared" ref="O208:O231" si="53">IF(($E208     =0),0,($N208     /$E208     ))</f>
        <v>0.45796959502618917</v>
      </c>
      <c r="P208" s="31">
        <v>150565</v>
      </c>
      <c r="Q208" s="31">
        <v>66566</v>
      </c>
      <c r="R208" s="31">
        <v>66566</v>
      </c>
      <c r="S208" s="31">
        <v>633999</v>
      </c>
      <c r="T208" s="36">
        <f t="shared" ref="T208:T231" si="54">IF(($R208     =0),0,($S208     /$R208     ))</f>
        <v>9.5243667938587269</v>
      </c>
      <c r="U208" s="36">
        <f t="shared" ref="U208:U231" si="55">IF(($P208     =0),0,(($J208     /$P208     )-1))</f>
        <v>-0.12775213362999371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8223107</v>
      </c>
      <c r="E209" s="31">
        <v>10721638</v>
      </c>
      <c r="F209" s="31">
        <v>2003139</v>
      </c>
      <c r="G209" s="36">
        <f t="shared" si="48"/>
        <v>0.24359880030747502</v>
      </c>
      <c r="H209" s="31">
        <v>665371</v>
      </c>
      <c r="I209" s="36">
        <f t="shared" si="49"/>
        <v>8.091479291221676E-2</v>
      </c>
      <c r="J209" s="31">
        <v>421035</v>
      </c>
      <c r="K209" s="36">
        <f t="shared" si="50"/>
        <v>3.9269652640762542E-2</v>
      </c>
      <c r="L209" s="31">
        <v>0</v>
      </c>
      <c r="M209" s="36">
        <f t="shared" si="51"/>
        <v>0</v>
      </c>
      <c r="N209" s="31">
        <f t="shared" si="52"/>
        <v>3089545</v>
      </c>
      <c r="O209" s="36">
        <f t="shared" si="53"/>
        <v>0.28815979424039501</v>
      </c>
      <c r="P209" s="31">
        <v>371526</v>
      </c>
      <c r="Q209" s="31">
        <v>7032091</v>
      </c>
      <c r="R209" s="31">
        <v>7809215</v>
      </c>
      <c r="S209" s="31">
        <v>1761503</v>
      </c>
      <c r="T209" s="36">
        <f t="shared" si="54"/>
        <v>0.22556723050908445</v>
      </c>
      <c r="U209" s="36">
        <f t="shared" si="55"/>
        <v>0.13325850680706064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5591488</v>
      </c>
      <c r="E210" s="31">
        <v>5595088</v>
      </c>
      <c r="F210" s="31">
        <v>89766</v>
      </c>
      <c r="G210" s="36">
        <f t="shared" si="48"/>
        <v>1.6054045005551295E-2</v>
      </c>
      <c r="H210" s="31">
        <v>224837</v>
      </c>
      <c r="I210" s="36">
        <f t="shared" si="49"/>
        <v>4.0210584373962709E-2</v>
      </c>
      <c r="J210" s="31">
        <v>606882</v>
      </c>
      <c r="K210" s="36">
        <f t="shared" si="50"/>
        <v>0.10846692670428061</v>
      </c>
      <c r="L210" s="31">
        <v>0</v>
      </c>
      <c r="M210" s="36">
        <f t="shared" si="51"/>
        <v>0</v>
      </c>
      <c r="N210" s="31">
        <f t="shared" si="52"/>
        <v>921485</v>
      </c>
      <c r="O210" s="36">
        <f t="shared" si="53"/>
        <v>0.16469535421069337</v>
      </c>
      <c r="P210" s="31">
        <v>116683</v>
      </c>
      <c r="Q210" s="31">
        <v>10835002</v>
      </c>
      <c r="R210" s="31">
        <v>5310055</v>
      </c>
      <c r="S210" s="31">
        <v>477771</v>
      </c>
      <c r="T210" s="36">
        <f t="shared" si="54"/>
        <v>8.9974774272582866E-2</v>
      </c>
      <c r="U210" s="36">
        <f t="shared" si="55"/>
        <v>4.2011175578276188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10173936</v>
      </c>
      <c r="E211" s="31">
        <v>10173936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4930000</v>
      </c>
      <c r="E212" s="31">
        <v>4755000</v>
      </c>
      <c r="F212" s="31">
        <v>159829</v>
      </c>
      <c r="G212" s="36">
        <f t="shared" si="48"/>
        <v>3.2419675456389449E-2</v>
      </c>
      <c r="H212" s="31">
        <v>123314</v>
      </c>
      <c r="I212" s="36">
        <f t="shared" si="49"/>
        <v>2.5012981744421906E-2</v>
      </c>
      <c r="J212" s="31">
        <v>54550</v>
      </c>
      <c r="K212" s="36">
        <f t="shared" si="50"/>
        <v>1.1472134595162987E-2</v>
      </c>
      <c r="L212" s="31">
        <v>0</v>
      </c>
      <c r="M212" s="36">
        <f t="shared" si="51"/>
        <v>0</v>
      </c>
      <c r="N212" s="31">
        <f t="shared" si="52"/>
        <v>337693</v>
      </c>
      <c r="O212" s="36">
        <f t="shared" si="53"/>
        <v>7.1018506834910622E-2</v>
      </c>
      <c r="P212" s="31">
        <v>177786</v>
      </c>
      <c r="Q212" s="31">
        <v>4800000</v>
      </c>
      <c r="R212" s="31">
        <v>4800000</v>
      </c>
      <c r="S212" s="31">
        <v>410875</v>
      </c>
      <c r="T212" s="36">
        <f t="shared" si="54"/>
        <v>8.5598958333333336E-2</v>
      </c>
      <c r="U212" s="36">
        <f t="shared" si="55"/>
        <v>-0.69317044086710988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8888564</v>
      </c>
      <c r="E213" s="31">
        <v>8888564</v>
      </c>
      <c r="F213" s="31">
        <v>1171323</v>
      </c>
      <c r="G213" s="36">
        <f t="shared" si="48"/>
        <v>0.13177865400980407</v>
      </c>
      <c r="H213" s="31">
        <v>1091049</v>
      </c>
      <c r="I213" s="36">
        <f t="shared" si="49"/>
        <v>0.12274749892108557</v>
      </c>
      <c r="J213" s="31">
        <v>974855</v>
      </c>
      <c r="K213" s="36">
        <f t="shared" si="50"/>
        <v>0.1096751961284185</v>
      </c>
      <c r="L213" s="31">
        <v>0</v>
      </c>
      <c r="M213" s="36">
        <f t="shared" si="51"/>
        <v>0</v>
      </c>
      <c r="N213" s="31">
        <f t="shared" si="52"/>
        <v>3237227</v>
      </c>
      <c r="O213" s="36">
        <f t="shared" si="53"/>
        <v>0.36420134905930812</v>
      </c>
      <c r="P213" s="31">
        <v>1311157</v>
      </c>
      <c r="Q213" s="31">
        <v>8440250</v>
      </c>
      <c r="R213" s="31">
        <v>8440250</v>
      </c>
      <c r="S213" s="31">
        <v>4893494</v>
      </c>
      <c r="T213" s="36">
        <f t="shared" si="54"/>
        <v>0.57978069369983121</v>
      </c>
      <c r="U213" s="36">
        <f t="shared" si="55"/>
        <v>-0.25649254818454237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39940550</v>
      </c>
      <c r="E214" s="31">
        <v>23340550</v>
      </c>
      <c r="F214" s="31">
        <v>1051331</v>
      </c>
      <c r="G214" s="36">
        <f t="shared" si="48"/>
        <v>2.6322396662038956E-2</v>
      </c>
      <c r="H214" s="31">
        <v>1246026</v>
      </c>
      <c r="I214" s="36">
        <f t="shared" si="49"/>
        <v>3.1197016565871025E-2</v>
      </c>
      <c r="J214" s="31">
        <v>1433099</v>
      </c>
      <c r="K214" s="36">
        <f t="shared" si="50"/>
        <v>6.1399538571284738E-2</v>
      </c>
      <c r="L214" s="31">
        <v>0</v>
      </c>
      <c r="M214" s="36">
        <f t="shared" si="51"/>
        <v>0</v>
      </c>
      <c r="N214" s="31">
        <f t="shared" si="52"/>
        <v>3730456</v>
      </c>
      <c r="O214" s="36">
        <f t="shared" si="53"/>
        <v>0.15982725342804691</v>
      </c>
      <c r="P214" s="31">
        <v>747612</v>
      </c>
      <c r="Q214" s="31">
        <v>37930247</v>
      </c>
      <c r="R214" s="31">
        <v>37930247</v>
      </c>
      <c r="S214" s="31">
        <v>1472463</v>
      </c>
      <c r="T214" s="36">
        <f t="shared" si="54"/>
        <v>3.8820285035317592E-2</v>
      </c>
      <c r="U214" s="36">
        <f t="shared" si="55"/>
        <v>0.91690208289861586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77775555</v>
      </c>
      <c r="E216" s="32">
        <f>SUM(E208:E215)</f>
        <v>64226232</v>
      </c>
      <c r="F216" s="32">
        <f>SUM(F208:F215)</f>
        <v>4530993</v>
      </c>
      <c r="G216" s="37">
        <f t="shared" si="48"/>
        <v>5.8257289195814806E-2</v>
      </c>
      <c r="H216" s="32">
        <f>SUM(H208:H215)</f>
        <v>3507806</v>
      </c>
      <c r="I216" s="37">
        <f t="shared" si="49"/>
        <v>4.5101651797920313E-2</v>
      </c>
      <c r="J216" s="32">
        <f>SUM(J208:J215)</f>
        <v>3621751</v>
      </c>
      <c r="K216" s="37">
        <f t="shared" si="50"/>
        <v>5.6390525914707251E-2</v>
      </c>
      <c r="L216" s="32">
        <f>SUM(L208:L215)</f>
        <v>0</v>
      </c>
      <c r="M216" s="37">
        <f t="shared" si="51"/>
        <v>0</v>
      </c>
      <c r="N216" s="32">
        <f t="shared" si="52"/>
        <v>11660550</v>
      </c>
      <c r="O216" s="37">
        <f t="shared" si="53"/>
        <v>0.18155432191631607</v>
      </c>
      <c r="P216" s="32">
        <f>SUM(P208:P215)</f>
        <v>2875329</v>
      </c>
      <c r="Q216" s="32">
        <f>SUM(Q208:Q215)</f>
        <v>69104156</v>
      </c>
      <c r="R216" s="32">
        <f>SUM(R208:R215)</f>
        <v>64356333</v>
      </c>
      <c r="S216" s="32">
        <f>SUM(S208:S215)</f>
        <v>9650105</v>
      </c>
      <c r="T216" s="37">
        <f t="shared" si="54"/>
        <v>0.14994802454018005</v>
      </c>
      <c r="U216" s="37">
        <f t="shared" si="55"/>
        <v>0.25959533674233448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2623143</v>
      </c>
      <c r="E217" s="31">
        <v>2623143</v>
      </c>
      <c r="F217" s="31">
        <v>397466</v>
      </c>
      <c r="G217" s="36">
        <f t="shared" si="48"/>
        <v>0.15152281061306988</v>
      </c>
      <c r="H217" s="31">
        <v>301808</v>
      </c>
      <c r="I217" s="36">
        <f t="shared" si="49"/>
        <v>0.11505587000022492</v>
      </c>
      <c r="J217" s="31">
        <v>658617</v>
      </c>
      <c r="K217" s="36">
        <f t="shared" si="50"/>
        <v>0.25107933498097512</v>
      </c>
      <c r="L217" s="31">
        <v>0</v>
      </c>
      <c r="M217" s="36">
        <f t="shared" si="51"/>
        <v>0</v>
      </c>
      <c r="N217" s="31">
        <f t="shared" si="52"/>
        <v>1357891</v>
      </c>
      <c r="O217" s="36">
        <f t="shared" si="53"/>
        <v>0.51765801559426994</v>
      </c>
      <c r="P217" s="31">
        <v>862488</v>
      </c>
      <c r="Q217" s="31">
        <v>2215863</v>
      </c>
      <c r="R217" s="31">
        <v>2623143</v>
      </c>
      <c r="S217" s="31">
        <v>1877557</v>
      </c>
      <c r="T217" s="36">
        <f t="shared" si="54"/>
        <v>0.71576616295794782</v>
      </c>
      <c r="U217" s="36">
        <f t="shared" si="55"/>
        <v>-0.23637546261513198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26869762</v>
      </c>
      <c r="E218" s="31">
        <v>26234192</v>
      </c>
      <c r="F218" s="31">
        <v>6636887</v>
      </c>
      <c r="G218" s="36">
        <f t="shared" si="48"/>
        <v>0.24700207616278849</v>
      </c>
      <c r="H218" s="31">
        <v>5136840</v>
      </c>
      <c r="I218" s="36">
        <f t="shared" si="49"/>
        <v>0.19117549310634013</v>
      </c>
      <c r="J218" s="31">
        <v>5024265</v>
      </c>
      <c r="K218" s="36">
        <f t="shared" si="50"/>
        <v>0.1915159041299995</v>
      </c>
      <c r="L218" s="31">
        <v>0</v>
      </c>
      <c r="M218" s="36">
        <f t="shared" si="51"/>
        <v>0</v>
      </c>
      <c r="N218" s="31">
        <f t="shared" si="52"/>
        <v>16797992</v>
      </c>
      <c r="O218" s="36">
        <f t="shared" si="53"/>
        <v>0.64030910500311955</v>
      </c>
      <c r="P218" s="31">
        <v>6784856</v>
      </c>
      <c r="Q218" s="31">
        <v>24131262</v>
      </c>
      <c r="R218" s="31">
        <v>27462198</v>
      </c>
      <c r="S218" s="31">
        <v>20308048</v>
      </c>
      <c r="T218" s="36">
        <f t="shared" si="54"/>
        <v>0.73949099048808842</v>
      </c>
      <c r="U218" s="36">
        <f t="shared" si="55"/>
        <v>-0.25948833696691576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20023908</v>
      </c>
      <c r="E219" s="31">
        <v>20023908</v>
      </c>
      <c r="F219" s="31">
        <v>1011387</v>
      </c>
      <c r="G219" s="36">
        <f t="shared" si="48"/>
        <v>5.0508971575378793E-2</v>
      </c>
      <c r="H219" s="31">
        <v>1333935</v>
      </c>
      <c r="I219" s="36">
        <f t="shared" si="49"/>
        <v>6.6617115899653551E-2</v>
      </c>
      <c r="J219" s="31">
        <v>1078127</v>
      </c>
      <c r="K219" s="36">
        <f t="shared" si="50"/>
        <v>5.3841987288395454E-2</v>
      </c>
      <c r="L219" s="31">
        <v>0</v>
      </c>
      <c r="M219" s="36">
        <f t="shared" si="51"/>
        <v>0</v>
      </c>
      <c r="N219" s="31">
        <f t="shared" si="52"/>
        <v>3423449</v>
      </c>
      <c r="O219" s="36">
        <f t="shared" si="53"/>
        <v>0.17096807476342779</v>
      </c>
      <c r="P219" s="31">
        <v>825939</v>
      </c>
      <c r="Q219" s="31">
        <v>19070388</v>
      </c>
      <c r="R219" s="31">
        <v>19070388</v>
      </c>
      <c r="S219" s="31">
        <v>2435213</v>
      </c>
      <c r="T219" s="36">
        <f t="shared" si="54"/>
        <v>0.12769603848647443</v>
      </c>
      <c r="U219" s="36">
        <f t="shared" si="55"/>
        <v>0.30533489761350419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12074745</v>
      </c>
      <c r="E220" s="31">
        <v>3528155</v>
      </c>
      <c r="F220" s="31">
        <v>81274</v>
      </c>
      <c r="G220" s="36">
        <f t="shared" si="48"/>
        <v>6.7309081889514021E-3</v>
      </c>
      <c r="H220" s="31">
        <v>40669</v>
      </c>
      <c r="I220" s="36">
        <f t="shared" si="49"/>
        <v>3.368104253961471E-3</v>
      </c>
      <c r="J220" s="31">
        <v>58948</v>
      </c>
      <c r="K220" s="36">
        <f t="shared" si="50"/>
        <v>1.6707882731909453E-2</v>
      </c>
      <c r="L220" s="31">
        <v>0</v>
      </c>
      <c r="M220" s="36">
        <f t="shared" si="51"/>
        <v>0</v>
      </c>
      <c r="N220" s="31">
        <f t="shared" si="52"/>
        <v>180891</v>
      </c>
      <c r="O220" s="36">
        <f t="shared" si="53"/>
        <v>5.1270706644124198E-2</v>
      </c>
      <c r="P220" s="31">
        <v>4248</v>
      </c>
      <c r="Q220" s="31">
        <v>8224008</v>
      </c>
      <c r="R220" s="31">
        <v>2454261</v>
      </c>
      <c r="S220" s="31">
        <v>17616</v>
      </c>
      <c r="T220" s="36">
        <f t="shared" si="54"/>
        <v>7.1777207069663737E-3</v>
      </c>
      <c r="U220" s="36">
        <f t="shared" si="55"/>
        <v>12.876647834274953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5470585</v>
      </c>
      <c r="E222" s="31">
        <v>5544585</v>
      </c>
      <c r="F222" s="31">
        <v>109310</v>
      </c>
      <c r="G222" s="36">
        <f t="shared" si="48"/>
        <v>1.998140966642507E-2</v>
      </c>
      <c r="H222" s="31">
        <v>239222</v>
      </c>
      <c r="I222" s="36">
        <f t="shared" si="49"/>
        <v>4.372877854927764E-2</v>
      </c>
      <c r="J222" s="31">
        <v>165688</v>
      </c>
      <c r="K222" s="36">
        <f t="shared" si="50"/>
        <v>2.9882849663229981E-2</v>
      </c>
      <c r="L222" s="31">
        <v>0</v>
      </c>
      <c r="M222" s="36">
        <f t="shared" si="51"/>
        <v>0</v>
      </c>
      <c r="N222" s="31">
        <f t="shared" si="52"/>
        <v>514220</v>
      </c>
      <c r="O222" s="36">
        <f t="shared" si="53"/>
        <v>9.2742739086874845E-2</v>
      </c>
      <c r="P222" s="31">
        <v>416148</v>
      </c>
      <c r="Q222" s="31">
        <v>4950000</v>
      </c>
      <c r="R222" s="31">
        <v>5230000</v>
      </c>
      <c r="S222" s="31">
        <v>646017</v>
      </c>
      <c r="T222" s="36">
        <f t="shared" si="54"/>
        <v>0.12352141491395793</v>
      </c>
      <c r="U222" s="36">
        <f t="shared" si="55"/>
        <v>-0.60185318684698719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479000</v>
      </c>
      <c r="E223" s="31">
        <v>479000</v>
      </c>
      <c r="F223" s="31">
        <v>8599</v>
      </c>
      <c r="G223" s="36">
        <f t="shared" si="48"/>
        <v>1.7951983298538622E-2</v>
      </c>
      <c r="H223" s="31">
        <v>86497</v>
      </c>
      <c r="I223" s="36">
        <f t="shared" si="49"/>
        <v>0.18057828810020876</v>
      </c>
      <c r="J223" s="31">
        <v>10502</v>
      </c>
      <c r="K223" s="36">
        <f t="shared" si="50"/>
        <v>2.1924843423799582E-2</v>
      </c>
      <c r="L223" s="31">
        <v>0</v>
      </c>
      <c r="M223" s="36">
        <f t="shared" si="51"/>
        <v>0</v>
      </c>
      <c r="N223" s="31">
        <f t="shared" si="52"/>
        <v>105598</v>
      </c>
      <c r="O223" s="36">
        <f t="shared" si="53"/>
        <v>0.22045511482254698</v>
      </c>
      <c r="P223" s="31">
        <v>4843</v>
      </c>
      <c r="Q223" s="31">
        <v>174000</v>
      </c>
      <c r="R223" s="31">
        <v>174000</v>
      </c>
      <c r="S223" s="31">
        <v>34732</v>
      </c>
      <c r="T223" s="36">
        <f t="shared" si="54"/>
        <v>0.19960919540229885</v>
      </c>
      <c r="U223" s="36">
        <f t="shared" si="55"/>
        <v>1.1684906049969026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67541143</v>
      </c>
      <c r="E224" s="32">
        <f>SUM(E217:E223)</f>
        <v>58432983</v>
      </c>
      <c r="F224" s="32">
        <f>SUM(F217:F223)</f>
        <v>8244923</v>
      </c>
      <c r="G224" s="37">
        <f t="shared" si="48"/>
        <v>0.12207260099225742</v>
      </c>
      <c r="H224" s="32">
        <f>SUM(H217:H223)</f>
        <v>7138971</v>
      </c>
      <c r="I224" s="37">
        <f t="shared" si="49"/>
        <v>0.105698107596432</v>
      </c>
      <c r="J224" s="32">
        <f>SUM(J217:J223)</f>
        <v>6996147</v>
      </c>
      <c r="K224" s="37">
        <f t="shared" si="50"/>
        <v>0.1197294172026097</v>
      </c>
      <c r="L224" s="32">
        <f>SUM(L217:L223)</f>
        <v>0</v>
      </c>
      <c r="M224" s="37">
        <f t="shared" si="51"/>
        <v>0</v>
      </c>
      <c r="N224" s="32">
        <f t="shared" si="52"/>
        <v>22380041</v>
      </c>
      <c r="O224" s="37">
        <f t="shared" si="53"/>
        <v>0.38300356837849608</v>
      </c>
      <c r="P224" s="32">
        <f>SUM(P217:P223)</f>
        <v>8898522</v>
      </c>
      <c r="Q224" s="32">
        <f>SUM(Q217:Q223)</f>
        <v>58765521</v>
      </c>
      <c r="R224" s="32">
        <f>SUM(R217:R223)</f>
        <v>57013990</v>
      </c>
      <c r="S224" s="32">
        <f>SUM(S217:S223)</f>
        <v>25319183</v>
      </c>
      <c r="T224" s="37">
        <f t="shared" si="54"/>
        <v>0.444087196844143</v>
      </c>
      <c r="U224" s="37">
        <f t="shared" si="55"/>
        <v>-0.21378550280597164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1100000</v>
      </c>
      <c r="E225" s="31">
        <v>1100000</v>
      </c>
      <c r="F225" s="31">
        <v>240150</v>
      </c>
      <c r="G225" s="36">
        <f t="shared" si="48"/>
        <v>0.21831818181818183</v>
      </c>
      <c r="H225" s="31">
        <v>401229</v>
      </c>
      <c r="I225" s="36">
        <f t="shared" si="49"/>
        <v>0.36475363636363639</v>
      </c>
      <c r="J225" s="31">
        <v>428641</v>
      </c>
      <c r="K225" s="36">
        <f t="shared" si="50"/>
        <v>0.38967363636363639</v>
      </c>
      <c r="L225" s="31">
        <v>0</v>
      </c>
      <c r="M225" s="36">
        <f t="shared" si="51"/>
        <v>0</v>
      </c>
      <c r="N225" s="31">
        <f t="shared" si="52"/>
        <v>1070020</v>
      </c>
      <c r="O225" s="36">
        <f t="shared" si="53"/>
        <v>0.97274545454545458</v>
      </c>
      <c r="P225" s="31">
        <v>537958</v>
      </c>
      <c r="Q225" s="31">
        <v>0</v>
      </c>
      <c r="R225" s="31">
        <v>0</v>
      </c>
      <c r="S225" s="31">
        <v>1363292</v>
      </c>
      <c r="T225" s="36">
        <f t="shared" si="54"/>
        <v>0</v>
      </c>
      <c r="U225" s="36">
        <f t="shared" si="55"/>
        <v>-0.2032073135821012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51423</v>
      </c>
      <c r="E226" s="31">
        <v>3544347</v>
      </c>
      <c r="F226" s="31">
        <v>52689</v>
      </c>
      <c r="G226" s="36">
        <f t="shared" si="48"/>
        <v>1.0246193337611575</v>
      </c>
      <c r="H226" s="31">
        <v>36906</v>
      </c>
      <c r="I226" s="36">
        <f t="shared" si="49"/>
        <v>0.71769441689516367</v>
      </c>
      <c r="J226" s="31">
        <v>23929</v>
      </c>
      <c r="K226" s="36">
        <f t="shared" si="50"/>
        <v>6.7513141348744914E-3</v>
      </c>
      <c r="L226" s="31">
        <v>0</v>
      </c>
      <c r="M226" s="36">
        <f t="shared" si="51"/>
        <v>0</v>
      </c>
      <c r="N226" s="31">
        <f t="shared" si="52"/>
        <v>113524</v>
      </c>
      <c r="O226" s="36">
        <f t="shared" si="53"/>
        <v>3.2029595296397331E-2</v>
      </c>
      <c r="P226" s="31">
        <v>76994</v>
      </c>
      <c r="Q226" s="31">
        <v>9787576</v>
      </c>
      <c r="R226" s="31">
        <v>3037918</v>
      </c>
      <c r="S226" s="31">
        <v>138583</v>
      </c>
      <c r="T226" s="36">
        <f t="shared" si="54"/>
        <v>4.5617755317951307E-2</v>
      </c>
      <c r="U226" s="36">
        <f t="shared" si="55"/>
        <v>-0.68920954879601015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11242</v>
      </c>
      <c r="E227" s="31">
        <v>11170</v>
      </c>
      <c r="F227" s="31">
        <v>37796</v>
      </c>
      <c r="G227" s="36">
        <f t="shared" si="48"/>
        <v>3.3620352250489236</v>
      </c>
      <c r="H227" s="31">
        <v>17110</v>
      </c>
      <c r="I227" s="36">
        <f t="shared" si="49"/>
        <v>1.521971179505426</v>
      </c>
      <c r="J227" s="31">
        <v>16156963</v>
      </c>
      <c r="K227" s="36">
        <f t="shared" si="50"/>
        <v>1446.460429722471</v>
      </c>
      <c r="L227" s="31">
        <v>0</v>
      </c>
      <c r="M227" s="36">
        <f t="shared" si="51"/>
        <v>0</v>
      </c>
      <c r="N227" s="31">
        <f t="shared" si="52"/>
        <v>16211869</v>
      </c>
      <c r="O227" s="36">
        <f t="shared" si="53"/>
        <v>1451.3759176365263</v>
      </c>
      <c r="P227" s="31">
        <v>0</v>
      </c>
      <c r="Q227" s="31">
        <v>0</v>
      </c>
      <c r="R227" s="31">
        <v>0</v>
      </c>
      <c r="S227" s="31">
        <v>4263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42406953</v>
      </c>
      <c r="E228" s="31">
        <v>26962264</v>
      </c>
      <c r="F228" s="31">
        <v>718939</v>
      </c>
      <c r="G228" s="36">
        <f t="shared" si="48"/>
        <v>1.6953328384616551E-2</v>
      </c>
      <c r="H228" s="31">
        <v>587535</v>
      </c>
      <c r="I228" s="36">
        <f t="shared" si="49"/>
        <v>1.3854685574792417E-2</v>
      </c>
      <c r="J228" s="31">
        <v>556775</v>
      </c>
      <c r="K228" s="36">
        <f t="shared" si="50"/>
        <v>2.065015756837037E-2</v>
      </c>
      <c r="L228" s="31">
        <v>0</v>
      </c>
      <c r="M228" s="36">
        <f t="shared" si="51"/>
        <v>0</v>
      </c>
      <c r="N228" s="31">
        <f t="shared" si="52"/>
        <v>1863249</v>
      </c>
      <c r="O228" s="36">
        <f t="shared" si="53"/>
        <v>6.9105806545029014E-2</v>
      </c>
      <c r="P228" s="31">
        <v>368592</v>
      </c>
      <c r="Q228" s="31">
        <v>10883136</v>
      </c>
      <c r="R228" s="31">
        <v>4879869</v>
      </c>
      <c r="S228" s="31">
        <v>1854785</v>
      </c>
      <c r="T228" s="36">
        <f t="shared" si="54"/>
        <v>0.38008909665402901</v>
      </c>
      <c r="U228" s="36">
        <f t="shared" si="55"/>
        <v>0.51054553544298309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43569618</v>
      </c>
      <c r="E230" s="32">
        <f>SUM(E225:E229)</f>
        <v>31617781</v>
      </c>
      <c r="F230" s="32">
        <f>SUM(F225:F229)</f>
        <v>1049574</v>
      </c>
      <c r="G230" s="37">
        <f t="shared" si="48"/>
        <v>2.4089584627526455E-2</v>
      </c>
      <c r="H230" s="32">
        <f>SUM(H225:H229)</f>
        <v>1042780</v>
      </c>
      <c r="I230" s="37">
        <f t="shared" si="49"/>
        <v>2.3933650278962739E-2</v>
      </c>
      <c r="J230" s="32">
        <f>SUM(J225:J229)</f>
        <v>17166308</v>
      </c>
      <c r="K230" s="37">
        <f t="shared" si="50"/>
        <v>0.54293209254627961</v>
      </c>
      <c r="L230" s="32">
        <f>SUM(L225:L229)</f>
        <v>0</v>
      </c>
      <c r="M230" s="37">
        <f t="shared" si="51"/>
        <v>0</v>
      </c>
      <c r="N230" s="32">
        <f t="shared" si="52"/>
        <v>19258662</v>
      </c>
      <c r="O230" s="37">
        <f t="shared" si="53"/>
        <v>0.60910858987858763</v>
      </c>
      <c r="P230" s="32">
        <f>SUM(P225:P229)</f>
        <v>983544</v>
      </c>
      <c r="Q230" s="32">
        <f>SUM(Q225:Q229)</f>
        <v>20670712</v>
      </c>
      <c r="R230" s="32">
        <f>SUM(R225:R229)</f>
        <v>7917787</v>
      </c>
      <c r="S230" s="32">
        <f>SUM(S225:S229)</f>
        <v>3360923</v>
      </c>
      <c r="T230" s="37">
        <f t="shared" si="54"/>
        <v>0.42447757182657225</v>
      </c>
      <c r="U230" s="37">
        <f t="shared" si="55"/>
        <v>16.453523177407416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188886316</v>
      </c>
      <c r="E231" s="32">
        <f>SUM(E208:E215,E217:E223,E225:E229)</f>
        <v>154276996</v>
      </c>
      <c r="F231" s="32">
        <f>SUM(F208:F215,F217:F223,F225:F229)</f>
        <v>13825490</v>
      </c>
      <c r="G231" s="37">
        <f t="shared" si="48"/>
        <v>7.3194767587081322E-2</v>
      </c>
      <c r="H231" s="32">
        <f>SUM(H208:H215,H217:H223,H225:H229)</f>
        <v>11689557</v>
      </c>
      <c r="I231" s="37">
        <f t="shared" si="49"/>
        <v>6.1886732970110978E-2</v>
      </c>
      <c r="J231" s="32">
        <f>SUM(J208:J215,J217:J223,J225:J229)</f>
        <v>27784206</v>
      </c>
      <c r="K231" s="37">
        <f t="shared" si="50"/>
        <v>0.18009299325480774</v>
      </c>
      <c r="L231" s="32">
        <f>SUM(L208:L215,L217:L223,L225:L229)</f>
        <v>0</v>
      </c>
      <c r="M231" s="37">
        <f t="shared" si="51"/>
        <v>0</v>
      </c>
      <c r="N231" s="32">
        <f t="shared" si="52"/>
        <v>53299253</v>
      </c>
      <c r="O231" s="37">
        <f t="shared" si="53"/>
        <v>0.34547764334223879</v>
      </c>
      <c r="P231" s="32">
        <f>SUM(P208:P215,P217:P223,P225:P229)</f>
        <v>12757395</v>
      </c>
      <c r="Q231" s="32">
        <f>SUM(Q208:Q215,Q217:Q223,Q225:Q229)</f>
        <v>148540389</v>
      </c>
      <c r="R231" s="32">
        <f>SUM(R208:R215,R217:R223,R225:R229)</f>
        <v>129288110</v>
      </c>
      <c r="S231" s="32">
        <f>SUM(S208:S215,S217:S223,S225:S229)</f>
        <v>38330211</v>
      </c>
      <c r="T231" s="37">
        <f t="shared" si="54"/>
        <v>0.29647127643833604</v>
      </c>
      <c r="U231" s="37">
        <f t="shared" si="55"/>
        <v>1.1778902354281575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2150</v>
      </c>
      <c r="E235" s="31">
        <v>11178</v>
      </c>
      <c r="F235" s="31">
        <v>0</v>
      </c>
      <c r="G235" s="36">
        <f t="shared" si="56"/>
        <v>0</v>
      </c>
      <c r="H235" s="31">
        <v>4514</v>
      </c>
      <c r="I235" s="36">
        <f t="shared" si="57"/>
        <v>2.0995348837209304</v>
      </c>
      <c r="J235" s="31">
        <v>832</v>
      </c>
      <c r="K235" s="36">
        <f t="shared" si="58"/>
        <v>7.4431919842547864E-2</v>
      </c>
      <c r="L235" s="31">
        <v>0</v>
      </c>
      <c r="M235" s="36">
        <f t="shared" si="59"/>
        <v>0</v>
      </c>
      <c r="N235" s="31">
        <f t="shared" si="60"/>
        <v>5346</v>
      </c>
      <c r="O235" s="36">
        <f t="shared" si="61"/>
        <v>0.47826086956521741</v>
      </c>
      <c r="P235" s="31">
        <v>1342</v>
      </c>
      <c r="Q235" s="31">
        <v>8500</v>
      </c>
      <c r="R235" s="31">
        <v>8500</v>
      </c>
      <c r="S235" s="31">
        <v>1653</v>
      </c>
      <c r="T235" s="36">
        <f t="shared" si="62"/>
        <v>0.19447058823529412</v>
      </c>
      <c r="U235" s="36">
        <f t="shared" si="63"/>
        <v>-0.38002980625931448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116205073</v>
      </c>
      <c r="E236" s="31">
        <v>130175073</v>
      </c>
      <c r="F236" s="31">
        <v>14693298</v>
      </c>
      <c r="G236" s="36">
        <f t="shared" si="56"/>
        <v>0.12644282750031061</v>
      </c>
      <c r="H236" s="31">
        <v>27480027</v>
      </c>
      <c r="I236" s="36">
        <f t="shared" si="57"/>
        <v>0.23647872068373468</v>
      </c>
      <c r="J236" s="31">
        <v>42338582</v>
      </c>
      <c r="K236" s="36">
        <f t="shared" si="58"/>
        <v>0.32524338972331518</v>
      </c>
      <c r="L236" s="31">
        <v>0</v>
      </c>
      <c r="M236" s="36">
        <f t="shared" si="59"/>
        <v>0</v>
      </c>
      <c r="N236" s="31">
        <f t="shared" si="60"/>
        <v>84511907</v>
      </c>
      <c r="O236" s="36">
        <f t="shared" si="61"/>
        <v>0.64921728140686352</v>
      </c>
      <c r="P236" s="31">
        <v>28937175</v>
      </c>
      <c r="Q236" s="31">
        <v>131281954</v>
      </c>
      <c r="R236" s="31">
        <v>111281954</v>
      </c>
      <c r="S236" s="31">
        <v>51742981</v>
      </c>
      <c r="T236" s="36">
        <f t="shared" si="62"/>
        <v>0.46497189472427847</v>
      </c>
      <c r="U236" s="36">
        <f t="shared" si="63"/>
        <v>0.46312077803033636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4000000</v>
      </c>
      <c r="E238" s="31">
        <v>4000000</v>
      </c>
      <c r="F238" s="31">
        <v>253722</v>
      </c>
      <c r="G238" s="36">
        <f t="shared" si="56"/>
        <v>6.3430500000000001E-2</v>
      </c>
      <c r="H238" s="31">
        <v>289214</v>
      </c>
      <c r="I238" s="36">
        <f t="shared" si="57"/>
        <v>7.2303500000000007E-2</v>
      </c>
      <c r="J238" s="31">
        <v>1290865</v>
      </c>
      <c r="K238" s="36">
        <f t="shared" si="58"/>
        <v>0.32271624999999998</v>
      </c>
      <c r="L238" s="31">
        <v>0</v>
      </c>
      <c r="M238" s="36">
        <f t="shared" si="59"/>
        <v>0</v>
      </c>
      <c r="N238" s="31">
        <f t="shared" si="60"/>
        <v>1833801</v>
      </c>
      <c r="O238" s="36">
        <f t="shared" si="61"/>
        <v>0.45845025</v>
      </c>
      <c r="P238" s="31">
        <v>89147</v>
      </c>
      <c r="Q238" s="31">
        <v>4000000</v>
      </c>
      <c r="R238" s="31">
        <v>4000000</v>
      </c>
      <c r="S238" s="31">
        <v>89147</v>
      </c>
      <c r="T238" s="36">
        <f t="shared" si="62"/>
        <v>2.2286750000000001E-2</v>
      </c>
      <c r="U238" s="36">
        <f t="shared" si="63"/>
        <v>13.480184414506377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120207223</v>
      </c>
      <c r="E240" s="32">
        <f>SUM(E234:E239)</f>
        <v>134186251</v>
      </c>
      <c r="F240" s="32">
        <f>SUM(F234:F239)</f>
        <v>14947020</v>
      </c>
      <c r="G240" s="37">
        <f t="shared" si="56"/>
        <v>0.12434377591436414</v>
      </c>
      <c r="H240" s="32">
        <f>SUM(H234:H239)</f>
        <v>27773755</v>
      </c>
      <c r="I240" s="37">
        <f t="shared" si="57"/>
        <v>0.2310489694949529</v>
      </c>
      <c r="J240" s="32">
        <f>SUM(J234:J239)</f>
        <v>43630279</v>
      </c>
      <c r="K240" s="37">
        <f t="shared" si="58"/>
        <v>0.32514716429479801</v>
      </c>
      <c r="L240" s="32">
        <f>SUM(L234:L239)</f>
        <v>0</v>
      </c>
      <c r="M240" s="37">
        <f t="shared" si="59"/>
        <v>0</v>
      </c>
      <c r="N240" s="32">
        <f t="shared" si="60"/>
        <v>86351054</v>
      </c>
      <c r="O240" s="37">
        <f t="shared" si="61"/>
        <v>0.64351640616295336</v>
      </c>
      <c r="P240" s="32">
        <f>SUM(P234:P239)</f>
        <v>29027664</v>
      </c>
      <c r="Q240" s="32">
        <f>SUM(Q234:Q239)</f>
        <v>135290454</v>
      </c>
      <c r="R240" s="32">
        <f>SUM(R234:R239)</f>
        <v>115290454</v>
      </c>
      <c r="S240" s="32">
        <f>SUM(S234:S239)</f>
        <v>51833781</v>
      </c>
      <c r="T240" s="37">
        <f t="shared" si="62"/>
        <v>0.44959299926080609</v>
      </c>
      <c r="U240" s="37">
        <f t="shared" si="63"/>
        <v>0.50305856509845226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19855008</v>
      </c>
      <c r="E241" s="31">
        <v>19755012</v>
      </c>
      <c r="F241" s="31">
        <v>7868153</v>
      </c>
      <c r="G241" s="36">
        <f t="shared" si="56"/>
        <v>0.39628052529618724</v>
      </c>
      <c r="H241" s="31">
        <v>0</v>
      </c>
      <c r="I241" s="36">
        <f t="shared" si="57"/>
        <v>0</v>
      </c>
      <c r="J241" s="31">
        <v>4720962</v>
      </c>
      <c r="K241" s="36">
        <f t="shared" si="58"/>
        <v>0.23897540533004991</v>
      </c>
      <c r="L241" s="31">
        <v>0</v>
      </c>
      <c r="M241" s="36">
        <f t="shared" si="59"/>
        <v>0</v>
      </c>
      <c r="N241" s="31">
        <f t="shared" si="60"/>
        <v>12589115</v>
      </c>
      <c r="O241" s="36">
        <f t="shared" si="61"/>
        <v>0.63726182499914452</v>
      </c>
      <c r="P241" s="31">
        <v>5141844</v>
      </c>
      <c r="Q241" s="31">
        <v>19674266</v>
      </c>
      <c r="R241" s="31">
        <v>19766858</v>
      </c>
      <c r="S241" s="31">
        <v>18165248</v>
      </c>
      <c r="T241" s="36">
        <f t="shared" si="62"/>
        <v>0.91897498327756488</v>
      </c>
      <c r="U241" s="36">
        <f t="shared" si="63"/>
        <v>-8.185429196218319E-2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1153582</v>
      </c>
      <c r="E243" s="31">
        <v>1153582</v>
      </c>
      <c r="F243" s="31">
        <v>67160</v>
      </c>
      <c r="G243" s="36">
        <f t="shared" si="56"/>
        <v>5.8218661525578592E-2</v>
      </c>
      <c r="H243" s="31">
        <v>186336</v>
      </c>
      <c r="I243" s="36">
        <f t="shared" si="57"/>
        <v>0.16152817918448797</v>
      </c>
      <c r="J243" s="31">
        <v>59062</v>
      </c>
      <c r="K243" s="36">
        <f t="shared" si="58"/>
        <v>5.1198787775814811E-2</v>
      </c>
      <c r="L243" s="31">
        <v>0</v>
      </c>
      <c r="M243" s="36">
        <f t="shared" si="59"/>
        <v>0</v>
      </c>
      <c r="N243" s="31">
        <f t="shared" si="60"/>
        <v>312558</v>
      </c>
      <c r="O243" s="36">
        <f t="shared" si="61"/>
        <v>0.27094562848588138</v>
      </c>
      <c r="P243" s="31">
        <v>40640</v>
      </c>
      <c r="Q243" s="31">
        <v>1134888</v>
      </c>
      <c r="R243" s="31">
        <v>1134888</v>
      </c>
      <c r="S243" s="31">
        <v>103954</v>
      </c>
      <c r="T243" s="36">
        <f t="shared" si="62"/>
        <v>9.1598466104144197E-2</v>
      </c>
      <c r="U243" s="36">
        <f t="shared" si="63"/>
        <v>0.45329724409448824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21008590</v>
      </c>
      <c r="E247" s="32">
        <f>SUM(E241:E246)</f>
        <v>20908594</v>
      </c>
      <c r="F247" s="32">
        <f>SUM(F241:F246)</f>
        <v>7935313</v>
      </c>
      <c r="G247" s="37">
        <f t="shared" si="56"/>
        <v>0.37771754315734657</v>
      </c>
      <c r="H247" s="32">
        <f>SUM(H241:H246)</f>
        <v>186336</v>
      </c>
      <c r="I247" s="37">
        <f t="shared" si="57"/>
        <v>8.8695148032304875E-3</v>
      </c>
      <c r="J247" s="32">
        <f>SUM(J241:J246)</f>
        <v>4780024</v>
      </c>
      <c r="K247" s="37">
        <f t="shared" si="58"/>
        <v>0.22861527657000752</v>
      </c>
      <c r="L247" s="32">
        <f>SUM(L241:L246)</f>
        <v>0</v>
      </c>
      <c r="M247" s="37">
        <f t="shared" si="59"/>
        <v>0</v>
      </c>
      <c r="N247" s="32">
        <f t="shared" si="60"/>
        <v>12901673</v>
      </c>
      <c r="O247" s="37">
        <f t="shared" si="61"/>
        <v>0.61705119913849782</v>
      </c>
      <c r="P247" s="32">
        <f>SUM(P241:P246)</f>
        <v>5182484</v>
      </c>
      <c r="Q247" s="32">
        <f>SUM(Q241:Q246)</f>
        <v>20809154</v>
      </c>
      <c r="R247" s="32">
        <f>SUM(R241:R246)</f>
        <v>20901746</v>
      </c>
      <c r="S247" s="32">
        <f>SUM(S241:S246)</f>
        <v>18269202</v>
      </c>
      <c r="T247" s="37">
        <f t="shared" si="62"/>
        <v>0.8740514787616307</v>
      </c>
      <c r="U247" s="37">
        <f t="shared" si="63"/>
        <v>-7.765774095974054E-2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2525640</v>
      </c>
      <c r="E249" s="31">
        <v>3675640</v>
      </c>
      <c r="F249" s="31">
        <v>142880</v>
      </c>
      <c r="G249" s="36">
        <f t="shared" si="56"/>
        <v>5.6571799623065834E-2</v>
      </c>
      <c r="H249" s="31">
        <v>86952</v>
      </c>
      <c r="I249" s="36">
        <f t="shared" si="57"/>
        <v>3.4427709412267783E-2</v>
      </c>
      <c r="J249" s="31">
        <v>132634</v>
      </c>
      <c r="K249" s="36">
        <f t="shared" si="58"/>
        <v>3.6084600232884616E-2</v>
      </c>
      <c r="L249" s="31">
        <v>0</v>
      </c>
      <c r="M249" s="36">
        <f t="shared" si="59"/>
        <v>0</v>
      </c>
      <c r="N249" s="31">
        <f t="shared" si="60"/>
        <v>362466</v>
      </c>
      <c r="O249" s="36">
        <f t="shared" si="61"/>
        <v>9.8613030655885781E-2</v>
      </c>
      <c r="P249" s="31">
        <v>136617</v>
      </c>
      <c r="Q249" s="31">
        <v>2452320</v>
      </c>
      <c r="R249" s="31">
        <v>2452320</v>
      </c>
      <c r="S249" s="31">
        <v>448464</v>
      </c>
      <c r="T249" s="36">
        <f t="shared" si="62"/>
        <v>0.18287336073595614</v>
      </c>
      <c r="U249" s="36">
        <f t="shared" si="63"/>
        <v>-2.9154497610107133E-2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950000</v>
      </c>
      <c r="E251" s="31">
        <v>950000</v>
      </c>
      <c r="F251" s="31">
        <v>231736</v>
      </c>
      <c r="G251" s="36">
        <f t="shared" si="56"/>
        <v>0.24393263157894737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231736</v>
      </c>
      <c r="O251" s="36">
        <f t="shared" si="61"/>
        <v>0.24393263157894737</v>
      </c>
      <c r="P251" s="31">
        <v>0</v>
      </c>
      <c r="Q251" s="31">
        <v>1270000</v>
      </c>
      <c r="R251" s="31">
        <v>1270000</v>
      </c>
      <c r="S251" s="31">
        <v>318000</v>
      </c>
      <c r="T251" s="36">
        <f t="shared" si="62"/>
        <v>0.25039370078740159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41635024</v>
      </c>
      <c r="E253" s="31">
        <v>41635024</v>
      </c>
      <c r="F253" s="31">
        <v>17347876</v>
      </c>
      <c r="G253" s="36">
        <f t="shared" si="56"/>
        <v>0.41666544974250525</v>
      </c>
      <c r="H253" s="31">
        <v>8552889</v>
      </c>
      <c r="I253" s="36">
        <f t="shared" si="57"/>
        <v>0.20542534093411355</v>
      </c>
      <c r="J253" s="31">
        <v>15734260</v>
      </c>
      <c r="K253" s="36">
        <f t="shared" si="58"/>
        <v>0.37790923334162124</v>
      </c>
      <c r="L253" s="31">
        <v>0</v>
      </c>
      <c r="M253" s="36">
        <f t="shared" si="59"/>
        <v>0</v>
      </c>
      <c r="N253" s="31">
        <f t="shared" si="60"/>
        <v>41635025</v>
      </c>
      <c r="O253" s="36">
        <f t="shared" si="61"/>
        <v>1.0000000240182401</v>
      </c>
      <c r="P253" s="31">
        <v>0</v>
      </c>
      <c r="Q253" s="31">
        <v>38935699</v>
      </c>
      <c r="R253" s="31">
        <v>38935699</v>
      </c>
      <c r="S253" s="31">
        <v>21277469</v>
      </c>
      <c r="T253" s="36">
        <f t="shared" si="62"/>
        <v>0.54647712886829125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45110664</v>
      </c>
      <c r="E254" s="32">
        <f>SUM(E248:E253)</f>
        <v>46260664</v>
      </c>
      <c r="F254" s="32">
        <f>SUM(F248:F253)</f>
        <v>17722492</v>
      </c>
      <c r="G254" s="37">
        <f t="shared" si="56"/>
        <v>0.39286701698738019</v>
      </c>
      <c r="H254" s="32">
        <f>SUM(H248:H253)</f>
        <v>8639841</v>
      </c>
      <c r="I254" s="37">
        <f t="shared" si="57"/>
        <v>0.19152546723763586</v>
      </c>
      <c r="J254" s="32">
        <f>SUM(J248:J253)</f>
        <v>15866894</v>
      </c>
      <c r="K254" s="37">
        <f t="shared" si="58"/>
        <v>0.3429888944092977</v>
      </c>
      <c r="L254" s="32">
        <f>SUM(L248:L253)</f>
        <v>0</v>
      </c>
      <c r="M254" s="37">
        <f t="shared" si="59"/>
        <v>0</v>
      </c>
      <c r="N254" s="32">
        <f t="shared" si="60"/>
        <v>42229227</v>
      </c>
      <c r="O254" s="37">
        <f t="shared" si="61"/>
        <v>0.91285388813269086</v>
      </c>
      <c r="P254" s="32">
        <f>SUM(P248:P253)</f>
        <v>136617</v>
      </c>
      <c r="Q254" s="32">
        <f>SUM(Q248:Q253)</f>
        <v>42658019</v>
      </c>
      <c r="R254" s="32">
        <f>SUM(R248:R253)</f>
        <v>42658019</v>
      </c>
      <c r="S254" s="32">
        <f>SUM(S248:S253)</f>
        <v>22043933</v>
      </c>
      <c r="T254" s="37">
        <f t="shared" si="62"/>
        <v>0.51675941632451339</v>
      </c>
      <c r="U254" s="37">
        <f t="shared" si="63"/>
        <v>115.14143188622207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31777995</v>
      </c>
      <c r="E255" s="31">
        <v>28544542</v>
      </c>
      <c r="F255" s="31">
        <v>3272462</v>
      </c>
      <c r="G255" s="36">
        <f t="shared" si="56"/>
        <v>0.10297886949758787</v>
      </c>
      <c r="H255" s="31">
        <v>9835871</v>
      </c>
      <c r="I255" s="36">
        <f t="shared" si="57"/>
        <v>0.30951830032070937</v>
      </c>
      <c r="J255" s="31">
        <v>9676682</v>
      </c>
      <c r="K255" s="36">
        <f t="shared" si="58"/>
        <v>0.33900288188193733</v>
      </c>
      <c r="L255" s="31">
        <v>0</v>
      </c>
      <c r="M255" s="36">
        <f t="shared" si="59"/>
        <v>0</v>
      </c>
      <c r="N255" s="31">
        <f t="shared" si="60"/>
        <v>22785015</v>
      </c>
      <c r="O255" s="36">
        <f t="shared" si="61"/>
        <v>0.79822668025291843</v>
      </c>
      <c r="P255" s="31">
        <v>9270291</v>
      </c>
      <c r="Q255" s="31">
        <v>33404145</v>
      </c>
      <c r="R255" s="31">
        <v>32444439</v>
      </c>
      <c r="S255" s="31">
        <v>21306936</v>
      </c>
      <c r="T255" s="36">
        <f t="shared" si="62"/>
        <v>0.65672074034012429</v>
      </c>
      <c r="U255" s="36">
        <f t="shared" si="63"/>
        <v>4.3837998181502691E-2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17540147</v>
      </c>
      <c r="E257" s="31">
        <v>16517635</v>
      </c>
      <c r="F257" s="31">
        <v>24251</v>
      </c>
      <c r="G257" s="36">
        <f t="shared" si="56"/>
        <v>1.3825995871072233E-3</v>
      </c>
      <c r="H257" s="31">
        <v>4252202</v>
      </c>
      <c r="I257" s="36">
        <f t="shared" si="57"/>
        <v>0.24242681660535684</v>
      </c>
      <c r="J257" s="31">
        <v>4627021</v>
      </c>
      <c r="K257" s="36">
        <f t="shared" si="58"/>
        <v>0.28012611975019425</v>
      </c>
      <c r="L257" s="31">
        <v>0</v>
      </c>
      <c r="M257" s="36">
        <f t="shared" si="59"/>
        <v>0</v>
      </c>
      <c r="N257" s="31">
        <f t="shared" si="60"/>
        <v>8903474</v>
      </c>
      <c r="O257" s="36">
        <f t="shared" si="61"/>
        <v>0.53902837785191404</v>
      </c>
      <c r="P257" s="31">
        <v>46658</v>
      </c>
      <c r="Q257" s="31">
        <v>92654150</v>
      </c>
      <c r="R257" s="31">
        <v>16750150</v>
      </c>
      <c r="S257" s="31">
        <v>997249</v>
      </c>
      <c r="T257" s="36">
        <f t="shared" si="62"/>
        <v>5.9536720566681495E-2</v>
      </c>
      <c r="U257" s="36">
        <f t="shared" si="63"/>
        <v>98.168867075313983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49318142</v>
      </c>
      <c r="E259" s="32">
        <f>SUM(E255:E258)</f>
        <v>45062177</v>
      </c>
      <c r="F259" s="32">
        <f>SUM(F255:F258)</f>
        <v>3296713</v>
      </c>
      <c r="G259" s="37">
        <f t="shared" si="56"/>
        <v>6.684584751793772E-2</v>
      </c>
      <c r="H259" s="32">
        <f>SUM(H255:H258)</f>
        <v>14088073</v>
      </c>
      <c r="I259" s="37">
        <f t="shared" si="57"/>
        <v>0.28565701035533742</v>
      </c>
      <c r="J259" s="32">
        <f>SUM(J255:J258)</f>
        <v>14303703</v>
      </c>
      <c r="K259" s="37">
        <f t="shared" si="58"/>
        <v>0.31742148187825014</v>
      </c>
      <c r="L259" s="32">
        <f>SUM(L255:L258)</f>
        <v>0</v>
      </c>
      <c r="M259" s="37">
        <f t="shared" si="59"/>
        <v>0</v>
      </c>
      <c r="N259" s="32">
        <f t="shared" si="60"/>
        <v>31688489</v>
      </c>
      <c r="O259" s="37">
        <f t="shared" si="61"/>
        <v>0.70321700169967372</v>
      </c>
      <c r="P259" s="32">
        <f>SUM(P255:P258)</f>
        <v>9316949</v>
      </c>
      <c r="Q259" s="32">
        <f>SUM(Q255:Q258)</f>
        <v>126058295</v>
      </c>
      <c r="R259" s="32">
        <f>SUM(R255:R258)</f>
        <v>49194589</v>
      </c>
      <c r="S259" s="32">
        <f>SUM(S255:S258)</f>
        <v>22304185</v>
      </c>
      <c r="T259" s="37">
        <f t="shared" si="62"/>
        <v>0.453386956846006</v>
      </c>
      <c r="U259" s="37">
        <f t="shared" si="63"/>
        <v>0.53523465675297777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235644619</v>
      </c>
      <c r="E260" s="32">
        <f>SUM(E234:E239,E241:E246,E248:E253,E255:E258)</f>
        <v>246417686</v>
      </c>
      <c r="F260" s="32">
        <f>SUM(F234:F239,F241:F246,F248:F253,F255:F258)</f>
        <v>43901538</v>
      </c>
      <c r="G260" s="37">
        <f t="shared" si="56"/>
        <v>0.18630401231440807</v>
      </c>
      <c r="H260" s="32">
        <f>SUM(H234:H239,H241:H246,H248:H253,H255:H258)</f>
        <v>50688005</v>
      </c>
      <c r="I260" s="37">
        <f t="shared" si="57"/>
        <v>0.21510359631848838</v>
      </c>
      <c r="J260" s="32">
        <f>SUM(J234:J239,J241:J246,J248:J253,J255:J258)</f>
        <v>78580900</v>
      </c>
      <c r="K260" s="37">
        <f t="shared" si="58"/>
        <v>0.31889310087913086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173170443</v>
      </c>
      <c r="O260" s="37">
        <f t="shared" si="61"/>
        <v>0.7027516807377211</v>
      </c>
      <c r="P260" s="32">
        <f>SUM(P234:P239,P241:P246,P248:P253,P255:P258)</f>
        <v>43663714</v>
      </c>
      <c r="Q260" s="32">
        <f>SUM(Q234:Q239,Q241:Q246,Q248:Q253,Q255:Q258)</f>
        <v>324815922</v>
      </c>
      <c r="R260" s="32">
        <f>SUM(R234:R239,R241:R246,R248:R253,R255:R258)</f>
        <v>228044808</v>
      </c>
      <c r="S260" s="32">
        <f>SUM(S234:S239,S241:S246,S248:S253,S255:S258)</f>
        <v>114451101</v>
      </c>
      <c r="T260" s="37">
        <f t="shared" si="62"/>
        <v>0.50187988055400057</v>
      </c>
      <c r="U260" s="37">
        <f t="shared" si="63"/>
        <v>0.7996842870489671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5000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124800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9215659</v>
      </c>
      <c r="E264" s="31">
        <v>9535659</v>
      </c>
      <c r="F264" s="31">
        <v>2675032</v>
      </c>
      <c r="G264" s="36">
        <f t="shared" si="64"/>
        <v>0.29027028886376982</v>
      </c>
      <c r="H264" s="31">
        <v>2314472</v>
      </c>
      <c r="I264" s="36">
        <f t="shared" si="65"/>
        <v>0.2511455773265916</v>
      </c>
      <c r="J264" s="31">
        <v>2227793</v>
      </c>
      <c r="K264" s="36">
        <f t="shared" si="66"/>
        <v>0.23362758672473502</v>
      </c>
      <c r="L264" s="31">
        <v>0</v>
      </c>
      <c r="M264" s="36">
        <f t="shared" si="67"/>
        <v>0</v>
      </c>
      <c r="N264" s="31">
        <f t="shared" si="68"/>
        <v>7217297</v>
      </c>
      <c r="O264" s="36">
        <f t="shared" si="69"/>
        <v>0.7568744855494518</v>
      </c>
      <c r="P264" s="31">
        <v>2011274</v>
      </c>
      <c r="Q264" s="31">
        <v>8292623</v>
      </c>
      <c r="R264" s="31">
        <v>8343623</v>
      </c>
      <c r="S264" s="31">
        <v>6076839</v>
      </c>
      <c r="T264" s="36">
        <f t="shared" si="70"/>
        <v>0.72832137789542983</v>
      </c>
      <c r="U264" s="36">
        <f t="shared" si="71"/>
        <v>0.10765266194461809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9220659</v>
      </c>
      <c r="E267" s="32">
        <f>SUM(E263:E266)</f>
        <v>9535659</v>
      </c>
      <c r="F267" s="32">
        <f>SUM(F263:F266)</f>
        <v>2675032</v>
      </c>
      <c r="G267" s="37">
        <f t="shared" si="64"/>
        <v>0.29011288672534141</v>
      </c>
      <c r="H267" s="32">
        <f>SUM(H263:H266)</f>
        <v>2314472</v>
      </c>
      <c r="I267" s="37">
        <f t="shared" si="65"/>
        <v>0.25100939097736941</v>
      </c>
      <c r="J267" s="32">
        <f>SUM(J263:J266)</f>
        <v>2227793</v>
      </c>
      <c r="K267" s="37">
        <f t="shared" si="66"/>
        <v>0.23362758672473502</v>
      </c>
      <c r="L267" s="32">
        <f>SUM(L263:L266)</f>
        <v>0</v>
      </c>
      <c r="M267" s="37">
        <f t="shared" si="67"/>
        <v>0</v>
      </c>
      <c r="N267" s="32">
        <f t="shared" si="68"/>
        <v>7217297</v>
      </c>
      <c r="O267" s="37">
        <f t="shared" si="69"/>
        <v>0.7568744855494518</v>
      </c>
      <c r="P267" s="32">
        <f>SUM(P263:P266)</f>
        <v>2011274</v>
      </c>
      <c r="Q267" s="32">
        <f>SUM(Q263:Q266)</f>
        <v>8417423</v>
      </c>
      <c r="R267" s="32">
        <f>SUM(R263:R266)</f>
        <v>8343623</v>
      </c>
      <c r="S267" s="32">
        <f>SUM(S263:S266)</f>
        <v>6076839</v>
      </c>
      <c r="T267" s="37">
        <f t="shared" si="70"/>
        <v>0.72832137789542983</v>
      </c>
      <c r="U267" s="37">
        <f t="shared" si="71"/>
        <v>0.10765266194461809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132638</v>
      </c>
      <c r="E274" s="31">
        <v>132638</v>
      </c>
      <c r="F274" s="31">
        <v>41730</v>
      </c>
      <c r="G274" s="36">
        <f t="shared" si="64"/>
        <v>0.31461572098493645</v>
      </c>
      <c r="H274" s="31">
        <v>31127</v>
      </c>
      <c r="I274" s="36">
        <f t="shared" si="65"/>
        <v>0.2346763370979659</v>
      </c>
      <c r="J274" s="31">
        <v>3768</v>
      </c>
      <c r="K274" s="36">
        <f t="shared" si="66"/>
        <v>2.8408148494398287E-2</v>
      </c>
      <c r="L274" s="31">
        <v>0</v>
      </c>
      <c r="M274" s="36">
        <f t="shared" si="67"/>
        <v>0</v>
      </c>
      <c r="N274" s="31">
        <f t="shared" si="68"/>
        <v>76625</v>
      </c>
      <c r="O274" s="36">
        <f t="shared" si="69"/>
        <v>0.57770020657730059</v>
      </c>
      <c r="P274" s="31">
        <v>9458</v>
      </c>
      <c r="Q274" s="31">
        <v>106969</v>
      </c>
      <c r="R274" s="31">
        <v>116969</v>
      </c>
      <c r="S274" s="31">
        <v>51543</v>
      </c>
      <c r="T274" s="36">
        <f t="shared" si="70"/>
        <v>0.44065521633937199</v>
      </c>
      <c r="U274" s="36">
        <f t="shared" si="71"/>
        <v>-0.60160710509621484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132638</v>
      </c>
      <c r="E275" s="32">
        <f>SUM(E268:E274)</f>
        <v>132638</v>
      </c>
      <c r="F275" s="32">
        <f>SUM(F268:F274)</f>
        <v>41730</v>
      </c>
      <c r="G275" s="37">
        <f t="shared" si="64"/>
        <v>0.31461572098493645</v>
      </c>
      <c r="H275" s="32">
        <f>SUM(H268:H274)</f>
        <v>31127</v>
      </c>
      <c r="I275" s="37">
        <f t="shared" si="65"/>
        <v>0.2346763370979659</v>
      </c>
      <c r="J275" s="32">
        <f>SUM(J268:J274)</f>
        <v>3768</v>
      </c>
      <c r="K275" s="37">
        <f t="shared" si="66"/>
        <v>2.8408148494398287E-2</v>
      </c>
      <c r="L275" s="32">
        <f>SUM(L268:L274)</f>
        <v>0</v>
      </c>
      <c r="M275" s="37">
        <f t="shared" si="67"/>
        <v>0</v>
      </c>
      <c r="N275" s="32">
        <f t="shared" si="68"/>
        <v>76625</v>
      </c>
      <c r="O275" s="37">
        <f t="shared" si="69"/>
        <v>0.57770020657730059</v>
      </c>
      <c r="P275" s="32">
        <f>SUM(P268:P274)</f>
        <v>9458</v>
      </c>
      <c r="Q275" s="32">
        <f>SUM(Q268:Q274)</f>
        <v>106969</v>
      </c>
      <c r="R275" s="32">
        <f>SUM(R268:R274)</f>
        <v>116969</v>
      </c>
      <c r="S275" s="32">
        <f>SUM(S268:S274)</f>
        <v>51543</v>
      </c>
      <c r="T275" s="37">
        <f t="shared" si="70"/>
        <v>0.44065521633937199</v>
      </c>
      <c r="U275" s="37">
        <f t="shared" si="71"/>
        <v>-0.60160710509621484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1733006</v>
      </c>
      <c r="E278" s="31">
        <v>1733006</v>
      </c>
      <c r="F278" s="31">
        <v>68335</v>
      </c>
      <c r="G278" s="36">
        <f t="shared" si="64"/>
        <v>3.9431484945810918E-2</v>
      </c>
      <c r="H278" s="31">
        <v>115352</v>
      </c>
      <c r="I278" s="36">
        <f t="shared" si="65"/>
        <v>6.6561800709287786E-2</v>
      </c>
      <c r="J278" s="31">
        <v>42016</v>
      </c>
      <c r="K278" s="36">
        <f t="shared" si="66"/>
        <v>2.4244578495400477E-2</v>
      </c>
      <c r="L278" s="31">
        <v>0</v>
      </c>
      <c r="M278" s="36">
        <f t="shared" si="67"/>
        <v>0</v>
      </c>
      <c r="N278" s="31">
        <f t="shared" si="68"/>
        <v>225703</v>
      </c>
      <c r="O278" s="36">
        <f t="shared" si="69"/>
        <v>0.13023786415049918</v>
      </c>
      <c r="P278" s="31">
        <v>131913</v>
      </c>
      <c r="Q278" s="31">
        <v>3392737</v>
      </c>
      <c r="R278" s="31">
        <v>3027892</v>
      </c>
      <c r="S278" s="31">
        <v>353051</v>
      </c>
      <c r="T278" s="36">
        <f t="shared" si="70"/>
        <v>0.11659960130678373</v>
      </c>
      <c r="U278" s="36">
        <f t="shared" si="71"/>
        <v>-0.68148704070106814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850265</v>
      </c>
      <c r="E283" s="31">
        <v>962421</v>
      </c>
      <c r="F283" s="31">
        <v>175680</v>
      </c>
      <c r="G283" s="36">
        <f t="shared" si="64"/>
        <v>0.20661793676089218</v>
      </c>
      <c r="H283" s="31">
        <v>149533</v>
      </c>
      <c r="I283" s="36">
        <f t="shared" si="65"/>
        <v>0.17586634755046957</v>
      </c>
      <c r="J283" s="31">
        <v>99243</v>
      </c>
      <c r="K283" s="36">
        <f t="shared" si="66"/>
        <v>0.10311807410686176</v>
      </c>
      <c r="L283" s="31">
        <v>0</v>
      </c>
      <c r="M283" s="36">
        <f t="shared" si="67"/>
        <v>0</v>
      </c>
      <c r="N283" s="31">
        <f t="shared" si="68"/>
        <v>424456</v>
      </c>
      <c r="O283" s="36">
        <f t="shared" si="69"/>
        <v>0.44102944553371132</v>
      </c>
      <c r="P283" s="31">
        <v>108167</v>
      </c>
      <c r="Q283" s="31">
        <v>409063</v>
      </c>
      <c r="R283" s="31">
        <v>802137</v>
      </c>
      <c r="S283" s="31">
        <v>323461</v>
      </c>
      <c r="T283" s="36">
        <f t="shared" si="70"/>
        <v>0.40324907091930678</v>
      </c>
      <c r="U283" s="36">
        <f t="shared" si="71"/>
        <v>-8.2502057004446794E-2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2583271</v>
      </c>
      <c r="E285" s="32">
        <f>SUM(E276:E284)</f>
        <v>2695427</v>
      </c>
      <c r="F285" s="32">
        <f>SUM(F276:F284)</f>
        <v>244015</v>
      </c>
      <c r="G285" s="37">
        <f t="shared" si="64"/>
        <v>9.4459698575952739E-2</v>
      </c>
      <c r="H285" s="32">
        <f>SUM(H276:H284)</f>
        <v>264885</v>
      </c>
      <c r="I285" s="37">
        <f t="shared" si="65"/>
        <v>0.10253860318952213</v>
      </c>
      <c r="J285" s="32">
        <f>SUM(J276:J284)</f>
        <v>141259</v>
      </c>
      <c r="K285" s="37">
        <f t="shared" si="66"/>
        <v>5.2406909925588788E-2</v>
      </c>
      <c r="L285" s="32">
        <f>SUM(L276:L284)</f>
        <v>0</v>
      </c>
      <c r="M285" s="37">
        <f t="shared" si="67"/>
        <v>0</v>
      </c>
      <c r="N285" s="32">
        <f t="shared" si="68"/>
        <v>650159</v>
      </c>
      <c r="O285" s="37">
        <f t="shared" si="69"/>
        <v>0.2412081647917009</v>
      </c>
      <c r="P285" s="32">
        <f>SUM(P276:P284)</f>
        <v>240080</v>
      </c>
      <c r="Q285" s="32">
        <f>SUM(Q276:Q284)</f>
        <v>3801800</v>
      </c>
      <c r="R285" s="32">
        <f>SUM(R276:R284)</f>
        <v>3830029</v>
      </c>
      <c r="S285" s="32">
        <f>SUM(S276:S284)</f>
        <v>676512</v>
      </c>
      <c r="T285" s="37">
        <f t="shared" si="70"/>
        <v>0.17663364951022564</v>
      </c>
      <c r="U285" s="37">
        <f t="shared" si="71"/>
        <v>-0.41161696101299572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1316957</v>
      </c>
      <c r="E288" s="31">
        <v>1316957</v>
      </c>
      <c r="F288" s="31">
        <v>8040</v>
      </c>
      <c r="G288" s="36">
        <f t="shared" si="64"/>
        <v>6.1049829265496141E-3</v>
      </c>
      <c r="H288" s="31">
        <v>218298</v>
      </c>
      <c r="I288" s="36">
        <f t="shared" si="65"/>
        <v>0.16575939837063777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226338</v>
      </c>
      <c r="O288" s="36">
        <f t="shared" si="69"/>
        <v>0.17186438129718737</v>
      </c>
      <c r="P288" s="31">
        <v>35190</v>
      </c>
      <c r="Q288" s="31">
        <v>1135686</v>
      </c>
      <c r="R288" s="31">
        <v>1849811</v>
      </c>
      <c r="S288" s="31">
        <v>113490</v>
      </c>
      <c r="T288" s="36">
        <f t="shared" si="70"/>
        <v>6.1352213820763307E-2</v>
      </c>
      <c r="U288" s="36">
        <f t="shared" si="71"/>
        <v>-1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8817172</v>
      </c>
      <c r="E290" s="31">
        <v>8878870</v>
      </c>
      <c r="F290" s="31">
        <v>1761686</v>
      </c>
      <c r="G290" s="36">
        <f t="shared" si="64"/>
        <v>0.1998017051272222</v>
      </c>
      <c r="H290" s="31">
        <v>1597782</v>
      </c>
      <c r="I290" s="36">
        <f t="shared" si="65"/>
        <v>0.18121252483222511</v>
      </c>
      <c r="J290" s="31">
        <v>2119113</v>
      </c>
      <c r="K290" s="36">
        <f t="shared" si="66"/>
        <v>0.23866922254746381</v>
      </c>
      <c r="L290" s="31">
        <v>0</v>
      </c>
      <c r="M290" s="36">
        <f t="shared" si="67"/>
        <v>0</v>
      </c>
      <c r="N290" s="31">
        <f t="shared" si="68"/>
        <v>5478581</v>
      </c>
      <c r="O290" s="36">
        <f t="shared" si="69"/>
        <v>0.61703583902005543</v>
      </c>
      <c r="P290" s="31">
        <v>1691909</v>
      </c>
      <c r="Q290" s="31">
        <v>10553149</v>
      </c>
      <c r="R290" s="31">
        <v>7449754</v>
      </c>
      <c r="S290" s="31">
        <v>5671247</v>
      </c>
      <c r="T290" s="36">
        <f t="shared" si="70"/>
        <v>0.76126634517059222</v>
      </c>
      <c r="U290" s="36">
        <f t="shared" si="71"/>
        <v>0.2524982135564029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10134129</v>
      </c>
      <c r="E292" s="32">
        <f>SUM(E286:E291)</f>
        <v>10195827</v>
      </c>
      <c r="F292" s="32">
        <f>SUM(F286:F291)</f>
        <v>1769726</v>
      </c>
      <c r="G292" s="37">
        <f t="shared" si="64"/>
        <v>0.17463030123259729</v>
      </c>
      <c r="H292" s="32">
        <f>SUM(H286:H291)</f>
        <v>1816080</v>
      </c>
      <c r="I292" s="37">
        <f t="shared" si="65"/>
        <v>0.17920434997423065</v>
      </c>
      <c r="J292" s="32">
        <f>SUM(J286:J291)</f>
        <v>2119113</v>
      </c>
      <c r="K292" s="37">
        <f t="shared" si="66"/>
        <v>0.20784120797655747</v>
      </c>
      <c r="L292" s="32">
        <f>SUM(L286:L291)</f>
        <v>0</v>
      </c>
      <c r="M292" s="37">
        <f t="shared" si="67"/>
        <v>0</v>
      </c>
      <c r="N292" s="32">
        <f t="shared" si="68"/>
        <v>5704919</v>
      </c>
      <c r="O292" s="37">
        <f t="shared" si="69"/>
        <v>0.55953469983356918</v>
      </c>
      <c r="P292" s="32">
        <f>SUM(P286:P291)</f>
        <v>1727099</v>
      </c>
      <c r="Q292" s="32">
        <f>SUM(Q286:Q291)</f>
        <v>11688835</v>
      </c>
      <c r="R292" s="32">
        <f>SUM(R286:R291)</f>
        <v>9299565</v>
      </c>
      <c r="S292" s="32">
        <f>SUM(S286:S291)</f>
        <v>5784737</v>
      </c>
      <c r="T292" s="37">
        <f t="shared" si="70"/>
        <v>0.62204382678114511</v>
      </c>
      <c r="U292" s="37">
        <f t="shared" si="71"/>
        <v>0.22697830292299392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750000</v>
      </c>
      <c r="E293" s="31">
        <v>750000</v>
      </c>
      <c r="F293" s="31">
        <v>55678</v>
      </c>
      <c r="G293" s="36">
        <f t="shared" si="64"/>
        <v>7.4237333333333336E-2</v>
      </c>
      <c r="H293" s="31">
        <v>70903</v>
      </c>
      <c r="I293" s="36">
        <f t="shared" si="65"/>
        <v>9.4537333333333334E-2</v>
      </c>
      <c r="J293" s="31">
        <v>79318</v>
      </c>
      <c r="K293" s="36">
        <f t="shared" si="66"/>
        <v>0.10575733333333333</v>
      </c>
      <c r="L293" s="31">
        <v>0</v>
      </c>
      <c r="M293" s="36">
        <f t="shared" si="67"/>
        <v>0</v>
      </c>
      <c r="N293" s="31">
        <f t="shared" si="68"/>
        <v>205899</v>
      </c>
      <c r="O293" s="36">
        <f t="shared" si="69"/>
        <v>0.274532</v>
      </c>
      <c r="P293" s="31">
        <v>43898</v>
      </c>
      <c r="Q293" s="31">
        <v>340000</v>
      </c>
      <c r="R293" s="31">
        <v>340000</v>
      </c>
      <c r="S293" s="31">
        <v>340079</v>
      </c>
      <c r="T293" s="36">
        <f t="shared" si="70"/>
        <v>1.0002323529411765</v>
      </c>
      <c r="U293" s="36">
        <f t="shared" si="71"/>
        <v>0.80687047245888199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129600</v>
      </c>
      <c r="E295" s="31">
        <v>206326</v>
      </c>
      <c r="F295" s="31">
        <v>91834</v>
      </c>
      <c r="G295" s="36">
        <f t="shared" si="64"/>
        <v>0.70859567901234566</v>
      </c>
      <c r="H295" s="31">
        <v>99601</v>
      </c>
      <c r="I295" s="36">
        <f t="shared" si="65"/>
        <v>0.76852623456790126</v>
      </c>
      <c r="J295" s="31">
        <v>25770</v>
      </c>
      <c r="K295" s="36">
        <f t="shared" si="66"/>
        <v>0.12489943099754756</v>
      </c>
      <c r="L295" s="31">
        <v>0</v>
      </c>
      <c r="M295" s="36">
        <f t="shared" si="67"/>
        <v>0</v>
      </c>
      <c r="N295" s="31">
        <f t="shared" si="68"/>
        <v>217205</v>
      </c>
      <c r="O295" s="36">
        <f t="shared" si="69"/>
        <v>1.0527272374785535</v>
      </c>
      <c r="P295" s="31">
        <v>60537</v>
      </c>
      <c r="Q295" s="31">
        <v>140261</v>
      </c>
      <c r="R295" s="31">
        <v>147450</v>
      </c>
      <c r="S295" s="31">
        <v>105284</v>
      </c>
      <c r="T295" s="36">
        <f t="shared" si="70"/>
        <v>0.71403187521193623</v>
      </c>
      <c r="U295" s="36">
        <f t="shared" si="71"/>
        <v>-0.5743099261608603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8424</v>
      </c>
      <c r="E296" s="31">
        <v>2008424</v>
      </c>
      <c r="F296" s="31">
        <v>700</v>
      </c>
      <c r="G296" s="36">
        <f t="shared" si="64"/>
        <v>8.3095916429249767E-2</v>
      </c>
      <c r="H296" s="31">
        <v>0</v>
      </c>
      <c r="I296" s="36">
        <f t="shared" si="65"/>
        <v>0</v>
      </c>
      <c r="J296" s="31">
        <v>1500</v>
      </c>
      <c r="K296" s="36">
        <f t="shared" si="66"/>
        <v>7.4685424989942367E-4</v>
      </c>
      <c r="L296" s="31">
        <v>0</v>
      </c>
      <c r="M296" s="36">
        <f t="shared" si="67"/>
        <v>0</v>
      </c>
      <c r="N296" s="31">
        <f t="shared" si="68"/>
        <v>2200</v>
      </c>
      <c r="O296" s="36">
        <f t="shared" si="69"/>
        <v>1.0953862331858214E-3</v>
      </c>
      <c r="P296" s="31">
        <v>26600</v>
      </c>
      <c r="Q296" s="31">
        <v>18202416</v>
      </c>
      <c r="R296" s="31">
        <v>16210416</v>
      </c>
      <c r="S296" s="31">
        <v>31900</v>
      </c>
      <c r="T296" s="36">
        <f t="shared" si="70"/>
        <v>1.9678705345994823E-3</v>
      </c>
      <c r="U296" s="36">
        <f t="shared" si="71"/>
        <v>-0.94360902255639101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888024</v>
      </c>
      <c r="E298" s="32">
        <f>SUM(E293:E297)</f>
        <v>2964750</v>
      </c>
      <c r="F298" s="32">
        <f>SUM(F293:F297)</f>
        <v>148212</v>
      </c>
      <c r="G298" s="37">
        <f t="shared" si="64"/>
        <v>0.16690089457041701</v>
      </c>
      <c r="H298" s="32">
        <f>SUM(H293:H297)</f>
        <v>170504</v>
      </c>
      <c r="I298" s="37">
        <f t="shared" si="65"/>
        <v>0.19200381971658423</v>
      </c>
      <c r="J298" s="32">
        <f>SUM(J293:J297)</f>
        <v>106588</v>
      </c>
      <c r="K298" s="37">
        <f t="shared" si="66"/>
        <v>3.5951766590774939E-2</v>
      </c>
      <c r="L298" s="32">
        <f>SUM(L293:L297)</f>
        <v>0</v>
      </c>
      <c r="M298" s="37">
        <f t="shared" si="67"/>
        <v>0</v>
      </c>
      <c r="N298" s="32">
        <f t="shared" si="68"/>
        <v>425304</v>
      </c>
      <c r="O298" s="37">
        <f t="shared" si="69"/>
        <v>0.14345357955982799</v>
      </c>
      <c r="P298" s="32">
        <f>SUM(P293:P297)</f>
        <v>131035</v>
      </c>
      <c r="Q298" s="32">
        <f>SUM(Q293:Q297)</f>
        <v>18682677</v>
      </c>
      <c r="R298" s="32">
        <f>SUM(R293:R297)</f>
        <v>16697866</v>
      </c>
      <c r="S298" s="32">
        <f>SUM(S293:S297)</f>
        <v>477263</v>
      </c>
      <c r="T298" s="37">
        <f t="shared" si="70"/>
        <v>2.8582275124258393E-2</v>
      </c>
      <c r="U298" s="37">
        <f t="shared" si="71"/>
        <v>-0.18656847407181287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22958721</v>
      </c>
      <c r="E299" s="32">
        <f>SUM(E263:E266,E268:E274,E276:E284,E286:E291,E293:E297)</f>
        <v>25524301</v>
      </c>
      <c r="F299" s="32">
        <f>SUM(F263:F266,F268:F274,F276:F284,F286:F291,F293:F297)</f>
        <v>4878715</v>
      </c>
      <c r="G299" s="37">
        <f t="shared" si="64"/>
        <v>0.21249942451062495</v>
      </c>
      <c r="H299" s="32">
        <f>SUM(H263:H266,H268:H274,H276:H284,H286:H291,H293:H297)</f>
        <v>4597068</v>
      </c>
      <c r="I299" s="37">
        <f t="shared" si="65"/>
        <v>0.20023188573962808</v>
      </c>
      <c r="J299" s="32">
        <f>SUM(J263:J266,J268:J274,J276:J284,J286:J291,J293:J297)</f>
        <v>4598521</v>
      </c>
      <c r="K299" s="37">
        <f t="shared" si="66"/>
        <v>0.1801624655656584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14074304</v>
      </c>
      <c r="O299" s="37">
        <f t="shared" si="69"/>
        <v>0.55140800917525612</v>
      </c>
      <c r="P299" s="32">
        <f>SUM(P263:P266,P268:P274,P276:P284,P286:P291,P293:P297)</f>
        <v>4118946</v>
      </c>
      <c r="Q299" s="32">
        <f>SUM(Q263:Q266,Q268:Q274,Q276:Q284,Q286:Q291,Q293:Q297)</f>
        <v>42697704</v>
      </c>
      <c r="R299" s="32">
        <f>SUM(R263:R266,R268:R274,R276:R284,R286:R291,R293:R297)</f>
        <v>38288052</v>
      </c>
      <c r="S299" s="32">
        <f>SUM(S263:S266,S268:S274,S276:S284,S286:S291,S293:S297)</f>
        <v>13066894</v>
      </c>
      <c r="T299" s="37">
        <f t="shared" si="70"/>
        <v>0.3412786317778716</v>
      </c>
      <c r="U299" s="37">
        <f t="shared" si="71"/>
        <v>0.11643148514207269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1639672900</v>
      </c>
      <c r="E302" s="31">
        <v>2289065688</v>
      </c>
      <c r="F302" s="31">
        <v>494878019</v>
      </c>
      <c r="G302" s="36">
        <f t="shared" ref="G302:G339" si="72">IF(($D302     =0),0,($F302     /$D302     ))</f>
        <v>0.30181508702131993</v>
      </c>
      <c r="H302" s="31">
        <v>863015544</v>
      </c>
      <c r="I302" s="36">
        <f t="shared" ref="I302:I339" si="73">IF(($D302     =0),0,($H302     /$D302     ))</f>
        <v>0.52633396819572975</v>
      </c>
      <c r="J302" s="31">
        <v>751074150</v>
      </c>
      <c r="K302" s="36">
        <f t="shared" ref="K302:K339" si="74">IF(($E302     =0),0,($J302     /$E302     ))</f>
        <v>0.32811384746945715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2108967713</v>
      </c>
      <c r="O302" s="36">
        <f t="shared" ref="O302:O339" si="77">IF(($E302     =0),0,($N302     /$E302     ))</f>
        <v>0.92132249592306148</v>
      </c>
      <c r="P302" s="31">
        <v>816034057</v>
      </c>
      <c r="Q302" s="31">
        <v>1706432430</v>
      </c>
      <c r="R302" s="31">
        <v>1811189475</v>
      </c>
      <c r="S302" s="31">
        <v>1843842623</v>
      </c>
      <c r="T302" s="36">
        <f t="shared" ref="T302:T339" si="78">IF(($R302     =0),0,($S302     /$R302     ))</f>
        <v>1.0180285654542025</v>
      </c>
      <c r="U302" s="36">
        <f t="shared" ref="U302:U339" si="79">IF(($P302     =0),0,(($J302     /$P302     )-1))</f>
        <v>-7.9604406755783286E-2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1639672900</v>
      </c>
      <c r="E303" s="32">
        <f>E302</f>
        <v>2289065688</v>
      </c>
      <c r="F303" s="32">
        <f>F302</f>
        <v>494878019</v>
      </c>
      <c r="G303" s="37">
        <f t="shared" si="72"/>
        <v>0.30181508702131993</v>
      </c>
      <c r="H303" s="32">
        <f>H302</f>
        <v>863015544</v>
      </c>
      <c r="I303" s="37">
        <f t="shared" si="73"/>
        <v>0.52633396819572975</v>
      </c>
      <c r="J303" s="32">
        <f>J302</f>
        <v>751074150</v>
      </c>
      <c r="K303" s="37">
        <f t="shared" si="74"/>
        <v>0.32811384746945715</v>
      </c>
      <c r="L303" s="32">
        <f>L302</f>
        <v>0</v>
      </c>
      <c r="M303" s="37">
        <f t="shared" si="75"/>
        <v>0</v>
      </c>
      <c r="N303" s="32">
        <f t="shared" si="76"/>
        <v>2108967713</v>
      </c>
      <c r="O303" s="37">
        <f t="shared" si="77"/>
        <v>0.92132249592306148</v>
      </c>
      <c r="P303" s="32">
        <f>P302</f>
        <v>816034057</v>
      </c>
      <c r="Q303" s="32">
        <f>Q302</f>
        <v>1706432430</v>
      </c>
      <c r="R303" s="32">
        <f>R302</f>
        <v>1811189475</v>
      </c>
      <c r="S303" s="32">
        <f>S302</f>
        <v>1843842623</v>
      </c>
      <c r="T303" s="37">
        <f t="shared" si="78"/>
        <v>1.0180285654542025</v>
      </c>
      <c r="U303" s="37">
        <f t="shared" si="79"/>
        <v>-7.9604406755783286E-2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11673334</v>
      </c>
      <c r="E304" s="31">
        <v>11246077</v>
      </c>
      <c r="F304" s="31">
        <v>499369</v>
      </c>
      <c r="G304" s="36">
        <f t="shared" si="72"/>
        <v>4.2778609778491732E-2</v>
      </c>
      <c r="H304" s="31">
        <v>521510</v>
      </c>
      <c r="I304" s="36">
        <f t="shared" si="73"/>
        <v>4.4675325832362889E-2</v>
      </c>
      <c r="J304" s="31">
        <v>581379</v>
      </c>
      <c r="K304" s="36">
        <f t="shared" si="74"/>
        <v>5.1696160358852244E-2</v>
      </c>
      <c r="L304" s="31">
        <v>0</v>
      </c>
      <c r="M304" s="36">
        <f t="shared" si="75"/>
        <v>0</v>
      </c>
      <c r="N304" s="31">
        <f t="shared" si="76"/>
        <v>1602258</v>
      </c>
      <c r="O304" s="36">
        <f t="shared" si="77"/>
        <v>0.14247261511725379</v>
      </c>
      <c r="P304" s="31">
        <v>5403174</v>
      </c>
      <c r="Q304" s="31">
        <v>14461286</v>
      </c>
      <c r="R304" s="31">
        <v>9661286</v>
      </c>
      <c r="S304" s="31">
        <v>6171795</v>
      </c>
      <c r="T304" s="36">
        <f t="shared" si="78"/>
        <v>0.63881713055591149</v>
      </c>
      <c r="U304" s="36">
        <f t="shared" si="79"/>
        <v>-0.89240046683671492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11486897</v>
      </c>
      <c r="E305" s="31">
        <v>34162857</v>
      </c>
      <c r="F305" s="31">
        <v>264512</v>
      </c>
      <c r="G305" s="36">
        <f t="shared" si="72"/>
        <v>2.3027280561495417E-2</v>
      </c>
      <c r="H305" s="31">
        <v>743854</v>
      </c>
      <c r="I305" s="36">
        <f t="shared" si="73"/>
        <v>6.4756739787951434E-2</v>
      </c>
      <c r="J305" s="31">
        <v>910062</v>
      </c>
      <c r="K305" s="36">
        <f t="shared" si="74"/>
        <v>2.6638931281420638E-2</v>
      </c>
      <c r="L305" s="31">
        <v>0</v>
      </c>
      <c r="M305" s="36">
        <f t="shared" si="75"/>
        <v>0</v>
      </c>
      <c r="N305" s="31">
        <f t="shared" si="76"/>
        <v>1918428</v>
      </c>
      <c r="O305" s="36">
        <f t="shared" si="77"/>
        <v>5.6155373656248946E-2</v>
      </c>
      <c r="P305" s="31">
        <v>250675</v>
      </c>
      <c r="Q305" s="31">
        <v>20792829</v>
      </c>
      <c r="R305" s="31">
        <v>10784887</v>
      </c>
      <c r="S305" s="31">
        <v>708718</v>
      </c>
      <c r="T305" s="36">
        <f t="shared" si="78"/>
        <v>6.5713994036284293E-2</v>
      </c>
      <c r="U305" s="36">
        <f t="shared" si="79"/>
        <v>2.6304457963498553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23524000</v>
      </c>
      <c r="E306" s="31">
        <v>23821180</v>
      </c>
      <c r="F306" s="31">
        <v>34759</v>
      </c>
      <c r="G306" s="36">
        <f t="shared" si="72"/>
        <v>1.4775973473898996E-3</v>
      </c>
      <c r="H306" s="31">
        <v>9732708</v>
      </c>
      <c r="I306" s="36">
        <f t="shared" si="73"/>
        <v>0.4137352491072947</v>
      </c>
      <c r="J306" s="31">
        <v>6002</v>
      </c>
      <c r="K306" s="36">
        <f t="shared" si="74"/>
        <v>2.5196065014411543E-4</v>
      </c>
      <c r="L306" s="31">
        <v>0</v>
      </c>
      <c r="M306" s="36">
        <f t="shared" si="75"/>
        <v>0</v>
      </c>
      <c r="N306" s="31">
        <f t="shared" si="76"/>
        <v>9773469</v>
      </c>
      <c r="O306" s="36">
        <f t="shared" si="77"/>
        <v>0.41028483895424156</v>
      </c>
      <c r="P306" s="31">
        <v>1503706</v>
      </c>
      <c r="Q306" s="31">
        <v>21267000</v>
      </c>
      <c r="R306" s="31">
        <v>22517635</v>
      </c>
      <c r="S306" s="31">
        <v>4379633</v>
      </c>
      <c r="T306" s="36">
        <f t="shared" si="78"/>
        <v>0.19449791241398132</v>
      </c>
      <c r="U306" s="36">
        <f t="shared" si="79"/>
        <v>-0.99600852826283859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26079415</v>
      </c>
      <c r="E307" s="31">
        <v>26716070</v>
      </c>
      <c r="F307" s="31">
        <v>6376991</v>
      </c>
      <c r="G307" s="36">
        <f t="shared" si="72"/>
        <v>0.24452201094234668</v>
      </c>
      <c r="H307" s="31">
        <v>7025057</v>
      </c>
      <c r="I307" s="36">
        <f t="shared" si="73"/>
        <v>0.26937172478753835</v>
      </c>
      <c r="J307" s="31">
        <v>6568669</v>
      </c>
      <c r="K307" s="36">
        <f t="shared" si="74"/>
        <v>0.2458695833631219</v>
      </c>
      <c r="L307" s="31">
        <v>0</v>
      </c>
      <c r="M307" s="36">
        <f t="shared" si="75"/>
        <v>0</v>
      </c>
      <c r="N307" s="31">
        <f t="shared" si="76"/>
        <v>19970717</v>
      </c>
      <c r="O307" s="36">
        <f t="shared" si="77"/>
        <v>0.74751701878307697</v>
      </c>
      <c r="P307" s="31">
        <v>8239563</v>
      </c>
      <c r="Q307" s="31">
        <v>19979681</v>
      </c>
      <c r="R307" s="31">
        <v>23932576</v>
      </c>
      <c r="S307" s="31">
        <v>19433397</v>
      </c>
      <c r="T307" s="36">
        <f t="shared" si="78"/>
        <v>0.81200607072134645</v>
      </c>
      <c r="U307" s="36">
        <f t="shared" si="79"/>
        <v>-0.20278915277424303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41123461</v>
      </c>
      <c r="E308" s="31">
        <v>49136117</v>
      </c>
      <c r="F308" s="31">
        <v>3157451</v>
      </c>
      <c r="G308" s="36">
        <f t="shared" si="72"/>
        <v>7.6779797303539218E-2</v>
      </c>
      <c r="H308" s="31">
        <v>3447080</v>
      </c>
      <c r="I308" s="36">
        <f t="shared" si="73"/>
        <v>8.3822711322862634E-2</v>
      </c>
      <c r="J308" s="31">
        <v>3006340</v>
      </c>
      <c r="K308" s="36">
        <f t="shared" si="74"/>
        <v>6.1183914878743875E-2</v>
      </c>
      <c r="L308" s="31">
        <v>0</v>
      </c>
      <c r="M308" s="36">
        <f t="shared" si="75"/>
        <v>0</v>
      </c>
      <c r="N308" s="31">
        <f t="shared" si="76"/>
        <v>9610871</v>
      </c>
      <c r="O308" s="36">
        <f t="shared" si="77"/>
        <v>0.1955968763262266</v>
      </c>
      <c r="P308" s="31">
        <v>1666817</v>
      </c>
      <c r="Q308" s="31">
        <v>41221738</v>
      </c>
      <c r="R308" s="31">
        <v>38267812</v>
      </c>
      <c r="S308" s="31">
        <v>7586012</v>
      </c>
      <c r="T308" s="36">
        <f t="shared" si="78"/>
        <v>0.19823479847763442</v>
      </c>
      <c r="U308" s="36">
        <f t="shared" si="79"/>
        <v>0.80364131155369778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16369527</v>
      </c>
      <c r="E309" s="31">
        <v>12304500</v>
      </c>
      <c r="F309" s="31">
        <v>4455044</v>
      </c>
      <c r="G309" s="36">
        <f t="shared" si="72"/>
        <v>0.27215471772641936</v>
      </c>
      <c r="H309" s="31">
        <v>5068579</v>
      </c>
      <c r="I309" s="36">
        <f t="shared" si="73"/>
        <v>0.30963503099387052</v>
      </c>
      <c r="J309" s="31">
        <v>4782721</v>
      </c>
      <c r="K309" s="36">
        <f t="shared" si="74"/>
        <v>0.38869689950830999</v>
      </c>
      <c r="L309" s="31">
        <v>0</v>
      </c>
      <c r="M309" s="36">
        <f t="shared" si="75"/>
        <v>0</v>
      </c>
      <c r="N309" s="31">
        <f t="shared" si="76"/>
        <v>14306344</v>
      </c>
      <c r="O309" s="36">
        <f t="shared" si="77"/>
        <v>1.1626920232435287</v>
      </c>
      <c r="P309" s="31">
        <v>255137</v>
      </c>
      <c r="Q309" s="31">
        <v>18428492</v>
      </c>
      <c r="R309" s="31">
        <v>17607492</v>
      </c>
      <c r="S309" s="31">
        <v>12376071</v>
      </c>
      <c r="T309" s="36">
        <f t="shared" si="78"/>
        <v>0.7028866462071941</v>
      </c>
      <c r="U309" s="36">
        <f t="shared" si="79"/>
        <v>17.745697409626985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130256634</v>
      </c>
      <c r="E310" s="32">
        <f>SUM(E304:E309)</f>
        <v>157386801</v>
      </c>
      <c r="F310" s="32">
        <f>SUM(F304:F309)</f>
        <v>14788126</v>
      </c>
      <c r="G310" s="37">
        <f t="shared" si="72"/>
        <v>0.11353069356912754</v>
      </c>
      <c r="H310" s="32">
        <f>SUM(H304:H309)</f>
        <v>26538788</v>
      </c>
      <c r="I310" s="37">
        <f t="shared" si="73"/>
        <v>0.20374231380798616</v>
      </c>
      <c r="J310" s="32">
        <f>SUM(J304:J309)</f>
        <v>15855173</v>
      </c>
      <c r="K310" s="37">
        <f t="shared" si="74"/>
        <v>0.10074016943771542</v>
      </c>
      <c r="L310" s="32">
        <f>SUM(L304:L309)</f>
        <v>0</v>
      </c>
      <c r="M310" s="37">
        <f t="shared" si="75"/>
        <v>0</v>
      </c>
      <c r="N310" s="32">
        <f t="shared" si="76"/>
        <v>57182087</v>
      </c>
      <c r="O310" s="37">
        <f t="shared" si="77"/>
        <v>0.36332199801176468</v>
      </c>
      <c r="P310" s="32">
        <f>SUM(P304:P309)</f>
        <v>17319072</v>
      </c>
      <c r="Q310" s="32">
        <f>SUM(Q304:Q309)</f>
        <v>136151026</v>
      </c>
      <c r="R310" s="32">
        <f>SUM(R304:R309)</f>
        <v>122771688</v>
      </c>
      <c r="S310" s="32">
        <f>SUM(S304:S309)</f>
        <v>50655626</v>
      </c>
      <c r="T310" s="37">
        <f t="shared" si="78"/>
        <v>0.41260022424714077</v>
      </c>
      <c r="U310" s="37">
        <f t="shared" si="79"/>
        <v>-8.4525256318583319E-2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16336844</v>
      </c>
      <c r="E311" s="31">
        <v>16362776</v>
      </c>
      <c r="F311" s="31">
        <v>3235876</v>
      </c>
      <c r="G311" s="36">
        <f t="shared" si="72"/>
        <v>0.19807228372872998</v>
      </c>
      <c r="H311" s="31">
        <v>5676508</v>
      </c>
      <c r="I311" s="36">
        <f t="shared" si="73"/>
        <v>0.34746662207217011</v>
      </c>
      <c r="J311" s="31">
        <v>7546726</v>
      </c>
      <c r="K311" s="36">
        <f t="shared" si="74"/>
        <v>0.46121306066892315</v>
      </c>
      <c r="L311" s="31">
        <v>0</v>
      </c>
      <c r="M311" s="36">
        <f t="shared" si="75"/>
        <v>0</v>
      </c>
      <c r="N311" s="31">
        <f t="shared" si="76"/>
        <v>16459110</v>
      </c>
      <c r="O311" s="36">
        <f t="shared" si="77"/>
        <v>1.0058873873235201</v>
      </c>
      <c r="P311" s="31">
        <v>3379508</v>
      </c>
      <c r="Q311" s="31">
        <v>16035095</v>
      </c>
      <c r="R311" s="31">
        <v>16069529</v>
      </c>
      <c r="S311" s="31">
        <v>11418680</v>
      </c>
      <c r="T311" s="36">
        <f t="shared" si="78"/>
        <v>0.71057963179879136</v>
      </c>
      <c r="U311" s="36">
        <f t="shared" si="79"/>
        <v>1.2330842240941582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143267009</v>
      </c>
      <c r="E312" s="31">
        <v>144147502</v>
      </c>
      <c r="F312" s="31">
        <v>6025097</v>
      </c>
      <c r="G312" s="36">
        <f t="shared" si="72"/>
        <v>4.2055020496728594E-2</v>
      </c>
      <c r="H312" s="31">
        <v>36280180</v>
      </c>
      <c r="I312" s="36">
        <f t="shared" si="73"/>
        <v>0.2532347136527433</v>
      </c>
      <c r="J312" s="31">
        <v>6546020</v>
      </c>
      <c r="K312" s="36">
        <f t="shared" si="74"/>
        <v>4.5411955872811445E-2</v>
      </c>
      <c r="L312" s="31">
        <v>0</v>
      </c>
      <c r="M312" s="36">
        <f t="shared" si="75"/>
        <v>0</v>
      </c>
      <c r="N312" s="31">
        <f t="shared" si="76"/>
        <v>48851297</v>
      </c>
      <c r="O312" s="36">
        <f t="shared" si="77"/>
        <v>0.33889797826673401</v>
      </c>
      <c r="P312" s="31">
        <v>6220898</v>
      </c>
      <c r="Q312" s="31">
        <v>129869404</v>
      </c>
      <c r="R312" s="31">
        <v>143274134</v>
      </c>
      <c r="S312" s="31">
        <v>53068821</v>
      </c>
      <c r="T312" s="36">
        <f t="shared" si="78"/>
        <v>0.37040057069896509</v>
      </c>
      <c r="U312" s="36">
        <f t="shared" si="79"/>
        <v>5.2262872659220472E-2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147891844</v>
      </c>
      <c r="E313" s="31">
        <v>172183818</v>
      </c>
      <c r="F313" s="31">
        <v>26859291</v>
      </c>
      <c r="G313" s="36">
        <f t="shared" si="72"/>
        <v>0.18161441681665691</v>
      </c>
      <c r="H313" s="31">
        <v>12735847</v>
      </c>
      <c r="I313" s="36">
        <f t="shared" si="73"/>
        <v>8.6115952411817923E-2</v>
      </c>
      <c r="J313" s="31">
        <v>55993214</v>
      </c>
      <c r="K313" s="36">
        <f t="shared" si="74"/>
        <v>0.32519440357629892</v>
      </c>
      <c r="L313" s="31">
        <v>0</v>
      </c>
      <c r="M313" s="36">
        <f t="shared" si="75"/>
        <v>0</v>
      </c>
      <c r="N313" s="31">
        <f t="shared" si="76"/>
        <v>95588352</v>
      </c>
      <c r="O313" s="36">
        <f t="shared" si="77"/>
        <v>0.55515293545180888</v>
      </c>
      <c r="P313" s="31">
        <v>50427482</v>
      </c>
      <c r="Q313" s="31">
        <v>148586089</v>
      </c>
      <c r="R313" s="31">
        <v>139225806</v>
      </c>
      <c r="S313" s="31">
        <v>117178714</v>
      </c>
      <c r="T313" s="36">
        <f t="shared" si="78"/>
        <v>0.84164507548263001</v>
      </c>
      <c r="U313" s="36">
        <f t="shared" si="79"/>
        <v>0.11037100761842522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244209870</v>
      </c>
      <c r="E314" s="31">
        <v>118908026</v>
      </c>
      <c r="F314" s="31">
        <v>620951</v>
      </c>
      <c r="G314" s="36">
        <f t="shared" si="72"/>
        <v>2.5426941179732005E-3</v>
      </c>
      <c r="H314" s="31">
        <v>995124</v>
      </c>
      <c r="I314" s="36">
        <f t="shared" si="73"/>
        <v>4.0748721581154767E-3</v>
      </c>
      <c r="J314" s="31">
        <v>40745032</v>
      </c>
      <c r="K314" s="36">
        <f t="shared" si="74"/>
        <v>0.34266006568808066</v>
      </c>
      <c r="L314" s="31">
        <v>0</v>
      </c>
      <c r="M314" s="36">
        <f t="shared" si="75"/>
        <v>0</v>
      </c>
      <c r="N314" s="31">
        <f t="shared" si="76"/>
        <v>42361107</v>
      </c>
      <c r="O314" s="36">
        <f t="shared" si="77"/>
        <v>0.35625103220534499</v>
      </c>
      <c r="P314" s="31">
        <v>62609147</v>
      </c>
      <c r="Q314" s="31">
        <v>230822000</v>
      </c>
      <c r="R314" s="31">
        <v>230749732</v>
      </c>
      <c r="S314" s="31">
        <v>66119371</v>
      </c>
      <c r="T314" s="36">
        <f t="shared" si="78"/>
        <v>0.28654148556064196</v>
      </c>
      <c r="U314" s="36">
        <f t="shared" si="79"/>
        <v>-0.349215985964479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12169680</v>
      </c>
      <c r="E315" s="31">
        <v>9147396</v>
      </c>
      <c r="F315" s="31">
        <v>1935459</v>
      </c>
      <c r="G315" s="36">
        <f t="shared" si="72"/>
        <v>0.15903943242550339</v>
      </c>
      <c r="H315" s="31">
        <v>2482236</v>
      </c>
      <c r="I315" s="36">
        <f t="shared" si="73"/>
        <v>0.20396888003628691</v>
      </c>
      <c r="J315" s="31">
        <v>2367172</v>
      </c>
      <c r="K315" s="36">
        <f t="shared" si="74"/>
        <v>0.25878096892274044</v>
      </c>
      <c r="L315" s="31">
        <v>0</v>
      </c>
      <c r="M315" s="36">
        <f t="shared" si="75"/>
        <v>0</v>
      </c>
      <c r="N315" s="31">
        <f t="shared" si="76"/>
        <v>6784867</v>
      </c>
      <c r="O315" s="36">
        <f t="shared" si="77"/>
        <v>0.741726607222427</v>
      </c>
      <c r="P315" s="31">
        <v>2077956</v>
      </c>
      <c r="Q315" s="31">
        <v>11394832</v>
      </c>
      <c r="R315" s="31">
        <v>11394832</v>
      </c>
      <c r="S315" s="31">
        <v>6402985</v>
      </c>
      <c r="T315" s="36">
        <f t="shared" si="78"/>
        <v>0.5619200879837456</v>
      </c>
      <c r="U315" s="36">
        <f t="shared" si="79"/>
        <v>0.13918292783870312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120000</v>
      </c>
      <c r="E316" s="31">
        <v>120000</v>
      </c>
      <c r="F316" s="31">
        <v>12347</v>
      </c>
      <c r="G316" s="36">
        <f t="shared" si="72"/>
        <v>0.10289166666666667</v>
      </c>
      <c r="H316" s="31">
        <v>24175</v>
      </c>
      <c r="I316" s="36">
        <f t="shared" si="73"/>
        <v>0.20145833333333332</v>
      </c>
      <c r="J316" s="31">
        <v>69803</v>
      </c>
      <c r="K316" s="36">
        <f t="shared" si="74"/>
        <v>0.58169166666666672</v>
      </c>
      <c r="L316" s="31">
        <v>0</v>
      </c>
      <c r="M316" s="36">
        <f t="shared" si="75"/>
        <v>0</v>
      </c>
      <c r="N316" s="31">
        <f t="shared" si="76"/>
        <v>106325</v>
      </c>
      <c r="O316" s="36">
        <f t="shared" si="77"/>
        <v>0.88604166666666662</v>
      </c>
      <c r="P316" s="31">
        <v>52434</v>
      </c>
      <c r="Q316" s="31">
        <v>120000</v>
      </c>
      <c r="R316" s="31">
        <v>120000</v>
      </c>
      <c r="S316" s="31">
        <v>52434</v>
      </c>
      <c r="T316" s="36">
        <f t="shared" si="78"/>
        <v>0.43695000000000001</v>
      </c>
      <c r="U316" s="36">
        <f t="shared" si="79"/>
        <v>0.331254529503757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563995247</v>
      </c>
      <c r="E317" s="32">
        <f>SUM(E311:E316)</f>
        <v>460869518</v>
      </c>
      <c r="F317" s="32">
        <f>SUM(F311:F316)</f>
        <v>38689021</v>
      </c>
      <c r="G317" s="37">
        <f t="shared" si="72"/>
        <v>6.8598133061926317E-2</v>
      </c>
      <c r="H317" s="32">
        <f>SUM(H311:H316)</f>
        <v>58194070</v>
      </c>
      <c r="I317" s="37">
        <f t="shared" si="73"/>
        <v>0.10318184472217724</v>
      </c>
      <c r="J317" s="32">
        <f>SUM(J311:J316)</f>
        <v>113267967</v>
      </c>
      <c r="K317" s="37">
        <f t="shared" si="74"/>
        <v>0.24577014225531835</v>
      </c>
      <c r="L317" s="32">
        <f>SUM(L311:L316)</f>
        <v>0</v>
      </c>
      <c r="M317" s="37">
        <f t="shared" si="75"/>
        <v>0</v>
      </c>
      <c r="N317" s="32">
        <f t="shared" si="76"/>
        <v>210151058</v>
      </c>
      <c r="O317" s="37">
        <f t="shared" si="77"/>
        <v>0.45598819143426189</v>
      </c>
      <c r="P317" s="32">
        <f>SUM(P311:P316)</f>
        <v>124767425</v>
      </c>
      <c r="Q317" s="32">
        <f>SUM(Q311:Q316)</f>
        <v>536827420</v>
      </c>
      <c r="R317" s="32">
        <f>SUM(R311:R316)</f>
        <v>540834033</v>
      </c>
      <c r="S317" s="32">
        <f>SUM(S311:S316)</f>
        <v>254241005</v>
      </c>
      <c r="T317" s="37">
        <f t="shared" si="78"/>
        <v>0.47009061835426325</v>
      </c>
      <c r="U317" s="37">
        <f t="shared" si="79"/>
        <v>-9.2167150199661485E-2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38156092</v>
      </c>
      <c r="E318" s="31">
        <v>28469092</v>
      </c>
      <c r="F318" s="31">
        <v>2994535</v>
      </c>
      <c r="G318" s="36">
        <f t="shared" si="72"/>
        <v>7.8481176741056188E-2</v>
      </c>
      <c r="H318" s="31">
        <v>3392227</v>
      </c>
      <c r="I318" s="36">
        <f t="shared" si="73"/>
        <v>8.8903942259076219E-2</v>
      </c>
      <c r="J318" s="31">
        <v>-3173934</v>
      </c>
      <c r="K318" s="36">
        <f t="shared" si="74"/>
        <v>-0.11148701194966106</v>
      </c>
      <c r="L318" s="31">
        <v>0</v>
      </c>
      <c r="M318" s="36">
        <f t="shared" si="75"/>
        <v>0</v>
      </c>
      <c r="N318" s="31">
        <f t="shared" si="76"/>
        <v>3212828</v>
      </c>
      <c r="O318" s="36">
        <f t="shared" si="77"/>
        <v>0.11285319531792584</v>
      </c>
      <c r="P318" s="31">
        <v>1361374</v>
      </c>
      <c r="Q318" s="31">
        <v>15397206</v>
      </c>
      <c r="R318" s="31">
        <v>38148520</v>
      </c>
      <c r="S318" s="31">
        <v>3228461</v>
      </c>
      <c r="T318" s="36">
        <f t="shared" si="78"/>
        <v>8.4628735269415431E-2</v>
      </c>
      <c r="U318" s="36">
        <f t="shared" si="79"/>
        <v>-3.3314195805120415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38275200</v>
      </c>
      <c r="E319" s="31">
        <v>62292462</v>
      </c>
      <c r="F319" s="31">
        <v>9623968</v>
      </c>
      <c r="G319" s="36">
        <f t="shared" si="72"/>
        <v>0.2514413510576039</v>
      </c>
      <c r="H319" s="31">
        <v>10389201</v>
      </c>
      <c r="I319" s="36">
        <f t="shared" si="73"/>
        <v>0.27143427075495358</v>
      </c>
      <c r="J319" s="31">
        <v>27479017</v>
      </c>
      <c r="K319" s="36">
        <f t="shared" si="74"/>
        <v>0.44112908878123969</v>
      </c>
      <c r="L319" s="31">
        <v>0</v>
      </c>
      <c r="M319" s="36">
        <f t="shared" si="75"/>
        <v>0</v>
      </c>
      <c r="N319" s="31">
        <f t="shared" si="76"/>
        <v>47492186</v>
      </c>
      <c r="O319" s="36">
        <f t="shared" si="77"/>
        <v>0.76240662955334793</v>
      </c>
      <c r="P319" s="31">
        <v>9931497</v>
      </c>
      <c r="Q319" s="31">
        <v>35995300</v>
      </c>
      <c r="R319" s="31">
        <v>38034731</v>
      </c>
      <c r="S319" s="31">
        <v>28514354</v>
      </c>
      <c r="T319" s="36">
        <f t="shared" si="78"/>
        <v>0.74969253759149768</v>
      </c>
      <c r="U319" s="36">
        <f t="shared" si="79"/>
        <v>1.7668554901642723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47658565</v>
      </c>
      <c r="E321" s="31">
        <v>47667478</v>
      </c>
      <c r="F321" s="31">
        <v>667343</v>
      </c>
      <c r="G321" s="36">
        <f t="shared" si="72"/>
        <v>1.4002582746668936E-2</v>
      </c>
      <c r="H321" s="31">
        <v>24743215</v>
      </c>
      <c r="I321" s="36">
        <f t="shared" si="73"/>
        <v>0.51917666845403343</v>
      </c>
      <c r="J321" s="31">
        <v>13022633</v>
      </c>
      <c r="K321" s="36">
        <f t="shared" si="74"/>
        <v>0.27319744082118208</v>
      </c>
      <c r="L321" s="31">
        <v>0</v>
      </c>
      <c r="M321" s="36">
        <f t="shared" si="75"/>
        <v>0</v>
      </c>
      <c r="N321" s="31">
        <f t="shared" si="76"/>
        <v>38433191</v>
      </c>
      <c r="O321" s="36">
        <f t="shared" si="77"/>
        <v>0.80627699665587516</v>
      </c>
      <c r="P321" s="31">
        <v>26621763</v>
      </c>
      <c r="Q321" s="31">
        <v>55187477</v>
      </c>
      <c r="R321" s="31">
        <v>50873390</v>
      </c>
      <c r="S321" s="31">
        <v>41390514</v>
      </c>
      <c r="T321" s="36">
        <f t="shared" si="78"/>
        <v>0.81359850405093903</v>
      </c>
      <c r="U321" s="36">
        <f t="shared" si="79"/>
        <v>-0.51082755112800005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5308046</v>
      </c>
      <c r="E322" s="31">
        <v>5368046</v>
      </c>
      <c r="F322" s="31">
        <v>53759</v>
      </c>
      <c r="G322" s="36">
        <f t="shared" si="72"/>
        <v>1.0127832351113763E-2</v>
      </c>
      <c r="H322" s="31">
        <v>2610311</v>
      </c>
      <c r="I322" s="36">
        <f t="shared" si="73"/>
        <v>0.49176495456143371</v>
      </c>
      <c r="J322" s="31">
        <v>63534</v>
      </c>
      <c r="K322" s="36">
        <f t="shared" si="74"/>
        <v>1.1835591572799488E-2</v>
      </c>
      <c r="L322" s="31">
        <v>0</v>
      </c>
      <c r="M322" s="36">
        <f t="shared" si="75"/>
        <v>0</v>
      </c>
      <c r="N322" s="31">
        <f t="shared" si="76"/>
        <v>2727604</v>
      </c>
      <c r="O322" s="36">
        <f t="shared" si="77"/>
        <v>0.50811859659920944</v>
      </c>
      <c r="P322" s="31">
        <v>71331</v>
      </c>
      <c r="Q322" s="31">
        <v>5849717</v>
      </c>
      <c r="R322" s="31">
        <v>4849717</v>
      </c>
      <c r="S322" s="31">
        <v>2459654</v>
      </c>
      <c r="T322" s="36">
        <f t="shared" si="78"/>
        <v>0.50717474854718325</v>
      </c>
      <c r="U322" s="36">
        <f t="shared" si="79"/>
        <v>-0.10930731379063796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129397903</v>
      </c>
      <c r="E323" s="32">
        <f>SUM(E318:E322)</f>
        <v>143797078</v>
      </c>
      <c r="F323" s="32">
        <f>SUM(F318:F322)</f>
        <v>13339605</v>
      </c>
      <c r="G323" s="37">
        <f t="shared" si="72"/>
        <v>0.10308980818645878</v>
      </c>
      <c r="H323" s="32">
        <f>SUM(H318:H322)</f>
        <v>41134954</v>
      </c>
      <c r="I323" s="37">
        <f t="shared" si="73"/>
        <v>0.3178950589330648</v>
      </c>
      <c r="J323" s="32">
        <f>SUM(J318:J322)</f>
        <v>37391250</v>
      </c>
      <c r="K323" s="37">
        <f t="shared" si="74"/>
        <v>0.26002788457217468</v>
      </c>
      <c r="L323" s="32">
        <f>SUM(L318:L322)</f>
        <v>0</v>
      </c>
      <c r="M323" s="37">
        <f t="shared" si="75"/>
        <v>0</v>
      </c>
      <c r="N323" s="32">
        <f t="shared" si="76"/>
        <v>91865809</v>
      </c>
      <c r="O323" s="37">
        <f t="shared" si="77"/>
        <v>0.63885727219019017</v>
      </c>
      <c r="P323" s="32">
        <f>SUM(P318:P322)</f>
        <v>37985965</v>
      </c>
      <c r="Q323" s="32">
        <f>SUM(Q318:Q322)</f>
        <v>112429700</v>
      </c>
      <c r="R323" s="32">
        <f>SUM(R318:R322)</f>
        <v>131906358</v>
      </c>
      <c r="S323" s="32">
        <f>SUM(S318:S322)</f>
        <v>75592983</v>
      </c>
      <c r="T323" s="37">
        <f t="shared" si="78"/>
        <v>0.57308066226800081</v>
      </c>
      <c r="U323" s="37">
        <f t="shared" si="79"/>
        <v>-1.5656177222297729E-2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-293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-293</v>
      </c>
      <c r="O324" s="36">
        <f t="shared" si="77"/>
        <v>0</v>
      </c>
      <c r="P324" s="31">
        <v>31172</v>
      </c>
      <c r="Q324" s="31">
        <v>0</v>
      </c>
      <c r="R324" s="31">
        <v>0</v>
      </c>
      <c r="S324" s="31">
        <v>36257</v>
      </c>
      <c r="T324" s="36">
        <f t="shared" si="78"/>
        <v>0</v>
      </c>
      <c r="U324" s="36">
        <f t="shared" si="79"/>
        <v>-1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63788893</v>
      </c>
      <c r="E325" s="31">
        <v>63788893</v>
      </c>
      <c r="F325" s="31">
        <v>8543710</v>
      </c>
      <c r="G325" s="36">
        <f t="shared" si="72"/>
        <v>0.13393726710385145</v>
      </c>
      <c r="H325" s="31">
        <v>18503721</v>
      </c>
      <c r="I325" s="36">
        <f t="shared" si="73"/>
        <v>0.29007747477292012</v>
      </c>
      <c r="J325" s="31">
        <v>14620781</v>
      </c>
      <c r="K325" s="36">
        <f t="shared" si="74"/>
        <v>0.2292057490322022</v>
      </c>
      <c r="L325" s="31">
        <v>0</v>
      </c>
      <c r="M325" s="36">
        <f t="shared" si="75"/>
        <v>0</v>
      </c>
      <c r="N325" s="31">
        <f t="shared" si="76"/>
        <v>41668212</v>
      </c>
      <c r="O325" s="36">
        <f t="shared" si="77"/>
        <v>0.65322049090897372</v>
      </c>
      <c r="P325" s="31">
        <v>30856136</v>
      </c>
      <c r="Q325" s="31">
        <v>61549499</v>
      </c>
      <c r="R325" s="31">
        <v>61704749</v>
      </c>
      <c r="S325" s="31">
        <v>38687386</v>
      </c>
      <c r="T325" s="36">
        <f t="shared" si="78"/>
        <v>0.62697582644732908</v>
      </c>
      <c r="U325" s="36">
        <f t="shared" si="79"/>
        <v>-0.52616293239049761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18723612</v>
      </c>
      <c r="E326" s="31">
        <v>20331299</v>
      </c>
      <c r="F326" s="31">
        <v>3180706</v>
      </c>
      <c r="G326" s="36">
        <f t="shared" si="72"/>
        <v>0.16987673104954321</v>
      </c>
      <c r="H326" s="31">
        <v>3530186</v>
      </c>
      <c r="I326" s="36">
        <f t="shared" si="73"/>
        <v>0.18854193304155203</v>
      </c>
      <c r="J326" s="31">
        <v>3056665</v>
      </c>
      <c r="K326" s="36">
        <f t="shared" si="74"/>
        <v>0.1503428285620117</v>
      </c>
      <c r="L326" s="31">
        <v>0</v>
      </c>
      <c r="M326" s="36">
        <f t="shared" si="75"/>
        <v>0</v>
      </c>
      <c r="N326" s="31">
        <f t="shared" si="76"/>
        <v>9767557</v>
      </c>
      <c r="O326" s="36">
        <f t="shared" si="77"/>
        <v>0.48041972133703803</v>
      </c>
      <c r="P326" s="31">
        <v>3691765</v>
      </c>
      <c r="Q326" s="31">
        <v>5561917</v>
      </c>
      <c r="R326" s="31">
        <v>17962407</v>
      </c>
      <c r="S326" s="31">
        <v>9536562</v>
      </c>
      <c r="T326" s="36">
        <f t="shared" si="78"/>
        <v>0.53091782187097758</v>
      </c>
      <c r="U326" s="36">
        <f t="shared" si="79"/>
        <v>-0.17203153505166224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86582180</v>
      </c>
      <c r="E327" s="31">
        <v>87439180</v>
      </c>
      <c r="F327" s="31">
        <v>2657649</v>
      </c>
      <c r="G327" s="36">
        <f t="shared" si="72"/>
        <v>3.0695103773085871E-2</v>
      </c>
      <c r="H327" s="31">
        <v>2792279</v>
      </c>
      <c r="I327" s="36">
        <f t="shared" si="73"/>
        <v>3.225004267621813E-2</v>
      </c>
      <c r="J327" s="31">
        <v>2404086</v>
      </c>
      <c r="K327" s="36">
        <f t="shared" si="74"/>
        <v>2.7494379521857366E-2</v>
      </c>
      <c r="L327" s="31">
        <v>0</v>
      </c>
      <c r="M327" s="36">
        <f t="shared" si="75"/>
        <v>0</v>
      </c>
      <c r="N327" s="31">
        <f t="shared" si="76"/>
        <v>7854014</v>
      </c>
      <c r="O327" s="36">
        <f t="shared" si="77"/>
        <v>8.9822594402189038E-2</v>
      </c>
      <c r="P327" s="31">
        <v>3036936</v>
      </c>
      <c r="Q327" s="31">
        <v>80770000</v>
      </c>
      <c r="R327" s="31">
        <v>81973344</v>
      </c>
      <c r="S327" s="31">
        <v>8650174</v>
      </c>
      <c r="T327" s="36">
        <f t="shared" si="78"/>
        <v>0.10552422992527913</v>
      </c>
      <c r="U327" s="36">
        <f t="shared" si="79"/>
        <v>-0.20838437161665568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12104400</v>
      </c>
      <c r="E328" s="31">
        <v>21497500</v>
      </c>
      <c r="F328" s="31">
        <v>3521477</v>
      </c>
      <c r="G328" s="36">
        <f t="shared" si="72"/>
        <v>0.29092536598261787</v>
      </c>
      <c r="H328" s="31">
        <v>949386</v>
      </c>
      <c r="I328" s="36">
        <f t="shared" si="73"/>
        <v>7.8433131753742447E-2</v>
      </c>
      <c r="J328" s="31">
        <v>2559010</v>
      </c>
      <c r="K328" s="36">
        <f t="shared" si="74"/>
        <v>0.11903756250726828</v>
      </c>
      <c r="L328" s="31">
        <v>0</v>
      </c>
      <c r="M328" s="36">
        <f t="shared" si="75"/>
        <v>0</v>
      </c>
      <c r="N328" s="31">
        <f t="shared" si="76"/>
        <v>7029873</v>
      </c>
      <c r="O328" s="36">
        <f t="shared" si="77"/>
        <v>0.32700886149552272</v>
      </c>
      <c r="P328" s="31">
        <v>2227479</v>
      </c>
      <c r="Q328" s="31">
        <v>9983900</v>
      </c>
      <c r="R328" s="31">
        <v>11313400</v>
      </c>
      <c r="S328" s="31">
        <v>7652456</v>
      </c>
      <c r="T328" s="36">
        <f t="shared" si="78"/>
        <v>0.67640638534834796</v>
      </c>
      <c r="U328" s="36">
        <f t="shared" si="79"/>
        <v>0.14883686894466797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36229907</v>
      </c>
      <c r="E329" s="31">
        <v>49548158</v>
      </c>
      <c r="F329" s="31">
        <v>8263246</v>
      </c>
      <c r="G329" s="36">
        <f t="shared" si="72"/>
        <v>0.22807803508852506</v>
      </c>
      <c r="H329" s="31">
        <v>7063654</v>
      </c>
      <c r="I329" s="36">
        <f t="shared" si="73"/>
        <v>0.19496748915198706</v>
      </c>
      <c r="J329" s="31">
        <v>14930966</v>
      </c>
      <c r="K329" s="36">
        <f t="shared" si="74"/>
        <v>0.30134250399379126</v>
      </c>
      <c r="L329" s="31">
        <v>0</v>
      </c>
      <c r="M329" s="36">
        <f t="shared" si="75"/>
        <v>0</v>
      </c>
      <c r="N329" s="31">
        <f t="shared" si="76"/>
        <v>30257866</v>
      </c>
      <c r="O329" s="36">
        <f t="shared" si="77"/>
        <v>0.61067590040380515</v>
      </c>
      <c r="P329" s="31">
        <v>12011998</v>
      </c>
      <c r="Q329" s="31">
        <v>39193464</v>
      </c>
      <c r="R329" s="31">
        <v>29577955</v>
      </c>
      <c r="S329" s="31">
        <v>26536523</v>
      </c>
      <c r="T329" s="36">
        <f t="shared" si="78"/>
        <v>0.89717233662705886</v>
      </c>
      <c r="U329" s="36">
        <f t="shared" si="79"/>
        <v>0.24300436946459691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101890778</v>
      </c>
      <c r="E330" s="31">
        <v>98806008</v>
      </c>
      <c r="F330" s="31">
        <v>16786732</v>
      </c>
      <c r="G330" s="36">
        <f t="shared" si="72"/>
        <v>0.16475222124616618</v>
      </c>
      <c r="H330" s="31">
        <v>15446975</v>
      </c>
      <c r="I330" s="36">
        <f t="shared" si="73"/>
        <v>0.15160326874724619</v>
      </c>
      <c r="J330" s="31">
        <v>36942665</v>
      </c>
      <c r="K330" s="36">
        <f t="shared" si="74"/>
        <v>0.37389087716204467</v>
      </c>
      <c r="L330" s="31">
        <v>0</v>
      </c>
      <c r="M330" s="36">
        <f t="shared" si="75"/>
        <v>0</v>
      </c>
      <c r="N330" s="31">
        <f t="shared" si="76"/>
        <v>69176372</v>
      </c>
      <c r="O330" s="36">
        <f t="shared" si="77"/>
        <v>0.70012313421264827</v>
      </c>
      <c r="P330" s="31">
        <v>43406802</v>
      </c>
      <c r="Q330" s="31">
        <v>119156283</v>
      </c>
      <c r="R330" s="31">
        <v>119161283</v>
      </c>
      <c r="S330" s="31">
        <v>64604070</v>
      </c>
      <c r="T330" s="36">
        <f t="shared" si="78"/>
        <v>0.54215654928790924</v>
      </c>
      <c r="U330" s="36">
        <f t="shared" si="79"/>
        <v>-0.14891990891197193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5005000</v>
      </c>
      <c r="F331" s="31">
        <v>80227</v>
      </c>
      <c r="G331" s="36">
        <f t="shared" si="72"/>
        <v>0</v>
      </c>
      <c r="H331" s="31">
        <v>225020</v>
      </c>
      <c r="I331" s="36">
        <f t="shared" si="73"/>
        <v>0</v>
      </c>
      <c r="J331" s="31">
        <v>877827</v>
      </c>
      <c r="K331" s="36">
        <f t="shared" si="74"/>
        <v>0.17539000999000998</v>
      </c>
      <c r="L331" s="31">
        <v>0</v>
      </c>
      <c r="M331" s="36">
        <f t="shared" si="75"/>
        <v>0</v>
      </c>
      <c r="N331" s="31">
        <f t="shared" si="76"/>
        <v>1183074</v>
      </c>
      <c r="O331" s="36">
        <f t="shared" si="77"/>
        <v>0.23637842157842157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319319770</v>
      </c>
      <c r="E332" s="32">
        <f>SUM(E324:E331)</f>
        <v>346416038</v>
      </c>
      <c r="F332" s="32">
        <f>SUM(F324:F331)</f>
        <v>43033454</v>
      </c>
      <c r="G332" s="37">
        <f t="shared" si="72"/>
        <v>0.13476601840218036</v>
      </c>
      <c r="H332" s="32">
        <f>SUM(H324:H331)</f>
        <v>48511221</v>
      </c>
      <c r="I332" s="37">
        <f t="shared" si="73"/>
        <v>0.151920505892886</v>
      </c>
      <c r="J332" s="32">
        <f>SUM(J324:J331)</f>
        <v>75392000</v>
      </c>
      <c r="K332" s="37">
        <f t="shared" si="74"/>
        <v>0.21763426553593918</v>
      </c>
      <c r="L332" s="32">
        <f>SUM(L324:L331)</f>
        <v>0</v>
      </c>
      <c r="M332" s="37">
        <f t="shared" si="75"/>
        <v>0</v>
      </c>
      <c r="N332" s="32">
        <f t="shared" si="76"/>
        <v>166936675</v>
      </c>
      <c r="O332" s="37">
        <f t="shared" si="77"/>
        <v>0.48189649637410842</v>
      </c>
      <c r="P332" s="32">
        <f>SUM(P324:P331)</f>
        <v>95262288</v>
      </c>
      <c r="Q332" s="32">
        <f>SUM(Q324:Q331)</f>
        <v>316215063</v>
      </c>
      <c r="R332" s="32">
        <f>SUM(R324:R331)</f>
        <v>321693138</v>
      </c>
      <c r="S332" s="32">
        <f>SUM(S324:S331)</f>
        <v>155703428</v>
      </c>
      <c r="T332" s="37">
        <f t="shared" si="78"/>
        <v>0.48401227632029875</v>
      </c>
      <c r="U332" s="37">
        <f t="shared" si="79"/>
        <v>-0.20858503839420695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28470624</v>
      </c>
      <c r="E333" s="31">
        <v>28780932</v>
      </c>
      <c r="F333" s="31">
        <v>7211583</v>
      </c>
      <c r="G333" s="36">
        <f t="shared" si="72"/>
        <v>0.25329908469867046</v>
      </c>
      <c r="H333" s="31">
        <v>7180764</v>
      </c>
      <c r="I333" s="36">
        <f t="shared" si="73"/>
        <v>0.25221660052129519</v>
      </c>
      <c r="J333" s="31">
        <v>7158207</v>
      </c>
      <c r="K333" s="36">
        <f t="shared" si="74"/>
        <v>0.24871352324518192</v>
      </c>
      <c r="L333" s="31">
        <v>0</v>
      </c>
      <c r="M333" s="36">
        <f t="shared" si="75"/>
        <v>0</v>
      </c>
      <c r="N333" s="31">
        <f t="shared" si="76"/>
        <v>21550554</v>
      </c>
      <c r="O333" s="36">
        <f t="shared" si="77"/>
        <v>0.74877887901614859</v>
      </c>
      <c r="P333" s="31">
        <v>-2895515</v>
      </c>
      <c r="Q333" s="31">
        <v>36582648</v>
      </c>
      <c r="R333" s="31">
        <v>26859084</v>
      </c>
      <c r="S333" s="31">
        <v>15110618</v>
      </c>
      <c r="T333" s="36">
        <f t="shared" si="78"/>
        <v>0.5625887316186956</v>
      </c>
      <c r="U333" s="36">
        <f t="shared" si="79"/>
        <v>-3.4721705810538022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1500000</v>
      </c>
      <c r="E334" s="31">
        <v>598233</v>
      </c>
      <c r="F334" s="31">
        <v>142615</v>
      </c>
      <c r="G334" s="36">
        <f t="shared" si="72"/>
        <v>9.507666666666667E-2</v>
      </c>
      <c r="H334" s="31">
        <v>170617</v>
      </c>
      <c r="I334" s="36">
        <f t="shared" si="73"/>
        <v>0.11374466666666666</v>
      </c>
      <c r="J334" s="31">
        <v>226089</v>
      </c>
      <c r="K334" s="36">
        <f t="shared" si="74"/>
        <v>0.37792799795397447</v>
      </c>
      <c r="L334" s="31">
        <v>0</v>
      </c>
      <c r="M334" s="36">
        <f t="shared" si="75"/>
        <v>0</v>
      </c>
      <c r="N334" s="31">
        <f t="shared" si="76"/>
        <v>539321</v>
      </c>
      <c r="O334" s="36">
        <f t="shared" si="77"/>
        <v>0.90152331950928821</v>
      </c>
      <c r="P334" s="31">
        <v>-428094</v>
      </c>
      <c r="Q334" s="31">
        <v>1375306</v>
      </c>
      <c r="R334" s="31">
        <v>1553487</v>
      </c>
      <c r="S334" s="31">
        <v>546659</v>
      </c>
      <c r="T334" s="36">
        <f t="shared" si="78"/>
        <v>0.35189158325753611</v>
      </c>
      <c r="U334" s="36">
        <f t="shared" si="79"/>
        <v>-1.5281293360803936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67581973</v>
      </c>
      <c r="E335" s="31">
        <v>26851550</v>
      </c>
      <c r="F335" s="31">
        <v>3499384</v>
      </c>
      <c r="G335" s="36">
        <f t="shared" si="72"/>
        <v>5.1779843716607682E-2</v>
      </c>
      <c r="H335" s="31">
        <v>4832820</v>
      </c>
      <c r="I335" s="36">
        <f t="shared" si="73"/>
        <v>7.1510489934941676E-2</v>
      </c>
      <c r="J335" s="31">
        <v>124808</v>
      </c>
      <c r="K335" s="36">
        <f t="shared" si="74"/>
        <v>4.6480743197320077E-3</v>
      </c>
      <c r="L335" s="31">
        <v>0</v>
      </c>
      <c r="M335" s="36">
        <f t="shared" si="75"/>
        <v>0</v>
      </c>
      <c r="N335" s="31">
        <f t="shared" si="76"/>
        <v>8457012</v>
      </c>
      <c r="O335" s="36">
        <f t="shared" si="77"/>
        <v>0.31495433224525216</v>
      </c>
      <c r="P335" s="31">
        <v>1839468</v>
      </c>
      <c r="Q335" s="31">
        <v>50080876</v>
      </c>
      <c r="R335" s="31">
        <v>50461876</v>
      </c>
      <c r="S335" s="31">
        <v>5749135</v>
      </c>
      <c r="T335" s="36">
        <f t="shared" si="78"/>
        <v>0.11393026688108068</v>
      </c>
      <c r="U335" s="36">
        <f t="shared" si="79"/>
        <v>-0.93214994770227044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97552597</v>
      </c>
      <c r="E337" s="32">
        <f>SUM(E333:E336)</f>
        <v>56230715</v>
      </c>
      <c r="F337" s="32">
        <f>SUM(F333:F336)</f>
        <v>10853582</v>
      </c>
      <c r="G337" s="37">
        <f t="shared" si="72"/>
        <v>0.11125877048665347</v>
      </c>
      <c r="H337" s="32">
        <f>SUM(H333:H336)</f>
        <v>12184201</v>
      </c>
      <c r="I337" s="37">
        <f t="shared" si="73"/>
        <v>0.12489878665147172</v>
      </c>
      <c r="J337" s="32">
        <f>SUM(J333:J336)</f>
        <v>7509104</v>
      </c>
      <c r="K337" s="37">
        <f t="shared" si="74"/>
        <v>0.13354096600052123</v>
      </c>
      <c r="L337" s="32">
        <f>SUM(L333:L336)</f>
        <v>0</v>
      </c>
      <c r="M337" s="37">
        <f t="shared" si="75"/>
        <v>0</v>
      </c>
      <c r="N337" s="32">
        <f t="shared" si="76"/>
        <v>30546887</v>
      </c>
      <c r="O337" s="37">
        <f t="shared" si="77"/>
        <v>0.54324201639619918</v>
      </c>
      <c r="P337" s="32">
        <f>SUM(P333:P336)</f>
        <v>-1484141</v>
      </c>
      <c r="Q337" s="32">
        <f>SUM(Q333:Q336)</f>
        <v>88038830</v>
      </c>
      <c r="R337" s="32">
        <f>SUM(R333:R336)</f>
        <v>78874447</v>
      </c>
      <c r="S337" s="32">
        <f>SUM(S333:S336)</f>
        <v>21406412</v>
      </c>
      <c r="T337" s="37">
        <f t="shared" si="78"/>
        <v>0.27139856841088217</v>
      </c>
      <c r="U337" s="37">
        <f t="shared" si="79"/>
        <v>-6.0595624000684571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2880195051</v>
      </c>
      <c r="E338" s="32">
        <f>SUM(E302,E304:E309,E311:E316,E318:E322,E324:E331,E333:E336)</f>
        <v>3453765838</v>
      </c>
      <c r="F338" s="32">
        <f>SUM(F302,F304:F309,F311:F316,F318:F322,F324:F331,F333:F336)</f>
        <v>615581807</v>
      </c>
      <c r="G338" s="37">
        <f t="shared" si="72"/>
        <v>0.2137292079528679</v>
      </c>
      <c r="H338" s="32">
        <f>SUM(H302,H304:H309,H311:H316,H318:H322,H324:H331,H333:H336)</f>
        <v>1049578778</v>
      </c>
      <c r="I338" s="37">
        <f t="shared" si="73"/>
        <v>0.36441239548536397</v>
      </c>
      <c r="J338" s="32">
        <f>SUM(J302,J304:J309,J311:J316,J318:J322,J324:J331,J333:J336)</f>
        <v>1000489644</v>
      </c>
      <c r="K338" s="37">
        <f t="shared" si="74"/>
        <v>0.28968079798350244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2665650229</v>
      </c>
      <c r="O338" s="37">
        <f t="shared" si="77"/>
        <v>0.77180977345691149</v>
      </c>
      <c r="P338" s="32">
        <f>SUM(P302,P304:P309,P311:P316,P318:P322,P324:P331,P333:P336)</f>
        <v>1089884666</v>
      </c>
      <c r="Q338" s="32">
        <f>SUM(Q302,Q304:Q309,Q311:Q316,Q318:Q322,Q324:Q331,Q333:Q336)</f>
        <v>2896094469</v>
      </c>
      <c r="R338" s="32">
        <f>SUM(R302,R304:R309,R311:R316,R318:R322,R324:R331,R333:R336)</f>
        <v>3007269139</v>
      </c>
      <c r="S338" s="32">
        <f>SUM(S302,S304:S309,S311:S316,S318:S322,S324:S331,S333:S336)</f>
        <v>2401442077</v>
      </c>
      <c r="T338" s="37">
        <f t="shared" si="78"/>
        <v>0.79854577891174239</v>
      </c>
      <c r="U338" s="37">
        <f t="shared" si="79"/>
        <v>-8.2022460530699837E-2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7987025232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7324373026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1615562683</v>
      </c>
      <c r="G339" s="39">
        <f t="shared" si="72"/>
        <v>0.20227339166618022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1533923197</v>
      </c>
      <c r="I339" s="39">
        <f t="shared" si="73"/>
        <v>0.19205187819544378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1422706974</v>
      </c>
      <c r="K339" s="39">
        <f t="shared" si="74"/>
        <v>0.19424283402138126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4572192854</v>
      </c>
      <c r="O339" s="39">
        <f t="shared" si="77"/>
        <v>0.62424358204718233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16248793021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7561046088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7195772033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18575334913</v>
      </c>
      <c r="T339" s="39">
        <f t="shared" si="78"/>
        <v>2.581423484208925</v>
      </c>
      <c r="U339" s="39">
        <f t="shared" si="79"/>
        <v>-0.91244229819646983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sheetProtection algorithmName="SHA-512" hashValue="/karr88bMBc1Vx9dhFrUQNvcgwgEvnGNX9hjM9Y30YYG9YbFw1WMHszx707TBjOT/CweZDxb0bZAFTGkk9CJTw==" saltValue="sWLYdqdUqz4d+/I6xKee4w==" spinCount="100000" sheet="1" objects="1" scenarios="1"/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133150421</v>
      </c>
      <c r="E8" s="31">
        <v>122034719</v>
      </c>
      <c r="F8" s="31">
        <v>6776009</v>
      </c>
      <c r="G8" s="36">
        <f>IF(($D8       =0),0,($F8       /$D8       ))</f>
        <v>5.0889880400753672E-2</v>
      </c>
      <c r="H8" s="31">
        <v>16718930</v>
      </c>
      <c r="I8" s="36">
        <f>IF(($D8       =0),0,($H8       /$D8       ))</f>
        <v>0.12556422934629699</v>
      </c>
      <c r="J8" s="31">
        <v>9405414</v>
      </c>
      <c r="K8" s="36">
        <f>IF(($E8       =0),0,($J8       /$E8       ))</f>
        <v>7.7071624182622978E-2</v>
      </c>
      <c r="L8" s="31">
        <v>0</v>
      </c>
      <c r="M8" s="36">
        <f>IF(($E8       =0),0,($L8       /$E8       ))</f>
        <v>0</v>
      </c>
      <c r="N8" s="31">
        <f>$F8       +$H8       +$J8</f>
        <v>32900353</v>
      </c>
      <c r="O8" s="36">
        <f>IF(($E8       =0),0,($N8       /$E8       ))</f>
        <v>0.26959830177508748</v>
      </c>
      <c r="P8" s="31">
        <v>19705496</v>
      </c>
      <c r="Q8" s="31">
        <v>112557696</v>
      </c>
      <c r="R8" s="31">
        <v>129325648</v>
      </c>
      <c r="S8" s="31">
        <v>34766957</v>
      </c>
      <c r="T8" s="36">
        <f>IF(($R8       =0),0,($S8       /$R8       ))</f>
        <v>0.26883265259185091</v>
      </c>
      <c r="U8" s="36">
        <f>IF(($P8       =0),0,(($J8       /$P8       )-1))</f>
        <v>-0.52270097641794955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198152570</v>
      </c>
      <c r="E9" s="31">
        <v>390151070</v>
      </c>
      <c r="F9" s="31">
        <v>203650</v>
      </c>
      <c r="G9" s="36">
        <f>IF(($D9       =0),0,($F9       /$D9       ))</f>
        <v>1.0277434201332841E-3</v>
      </c>
      <c r="H9" s="31">
        <v>206995</v>
      </c>
      <c r="I9" s="36">
        <f>IF(($D9       =0),0,($H9       /$D9       ))</f>
        <v>1.0446243518315206E-3</v>
      </c>
      <c r="J9" s="31">
        <v>1742002</v>
      </c>
      <c r="K9" s="36">
        <f>IF(($E9       =0),0,($J9       /$E9       ))</f>
        <v>4.4649422594176145E-3</v>
      </c>
      <c r="L9" s="31">
        <v>0</v>
      </c>
      <c r="M9" s="36">
        <f>IF(($E9       =0),0,($L9       /$E9       ))</f>
        <v>0</v>
      </c>
      <c r="N9" s="31">
        <f>$F9       +$H9       +$J9</f>
        <v>2152647</v>
      </c>
      <c r="O9" s="36">
        <f>IF(($E9       =0),0,($N9       /$E9       ))</f>
        <v>5.5174704506128873E-3</v>
      </c>
      <c r="P9" s="31">
        <v>195257</v>
      </c>
      <c r="Q9" s="31">
        <v>128078610</v>
      </c>
      <c r="R9" s="31">
        <v>282056090</v>
      </c>
      <c r="S9" s="31">
        <v>760411</v>
      </c>
      <c r="T9" s="36">
        <f>IF(($R9       =0),0,($S9       /$R9       ))</f>
        <v>2.6959566801057194E-3</v>
      </c>
      <c r="U9" s="36">
        <f>IF(($P9       =0),0,(($J9       /$P9       )-1))</f>
        <v>7.9215853977066129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331302991</v>
      </c>
      <c r="E10" s="32">
        <f>SUM(E8:E9)</f>
        <v>512185789</v>
      </c>
      <c r="F10" s="32">
        <f>SUM(F8:F9)</f>
        <v>6979659</v>
      </c>
      <c r="G10" s="37">
        <f t="shared" ref="G10:G54" si="0">IF(($D10      =0),0,($F10      /$D10      ))</f>
        <v>2.1067298483882387E-2</v>
      </c>
      <c r="H10" s="32">
        <f>SUM(H8:H9)</f>
        <v>16925925</v>
      </c>
      <c r="I10" s="37">
        <f t="shared" ref="I10:I54" si="1">IF(($D10      =0),0,($H10      /$D10      ))</f>
        <v>5.108895923007227E-2</v>
      </c>
      <c r="J10" s="32">
        <f>SUM(J8:J9)</f>
        <v>11147416</v>
      </c>
      <c r="K10" s="37">
        <f t="shared" ref="K10:K54" si="2">IF(($E10      =0),0,($J10      /$E10      ))</f>
        <v>2.176439924614933E-2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35053000</v>
      </c>
      <c r="O10" s="37">
        <f t="shared" ref="O10:O54" si="5">IF(($E10      =0),0,($N10      /$E10      ))</f>
        <v>6.843805656622777E-2</v>
      </c>
      <c r="P10" s="32">
        <f>SUM(P8:P9)</f>
        <v>19900753</v>
      </c>
      <c r="Q10" s="32">
        <f>SUM(Q8:Q9)</f>
        <v>240636306</v>
      </c>
      <c r="R10" s="32">
        <f>SUM(R8:R9)</f>
        <v>411381738</v>
      </c>
      <c r="S10" s="32">
        <f>SUM(S8:S9)</f>
        <v>35527368</v>
      </c>
      <c r="T10" s="37">
        <f t="shared" ref="T10:T54" si="6">IF(($R10      =0),0,($S10      /$R10      ))</f>
        <v>8.6361072255472848E-2</v>
      </c>
      <c r="U10" s="37">
        <f t="shared" ref="U10:U54" si="7">IF(($P10      =0),0,(($J10      /$P10      )-1))</f>
        <v>-0.43984953735167709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9773</v>
      </c>
      <c r="R11" s="31">
        <v>9773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1000000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1947533</v>
      </c>
      <c r="E14" s="31">
        <v>88132665</v>
      </c>
      <c r="F14" s="31">
        <v>22668704</v>
      </c>
      <c r="G14" s="36">
        <f t="shared" si="0"/>
        <v>11.639702125714942</v>
      </c>
      <c r="H14" s="31">
        <v>16807454</v>
      </c>
      <c r="I14" s="36">
        <f t="shared" si="1"/>
        <v>8.6301253945376022</v>
      </c>
      <c r="J14" s="31">
        <v>12586682</v>
      </c>
      <c r="K14" s="36">
        <f t="shared" si="2"/>
        <v>0.14281517528149182</v>
      </c>
      <c r="L14" s="31">
        <v>0</v>
      </c>
      <c r="M14" s="36">
        <f t="shared" si="3"/>
        <v>0</v>
      </c>
      <c r="N14" s="31">
        <f t="shared" si="4"/>
        <v>52062840</v>
      </c>
      <c r="O14" s="36">
        <f t="shared" si="5"/>
        <v>0.59073261883094086</v>
      </c>
      <c r="P14" s="31">
        <v>459530</v>
      </c>
      <c r="Q14" s="31">
        <v>296245</v>
      </c>
      <c r="R14" s="31">
        <v>296245</v>
      </c>
      <c r="S14" s="31">
        <v>1387540</v>
      </c>
      <c r="T14" s="36">
        <f t="shared" si="6"/>
        <v>4.6837583756687877</v>
      </c>
      <c r="U14" s="36">
        <f t="shared" si="7"/>
        <v>26.390337953996475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16327360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16327360</v>
      </c>
      <c r="O16" s="36">
        <f t="shared" si="5"/>
        <v>0</v>
      </c>
      <c r="P16" s="31">
        <v>0</v>
      </c>
      <c r="Q16" s="31">
        <v>0</v>
      </c>
      <c r="R16" s="31">
        <v>23085196</v>
      </c>
      <c r="S16" s="31">
        <v>0</v>
      </c>
      <c r="T16" s="36">
        <f t="shared" si="6"/>
        <v>0</v>
      </c>
      <c r="U16" s="36">
        <f t="shared" si="7"/>
        <v>0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74100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74100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1947533</v>
      </c>
      <c r="E19" s="32">
        <f>SUM(E11:E18)</f>
        <v>89132665</v>
      </c>
      <c r="F19" s="32">
        <f>SUM(F11:F18)</f>
        <v>22668704</v>
      </c>
      <c r="G19" s="37">
        <f t="shared" si="0"/>
        <v>11.639702125714942</v>
      </c>
      <c r="H19" s="32">
        <f>SUM(H11:H18)</f>
        <v>16881554</v>
      </c>
      <c r="I19" s="37">
        <f t="shared" si="1"/>
        <v>8.6681735303073175</v>
      </c>
      <c r="J19" s="32">
        <f>SUM(J11:J18)</f>
        <v>28914042</v>
      </c>
      <c r="K19" s="37">
        <f t="shared" si="2"/>
        <v>0.3243933298751922</v>
      </c>
      <c r="L19" s="32">
        <f>SUM(L11:L18)</f>
        <v>0</v>
      </c>
      <c r="M19" s="37">
        <f t="shared" si="3"/>
        <v>0</v>
      </c>
      <c r="N19" s="32">
        <f t="shared" si="4"/>
        <v>68464300</v>
      </c>
      <c r="O19" s="37">
        <f t="shared" si="5"/>
        <v>0.76811682899866174</v>
      </c>
      <c r="P19" s="32">
        <f>SUM(P11:P18)</f>
        <v>459530</v>
      </c>
      <c r="Q19" s="32">
        <f>SUM(Q11:Q18)</f>
        <v>306018</v>
      </c>
      <c r="R19" s="32">
        <f>SUM(R11:R18)</f>
        <v>23391214</v>
      </c>
      <c r="S19" s="32">
        <f>SUM(S11:S18)</f>
        <v>1387540</v>
      </c>
      <c r="T19" s="37">
        <f t="shared" si="6"/>
        <v>5.931885365163176E-2</v>
      </c>
      <c r="U19" s="37">
        <f t="shared" si="7"/>
        <v>61.920901790960329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14883</v>
      </c>
      <c r="G22" s="36">
        <f t="shared" si="0"/>
        <v>0</v>
      </c>
      <c r="H22" s="31">
        <v>78571</v>
      </c>
      <c r="I22" s="36">
        <f t="shared" si="1"/>
        <v>0</v>
      </c>
      <c r="J22" s="31">
        <v>55667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149121</v>
      </c>
      <c r="O22" s="36">
        <f t="shared" si="5"/>
        <v>0</v>
      </c>
      <c r="P22" s="31">
        <v>0</v>
      </c>
      <c r="Q22" s="31">
        <v>0</v>
      </c>
      <c r="R22" s="31">
        <v>2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52650</v>
      </c>
      <c r="E23" s="31">
        <v>52650</v>
      </c>
      <c r="F23" s="31">
        <v>381</v>
      </c>
      <c r="G23" s="36">
        <f t="shared" si="0"/>
        <v>7.2364672364672363E-3</v>
      </c>
      <c r="H23" s="31">
        <v>10248</v>
      </c>
      <c r="I23" s="36">
        <f t="shared" si="1"/>
        <v>0.19464387464387464</v>
      </c>
      <c r="J23" s="31">
        <v>309955</v>
      </c>
      <c r="K23" s="36">
        <f t="shared" si="2"/>
        <v>5.8870845204178535</v>
      </c>
      <c r="L23" s="31">
        <v>0</v>
      </c>
      <c r="M23" s="36">
        <f t="shared" si="3"/>
        <v>0</v>
      </c>
      <c r="N23" s="31">
        <f t="shared" si="4"/>
        <v>320584</v>
      </c>
      <c r="O23" s="36">
        <f t="shared" si="5"/>
        <v>6.0889648622981953</v>
      </c>
      <c r="P23" s="31">
        <v>64272</v>
      </c>
      <c r="Q23" s="31">
        <v>50000</v>
      </c>
      <c r="R23" s="31">
        <v>218800</v>
      </c>
      <c r="S23" s="31">
        <v>125584</v>
      </c>
      <c r="T23" s="36">
        <f t="shared" si="6"/>
        <v>0.57396709323583184</v>
      </c>
      <c r="U23" s="36">
        <f t="shared" si="7"/>
        <v>3.8225510331092858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30337986</v>
      </c>
      <c r="E26" s="31">
        <v>30337992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24306489</v>
      </c>
      <c r="R26" s="31">
        <v>33275970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30390636</v>
      </c>
      <c r="E27" s="32">
        <f>SUM(E20:E26)</f>
        <v>30390642</v>
      </c>
      <c r="F27" s="32">
        <f>SUM(F20:F26)</f>
        <v>15264</v>
      </c>
      <c r="G27" s="37">
        <f t="shared" si="0"/>
        <v>5.0225997244677601E-4</v>
      </c>
      <c r="H27" s="32">
        <f>SUM(H20:H26)</f>
        <v>88819</v>
      </c>
      <c r="I27" s="37">
        <f t="shared" si="1"/>
        <v>2.922577862470532E-3</v>
      </c>
      <c r="J27" s="32">
        <f>SUM(J20:J26)</f>
        <v>365622</v>
      </c>
      <c r="K27" s="37">
        <f t="shared" si="2"/>
        <v>1.2030742884602437E-2</v>
      </c>
      <c r="L27" s="32">
        <f>SUM(L20:L26)</f>
        <v>0</v>
      </c>
      <c r="M27" s="37">
        <f t="shared" si="3"/>
        <v>0</v>
      </c>
      <c r="N27" s="32">
        <f t="shared" si="4"/>
        <v>469705</v>
      </c>
      <c r="O27" s="37">
        <f t="shared" si="5"/>
        <v>1.5455580043356768E-2</v>
      </c>
      <c r="P27" s="32">
        <f>SUM(P20:P26)</f>
        <v>64272</v>
      </c>
      <c r="Q27" s="32">
        <f>SUM(Q20:Q26)</f>
        <v>24356489</v>
      </c>
      <c r="R27" s="32">
        <f>SUM(R20:R26)</f>
        <v>33494772</v>
      </c>
      <c r="S27" s="32">
        <f>SUM(S20:S26)</f>
        <v>125584</v>
      </c>
      <c r="T27" s="37">
        <f t="shared" si="6"/>
        <v>3.7493612435994489E-3</v>
      </c>
      <c r="U27" s="37">
        <f t="shared" si="7"/>
        <v>4.6886669156086631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37520</v>
      </c>
      <c r="E28" s="31">
        <v>86148</v>
      </c>
      <c r="F28" s="31">
        <v>3026</v>
      </c>
      <c r="G28" s="36">
        <f t="shared" si="0"/>
        <v>8.0650319829424305E-2</v>
      </c>
      <c r="H28" s="31">
        <v>2400</v>
      </c>
      <c r="I28" s="36">
        <f t="shared" si="1"/>
        <v>6.3965884861407252E-2</v>
      </c>
      <c r="J28" s="31">
        <v>5444</v>
      </c>
      <c r="K28" s="36">
        <f t="shared" si="2"/>
        <v>6.3193573849654086E-2</v>
      </c>
      <c r="L28" s="31">
        <v>0</v>
      </c>
      <c r="M28" s="36">
        <f t="shared" si="3"/>
        <v>0</v>
      </c>
      <c r="N28" s="31">
        <f t="shared" si="4"/>
        <v>10870</v>
      </c>
      <c r="O28" s="36">
        <f t="shared" si="5"/>
        <v>0.12617820494962159</v>
      </c>
      <c r="P28" s="31">
        <v>2400</v>
      </c>
      <c r="Q28" s="31">
        <v>37520</v>
      </c>
      <c r="R28" s="31">
        <v>37520</v>
      </c>
      <c r="S28" s="31">
        <v>7200</v>
      </c>
      <c r="T28" s="36">
        <f t="shared" si="6"/>
        <v>0.19189765458422176</v>
      </c>
      <c r="U28" s="36">
        <f t="shared" si="7"/>
        <v>1.2683333333333335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2</v>
      </c>
      <c r="E30" s="31">
        <v>2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1966667</v>
      </c>
      <c r="E31" s="31">
        <v>1966667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27956</v>
      </c>
      <c r="E32" s="31">
        <v>27956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26566</v>
      </c>
      <c r="R32" s="31">
        <v>26564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2032145</v>
      </c>
      <c r="E35" s="32">
        <f>SUM(E28:E34)</f>
        <v>2080773</v>
      </c>
      <c r="F35" s="32">
        <f>SUM(F28:F34)</f>
        <v>3026</v>
      </c>
      <c r="G35" s="37">
        <f t="shared" si="0"/>
        <v>1.4890669711068846E-3</v>
      </c>
      <c r="H35" s="32">
        <f>SUM(H28:H34)</f>
        <v>2400</v>
      </c>
      <c r="I35" s="37">
        <f t="shared" si="1"/>
        <v>1.1810180867999084E-3</v>
      </c>
      <c r="J35" s="32">
        <f>SUM(J28:J34)</f>
        <v>5444</v>
      </c>
      <c r="K35" s="37">
        <f t="shared" si="2"/>
        <v>2.6163353715181808E-3</v>
      </c>
      <c r="L35" s="32">
        <f>SUM(L28:L34)</f>
        <v>0</v>
      </c>
      <c r="M35" s="37">
        <f t="shared" si="3"/>
        <v>0</v>
      </c>
      <c r="N35" s="32">
        <f t="shared" si="4"/>
        <v>10870</v>
      </c>
      <c r="O35" s="37">
        <f t="shared" si="5"/>
        <v>5.2240201117565443E-3</v>
      </c>
      <c r="P35" s="32">
        <f>SUM(P28:P34)</f>
        <v>2400</v>
      </c>
      <c r="Q35" s="32">
        <f>SUM(Q28:Q34)</f>
        <v>64086</v>
      </c>
      <c r="R35" s="32">
        <f>SUM(R28:R34)</f>
        <v>64084</v>
      </c>
      <c r="S35" s="32">
        <f>SUM(S28:S34)</f>
        <v>7200</v>
      </c>
      <c r="T35" s="37">
        <f t="shared" si="6"/>
        <v>0.11235253729480058</v>
      </c>
      <c r="U35" s="37">
        <f t="shared" si="7"/>
        <v>1.2683333333333335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0</v>
      </c>
      <c r="O40" s="37">
        <f t="shared" si="5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6"/>
        <v>0</v>
      </c>
      <c r="U40" s="37">
        <f t="shared" si="7"/>
        <v>0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1030466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20236209</v>
      </c>
      <c r="E46" s="31">
        <v>20236209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17696395</v>
      </c>
      <c r="R46" s="31">
        <v>17696395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20236209</v>
      </c>
      <c r="E47" s="32">
        <f>SUM(E41:E46)</f>
        <v>21266675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17696395</v>
      </c>
      <c r="R47" s="32">
        <f>SUM(R41:R46)</f>
        <v>17696395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385909514</v>
      </c>
      <c r="E54" s="32">
        <f>SUM(E8:E9,E11:E18,E20:E26,E28:E34,E36:E39,E41:E46,E48:E52)</f>
        <v>655056544</v>
      </c>
      <c r="F54" s="32">
        <f>SUM(F8:F9,F11:F18,F20:F26,F28:F34,F36:F39,F41:F46,F48:F52)</f>
        <v>29666653</v>
      </c>
      <c r="G54" s="37">
        <f t="shared" si="0"/>
        <v>7.6874634917655851E-2</v>
      </c>
      <c r="H54" s="32">
        <f>SUM(H8:H9,H11:H18,H20:H26,H28:H34,H36:H39,H41:H46,H48:H52)</f>
        <v>33898698</v>
      </c>
      <c r="I54" s="37">
        <f t="shared" si="1"/>
        <v>8.7841052812188514E-2</v>
      </c>
      <c r="J54" s="32">
        <f>SUM(J8:J9,J11:J18,J20:J26,J28:J34,J36:J39,J41:J46,J48:J52)</f>
        <v>40432524</v>
      </c>
      <c r="K54" s="37">
        <f t="shared" si="2"/>
        <v>6.1723715869022748E-2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103997875</v>
      </c>
      <c r="O54" s="37">
        <f t="shared" si="5"/>
        <v>0.15876167630500002</v>
      </c>
      <c r="P54" s="32">
        <f>SUM(P8:P9,P11:P18,P20:P26,P28:P34,P36:P39,P41:P46,P48:P52)</f>
        <v>20426955</v>
      </c>
      <c r="Q54" s="32">
        <f>SUM(Q8:Q9,Q11:Q18,Q20:Q26,Q28:Q34,Q36:Q39,Q41:Q46,Q48:Q52)</f>
        <v>283059294</v>
      </c>
      <c r="R54" s="32">
        <f>SUM(R8:R9,R11:R18,R20:R26,R28:R34,R36:R39,R41:R46,R48:R52)</f>
        <v>486028203</v>
      </c>
      <c r="S54" s="32">
        <f>SUM(S8:S9,S11:S18,S20:S26,S28:S34,S36:S39,S41:S46,S48:S52)</f>
        <v>37047692</v>
      </c>
      <c r="T54" s="37">
        <f t="shared" si="6"/>
        <v>7.6225395504466234E-2</v>
      </c>
      <c r="U54" s="37">
        <f t="shared" si="7"/>
        <v>0.97937108100546566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30053401</v>
      </c>
      <c r="E57" s="31">
        <v>30053401</v>
      </c>
      <c r="F57" s="31">
        <v>3338981</v>
      </c>
      <c r="G57" s="36">
        <f t="shared" ref="G57:G85" si="8">IF(($D57      =0),0,($F57      /$D57      ))</f>
        <v>0.11110160211152142</v>
      </c>
      <c r="H57" s="31">
        <v>3346288</v>
      </c>
      <c r="I57" s="36">
        <f t="shared" ref="I57:I85" si="9">IF(($D57      =0),0,($H57      /$D57      ))</f>
        <v>0.11134473599177677</v>
      </c>
      <c r="J57" s="31">
        <v>3271591</v>
      </c>
      <c r="K57" s="36">
        <f t="shared" ref="K57:K85" si="10">IF(($E57      =0),0,($J57      /$E57      ))</f>
        <v>0.10885926022149706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9956860</v>
      </c>
      <c r="O57" s="36">
        <f t="shared" ref="O57:O85" si="13">IF(($E57      =0),0,($N57      /$E57      ))</f>
        <v>0.33130559832479528</v>
      </c>
      <c r="P57" s="31">
        <v>3146943</v>
      </c>
      <c r="Q57" s="31">
        <v>28540741</v>
      </c>
      <c r="R57" s="31">
        <v>28540741</v>
      </c>
      <c r="S57" s="31">
        <v>9522293</v>
      </c>
      <c r="T57" s="36">
        <f t="shared" ref="T57:T85" si="14">IF(($R57      =0),0,($S57      /$R57      ))</f>
        <v>0.33363860454779365</v>
      </c>
      <c r="U57" s="36">
        <f t="shared" ref="U57:U85" si="15">IF(($P57      =0),0,(($J57      /$P57      )-1))</f>
        <v>3.9609233468798077E-2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30053401</v>
      </c>
      <c r="E58" s="32">
        <f>E57</f>
        <v>30053401</v>
      </c>
      <c r="F58" s="32">
        <f>F57</f>
        <v>3338981</v>
      </c>
      <c r="G58" s="37">
        <f t="shared" si="8"/>
        <v>0.11110160211152142</v>
      </c>
      <c r="H58" s="32">
        <f>H57</f>
        <v>3346288</v>
      </c>
      <c r="I58" s="37">
        <f t="shared" si="9"/>
        <v>0.11134473599177677</v>
      </c>
      <c r="J58" s="32">
        <f>J57</f>
        <v>3271591</v>
      </c>
      <c r="K58" s="37">
        <f t="shared" si="10"/>
        <v>0.10885926022149706</v>
      </c>
      <c r="L58" s="32">
        <f>L57</f>
        <v>0</v>
      </c>
      <c r="M58" s="37">
        <f t="shared" si="11"/>
        <v>0</v>
      </c>
      <c r="N58" s="32">
        <f t="shared" si="12"/>
        <v>9956860</v>
      </c>
      <c r="O58" s="37">
        <f t="shared" si="13"/>
        <v>0.33130559832479528</v>
      </c>
      <c r="P58" s="32">
        <f>P57</f>
        <v>3146943</v>
      </c>
      <c r="Q58" s="32">
        <f>Q57</f>
        <v>28540741</v>
      </c>
      <c r="R58" s="32">
        <f>R57</f>
        <v>28540741</v>
      </c>
      <c r="S58" s="32">
        <f>S57</f>
        <v>9522293</v>
      </c>
      <c r="T58" s="37">
        <f t="shared" si="14"/>
        <v>0.33363860454779365</v>
      </c>
      <c r="U58" s="37">
        <f t="shared" si="15"/>
        <v>3.9609233468798077E-2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73348</v>
      </c>
      <c r="I59" s="36">
        <f t="shared" si="9"/>
        <v>0</v>
      </c>
      <c r="J59" s="31">
        <v>98131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171479</v>
      </c>
      <c r="O59" s="36">
        <f t="shared" si="13"/>
        <v>0</v>
      </c>
      <c r="P59" s="31">
        <v>83117</v>
      </c>
      <c r="Q59" s="31">
        <v>0</v>
      </c>
      <c r="R59" s="31">
        <v>0</v>
      </c>
      <c r="S59" s="31">
        <v>215091</v>
      </c>
      <c r="T59" s="36">
        <f t="shared" si="14"/>
        <v>0</v>
      </c>
      <c r="U59" s="36">
        <f t="shared" si="15"/>
        <v>0.18063693347931231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724240</v>
      </c>
      <c r="E61" s="31">
        <v>735402</v>
      </c>
      <c r="F61" s="31">
        <v>61739</v>
      </c>
      <c r="G61" s="36">
        <f t="shared" si="8"/>
        <v>8.5246603335910748E-2</v>
      </c>
      <c r="H61" s="31">
        <v>183852</v>
      </c>
      <c r="I61" s="36">
        <f t="shared" si="9"/>
        <v>0.25385507566552523</v>
      </c>
      <c r="J61" s="31">
        <v>122664</v>
      </c>
      <c r="K61" s="36">
        <f t="shared" si="10"/>
        <v>0.16679856731420367</v>
      </c>
      <c r="L61" s="31">
        <v>0</v>
      </c>
      <c r="M61" s="36">
        <f t="shared" si="11"/>
        <v>0</v>
      </c>
      <c r="N61" s="31">
        <f t="shared" si="12"/>
        <v>368255</v>
      </c>
      <c r="O61" s="36">
        <f t="shared" si="13"/>
        <v>0.50075332947149997</v>
      </c>
      <c r="P61" s="31">
        <v>171183</v>
      </c>
      <c r="Q61" s="31">
        <v>550000</v>
      </c>
      <c r="R61" s="31">
        <v>550000</v>
      </c>
      <c r="S61" s="31">
        <v>517048</v>
      </c>
      <c r="T61" s="36">
        <f t="shared" si="14"/>
        <v>0.94008727272727277</v>
      </c>
      <c r="U61" s="36">
        <f t="shared" si="15"/>
        <v>-0.2834335185152731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724240</v>
      </c>
      <c r="E63" s="32">
        <f>SUM(E59:E62)</f>
        <v>735402</v>
      </c>
      <c r="F63" s="32">
        <f>SUM(F59:F62)</f>
        <v>61739</v>
      </c>
      <c r="G63" s="37">
        <f t="shared" si="8"/>
        <v>8.5246603335910748E-2</v>
      </c>
      <c r="H63" s="32">
        <f>SUM(H59:H62)</f>
        <v>257200</v>
      </c>
      <c r="I63" s="37">
        <f t="shared" si="9"/>
        <v>0.35513089583563462</v>
      </c>
      <c r="J63" s="32">
        <f>SUM(J59:J62)</f>
        <v>220795</v>
      </c>
      <c r="K63" s="37">
        <f t="shared" si="10"/>
        <v>0.30023714920546857</v>
      </c>
      <c r="L63" s="32">
        <f>SUM(L59:L62)</f>
        <v>0</v>
      </c>
      <c r="M63" s="37">
        <f t="shared" si="11"/>
        <v>0</v>
      </c>
      <c r="N63" s="32">
        <f t="shared" si="12"/>
        <v>539734</v>
      </c>
      <c r="O63" s="37">
        <f t="shared" si="13"/>
        <v>0.73393055770857296</v>
      </c>
      <c r="P63" s="32">
        <f>SUM(P59:P62)</f>
        <v>254300</v>
      </c>
      <c r="Q63" s="32">
        <f>SUM(Q59:Q62)</f>
        <v>550000</v>
      </c>
      <c r="R63" s="32">
        <f>SUM(R59:R62)</f>
        <v>550000</v>
      </c>
      <c r="S63" s="32">
        <f>SUM(S59:S62)</f>
        <v>732139</v>
      </c>
      <c r="T63" s="37">
        <f t="shared" si="14"/>
        <v>1.3311618181818181</v>
      </c>
      <c r="U63" s="37">
        <f t="shared" si="15"/>
        <v>-0.13175383405426666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6281</v>
      </c>
      <c r="E68" s="31">
        <v>9639</v>
      </c>
      <c r="F68" s="31">
        <v>1104</v>
      </c>
      <c r="G68" s="36">
        <f t="shared" si="8"/>
        <v>0.17576818977869765</v>
      </c>
      <c r="H68" s="31">
        <v>1130</v>
      </c>
      <c r="I68" s="36">
        <f t="shared" si="9"/>
        <v>0.17990765801623945</v>
      </c>
      <c r="J68" s="31">
        <v>1131</v>
      </c>
      <c r="K68" s="36">
        <f t="shared" si="10"/>
        <v>0.11733582321817616</v>
      </c>
      <c r="L68" s="31">
        <v>0</v>
      </c>
      <c r="M68" s="36">
        <f t="shared" si="11"/>
        <v>0</v>
      </c>
      <c r="N68" s="31">
        <f t="shared" si="12"/>
        <v>3365</v>
      </c>
      <c r="O68" s="36">
        <f t="shared" si="13"/>
        <v>0.34910260400456478</v>
      </c>
      <c r="P68" s="31">
        <v>678</v>
      </c>
      <c r="Q68" s="31">
        <v>6158</v>
      </c>
      <c r="R68" s="31">
        <v>6158</v>
      </c>
      <c r="S68" s="31">
        <v>913</v>
      </c>
      <c r="T68" s="36">
        <f t="shared" si="14"/>
        <v>0.14826242286456642</v>
      </c>
      <c r="U68" s="36">
        <f t="shared" si="15"/>
        <v>0.66814159292035402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6281</v>
      </c>
      <c r="E70" s="32">
        <f>SUM(E64:E69)</f>
        <v>9639</v>
      </c>
      <c r="F70" s="32">
        <f>SUM(F64:F69)</f>
        <v>1104</v>
      </c>
      <c r="G70" s="37">
        <f t="shared" si="8"/>
        <v>0.17576818977869765</v>
      </c>
      <c r="H70" s="32">
        <f>SUM(H64:H69)</f>
        <v>1130</v>
      </c>
      <c r="I70" s="37">
        <f t="shared" si="9"/>
        <v>0.17990765801623945</v>
      </c>
      <c r="J70" s="32">
        <f>SUM(J64:J69)</f>
        <v>1131</v>
      </c>
      <c r="K70" s="37">
        <f t="shared" si="10"/>
        <v>0.11733582321817616</v>
      </c>
      <c r="L70" s="32">
        <f>SUM(L64:L69)</f>
        <v>0</v>
      </c>
      <c r="M70" s="37">
        <f t="shared" si="11"/>
        <v>0</v>
      </c>
      <c r="N70" s="32">
        <f t="shared" si="12"/>
        <v>3365</v>
      </c>
      <c r="O70" s="37">
        <f t="shared" si="13"/>
        <v>0.34910260400456478</v>
      </c>
      <c r="P70" s="32">
        <f>SUM(P64:P69)</f>
        <v>678</v>
      </c>
      <c r="Q70" s="32">
        <f>SUM(Q64:Q69)</f>
        <v>6158</v>
      </c>
      <c r="R70" s="32">
        <f>SUM(R64:R69)</f>
        <v>6158</v>
      </c>
      <c r="S70" s="32">
        <f>SUM(S64:S69)</f>
        <v>913</v>
      </c>
      <c r="T70" s="37">
        <f t="shared" si="14"/>
        <v>0.14826242286456642</v>
      </c>
      <c r="U70" s="37">
        <f t="shared" si="15"/>
        <v>0.66814159292035402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5004</v>
      </c>
      <c r="E71" s="31">
        <v>195364</v>
      </c>
      <c r="F71" s="31">
        <v>115059</v>
      </c>
      <c r="G71" s="36">
        <f t="shared" si="8"/>
        <v>22.993405275779377</v>
      </c>
      <c r="H71" s="31">
        <v>65307</v>
      </c>
      <c r="I71" s="36">
        <f t="shared" si="9"/>
        <v>13.050959232613909</v>
      </c>
      <c r="J71" s="31">
        <v>31391</v>
      </c>
      <c r="K71" s="36">
        <f t="shared" si="10"/>
        <v>0.16067955201572448</v>
      </c>
      <c r="L71" s="31">
        <v>0</v>
      </c>
      <c r="M71" s="36">
        <f t="shared" si="11"/>
        <v>0</v>
      </c>
      <c r="N71" s="31">
        <f t="shared" si="12"/>
        <v>211757</v>
      </c>
      <c r="O71" s="36">
        <f t="shared" si="13"/>
        <v>1.083910034602076</v>
      </c>
      <c r="P71" s="31">
        <v>182606</v>
      </c>
      <c r="Q71" s="31">
        <v>-122004</v>
      </c>
      <c r="R71" s="31">
        <v>5000</v>
      </c>
      <c r="S71" s="31">
        <v>473751</v>
      </c>
      <c r="T71" s="36">
        <f t="shared" si="14"/>
        <v>94.750200000000007</v>
      </c>
      <c r="U71" s="36">
        <f t="shared" si="15"/>
        <v>-0.82809436710732398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2369113</v>
      </c>
      <c r="E73" s="31">
        <v>2369113</v>
      </c>
      <c r="F73" s="31">
        <v>11013</v>
      </c>
      <c r="G73" s="36">
        <f t="shared" si="8"/>
        <v>4.6485752262555649E-3</v>
      </c>
      <c r="H73" s="31">
        <v>11303</v>
      </c>
      <c r="I73" s="36">
        <f t="shared" si="9"/>
        <v>4.7709839083234949E-3</v>
      </c>
      <c r="J73" s="31">
        <v>14708</v>
      </c>
      <c r="K73" s="36">
        <f t="shared" si="10"/>
        <v>6.2082306753624668E-3</v>
      </c>
      <c r="L73" s="31">
        <v>0</v>
      </c>
      <c r="M73" s="36">
        <f t="shared" si="11"/>
        <v>0</v>
      </c>
      <c r="N73" s="31">
        <f t="shared" si="12"/>
        <v>37024</v>
      </c>
      <c r="O73" s="36">
        <f t="shared" si="13"/>
        <v>1.5627789809941527E-2</v>
      </c>
      <c r="P73" s="31">
        <v>12403</v>
      </c>
      <c r="Q73" s="31">
        <v>2119851</v>
      </c>
      <c r="R73" s="31">
        <v>2188201</v>
      </c>
      <c r="S73" s="31">
        <v>14812</v>
      </c>
      <c r="T73" s="36">
        <f t="shared" si="14"/>
        <v>6.7690308157248805E-3</v>
      </c>
      <c r="U73" s="36">
        <f t="shared" si="15"/>
        <v>0.18584213496734669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2226000</v>
      </c>
      <c r="E74" s="31">
        <v>2226000</v>
      </c>
      <c r="F74" s="31">
        <v>106435</v>
      </c>
      <c r="G74" s="36">
        <f t="shared" si="8"/>
        <v>4.7814465408805032E-2</v>
      </c>
      <c r="H74" s="31">
        <v>40870</v>
      </c>
      <c r="I74" s="36">
        <f t="shared" si="9"/>
        <v>1.8360287511230908E-2</v>
      </c>
      <c r="J74" s="31">
        <v>169053</v>
      </c>
      <c r="K74" s="36">
        <f t="shared" si="10"/>
        <v>7.5944743935309977E-2</v>
      </c>
      <c r="L74" s="31">
        <v>0</v>
      </c>
      <c r="M74" s="36">
        <f t="shared" si="11"/>
        <v>0</v>
      </c>
      <c r="N74" s="31">
        <f t="shared" si="12"/>
        <v>316358</v>
      </c>
      <c r="O74" s="36">
        <f t="shared" si="13"/>
        <v>0.14211949685534592</v>
      </c>
      <c r="P74" s="31">
        <v>75305</v>
      </c>
      <c r="Q74" s="31">
        <v>2408000</v>
      </c>
      <c r="R74" s="31">
        <v>1613000</v>
      </c>
      <c r="S74" s="31">
        <v>225391</v>
      </c>
      <c r="T74" s="36">
        <f t="shared" si="14"/>
        <v>0.13973403595784253</v>
      </c>
      <c r="U74" s="36">
        <f t="shared" si="15"/>
        <v>1.2449106965008965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4000000</v>
      </c>
      <c r="E76" s="31">
        <v>4000000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3596073</v>
      </c>
      <c r="R76" s="31">
        <v>3531445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8600117</v>
      </c>
      <c r="E78" s="32">
        <f>SUM(E71:E77)</f>
        <v>8790477</v>
      </c>
      <c r="F78" s="32">
        <f>SUM(F71:F77)</f>
        <v>232507</v>
      </c>
      <c r="G78" s="37">
        <f t="shared" si="8"/>
        <v>2.7035329868186676E-2</v>
      </c>
      <c r="H78" s="32">
        <f>SUM(H71:H77)</f>
        <v>117480</v>
      </c>
      <c r="I78" s="37">
        <f t="shared" si="9"/>
        <v>1.3660279272944775E-2</v>
      </c>
      <c r="J78" s="32">
        <f>SUM(J71:J77)</f>
        <v>215152</v>
      </c>
      <c r="K78" s="37">
        <f t="shared" si="10"/>
        <v>2.4475577377655388E-2</v>
      </c>
      <c r="L78" s="32">
        <f>SUM(L71:L77)</f>
        <v>0</v>
      </c>
      <c r="M78" s="37">
        <f t="shared" si="11"/>
        <v>0</v>
      </c>
      <c r="N78" s="32">
        <f t="shared" si="12"/>
        <v>565139</v>
      </c>
      <c r="O78" s="37">
        <f t="shared" si="13"/>
        <v>6.4289912822705755E-2</v>
      </c>
      <c r="P78" s="32">
        <f>SUM(P71:P77)</f>
        <v>270314</v>
      </c>
      <c r="Q78" s="32">
        <f>SUM(Q71:Q77)</f>
        <v>8001920</v>
      </c>
      <c r="R78" s="32">
        <f>SUM(R71:R77)</f>
        <v>7337646</v>
      </c>
      <c r="S78" s="32">
        <f>SUM(S71:S77)</f>
        <v>713954</v>
      </c>
      <c r="T78" s="37">
        <f t="shared" si="14"/>
        <v>9.7300142307219506E-2</v>
      </c>
      <c r="U78" s="37">
        <f t="shared" si="15"/>
        <v>-0.20406638205938277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12619083</v>
      </c>
      <c r="E79" s="31">
        <v>12619083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3097924</v>
      </c>
      <c r="K79" s="36">
        <f t="shared" si="10"/>
        <v>0.24549517583805416</v>
      </c>
      <c r="L79" s="31">
        <v>0</v>
      </c>
      <c r="M79" s="36">
        <f t="shared" si="11"/>
        <v>0</v>
      </c>
      <c r="N79" s="31">
        <f t="shared" si="12"/>
        <v>3097924</v>
      </c>
      <c r="O79" s="36">
        <f t="shared" si="13"/>
        <v>0.24549517583805416</v>
      </c>
      <c r="P79" s="31">
        <v>434691</v>
      </c>
      <c r="Q79" s="31">
        <v>11983934</v>
      </c>
      <c r="R79" s="31">
        <v>11983934</v>
      </c>
      <c r="S79" s="31">
        <v>3074190</v>
      </c>
      <c r="T79" s="36">
        <f t="shared" si="14"/>
        <v>0.25652594548668239</v>
      </c>
      <c r="U79" s="36">
        <f t="shared" si="15"/>
        <v>6.1267268013370417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265833490</v>
      </c>
      <c r="E81" s="31">
        <v>363995920</v>
      </c>
      <c r="F81" s="31">
        <v>67149598</v>
      </c>
      <c r="G81" s="36">
        <f t="shared" si="8"/>
        <v>0.2526002197841965</v>
      </c>
      <c r="H81" s="31">
        <v>61908185</v>
      </c>
      <c r="I81" s="36">
        <f t="shared" si="9"/>
        <v>0.23288331729760611</v>
      </c>
      <c r="J81" s="31">
        <v>62145489</v>
      </c>
      <c r="K81" s="36">
        <f t="shared" si="10"/>
        <v>0.17073127907587535</v>
      </c>
      <c r="L81" s="31">
        <v>0</v>
      </c>
      <c r="M81" s="36">
        <f t="shared" si="11"/>
        <v>0</v>
      </c>
      <c r="N81" s="31">
        <f t="shared" si="12"/>
        <v>191203272</v>
      </c>
      <c r="O81" s="36">
        <f t="shared" si="13"/>
        <v>0.52528960214718889</v>
      </c>
      <c r="P81" s="31">
        <v>58816592</v>
      </c>
      <c r="Q81" s="31">
        <v>217246460</v>
      </c>
      <c r="R81" s="31">
        <v>217246460</v>
      </c>
      <c r="S81" s="31">
        <v>178589614</v>
      </c>
      <c r="T81" s="36">
        <f t="shared" si="14"/>
        <v>0.82205994979158692</v>
      </c>
      <c r="U81" s="36">
        <f t="shared" si="15"/>
        <v>5.6597923932756977E-2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278452573</v>
      </c>
      <c r="E84" s="32">
        <f>SUM(E79:E83)</f>
        <v>376615003</v>
      </c>
      <c r="F84" s="32">
        <f>SUM(F79:F83)</f>
        <v>67149598</v>
      </c>
      <c r="G84" s="37">
        <f t="shared" si="8"/>
        <v>0.24115272944524022</v>
      </c>
      <c r="H84" s="32">
        <f>SUM(H79:H83)</f>
        <v>61908185</v>
      </c>
      <c r="I84" s="37">
        <f t="shared" si="9"/>
        <v>0.22232936953324545</v>
      </c>
      <c r="J84" s="32">
        <f>SUM(J79:J83)</f>
        <v>65243413</v>
      </c>
      <c r="K84" s="37">
        <f t="shared" si="10"/>
        <v>0.17323636201503104</v>
      </c>
      <c r="L84" s="32">
        <f>SUM(L79:L83)</f>
        <v>0</v>
      </c>
      <c r="M84" s="37">
        <f t="shared" si="11"/>
        <v>0</v>
      </c>
      <c r="N84" s="32">
        <f t="shared" si="12"/>
        <v>194301196</v>
      </c>
      <c r="O84" s="37">
        <f t="shared" si="13"/>
        <v>0.51591464613001625</v>
      </c>
      <c r="P84" s="32">
        <f>SUM(P79:P83)</f>
        <v>59251283</v>
      </c>
      <c r="Q84" s="32">
        <f>SUM(Q79:Q83)</f>
        <v>229230394</v>
      </c>
      <c r="R84" s="32">
        <f>SUM(R79:R83)</f>
        <v>229230394</v>
      </c>
      <c r="S84" s="32">
        <f>SUM(S79:S83)</f>
        <v>181663804</v>
      </c>
      <c r="T84" s="37">
        <f t="shared" si="14"/>
        <v>0.79249440194217879</v>
      </c>
      <c r="U84" s="37">
        <f t="shared" si="15"/>
        <v>0.10113080589326651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317836612</v>
      </c>
      <c r="E85" s="32">
        <f>SUM(E57,E59:E62,E64:E69,E71:E77,E79:E83)</f>
        <v>416203922</v>
      </c>
      <c r="F85" s="32">
        <f>SUM(F57,F59:F62,F64:F69,F71:F77,F79:F83)</f>
        <v>70783929</v>
      </c>
      <c r="G85" s="37">
        <f t="shared" si="8"/>
        <v>0.22270539745119106</v>
      </c>
      <c r="H85" s="32">
        <f>SUM(H57,H59:H62,H64:H69,H71:H77,H79:H83)</f>
        <v>65630283</v>
      </c>
      <c r="I85" s="37">
        <f t="shared" si="9"/>
        <v>0.20649063236302054</v>
      </c>
      <c r="J85" s="32">
        <f>SUM(J57,J59:J62,J64:J69,J71:J77,J79:J83)</f>
        <v>68952082</v>
      </c>
      <c r="K85" s="37">
        <f t="shared" si="10"/>
        <v>0.16566898665601715</v>
      </c>
      <c r="L85" s="32">
        <f>SUM(L57,L59:L62,L64:L69,L71:L77,L79:L83)</f>
        <v>0</v>
      </c>
      <c r="M85" s="37">
        <f t="shared" si="11"/>
        <v>0</v>
      </c>
      <c r="N85" s="32">
        <f t="shared" si="12"/>
        <v>205366294</v>
      </c>
      <c r="O85" s="37">
        <f t="shared" si="13"/>
        <v>0.4934270994207498</v>
      </c>
      <c r="P85" s="32">
        <f>SUM(P57,P59:P62,P64:P69,P71:P77,P79:P83)</f>
        <v>62923518</v>
      </c>
      <c r="Q85" s="32">
        <f>SUM(Q57,Q59:Q62,Q64:Q69,Q71:Q77,Q79:Q83)</f>
        <v>266329213</v>
      </c>
      <c r="R85" s="32">
        <f>SUM(R57,R59:R62,R64:R69,R71:R77,R79:R83)</f>
        <v>265664939</v>
      </c>
      <c r="S85" s="32">
        <f>SUM(S57,S59:S62,S64:S69,S71:S77,S79:S83)</f>
        <v>192633103</v>
      </c>
      <c r="T85" s="37">
        <f t="shared" si="14"/>
        <v>0.72509795129571086</v>
      </c>
      <c r="U85" s="37">
        <f t="shared" si="15"/>
        <v>9.5807802736013636E-2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165704276</v>
      </c>
      <c r="E88" s="31">
        <v>306449187</v>
      </c>
      <c r="F88" s="31">
        <v>35747303</v>
      </c>
      <c r="G88" s="36">
        <f t="shared" ref="G88:G99" si="16">IF(($D88      =0),0,($F88      /$D88      ))</f>
        <v>0.21572951442725594</v>
      </c>
      <c r="H88" s="31">
        <v>40464703</v>
      </c>
      <c r="I88" s="36">
        <f t="shared" ref="I88:I99" si="17">IF(($D88      =0),0,($H88      /$D88      ))</f>
        <v>0.24419830300577156</v>
      </c>
      <c r="J88" s="31">
        <v>49124966</v>
      </c>
      <c r="K88" s="36">
        <f t="shared" ref="K88:K99" si="18">IF(($E88      =0),0,($J88      /$E88      ))</f>
        <v>0.16030378961325162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125336972</v>
      </c>
      <c r="O88" s="36">
        <f t="shared" ref="O88:O99" si="21">IF(($E88      =0),0,($N88      /$E88      ))</f>
        <v>0.40899756735200604</v>
      </c>
      <c r="P88" s="31">
        <v>49009945</v>
      </c>
      <c r="Q88" s="31">
        <v>301210661</v>
      </c>
      <c r="R88" s="31">
        <v>293606393</v>
      </c>
      <c r="S88" s="31">
        <v>124272096</v>
      </c>
      <c r="T88" s="36">
        <f t="shared" ref="T88:T99" si="22">IF(($R88      =0),0,($S88      /$R88      ))</f>
        <v>0.42326086544035163</v>
      </c>
      <c r="U88" s="36">
        <f t="shared" ref="U88:U99" si="23">IF(($P88      =0),0,(($J88      /$P88      )-1))</f>
        <v>2.3468910238524376E-3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543289510</v>
      </c>
      <c r="E89" s="31">
        <v>653103903</v>
      </c>
      <c r="F89" s="31">
        <v>88457865</v>
      </c>
      <c r="G89" s="36">
        <f t="shared" si="16"/>
        <v>0.16281901890577641</v>
      </c>
      <c r="H89" s="31">
        <v>102889271</v>
      </c>
      <c r="I89" s="36">
        <f t="shared" si="17"/>
        <v>0.18938203132248954</v>
      </c>
      <c r="J89" s="31">
        <v>90143215</v>
      </c>
      <c r="K89" s="36">
        <f t="shared" si="18"/>
        <v>0.13802277797748821</v>
      </c>
      <c r="L89" s="31">
        <v>0</v>
      </c>
      <c r="M89" s="36">
        <f t="shared" si="19"/>
        <v>0</v>
      </c>
      <c r="N89" s="31">
        <f t="shared" si="20"/>
        <v>281490351</v>
      </c>
      <c r="O89" s="36">
        <f t="shared" si="21"/>
        <v>0.43100393322867647</v>
      </c>
      <c r="P89" s="31">
        <v>93963049</v>
      </c>
      <c r="Q89" s="31">
        <v>572267000</v>
      </c>
      <c r="R89" s="31">
        <v>481312000</v>
      </c>
      <c r="S89" s="31">
        <v>278114581</v>
      </c>
      <c r="T89" s="36">
        <f t="shared" si="22"/>
        <v>0.57782598605478364</v>
      </c>
      <c r="U89" s="36">
        <f t="shared" si="23"/>
        <v>-4.0652512244467531E-2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252628981</v>
      </c>
      <c r="E90" s="31">
        <v>252628981</v>
      </c>
      <c r="F90" s="31">
        <v>49551</v>
      </c>
      <c r="G90" s="36">
        <f t="shared" si="16"/>
        <v>1.9614139202817749E-4</v>
      </c>
      <c r="H90" s="31">
        <v>12732695</v>
      </c>
      <c r="I90" s="36">
        <f t="shared" si="17"/>
        <v>5.0400769340078207E-2</v>
      </c>
      <c r="J90" s="31">
        <v>-12438868</v>
      </c>
      <c r="K90" s="36">
        <f t="shared" si="18"/>
        <v>-4.9237692171192345E-2</v>
      </c>
      <c r="L90" s="31">
        <v>0</v>
      </c>
      <c r="M90" s="36">
        <f t="shared" si="19"/>
        <v>0</v>
      </c>
      <c r="N90" s="31">
        <f t="shared" si="20"/>
        <v>343378</v>
      </c>
      <c r="O90" s="36">
        <f t="shared" si="21"/>
        <v>1.3592185609140387E-3</v>
      </c>
      <c r="P90" s="31">
        <v>19297834</v>
      </c>
      <c r="Q90" s="31">
        <v>252602210</v>
      </c>
      <c r="R90" s="31">
        <v>205508921</v>
      </c>
      <c r="S90" s="31">
        <v>37534291</v>
      </c>
      <c r="T90" s="36">
        <f t="shared" si="22"/>
        <v>0.18264068935479449</v>
      </c>
      <c r="U90" s="36">
        <f t="shared" si="23"/>
        <v>-1.6445732717982753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961622767</v>
      </c>
      <c r="E91" s="32">
        <f>SUM(E88:E90)</f>
        <v>1212182071</v>
      </c>
      <c r="F91" s="32">
        <f>SUM(F88:F90)</f>
        <v>124254719</v>
      </c>
      <c r="G91" s="37">
        <f t="shared" si="16"/>
        <v>0.12921357861320271</v>
      </c>
      <c r="H91" s="32">
        <f>SUM(H88:H90)</f>
        <v>156086669</v>
      </c>
      <c r="I91" s="37">
        <f t="shared" si="17"/>
        <v>0.16231590427808579</v>
      </c>
      <c r="J91" s="32">
        <f>SUM(J88:J90)</f>
        <v>126829313</v>
      </c>
      <c r="K91" s="37">
        <f t="shared" si="18"/>
        <v>0.10462892995552316</v>
      </c>
      <c r="L91" s="32">
        <f>SUM(L88:L90)</f>
        <v>0</v>
      </c>
      <c r="M91" s="37">
        <f t="shared" si="19"/>
        <v>0</v>
      </c>
      <c r="N91" s="32">
        <f t="shared" si="20"/>
        <v>407170701</v>
      </c>
      <c r="O91" s="37">
        <f t="shared" si="21"/>
        <v>0.33589896331670788</v>
      </c>
      <c r="P91" s="32">
        <f>SUM(P88:P90)</f>
        <v>162270828</v>
      </c>
      <c r="Q91" s="32">
        <f>SUM(Q88:Q90)</f>
        <v>1126079871</v>
      </c>
      <c r="R91" s="32">
        <f>SUM(R88:R90)</f>
        <v>980427314</v>
      </c>
      <c r="S91" s="32">
        <f>SUM(S88:S90)</f>
        <v>439920968</v>
      </c>
      <c r="T91" s="37">
        <f t="shared" si="22"/>
        <v>0.44870329673414217</v>
      </c>
      <c r="U91" s="37">
        <f t="shared" si="23"/>
        <v>-0.21840965154870595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9229454</v>
      </c>
      <c r="E92" s="31">
        <v>9229454</v>
      </c>
      <c r="F92" s="31">
        <v>2256149</v>
      </c>
      <c r="G92" s="36">
        <f t="shared" si="16"/>
        <v>0.24445097185597328</v>
      </c>
      <c r="H92" s="31">
        <v>2218198</v>
      </c>
      <c r="I92" s="36">
        <f t="shared" si="17"/>
        <v>0.24033902763912146</v>
      </c>
      <c r="J92" s="31">
        <v>2180563</v>
      </c>
      <c r="K92" s="36">
        <f t="shared" si="18"/>
        <v>0.23626132163397748</v>
      </c>
      <c r="L92" s="31">
        <v>0</v>
      </c>
      <c r="M92" s="36">
        <f t="shared" si="19"/>
        <v>0</v>
      </c>
      <c r="N92" s="31">
        <f t="shared" si="20"/>
        <v>6654910</v>
      </c>
      <c r="O92" s="36">
        <f t="shared" si="21"/>
        <v>0.72105132112907222</v>
      </c>
      <c r="P92" s="31">
        <v>2291541</v>
      </c>
      <c r="Q92" s="31">
        <v>596618</v>
      </c>
      <c r="R92" s="31">
        <v>8764915</v>
      </c>
      <c r="S92" s="31">
        <v>6661435</v>
      </c>
      <c r="T92" s="36">
        <f t="shared" si="22"/>
        <v>0.76001136348726717</v>
      </c>
      <c r="U92" s="36">
        <f t="shared" si="23"/>
        <v>-4.8429419329612644E-2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3077360</v>
      </c>
      <c r="E94" s="31">
        <v>2839539</v>
      </c>
      <c r="F94" s="31">
        <v>474360</v>
      </c>
      <c r="G94" s="36">
        <f t="shared" si="16"/>
        <v>0.15414511139418202</v>
      </c>
      <c r="H94" s="31">
        <v>618878</v>
      </c>
      <c r="I94" s="36">
        <f t="shared" si="17"/>
        <v>0.20110679283541738</v>
      </c>
      <c r="J94" s="31">
        <v>485066</v>
      </c>
      <c r="K94" s="36">
        <f t="shared" si="18"/>
        <v>0.17082561641167809</v>
      </c>
      <c r="L94" s="31">
        <v>0</v>
      </c>
      <c r="M94" s="36">
        <f t="shared" si="19"/>
        <v>0</v>
      </c>
      <c r="N94" s="31">
        <f t="shared" si="20"/>
        <v>1578304</v>
      </c>
      <c r="O94" s="36">
        <f t="shared" si="21"/>
        <v>0.55583106976167607</v>
      </c>
      <c r="P94" s="31">
        <v>667912</v>
      </c>
      <c r="Q94" s="31">
        <v>2922470</v>
      </c>
      <c r="R94" s="31">
        <v>2922470</v>
      </c>
      <c r="S94" s="31">
        <v>1788053</v>
      </c>
      <c r="T94" s="36">
        <f t="shared" si="22"/>
        <v>0.61182937720489861</v>
      </c>
      <c r="U94" s="36">
        <f t="shared" si="23"/>
        <v>-0.27375762076441212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12306814</v>
      </c>
      <c r="E96" s="32">
        <f>SUM(E92:E95)</f>
        <v>12068993</v>
      </c>
      <c r="F96" s="32">
        <f>SUM(F92:F95)</f>
        <v>2730509</v>
      </c>
      <c r="G96" s="37">
        <f t="shared" si="16"/>
        <v>0.22186968942571164</v>
      </c>
      <c r="H96" s="32">
        <f>SUM(H92:H95)</f>
        <v>2837076</v>
      </c>
      <c r="I96" s="37">
        <f t="shared" si="17"/>
        <v>0.23052887611692188</v>
      </c>
      <c r="J96" s="32">
        <f>SUM(J92:J95)</f>
        <v>2665629</v>
      </c>
      <c r="K96" s="37">
        <f t="shared" si="18"/>
        <v>0.22086589991393649</v>
      </c>
      <c r="L96" s="32">
        <f>SUM(L92:L95)</f>
        <v>0</v>
      </c>
      <c r="M96" s="37">
        <f t="shared" si="19"/>
        <v>0</v>
      </c>
      <c r="N96" s="32">
        <f t="shared" si="20"/>
        <v>8233214</v>
      </c>
      <c r="O96" s="37">
        <f t="shared" si="21"/>
        <v>0.68217903515231137</v>
      </c>
      <c r="P96" s="32">
        <f>SUM(P92:P95)</f>
        <v>2959453</v>
      </c>
      <c r="Q96" s="32">
        <f>SUM(Q92:Q95)</f>
        <v>3519088</v>
      </c>
      <c r="R96" s="32">
        <f>SUM(R92:R95)</f>
        <v>11687385</v>
      </c>
      <c r="S96" s="32">
        <f>SUM(S92:S95)</f>
        <v>8449488</v>
      </c>
      <c r="T96" s="37">
        <f t="shared" si="22"/>
        <v>0.72295795851681111</v>
      </c>
      <c r="U96" s="37">
        <f t="shared" si="23"/>
        <v>-9.9283212134134269E-2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-575682</v>
      </c>
      <c r="E97" s="31">
        <v>24720</v>
      </c>
      <c r="F97" s="31">
        <v>-176178</v>
      </c>
      <c r="G97" s="36">
        <f t="shared" si="16"/>
        <v>0.30603353934984939</v>
      </c>
      <c r="H97" s="31">
        <v>-158801</v>
      </c>
      <c r="I97" s="36">
        <f t="shared" si="17"/>
        <v>0.27584847189941669</v>
      </c>
      <c r="J97" s="31">
        <v>198025</v>
      </c>
      <c r="K97" s="36">
        <f t="shared" si="18"/>
        <v>8.0107200647249197</v>
      </c>
      <c r="L97" s="31">
        <v>0</v>
      </c>
      <c r="M97" s="36">
        <f t="shared" si="19"/>
        <v>0</v>
      </c>
      <c r="N97" s="31">
        <f t="shared" si="20"/>
        <v>-136954</v>
      </c>
      <c r="O97" s="36">
        <f t="shared" si="21"/>
        <v>-5.540210355987055</v>
      </c>
      <c r="P97" s="31">
        <v>7910</v>
      </c>
      <c r="Q97" s="31">
        <v>0</v>
      </c>
      <c r="R97" s="31">
        <v>-520140</v>
      </c>
      <c r="S97" s="31">
        <v>7910</v>
      </c>
      <c r="T97" s="36">
        <f t="shared" si="22"/>
        <v>-1.5207444149652017E-2</v>
      </c>
      <c r="U97" s="36">
        <f t="shared" si="23"/>
        <v>24.034766118836917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1446424</v>
      </c>
      <c r="E98" s="31">
        <v>1446424</v>
      </c>
      <c r="F98" s="31">
        <v>357960</v>
      </c>
      <c r="G98" s="36">
        <f t="shared" si="16"/>
        <v>0.24747930067532065</v>
      </c>
      <c r="H98" s="31">
        <v>234791</v>
      </c>
      <c r="I98" s="36">
        <f t="shared" si="17"/>
        <v>0.16232515500295902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592751</v>
      </c>
      <c r="O98" s="36">
        <f t="shared" si="21"/>
        <v>0.40980445567827967</v>
      </c>
      <c r="P98" s="31">
        <v>342377</v>
      </c>
      <c r="Q98" s="31">
        <v>1786951</v>
      </c>
      <c r="R98" s="31">
        <v>1417431</v>
      </c>
      <c r="S98" s="31">
        <v>1038985</v>
      </c>
      <c r="T98" s="36">
        <f t="shared" si="22"/>
        <v>0.73300569833734408</v>
      </c>
      <c r="U98" s="36">
        <f t="shared" si="23"/>
        <v>-1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1950764</v>
      </c>
      <c r="E99" s="31">
        <v>1950764</v>
      </c>
      <c r="F99" s="31">
        <v>4628</v>
      </c>
      <c r="G99" s="36">
        <f t="shared" si="16"/>
        <v>2.3724038376759056E-3</v>
      </c>
      <c r="H99" s="31">
        <v>6942</v>
      </c>
      <c r="I99" s="36">
        <f t="shared" si="17"/>
        <v>3.5586057565138583E-3</v>
      </c>
      <c r="J99" s="31">
        <v>9256</v>
      </c>
      <c r="K99" s="36">
        <f t="shared" si="18"/>
        <v>4.7448076753518111E-3</v>
      </c>
      <c r="L99" s="31">
        <v>0</v>
      </c>
      <c r="M99" s="36">
        <f t="shared" si="19"/>
        <v>0</v>
      </c>
      <c r="N99" s="31">
        <f t="shared" si="20"/>
        <v>20826</v>
      </c>
      <c r="O99" s="36">
        <f t="shared" si="21"/>
        <v>1.0675817269541574E-2</v>
      </c>
      <c r="P99" s="31">
        <v>124427</v>
      </c>
      <c r="Q99" s="31">
        <v>1279179</v>
      </c>
      <c r="R99" s="31">
        <v>25702647</v>
      </c>
      <c r="S99" s="31">
        <v>1429780</v>
      </c>
      <c r="T99" s="36">
        <f t="shared" si="22"/>
        <v>5.5627733594909502E-2</v>
      </c>
      <c r="U99" s="36">
        <f t="shared" si="23"/>
        <v>-0.92561100082779457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2821506</v>
      </c>
      <c r="E101" s="32">
        <f>SUM(E97:E100)</f>
        <v>3421908</v>
      </c>
      <c r="F101" s="32">
        <f>SUM(F97:F100)</f>
        <v>186410</v>
      </c>
      <c r="G101" s="37">
        <f>IF(($D101     =0),0,($F101     /$D101     ))</f>
        <v>6.6067553994214434E-2</v>
      </c>
      <c r="H101" s="32">
        <f>SUM(H97:H100)</f>
        <v>82932</v>
      </c>
      <c r="I101" s="37">
        <f>IF(($D101     =0),0,($H101     /$D101     ))</f>
        <v>2.939281362506406E-2</v>
      </c>
      <c r="J101" s="32">
        <f>SUM(J97:J100)</f>
        <v>207281</v>
      </c>
      <c r="K101" s="37">
        <f>IF(($E101     =0),0,($J101     /$E101     ))</f>
        <v>6.0574685234085782E-2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476623</v>
      </c>
      <c r="O101" s="37">
        <f>IF(($E101     =0),0,($N101     /$E101     ))</f>
        <v>0.13928574350917675</v>
      </c>
      <c r="P101" s="32">
        <f>SUM(P97:P100)</f>
        <v>474714</v>
      </c>
      <c r="Q101" s="32">
        <f>SUM(Q97:Q100)</f>
        <v>3066130</v>
      </c>
      <c r="R101" s="32">
        <f>SUM(R97:R100)</f>
        <v>26599938</v>
      </c>
      <c r="S101" s="32">
        <f>SUM(S97:S100)</f>
        <v>2476675</v>
      </c>
      <c r="T101" s="37">
        <f>IF(($R101     =0),0,($S101     /$R101     ))</f>
        <v>9.3108299726112148E-2</v>
      </c>
      <c r="U101" s="37">
        <f>IF(($P101     =0),0,(($J101     /$P101     )-1))</f>
        <v>-0.56335604174302845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976751087</v>
      </c>
      <c r="E102" s="32">
        <f>SUM(E88:E90,E92:E95,E97:E100)</f>
        <v>1227672972</v>
      </c>
      <c r="F102" s="32">
        <f>SUM(F88:F90,F92:F95,F97:F100)</f>
        <v>127171638</v>
      </c>
      <c r="G102" s="37">
        <f>IF(($D102     =0),0,($F102     /$D102     ))</f>
        <v>0.1301986142555478</v>
      </c>
      <c r="H102" s="32">
        <f>SUM(H88:H90,H92:H95,H97:H100)</f>
        <v>159006677</v>
      </c>
      <c r="I102" s="37">
        <f>IF(($D102     =0),0,($H102     /$D102     ))</f>
        <v>0.16279140009802723</v>
      </c>
      <c r="J102" s="32">
        <f>SUM(J88:J90,J92:J95,J97:J100)</f>
        <v>129702223</v>
      </c>
      <c r="K102" s="37">
        <f>IF(($E102     =0),0,($J102     /$E102     ))</f>
        <v>0.10564883805228874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415880538</v>
      </c>
      <c r="O102" s="37">
        <f>IF(($E102     =0),0,($N102     /$E102     ))</f>
        <v>0.33875514692034775</v>
      </c>
      <c r="P102" s="32">
        <f>SUM(P88:P90,P92:P95,P97:P100)</f>
        <v>165704995</v>
      </c>
      <c r="Q102" s="32">
        <f>SUM(Q88:Q90,Q92:Q95,Q97:Q100)</f>
        <v>1132665089</v>
      </c>
      <c r="R102" s="32">
        <f>SUM(R88:R90,R92:R95,R97:R100)</f>
        <v>1018714637</v>
      </c>
      <c r="S102" s="32">
        <f>SUM(S88:S90,S92:S95,S97:S100)</f>
        <v>450847131</v>
      </c>
      <c r="T102" s="37">
        <f>IF(($R102     =0),0,($S102     /$R102     ))</f>
        <v>0.44256469341374544</v>
      </c>
      <c r="U102" s="37">
        <f>IF(($P102     =0),0,(($J102     /$P102     )-1))</f>
        <v>-0.21727028808033211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386306510</v>
      </c>
      <c r="E105" s="31">
        <v>467268510</v>
      </c>
      <c r="F105" s="31">
        <v>82613371</v>
      </c>
      <c r="G105" s="36">
        <f t="shared" ref="G105:G136" si="24">IF(($D105     =0),0,($F105     /$D105     ))</f>
        <v>0.21385446235425853</v>
      </c>
      <c r="H105" s="31">
        <v>71339469</v>
      </c>
      <c r="I105" s="36">
        <f t="shared" ref="I105:I136" si="25">IF(($D105     =0),0,($H105     /$D105     ))</f>
        <v>0.18467063627791311</v>
      </c>
      <c r="J105" s="31">
        <v>123241620</v>
      </c>
      <c r="K105" s="36">
        <f t="shared" ref="K105:K136" si="26">IF(($E105     =0),0,($J105     /$E105     ))</f>
        <v>0.26374903799958616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277194460</v>
      </c>
      <c r="O105" s="36">
        <f t="shared" ref="O105:O136" si="29">IF(($E105     =0),0,($N105     /$E105     ))</f>
        <v>0.59322306996463336</v>
      </c>
      <c r="P105" s="31">
        <v>74024562</v>
      </c>
      <c r="Q105" s="31">
        <v>261230500</v>
      </c>
      <c r="R105" s="31">
        <v>267230500</v>
      </c>
      <c r="S105" s="31">
        <v>167692540</v>
      </c>
      <c r="T105" s="36">
        <f t="shared" ref="T105:T136" si="30">IF(($R105     =0),0,($S105     /$R105     ))</f>
        <v>0.62752021195185426</v>
      </c>
      <c r="U105" s="36">
        <f t="shared" ref="U105:U136" si="31">IF(($P105     =0),0,(($J105     /$P105     )-1))</f>
        <v>0.66487469388876619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386306510</v>
      </c>
      <c r="E106" s="32">
        <f>E105</f>
        <v>467268510</v>
      </c>
      <c r="F106" s="32">
        <f>F105</f>
        <v>82613371</v>
      </c>
      <c r="G106" s="37">
        <f t="shared" si="24"/>
        <v>0.21385446235425853</v>
      </c>
      <c r="H106" s="32">
        <f>H105</f>
        <v>71339469</v>
      </c>
      <c r="I106" s="37">
        <f t="shared" si="25"/>
        <v>0.18467063627791311</v>
      </c>
      <c r="J106" s="32">
        <f>J105</f>
        <v>123241620</v>
      </c>
      <c r="K106" s="37">
        <f t="shared" si="26"/>
        <v>0.26374903799958616</v>
      </c>
      <c r="L106" s="32">
        <f>L105</f>
        <v>0</v>
      </c>
      <c r="M106" s="37">
        <f t="shared" si="27"/>
        <v>0</v>
      </c>
      <c r="N106" s="32">
        <f t="shared" si="28"/>
        <v>277194460</v>
      </c>
      <c r="O106" s="37">
        <f t="shared" si="29"/>
        <v>0.59322306996463336</v>
      </c>
      <c r="P106" s="32">
        <f>P105</f>
        <v>74024562</v>
      </c>
      <c r="Q106" s="32">
        <f>Q105</f>
        <v>261230500</v>
      </c>
      <c r="R106" s="32">
        <f>R105</f>
        <v>267230500</v>
      </c>
      <c r="S106" s="32">
        <f>S105</f>
        <v>167692540</v>
      </c>
      <c r="T106" s="37">
        <f t="shared" si="30"/>
        <v>0.62752021195185426</v>
      </c>
      <c r="U106" s="37">
        <f t="shared" si="31"/>
        <v>0.66487469388876619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22600</v>
      </c>
      <c r="E107" s="31">
        <v>22600</v>
      </c>
      <c r="F107" s="31">
        <v>8943</v>
      </c>
      <c r="G107" s="36">
        <f t="shared" si="24"/>
        <v>0.39570796460176993</v>
      </c>
      <c r="H107" s="31">
        <v>8943</v>
      </c>
      <c r="I107" s="36">
        <f t="shared" si="25"/>
        <v>0.39570796460176993</v>
      </c>
      <c r="J107" s="31">
        <v>9291</v>
      </c>
      <c r="K107" s="36">
        <f t="shared" si="26"/>
        <v>0.41110619469026549</v>
      </c>
      <c r="L107" s="31">
        <v>0</v>
      </c>
      <c r="M107" s="36">
        <f t="shared" si="27"/>
        <v>0</v>
      </c>
      <c r="N107" s="31">
        <f t="shared" si="28"/>
        <v>27177</v>
      </c>
      <c r="O107" s="36">
        <f t="shared" si="29"/>
        <v>1.2025221238938053</v>
      </c>
      <c r="P107" s="31">
        <v>8943</v>
      </c>
      <c r="Q107" s="31">
        <v>21321</v>
      </c>
      <c r="R107" s="31">
        <v>21321</v>
      </c>
      <c r="S107" s="31">
        <v>29810</v>
      </c>
      <c r="T107" s="36">
        <f t="shared" si="30"/>
        <v>1.3981520566577552</v>
      </c>
      <c r="U107" s="36">
        <f t="shared" si="31"/>
        <v>3.891311640389139E-2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6274375</v>
      </c>
      <c r="E109" s="31">
        <v>6274375</v>
      </c>
      <c r="F109" s="31">
        <v>0</v>
      </c>
      <c r="G109" s="36">
        <f t="shared" si="24"/>
        <v>0</v>
      </c>
      <c r="H109" s="31">
        <v>6274375</v>
      </c>
      <c r="I109" s="36">
        <f t="shared" si="25"/>
        <v>1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6274375</v>
      </c>
      <c r="O109" s="36">
        <f t="shared" si="29"/>
        <v>1</v>
      </c>
      <c r="P109" s="31">
        <v>0</v>
      </c>
      <c r="Q109" s="31">
        <v>6908808</v>
      </c>
      <c r="R109" s="31">
        <v>6908808</v>
      </c>
      <c r="S109" s="31">
        <v>6908808</v>
      </c>
      <c r="T109" s="36">
        <f t="shared" si="30"/>
        <v>1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2775360</v>
      </c>
      <c r="E110" s="31">
        <v>8152519</v>
      </c>
      <c r="F110" s="31">
        <v>378188</v>
      </c>
      <c r="G110" s="36">
        <f t="shared" si="24"/>
        <v>0.13626628617548714</v>
      </c>
      <c r="H110" s="31">
        <v>1165705</v>
      </c>
      <c r="I110" s="36">
        <f t="shared" si="25"/>
        <v>0.4200193848725931</v>
      </c>
      <c r="J110" s="31">
        <v>1151307</v>
      </c>
      <c r="K110" s="36">
        <f t="shared" si="26"/>
        <v>0.14122101402032919</v>
      </c>
      <c r="L110" s="31">
        <v>0</v>
      </c>
      <c r="M110" s="36">
        <f t="shared" si="27"/>
        <v>0</v>
      </c>
      <c r="N110" s="31">
        <f t="shared" si="28"/>
        <v>2695200</v>
      </c>
      <c r="O110" s="36">
        <f t="shared" si="29"/>
        <v>0.33059720559988881</v>
      </c>
      <c r="P110" s="31">
        <v>954861</v>
      </c>
      <c r="Q110" s="31">
        <v>56832034</v>
      </c>
      <c r="R110" s="31">
        <v>27824466</v>
      </c>
      <c r="S110" s="31">
        <v>7478663</v>
      </c>
      <c r="T110" s="36">
        <f t="shared" si="30"/>
        <v>0.26878010884377801</v>
      </c>
      <c r="U110" s="36">
        <f t="shared" si="31"/>
        <v>0.20573256212160729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9072335</v>
      </c>
      <c r="E112" s="32">
        <f>SUM(E107:E111)</f>
        <v>14449494</v>
      </c>
      <c r="F112" s="32">
        <f>SUM(F107:F111)</f>
        <v>387131</v>
      </c>
      <c r="G112" s="37">
        <f t="shared" si="24"/>
        <v>4.2671594468237782E-2</v>
      </c>
      <c r="H112" s="32">
        <f>SUM(H107:H111)</f>
        <v>7449023</v>
      </c>
      <c r="I112" s="37">
        <f t="shared" si="25"/>
        <v>0.82107009937353503</v>
      </c>
      <c r="J112" s="32">
        <f>SUM(J107:J111)</f>
        <v>1160598</v>
      </c>
      <c r="K112" s="37">
        <f t="shared" si="26"/>
        <v>8.032101331714453E-2</v>
      </c>
      <c r="L112" s="32">
        <f>SUM(L107:L111)</f>
        <v>0</v>
      </c>
      <c r="M112" s="37">
        <f t="shared" si="27"/>
        <v>0</v>
      </c>
      <c r="N112" s="32">
        <f t="shared" si="28"/>
        <v>8996752</v>
      </c>
      <c r="O112" s="37">
        <f t="shared" si="29"/>
        <v>0.62263439813186539</v>
      </c>
      <c r="P112" s="32">
        <f>SUM(P107:P111)</f>
        <v>963804</v>
      </c>
      <c r="Q112" s="32">
        <f>SUM(Q107:Q111)</f>
        <v>63762163</v>
      </c>
      <c r="R112" s="32">
        <f>SUM(R107:R111)</f>
        <v>34754595</v>
      </c>
      <c r="S112" s="32">
        <f>SUM(S107:S111)</f>
        <v>14417281</v>
      </c>
      <c r="T112" s="37">
        <f t="shared" si="30"/>
        <v>0.41483093098912532</v>
      </c>
      <c r="U112" s="37">
        <f t="shared" si="31"/>
        <v>0.20418466825205117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239982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8300000</v>
      </c>
      <c r="R114" s="31">
        <v>239982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247620</v>
      </c>
      <c r="E115" s="31">
        <v>12130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8123</v>
      </c>
      <c r="K115" s="36">
        <f t="shared" si="26"/>
        <v>0.66966199505358615</v>
      </c>
      <c r="L115" s="31">
        <v>0</v>
      </c>
      <c r="M115" s="36">
        <f t="shared" si="27"/>
        <v>0</v>
      </c>
      <c r="N115" s="31">
        <f t="shared" si="28"/>
        <v>8123</v>
      </c>
      <c r="O115" s="36">
        <f t="shared" si="29"/>
        <v>0.66966199505358615</v>
      </c>
      <c r="P115" s="31">
        <v>0</v>
      </c>
      <c r="Q115" s="31">
        <v>5501000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-81281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43163330</v>
      </c>
      <c r="E117" s="31">
        <v>50154249</v>
      </c>
      <c r="F117" s="31">
        <v>2921519</v>
      </c>
      <c r="G117" s="36">
        <f t="shared" si="24"/>
        <v>6.768520871767772E-2</v>
      </c>
      <c r="H117" s="31">
        <v>3511063</v>
      </c>
      <c r="I117" s="36">
        <f t="shared" si="25"/>
        <v>8.1343654440007296E-2</v>
      </c>
      <c r="J117" s="31">
        <v>4180214</v>
      </c>
      <c r="K117" s="36">
        <f t="shared" si="26"/>
        <v>8.3347155691634423E-2</v>
      </c>
      <c r="L117" s="31">
        <v>0</v>
      </c>
      <c r="M117" s="36">
        <f t="shared" si="27"/>
        <v>0</v>
      </c>
      <c r="N117" s="31">
        <f t="shared" si="28"/>
        <v>10612796</v>
      </c>
      <c r="O117" s="36">
        <f t="shared" si="29"/>
        <v>0.21160312858039207</v>
      </c>
      <c r="P117" s="31">
        <v>3734531</v>
      </c>
      <c r="Q117" s="31">
        <v>127185555</v>
      </c>
      <c r="R117" s="31">
        <v>18970150</v>
      </c>
      <c r="S117" s="31">
        <v>11300869</v>
      </c>
      <c r="T117" s="36">
        <f t="shared" si="30"/>
        <v>0.59571848403939875</v>
      </c>
      <c r="U117" s="36">
        <f t="shared" si="31"/>
        <v>0.11934108995212522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13191000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43410950</v>
      </c>
      <c r="E121" s="32">
        <f>SUM(E113:E120)</f>
        <v>50406361</v>
      </c>
      <c r="F121" s="32">
        <f>SUM(F113:F120)</f>
        <v>2921519</v>
      </c>
      <c r="G121" s="37">
        <f t="shared" si="24"/>
        <v>6.7299126142136956E-2</v>
      </c>
      <c r="H121" s="32">
        <f>SUM(H113:H120)</f>
        <v>3511063</v>
      </c>
      <c r="I121" s="37">
        <f t="shared" si="25"/>
        <v>8.0879662850041292E-2</v>
      </c>
      <c r="J121" s="32">
        <f>SUM(J113:J120)</f>
        <v>4188337</v>
      </c>
      <c r="K121" s="37">
        <f t="shared" si="26"/>
        <v>8.3091437606456056E-2</v>
      </c>
      <c r="L121" s="32">
        <f>SUM(L113:L120)</f>
        <v>0</v>
      </c>
      <c r="M121" s="37">
        <f t="shared" si="27"/>
        <v>0</v>
      </c>
      <c r="N121" s="32">
        <f t="shared" si="28"/>
        <v>10620919</v>
      </c>
      <c r="O121" s="37">
        <f t="shared" si="29"/>
        <v>0.2107059265793855</v>
      </c>
      <c r="P121" s="32">
        <f>SUM(P113:P120)</f>
        <v>3734531</v>
      </c>
      <c r="Q121" s="32">
        <f>SUM(Q113:Q120)</f>
        <v>154177555</v>
      </c>
      <c r="R121" s="32">
        <f>SUM(R113:R120)</f>
        <v>19210132</v>
      </c>
      <c r="S121" s="32">
        <f>SUM(S113:S120)</f>
        <v>11219588</v>
      </c>
      <c r="T121" s="37">
        <f t="shared" si="30"/>
        <v>0.58404533607577502</v>
      </c>
      <c r="U121" s="37">
        <f t="shared" si="31"/>
        <v>0.12151619574184824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1858152</v>
      </c>
      <c r="E124" s="31">
        <v>2645780</v>
      </c>
      <c r="F124" s="31">
        <v>731105</v>
      </c>
      <c r="G124" s="36">
        <f t="shared" si="24"/>
        <v>0.39345812398555124</v>
      </c>
      <c r="H124" s="31">
        <v>238259</v>
      </c>
      <c r="I124" s="36">
        <f t="shared" si="25"/>
        <v>0.12822363294283784</v>
      </c>
      <c r="J124" s="31">
        <v>2392979</v>
      </c>
      <c r="K124" s="36">
        <f t="shared" si="26"/>
        <v>0.90445123933206839</v>
      </c>
      <c r="L124" s="31">
        <v>0</v>
      </c>
      <c r="M124" s="36">
        <f t="shared" si="27"/>
        <v>0</v>
      </c>
      <c r="N124" s="31">
        <f t="shared" si="28"/>
        <v>3362343</v>
      </c>
      <c r="O124" s="36">
        <f t="shared" si="29"/>
        <v>1.2708324199290946</v>
      </c>
      <c r="P124" s="31">
        <v>275479</v>
      </c>
      <c r="Q124" s="31">
        <v>1788720</v>
      </c>
      <c r="R124" s="31">
        <v>2772720</v>
      </c>
      <c r="S124" s="31">
        <v>920052</v>
      </c>
      <c r="T124" s="36">
        <f t="shared" si="30"/>
        <v>0.33182290314204105</v>
      </c>
      <c r="U124" s="36">
        <f t="shared" si="31"/>
        <v>7.686611320645131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1858152</v>
      </c>
      <c r="E126" s="32">
        <f>SUM(E122:E125)</f>
        <v>2645780</v>
      </c>
      <c r="F126" s="32">
        <f>SUM(F122:F125)</f>
        <v>731105</v>
      </c>
      <c r="G126" s="37">
        <f t="shared" si="24"/>
        <v>0.39345812398555124</v>
      </c>
      <c r="H126" s="32">
        <f>SUM(H122:H125)</f>
        <v>238259</v>
      </c>
      <c r="I126" s="37">
        <f t="shared" si="25"/>
        <v>0.12822363294283784</v>
      </c>
      <c r="J126" s="32">
        <f>SUM(J122:J125)</f>
        <v>2392979</v>
      </c>
      <c r="K126" s="37">
        <f t="shared" si="26"/>
        <v>0.90445123933206839</v>
      </c>
      <c r="L126" s="32">
        <f>SUM(L122:L125)</f>
        <v>0</v>
      </c>
      <c r="M126" s="37">
        <f t="shared" si="27"/>
        <v>0</v>
      </c>
      <c r="N126" s="32">
        <f t="shared" si="28"/>
        <v>3362343</v>
      </c>
      <c r="O126" s="37">
        <f t="shared" si="29"/>
        <v>1.2708324199290946</v>
      </c>
      <c r="P126" s="32">
        <f>SUM(P122:P125)</f>
        <v>275479</v>
      </c>
      <c r="Q126" s="32">
        <f>SUM(Q122:Q125)</f>
        <v>1788720</v>
      </c>
      <c r="R126" s="32">
        <f>SUM(R122:R125)</f>
        <v>2772720</v>
      </c>
      <c r="S126" s="32">
        <f>SUM(S122:S125)</f>
        <v>920052</v>
      </c>
      <c r="T126" s="37">
        <f t="shared" si="30"/>
        <v>0.33182290314204105</v>
      </c>
      <c r="U126" s="37">
        <f t="shared" si="31"/>
        <v>7.686611320645131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842120</v>
      </c>
      <c r="E127" s="31">
        <v>842120</v>
      </c>
      <c r="F127" s="31">
        <v>138171</v>
      </c>
      <c r="G127" s="36">
        <f t="shared" si="24"/>
        <v>0.16407519118415428</v>
      </c>
      <c r="H127" s="31">
        <v>138868</v>
      </c>
      <c r="I127" s="36">
        <f t="shared" si="25"/>
        <v>0.16490286419987651</v>
      </c>
      <c r="J127" s="31">
        <v>140927</v>
      </c>
      <c r="K127" s="36">
        <f t="shared" si="26"/>
        <v>0.16734788391203154</v>
      </c>
      <c r="L127" s="31">
        <v>0</v>
      </c>
      <c r="M127" s="36">
        <f t="shared" si="27"/>
        <v>0</v>
      </c>
      <c r="N127" s="31">
        <f t="shared" si="28"/>
        <v>417966</v>
      </c>
      <c r="O127" s="36">
        <f t="shared" si="29"/>
        <v>0.49632593929606234</v>
      </c>
      <c r="P127" s="31">
        <v>143545</v>
      </c>
      <c r="Q127" s="31">
        <v>848480</v>
      </c>
      <c r="R127" s="31">
        <v>843980</v>
      </c>
      <c r="S127" s="31">
        <v>442346</v>
      </c>
      <c r="T127" s="36">
        <f t="shared" si="30"/>
        <v>0.52411905495390887</v>
      </c>
      <c r="U127" s="36">
        <f t="shared" si="31"/>
        <v>-1.823818314814174E-2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842120</v>
      </c>
      <c r="E132" s="32">
        <f>SUM(E127:E131)</f>
        <v>842120</v>
      </c>
      <c r="F132" s="32">
        <f>SUM(F127:F131)</f>
        <v>138171</v>
      </c>
      <c r="G132" s="37">
        <f t="shared" si="24"/>
        <v>0.16407519118415428</v>
      </c>
      <c r="H132" s="32">
        <f>SUM(H127:H131)</f>
        <v>138868</v>
      </c>
      <c r="I132" s="37">
        <f t="shared" si="25"/>
        <v>0.16490286419987651</v>
      </c>
      <c r="J132" s="32">
        <f>SUM(J127:J131)</f>
        <v>140927</v>
      </c>
      <c r="K132" s="37">
        <f t="shared" si="26"/>
        <v>0.16734788391203154</v>
      </c>
      <c r="L132" s="32">
        <f>SUM(L127:L131)</f>
        <v>0</v>
      </c>
      <c r="M132" s="37">
        <f t="shared" si="27"/>
        <v>0</v>
      </c>
      <c r="N132" s="32">
        <f t="shared" si="28"/>
        <v>417966</v>
      </c>
      <c r="O132" s="37">
        <f t="shared" si="29"/>
        <v>0.49632593929606234</v>
      </c>
      <c r="P132" s="32">
        <f>SUM(P127:P131)</f>
        <v>143545</v>
      </c>
      <c r="Q132" s="32">
        <f>SUM(Q127:Q131)</f>
        <v>848480</v>
      </c>
      <c r="R132" s="32">
        <f>SUM(R127:R131)</f>
        <v>843980</v>
      </c>
      <c r="S132" s="32">
        <f>SUM(S127:S131)</f>
        <v>442346</v>
      </c>
      <c r="T132" s="37">
        <f t="shared" si="30"/>
        <v>0.52411905495390887</v>
      </c>
      <c r="U132" s="37">
        <f t="shared" si="31"/>
        <v>-1.823818314814174E-2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47521623</v>
      </c>
      <c r="E133" s="31">
        <v>54004606</v>
      </c>
      <c r="F133" s="31">
        <v>7123315</v>
      </c>
      <c r="G133" s="36">
        <f t="shared" si="24"/>
        <v>0.14989629036870225</v>
      </c>
      <c r="H133" s="31">
        <v>20453145</v>
      </c>
      <c r="I133" s="36">
        <f t="shared" si="25"/>
        <v>0.43039660072215968</v>
      </c>
      <c r="J133" s="31">
        <v>3949658</v>
      </c>
      <c r="K133" s="36">
        <f t="shared" si="26"/>
        <v>7.313557662100155E-2</v>
      </c>
      <c r="L133" s="31">
        <v>0</v>
      </c>
      <c r="M133" s="36">
        <f t="shared" si="27"/>
        <v>0</v>
      </c>
      <c r="N133" s="31">
        <f t="shared" si="28"/>
        <v>31526118</v>
      </c>
      <c r="O133" s="36">
        <f t="shared" si="29"/>
        <v>0.58376720681935912</v>
      </c>
      <c r="P133" s="31">
        <v>23620177</v>
      </c>
      <c r="Q133" s="31">
        <v>611580610</v>
      </c>
      <c r="R133" s="31">
        <v>117066450</v>
      </c>
      <c r="S133" s="31">
        <v>53904730</v>
      </c>
      <c r="T133" s="36">
        <f t="shared" si="30"/>
        <v>0.46046266885175041</v>
      </c>
      <c r="U133" s="36">
        <f t="shared" si="31"/>
        <v>-0.83278457227479707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47521623</v>
      </c>
      <c r="E137" s="32">
        <f>SUM(E133:E136)</f>
        <v>54004606</v>
      </c>
      <c r="F137" s="32">
        <f>SUM(F133:F136)</f>
        <v>7123315</v>
      </c>
      <c r="G137" s="37">
        <f t="shared" ref="G137:G170" si="32">IF(($D137     =0),0,($F137     /$D137     ))</f>
        <v>0.14989629036870225</v>
      </c>
      <c r="H137" s="32">
        <f>SUM(H133:H136)</f>
        <v>20453145</v>
      </c>
      <c r="I137" s="37">
        <f t="shared" ref="I137:I170" si="33">IF(($D137     =0),0,($H137     /$D137     ))</f>
        <v>0.43039660072215968</v>
      </c>
      <c r="J137" s="32">
        <f>SUM(J133:J136)</f>
        <v>3949658</v>
      </c>
      <c r="K137" s="37">
        <f t="shared" ref="K137:K170" si="34">IF(($E137     =0),0,($J137     /$E137     ))</f>
        <v>7.313557662100155E-2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31526118</v>
      </c>
      <c r="O137" s="37">
        <f t="shared" ref="O137:O170" si="37">IF(($E137     =0),0,($N137     /$E137     ))</f>
        <v>0.58376720681935912</v>
      </c>
      <c r="P137" s="32">
        <f>SUM(P133:P136)</f>
        <v>23620177</v>
      </c>
      <c r="Q137" s="32">
        <f>SUM(Q133:Q136)</f>
        <v>611580610</v>
      </c>
      <c r="R137" s="32">
        <f>SUM(R133:R136)</f>
        <v>117066450</v>
      </c>
      <c r="S137" s="32">
        <f>SUM(S133:S136)</f>
        <v>53904730</v>
      </c>
      <c r="T137" s="37">
        <f t="shared" ref="T137:T170" si="38">IF(($R137     =0),0,($S137     /$R137     ))</f>
        <v>0.46046266885175041</v>
      </c>
      <c r="U137" s="37">
        <f t="shared" ref="U137:U170" si="39">IF(($P137     =0),0,(($J137     /$P137     )-1))</f>
        <v>-0.83278457227479707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1640040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32"/>
        <v>0</v>
      </c>
      <c r="H144" s="32">
        <f>SUM(H138:H143)</f>
        <v>0</v>
      </c>
      <c r="I144" s="37">
        <f t="shared" si="33"/>
        <v>0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0</v>
      </c>
      <c r="O144" s="37">
        <f t="shared" si="37"/>
        <v>0</v>
      </c>
      <c r="P144" s="32">
        <f>SUM(P138:P143)</f>
        <v>0</v>
      </c>
      <c r="Q144" s="32">
        <f>SUM(Q138:Q143)</f>
        <v>0</v>
      </c>
      <c r="R144" s="32">
        <f>SUM(R138:R143)</f>
        <v>1640040</v>
      </c>
      <c r="S144" s="32">
        <f>SUM(S138:S143)</f>
        <v>0</v>
      </c>
      <c r="T144" s="37">
        <f t="shared" si="38"/>
        <v>0</v>
      </c>
      <c r="U144" s="37">
        <f t="shared" si="39"/>
        <v>0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0</v>
      </c>
      <c r="O150" s="37">
        <f t="shared" si="37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8"/>
        <v>0</v>
      </c>
      <c r="U150" s="37">
        <f t="shared" si="39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6476200</v>
      </c>
      <c r="E152" s="31">
        <v>89737300</v>
      </c>
      <c r="F152" s="31">
        <v>34920698</v>
      </c>
      <c r="G152" s="36">
        <f t="shared" si="32"/>
        <v>5.3921586732960689</v>
      </c>
      <c r="H152" s="31">
        <v>26273015</v>
      </c>
      <c r="I152" s="36">
        <f t="shared" si="33"/>
        <v>4.0568566443284642</v>
      </c>
      <c r="J152" s="31">
        <v>43757568</v>
      </c>
      <c r="K152" s="36">
        <f t="shared" si="34"/>
        <v>0.48761850423402531</v>
      </c>
      <c r="L152" s="31">
        <v>0</v>
      </c>
      <c r="M152" s="36">
        <f t="shared" si="35"/>
        <v>0</v>
      </c>
      <c r="N152" s="31">
        <f t="shared" si="36"/>
        <v>104951281</v>
      </c>
      <c r="O152" s="36">
        <f t="shared" si="37"/>
        <v>1.1695390991260044</v>
      </c>
      <c r="P152" s="31">
        <v>1337607</v>
      </c>
      <c r="Q152" s="31">
        <v>5366800</v>
      </c>
      <c r="R152" s="31">
        <v>5583901</v>
      </c>
      <c r="S152" s="31">
        <v>5759254</v>
      </c>
      <c r="T152" s="36">
        <f t="shared" si="38"/>
        <v>1.0314033146361299</v>
      </c>
      <c r="U152" s="36">
        <f t="shared" si="39"/>
        <v>31.713321625858718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196630</v>
      </c>
      <c r="E153" s="31">
        <v>346630</v>
      </c>
      <c r="F153" s="31">
        <v>0</v>
      </c>
      <c r="G153" s="36">
        <f t="shared" si="32"/>
        <v>0</v>
      </c>
      <c r="H153" s="31">
        <v>4348</v>
      </c>
      <c r="I153" s="36">
        <f t="shared" si="33"/>
        <v>2.2112597263896659E-2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4348</v>
      </c>
      <c r="O153" s="36">
        <f t="shared" si="37"/>
        <v>1.2543634422871651E-2</v>
      </c>
      <c r="P153" s="31">
        <v>93881</v>
      </c>
      <c r="Q153" s="31">
        <v>182010</v>
      </c>
      <c r="R153" s="31">
        <v>182010</v>
      </c>
      <c r="S153" s="31">
        <v>93881</v>
      </c>
      <c r="T153" s="36">
        <f t="shared" si="38"/>
        <v>0.51580132959727487</v>
      </c>
      <c r="U153" s="36">
        <f t="shared" si="39"/>
        <v>-1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6672830</v>
      </c>
      <c r="E157" s="32">
        <f>SUM(E151:E156)</f>
        <v>90083930</v>
      </c>
      <c r="F157" s="32">
        <f>SUM(F151:F156)</f>
        <v>34920698</v>
      </c>
      <c r="G157" s="37">
        <f t="shared" si="32"/>
        <v>5.2332665450790747</v>
      </c>
      <c r="H157" s="32">
        <f>SUM(H151:H156)</f>
        <v>26277363</v>
      </c>
      <c r="I157" s="37">
        <f t="shared" si="33"/>
        <v>3.9379638024646213</v>
      </c>
      <c r="J157" s="32">
        <f>SUM(J151:J156)</f>
        <v>43757568</v>
      </c>
      <c r="K157" s="37">
        <f t="shared" si="34"/>
        <v>0.48574221839566722</v>
      </c>
      <c r="L157" s="32">
        <f>SUM(L151:L156)</f>
        <v>0</v>
      </c>
      <c r="M157" s="37">
        <f t="shared" si="35"/>
        <v>0</v>
      </c>
      <c r="N157" s="32">
        <f t="shared" si="36"/>
        <v>104955629</v>
      </c>
      <c r="O157" s="37">
        <f t="shared" si="37"/>
        <v>1.1650871470638549</v>
      </c>
      <c r="P157" s="32">
        <f>SUM(P151:P156)</f>
        <v>1431488</v>
      </c>
      <c r="Q157" s="32">
        <f>SUM(Q151:Q156)</f>
        <v>5548810</v>
      </c>
      <c r="R157" s="32">
        <f>SUM(R151:R156)</f>
        <v>5765911</v>
      </c>
      <c r="S157" s="32">
        <f>SUM(S151:S156)</f>
        <v>5853135</v>
      </c>
      <c r="T157" s="37">
        <f t="shared" si="38"/>
        <v>1.0151275314516648</v>
      </c>
      <c r="U157" s="37">
        <f t="shared" si="39"/>
        <v>29.567890195377117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61699140</v>
      </c>
      <c r="E159" s="31">
        <v>17592395</v>
      </c>
      <c r="F159" s="31">
        <v>2379608</v>
      </c>
      <c r="G159" s="36">
        <f t="shared" si="32"/>
        <v>3.856792817533599E-2</v>
      </c>
      <c r="H159" s="31">
        <v>5781794</v>
      </c>
      <c r="I159" s="36">
        <f t="shared" si="33"/>
        <v>9.3709474718772418E-2</v>
      </c>
      <c r="J159" s="31">
        <v>2492746</v>
      </c>
      <c r="K159" s="36">
        <f t="shared" si="34"/>
        <v>0.14169452197952581</v>
      </c>
      <c r="L159" s="31">
        <v>0</v>
      </c>
      <c r="M159" s="36">
        <f t="shared" si="35"/>
        <v>0</v>
      </c>
      <c r="N159" s="31">
        <f t="shared" si="36"/>
        <v>10654148</v>
      </c>
      <c r="O159" s="36">
        <f t="shared" si="37"/>
        <v>0.60561100407306678</v>
      </c>
      <c r="P159" s="31">
        <v>4793395</v>
      </c>
      <c r="Q159" s="31">
        <v>7134744</v>
      </c>
      <c r="R159" s="31">
        <v>7864744</v>
      </c>
      <c r="S159" s="31">
        <v>8764639</v>
      </c>
      <c r="T159" s="36">
        <f t="shared" si="38"/>
        <v>1.1144213975686939</v>
      </c>
      <c r="U159" s="36">
        <f t="shared" si="39"/>
        <v>-0.47996232315509157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61699140</v>
      </c>
      <c r="E163" s="32">
        <f>SUM(E158:E162)</f>
        <v>17592395</v>
      </c>
      <c r="F163" s="32">
        <f>SUM(F158:F162)</f>
        <v>2379608</v>
      </c>
      <c r="G163" s="37">
        <f t="shared" si="32"/>
        <v>3.856792817533599E-2</v>
      </c>
      <c r="H163" s="32">
        <f>SUM(H158:H162)</f>
        <v>5781794</v>
      </c>
      <c r="I163" s="37">
        <f t="shared" si="33"/>
        <v>9.3709474718772418E-2</v>
      </c>
      <c r="J163" s="32">
        <f>SUM(J158:J162)</f>
        <v>2492746</v>
      </c>
      <c r="K163" s="37">
        <f t="shared" si="34"/>
        <v>0.14169452197952581</v>
      </c>
      <c r="L163" s="32">
        <f>SUM(L158:L162)</f>
        <v>0</v>
      </c>
      <c r="M163" s="37">
        <f t="shared" si="35"/>
        <v>0</v>
      </c>
      <c r="N163" s="32">
        <f t="shared" si="36"/>
        <v>10654148</v>
      </c>
      <c r="O163" s="37">
        <f t="shared" si="37"/>
        <v>0.60561100407306678</v>
      </c>
      <c r="P163" s="32">
        <f>SUM(P158:P162)</f>
        <v>4793395</v>
      </c>
      <c r="Q163" s="32">
        <f>SUM(Q158:Q162)</f>
        <v>7134744</v>
      </c>
      <c r="R163" s="32">
        <f>SUM(R158:R162)</f>
        <v>7864744</v>
      </c>
      <c r="S163" s="32">
        <f>SUM(S158:S162)</f>
        <v>8764639</v>
      </c>
      <c r="T163" s="37">
        <f t="shared" si="38"/>
        <v>1.1144213975686939</v>
      </c>
      <c r="U163" s="37">
        <f t="shared" si="39"/>
        <v>-0.47996232315509157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384682</v>
      </c>
      <c r="G165" s="36">
        <f t="shared" si="32"/>
        <v>0</v>
      </c>
      <c r="H165" s="31">
        <v>-384681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1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384682</v>
      </c>
      <c r="G169" s="37">
        <f t="shared" si="32"/>
        <v>0</v>
      </c>
      <c r="H169" s="32">
        <f>SUM(H164:H168)</f>
        <v>-384681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1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557383660</v>
      </c>
      <c r="E170" s="32">
        <f>SUM(E105,E107:E111,E113:E120,E122:E125,E127:E131,E133:E136,E138:E143,E145:E149,E151:E156,E158:E162,E164:E168)</f>
        <v>697293196</v>
      </c>
      <c r="F170" s="32">
        <f>SUM(F105,F107:F111,F113:F120,F122:F125,F127:F131,F133:F136,F138:F143,F145:F149,F151:F156,F158:F162,F164:F168)</f>
        <v>131599600</v>
      </c>
      <c r="G170" s="37">
        <f t="shared" si="32"/>
        <v>0.2361023643929569</v>
      </c>
      <c r="H170" s="32">
        <f>SUM(H105,H107:H111,H113:H120,H122:H125,H127:H131,H133:H136,H138:H143,H145:H149,H151:H156,H158:H162,H164:H168)</f>
        <v>134804303</v>
      </c>
      <c r="I170" s="37">
        <f t="shared" si="33"/>
        <v>0.24185191040584147</v>
      </c>
      <c r="J170" s="32">
        <f>SUM(J105,J107:J111,J113:J120,J122:J125,J127:J131,J133:J136,J138:J143,J145:J149,J151:J156,J158:J162,J164:J168)</f>
        <v>181324433</v>
      </c>
      <c r="K170" s="37">
        <f t="shared" si="34"/>
        <v>0.26004044502393225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447728336</v>
      </c>
      <c r="O170" s="37">
        <f t="shared" si="37"/>
        <v>0.64209480110859996</v>
      </c>
      <c r="P170" s="32">
        <f>SUM(P105,P107:P111,P113:P120,P122:P125,P127:P131,P133:P136,P138:P143,P145:P149,P151:P156,P158:P162,P164:P168)</f>
        <v>108986981</v>
      </c>
      <c r="Q170" s="32">
        <f>SUM(Q105,Q107:Q111,Q113:Q120,Q122:Q125,Q127:Q131,Q133:Q136,Q138:Q143,Q145:Q149,Q151:Q156,Q158:Q162,Q164:Q168)</f>
        <v>1106071582</v>
      </c>
      <c r="R170" s="32">
        <f>SUM(R105,R107:R111,R113:R120,R122:R125,R127:R131,R133:R136,R138:R143,R145:R149,R151:R156,R158:R162,R164:R168)</f>
        <v>457149072</v>
      </c>
      <c r="S170" s="32">
        <f>SUM(S105,S107:S111,S113:S120,S122:S125,S127:S131,S133:S136,S138:S143,S145:S149,S151:S156,S158:S162,S164:S168)</f>
        <v>263214311</v>
      </c>
      <c r="T170" s="37">
        <f t="shared" si="38"/>
        <v>0.5757734776720711</v>
      </c>
      <c r="U170" s="37">
        <f t="shared" si="39"/>
        <v>0.66372562425598347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50000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6886</v>
      </c>
      <c r="Q173" s="31">
        <v>750000</v>
      </c>
      <c r="R173" s="31">
        <v>0</v>
      </c>
      <c r="S173" s="31">
        <v>48202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-1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2593668</v>
      </c>
      <c r="E175" s="31">
        <v>2393668</v>
      </c>
      <c r="F175" s="31">
        <v>500788</v>
      </c>
      <c r="G175" s="36">
        <f t="shared" si="40"/>
        <v>0.1930809957172622</v>
      </c>
      <c r="H175" s="31">
        <v>575838</v>
      </c>
      <c r="I175" s="36">
        <f t="shared" si="41"/>
        <v>0.22201685026765183</v>
      </c>
      <c r="J175" s="31">
        <v>540881</v>
      </c>
      <c r="K175" s="36">
        <f t="shared" si="42"/>
        <v>0.22596324970714401</v>
      </c>
      <c r="L175" s="31">
        <v>0</v>
      </c>
      <c r="M175" s="36">
        <f t="shared" si="43"/>
        <v>0</v>
      </c>
      <c r="N175" s="31">
        <f t="shared" si="44"/>
        <v>1617507</v>
      </c>
      <c r="O175" s="36">
        <f t="shared" si="45"/>
        <v>0.67574408815257592</v>
      </c>
      <c r="P175" s="31">
        <v>1068019</v>
      </c>
      <c r="Q175" s="31">
        <v>2289025</v>
      </c>
      <c r="R175" s="31">
        <v>2289025</v>
      </c>
      <c r="S175" s="31">
        <v>1722719</v>
      </c>
      <c r="T175" s="36">
        <f t="shared" si="46"/>
        <v>0.75259946920632148</v>
      </c>
      <c r="U175" s="36">
        <f t="shared" si="47"/>
        <v>-0.49356612569626568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2593668</v>
      </c>
      <c r="E179" s="32">
        <f>SUM(E173:E178)</f>
        <v>2443668</v>
      </c>
      <c r="F179" s="32">
        <f>SUM(F173:F178)</f>
        <v>500788</v>
      </c>
      <c r="G179" s="37">
        <f t="shared" si="40"/>
        <v>0.1930809957172622</v>
      </c>
      <c r="H179" s="32">
        <f>SUM(H173:H178)</f>
        <v>575838</v>
      </c>
      <c r="I179" s="37">
        <f t="shared" si="41"/>
        <v>0.22201685026765183</v>
      </c>
      <c r="J179" s="32">
        <f>SUM(J173:J178)</f>
        <v>540881</v>
      </c>
      <c r="K179" s="37">
        <f t="shared" si="42"/>
        <v>0.22133980557096955</v>
      </c>
      <c r="L179" s="32">
        <f>SUM(L173:L178)</f>
        <v>0</v>
      </c>
      <c r="M179" s="37">
        <f t="shared" si="43"/>
        <v>0</v>
      </c>
      <c r="N179" s="32">
        <f t="shared" si="44"/>
        <v>1617507</v>
      </c>
      <c r="O179" s="37">
        <f t="shared" si="45"/>
        <v>0.66191765820888926</v>
      </c>
      <c r="P179" s="32">
        <f>SUM(P173:P178)</f>
        <v>1074905</v>
      </c>
      <c r="Q179" s="32">
        <f>SUM(Q173:Q178)</f>
        <v>3039025</v>
      </c>
      <c r="R179" s="32">
        <f>SUM(R173:R178)</f>
        <v>2289025</v>
      </c>
      <c r="S179" s="32">
        <f>SUM(S173:S178)</f>
        <v>1770921</v>
      </c>
      <c r="T179" s="37">
        <f t="shared" si="46"/>
        <v>0.77365734319197033</v>
      </c>
      <c r="U179" s="37">
        <f t="shared" si="47"/>
        <v>-0.49681041580418739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5000</v>
      </c>
      <c r="S181" s="31">
        <v>2194</v>
      </c>
      <c r="T181" s="36">
        <f t="shared" si="46"/>
        <v>0.43880000000000002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0</v>
      </c>
      <c r="E185" s="32">
        <f>SUM(E180:E184)</f>
        <v>0</v>
      </c>
      <c r="F185" s="32">
        <f>SUM(F180:F184)</f>
        <v>0</v>
      </c>
      <c r="G185" s="37">
        <f t="shared" si="40"/>
        <v>0</v>
      </c>
      <c r="H185" s="32">
        <f>SUM(H180:H184)</f>
        <v>0</v>
      </c>
      <c r="I185" s="37">
        <f t="shared" si="41"/>
        <v>0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0</v>
      </c>
      <c r="O185" s="37">
        <f t="shared" si="45"/>
        <v>0</v>
      </c>
      <c r="P185" s="32">
        <f>SUM(P180:P184)</f>
        <v>0</v>
      </c>
      <c r="Q185" s="32">
        <f>SUM(Q180:Q184)</f>
        <v>0</v>
      </c>
      <c r="R185" s="32">
        <f>SUM(R180:R184)</f>
        <v>5000</v>
      </c>
      <c r="S185" s="32">
        <f>SUM(S180:S184)</f>
        <v>2194</v>
      </c>
      <c r="T185" s="37">
        <f t="shared" si="46"/>
        <v>0.43880000000000002</v>
      </c>
      <c r="U185" s="37">
        <f t="shared" si="47"/>
        <v>0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266171</v>
      </c>
      <c r="E188" s="31">
        <v>-2154626</v>
      </c>
      <c r="F188" s="31">
        <v>2511756</v>
      </c>
      <c r="G188" s="36">
        <f t="shared" si="40"/>
        <v>9.4366253273271692</v>
      </c>
      <c r="H188" s="31">
        <v>-5942915</v>
      </c>
      <c r="I188" s="36">
        <f t="shared" si="41"/>
        <v>-22.327432364908272</v>
      </c>
      <c r="J188" s="31">
        <v>3089867</v>
      </c>
      <c r="K188" s="36">
        <f t="shared" si="42"/>
        <v>-1.4340618743113653</v>
      </c>
      <c r="L188" s="31">
        <v>0</v>
      </c>
      <c r="M188" s="36">
        <f t="shared" si="43"/>
        <v>0</v>
      </c>
      <c r="N188" s="31">
        <f t="shared" si="44"/>
        <v>-341292</v>
      </c>
      <c r="O188" s="36">
        <f t="shared" si="45"/>
        <v>0.15839964801315867</v>
      </c>
      <c r="P188" s="31">
        <v>3008271</v>
      </c>
      <c r="Q188" s="31">
        <v>254223</v>
      </c>
      <c r="R188" s="31">
        <v>254223</v>
      </c>
      <c r="S188" s="31">
        <v>8388638</v>
      </c>
      <c r="T188" s="36">
        <f t="shared" si="46"/>
        <v>32.997163907278257</v>
      </c>
      <c r="U188" s="36">
        <f t="shared" si="47"/>
        <v>2.712388611265415E-2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266171</v>
      </c>
      <c r="E191" s="32">
        <f>SUM(E186:E190)</f>
        <v>-2154626</v>
      </c>
      <c r="F191" s="32">
        <f>SUM(F186:F190)</f>
        <v>2511756</v>
      </c>
      <c r="G191" s="37">
        <f t="shared" si="40"/>
        <v>9.4366253273271692</v>
      </c>
      <c r="H191" s="32">
        <f>SUM(H186:H190)</f>
        <v>-5942915</v>
      </c>
      <c r="I191" s="37">
        <f t="shared" si="41"/>
        <v>-22.327432364908272</v>
      </c>
      <c r="J191" s="32">
        <f>SUM(J186:J190)</f>
        <v>3089867</v>
      </c>
      <c r="K191" s="37">
        <f t="shared" si="42"/>
        <v>-1.4340618743113653</v>
      </c>
      <c r="L191" s="32">
        <f>SUM(L186:L190)</f>
        <v>0</v>
      </c>
      <c r="M191" s="37">
        <f t="shared" si="43"/>
        <v>0</v>
      </c>
      <c r="N191" s="32">
        <f t="shared" si="44"/>
        <v>-341292</v>
      </c>
      <c r="O191" s="37">
        <f t="shared" si="45"/>
        <v>0.15839964801315867</v>
      </c>
      <c r="P191" s="32">
        <f>SUM(P186:P190)</f>
        <v>3008271</v>
      </c>
      <c r="Q191" s="32">
        <f>SUM(Q186:Q190)</f>
        <v>254223</v>
      </c>
      <c r="R191" s="32">
        <f>SUM(R186:R190)</f>
        <v>254223</v>
      </c>
      <c r="S191" s="32">
        <f>SUM(S186:S190)</f>
        <v>8388638</v>
      </c>
      <c r="T191" s="37">
        <f t="shared" si="46"/>
        <v>32.997163907278257</v>
      </c>
      <c r="U191" s="37">
        <f t="shared" si="47"/>
        <v>2.712388611265415E-2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141413</v>
      </c>
      <c r="Q193" s="31">
        <v>0</v>
      </c>
      <c r="R193" s="31">
        <v>0</v>
      </c>
      <c r="S193" s="31">
        <v>376821</v>
      </c>
      <c r="T193" s="36">
        <f t="shared" si="46"/>
        <v>0</v>
      </c>
      <c r="U193" s="36">
        <f t="shared" si="47"/>
        <v>-1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177229</v>
      </c>
      <c r="E195" s="31">
        <v>177229</v>
      </c>
      <c r="F195" s="31">
        <v>44705</v>
      </c>
      <c r="G195" s="36">
        <f t="shared" si="40"/>
        <v>0.25224427153569673</v>
      </c>
      <c r="H195" s="31">
        <v>43430</v>
      </c>
      <c r="I195" s="36">
        <f t="shared" si="41"/>
        <v>0.24505018930310501</v>
      </c>
      <c r="J195" s="31">
        <v>44955</v>
      </c>
      <c r="K195" s="36">
        <f t="shared" si="42"/>
        <v>0.25365487589502844</v>
      </c>
      <c r="L195" s="31">
        <v>0</v>
      </c>
      <c r="M195" s="36">
        <f t="shared" si="43"/>
        <v>0</v>
      </c>
      <c r="N195" s="31">
        <f t="shared" si="44"/>
        <v>133090</v>
      </c>
      <c r="O195" s="36">
        <f t="shared" si="45"/>
        <v>0.75094933673383024</v>
      </c>
      <c r="P195" s="31">
        <v>41155</v>
      </c>
      <c r="Q195" s="31">
        <v>168308</v>
      </c>
      <c r="R195" s="31">
        <v>168308</v>
      </c>
      <c r="S195" s="31">
        <v>123663</v>
      </c>
      <c r="T195" s="36">
        <f t="shared" si="46"/>
        <v>0.73474225824084416</v>
      </c>
      <c r="U195" s="36">
        <f t="shared" si="47"/>
        <v>9.2333859798323425E-2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177229</v>
      </c>
      <c r="E198" s="32">
        <f>SUM(E192:E197)</f>
        <v>177229</v>
      </c>
      <c r="F198" s="32">
        <f>SUM(F192:F197)</f>
        <v>44705</v>
      </c>
      <c r="G198" s="37">
        <f t="shared" si="40"/>
        <v>0.25224427153569673</v>
      </c>
      <c r="H198" s="32">
        <f>SUM(H192:H197)</f>
        <v>43430</v>
      </c>
      <c r="I198" s="37">
        <f t="shared" si="41"/>
        <v>0.24505018930310501</v>
      </c>
      <c r="J198" s="32">
        <f>SUM(J192:J197)</f>
        <v>44955</v>
      </c>
      <c r="K198" s="37">
        <f t="shared" si="42"/>
        <v>0.25365487589502844</v>
      </c>
      <c r="L198" s="32">
        <f>SUM(L192:L197)</f>
        <v>0</v>
      </c>
      <c r="M198" s="37">
        <f t="shared" si="43"/>
        <v>0</v>
      </c>
      <c r="N198" s="32">
        <f t="shared" si="44"/>
        <v>133090</v>
      </c>
      <c r="O198" s="37">
        <f t="shared" si="45"/>
        <v>0.75094933673383024</v>
      </c>
      <c r="P198" s="32">
        <f>SUM(P192:P197)</f>
        <v>182568</v>
      </c>
      <c r="Q198" s="32">
        <f>SUM(Q192:Q197)</f>
        <v>168308</v>
      </c>
      <c r="R198" s="32">
        <f>SUM(R192:R197)</f>
        <v>168308</v>
      </c>
      <c r="S198" s="32">
        <f>SUM(S192:S197)</f>
        <v>500484</v>
      </c>
      <c r="T198" s="37">
        <f t="shared" si="46"/>
        <v>2.9736197922855716</v>
      </c>
      <c r="U198" s="37">
        <f t="shared" si="47"/>
        <v>-0.75376298146444065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193004</v>
      </c>
      <c r="E199" s="31">
        <v>96239</v>
      </c>
      <c r="F199" s="31">
        <v>33913</v>
      </c>
      <c r="G199" s="36">
        <f t="shared" si="40"/>
        <v>0.17571138422001617</v>
      </c>
      <c r="H199" s="31">
        <v>12345</v>
      </c>
      <c r="I199" s="36">
        <f t="shared" si="41"/>
        <v>6.3962404924250274E-2</v>
      </c>
      <c r="J199" s="31">
        <v>13386</v>
      </c>
      <c r="K199" s="36">
        <f t="shared" si="42"/>
        <v>0.13909122081484637</v>
      </c>
      <c r="L199" s="31">
        <v>0</v>
      </c>
      <c r="M199" s="36">
        <f t="shared" si="43"/>
        <v>0</v>
      </c>
      <c r="N199" s="31">
        <f t="shared" si="44"/>
        <v>59644</v>
      </c>
      <c r="O199" s="36">
        <f t="shared" si="45"/>
        <v>0.61974875050655143</v>
      </c>
      <c r="P199" s="31">
        <v>46572</v>
      </c>
      <c r="Q199" s="31">
        <v>183437</v>
      </c>
      <c r="R199" s="31">
        <v>183437</v>
      </c>
      <c r="S199" s="31">
        <v>110605</v>
      </c>
      <c r="T199" s="36">
        <f t="shared" si="46"/>
        <v>0.60295905406215755</v>
      </c>
      <c r="U199" s="36">
        <f t="shared" si="47"/>
        <v>-0.71257407884565827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193004</v>
      </c>
      <c r="E204" s="32">
        <f>SUM(E199:E203)</f>
        <v>96239</v>
      </c>
      <c r="F204" s="32">
        <f>SUM(F199:F203)</f>
        <v>33913</v>
      </c>
      <c r="G204" s="37">
        <f t="shared" si="40"/>
        <v>0.17571138422001617</v>
      </c>
      <c r="H204" s="32">
        <f>SUM(H199:H203)</f>
        <v>12345</v>
      </c>
      <c r="I204" s="37">
        <f t="shared" si="41"/>
        <v>6.3962404924250274E-2</v>
      </c>
      <c r="J204" s="32">
        <f>SUM(J199:J203)</f>
        <v>13386</v>
      </c>
      <c r="K204" s="37">
        <f t="shared" si="42"/>
        <v>0.13909122081484637</v>
      </c>
      <c r="L204" s="32">
        <f>SUM(L199:L203)</f>
        <v>0</v>
      </c>
      <c r="M204" s="37">
        <f t="shared" si="43"/>
        <v>0</v>
      </c>
      <c r="N204" s="32">
        <f t="shared" si="44"/>
        <v>59644</v>
      </c>
      <c r="O204" s="37">
        <f t="shared" si="45"/>
        <v>0.61974875050655143</v>
      </c>
      <c r="P204" s="32">
        <f>SUM(P199:P203)</f>
        <v>46572</v>
      </c>
      <c r="Q204" s="32">
        <f>SUM(Q199:Q203)</f>
        <v>183437</v>
      </c>
      <c r="R204" s="32">
        <f>SUM(R199:R203)</f>
        <v>183437</v>
      </c>
      <c r="S204" s="32">
        <f>SUM(S199:S203)</f>
        <v>110605</v>
      </c>
      <c r="T204" s="37">
        <f t="shared" si="46"/>
        <v>0.60295905406215755</v>
      </c>
      <c r="U204" s="37">
        <f t="shared" si="47"/>
        <v>-0.71257407884565827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3230072</v>
      </c>
      <c r="E205" s="32">
        <f>SUM(E173:E178,E180:E184,E186:E190,E192:E197,E199:E203)</f>
        <v>562510</v>
      </c>
      <c r="F205" s="32">
        <f>SUM(F173:F178,F180:F184,F186:F190,F192:F197,F199:F203)</f>
        <v>3091162</v>
      </c>
      <c r="G205" s="37">
        <f t="shared" si="40"/>
        <v>0.95699476668012351</v>
      </c>
      <c r="H205" s="32">
        <f>SUM(H173:H178,H180:H184,H186:H190,H192:H197,H199:H203)</f>
        <v>-5311302</v>
      </c>
      <c r="I205" s="37">
        <f t="shared" si="41"/>
        <v>-1.6443292904925959</v>
      </c>
      <c r="J205" s="32">
        <f>SUM(J173:J178,J180:J184,J186:J190,J192:J197,J199:J203)</f>
        <v>3689089</v>
      </c>
      <c r="K205" s="37">
        <f t="shared" si="42"/>
        <v>6.5582638530870563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1468949</v>
      </c>
      <c r="O205" s="37">
        <f t="shared" si="45"/>
        <v>2.611418463671757</v>
      </c>
      <c r="P205" s="32">
        <f>SUM(P173:P178,P180:P184,P186:P190,P192:P197,P199:P203)</f>
        <v>4312316</v>
      </c>
      <c r="Q205" s="32">
        <f>SUM(Q173:Q178,Q180:Q184,Q186:Q190,Q192:Q197,Q199:Q203)</f>
        <v>3644993</v>
      </c>
      <c r="R205" s="32">
        <f>SUM(R173:R178,R180:R184,R186:R190,R192:R197,R199:R203)</f>
        <v>2899993</v>
      </c>
      <c r="S205" s="32">
        <f>SUM(S173:S178,S180:S184,S186:S190,S192:S197,S199:S203)</f>
        <v>10772842</v>
      </c>
      <c r="T205" s="37">
        <f t="shared" si="46"/>
        <v>3.7147820701636176</v>
      </c>
      <c r="U205" s="37">
        <f t="shared" si="47"/>
        <v>-0.14452257209351083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2846743</v>
      </c>
      <c r="E209" s="31">
        <v>2948650</v>
      </c>
      <c r="F209" s="31">
        <v>762768</v>
      </c>
      <c r="G209" s="36">
        <f t="shared" si="48"/>
        <v>0.26794410313821798</v>
      </c>
      <c r="H209" s="31">
        <v>762538</v>
      </c>
      <c r="I209" s="36">
        <f t="shared" si="49"/>
        <v>0.26786330905178302</v>
      </c>
      <c r="J209" s="31">
        <v>740414</v>
      </c>
      <c r="K209" s="36">
        <f t="shared" si="50"/>
        <v>0.25110270801892393</v>
      </c>
      <c r="L209" s="31">
        <v>0</v>
      </c>
      <c r="M209" s="36">
        <f t="shared" si="51"/>
        <v>0</v>
      </c>
      <c r="N209" s="31">
        <f t="shared" si="52"/>
        <v>2265720</v>
      </c>
      <c r="O209" s="36">
        <f t="shared" si="53"/>
        <v>0.76839231512726158</v>
      </c>
      <c r="P209" s="31">
        <v>834338</v>
      </c>
      <c r="Q209" s="31">
        <v>2627398</v>
      </c>
      <c r="R209" s="31">
        <v>2703457</v>
      </c>
      <c r="S209" s="31">
        <v>2407626</v>
      </c>
      <c r="T209" s="36">
        <f t="shared" si="54"/>
        <v>0.89057306996190433</v>
      </c>
      <c r="U209" s="36">
        <f t="shared" si="55"/>
        <v>-0.11257308189247039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156494</v>
      </c>
      <c r="G210" s="36">
        <f t="shared" si="48"/>
        <v>0</v>
      </c>
      <c r="H210" s="31">
        <v>183925</v>
      </c>
      <c r="I210" s="36">
        <f t="shared" si="49"/>
        <v>0</v>
      </c>
      <c r="J210" s="31">
        <v>-171544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168875</v>
      </c>
      <c r="O210" s="36">
        <f t="shared" si="53"/>
        <v>0</v>
      </c>
      <c r="P210" s="31">
        <v>240128</v>
      </c>
      <c r="Q210" s="31">
        <v>0</v>
      </c>
      <c r="R210" s="31">
        <v>0</v>
      </c>
      <c r="S210" s="31">
        <v>758584</v>
      </c>
      <c r="T210" s="36">
        <f t="shared" si="54"/>
        <v>0</v>
      </c>
      <c r="U210" s="36">
        <f t="shared" si="55"/>
        <v>-1.7143856609808101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100000</v>
      </c>
      <c r="E214" s="31">
        <v>266086</v>
      </c>
      <c r="F214" s="31">
        <v>55119</v>
      </c>
      <c r="G214" s="36">
        <f t="shared" si="48"/>
        <v>0.55118999999999996</v>
      </c>
      <c r="H214" s="31">
        <v>0</v>
      </c>
      <c r="I214" s="36">
        <f t="shared" si="49"/>
        <v>0</v>
      </c>
      <c r="J214" s="31">
        <v>14427</v>
      </c>
      <c r="K214" s="36">
        <f t="shared" si="50"/>
        <v>5.4219312553084341E-2</v>
      </c>
      <c r="L214" s="31">
        <v>0</v>
      </c>
      <c r="M214" s="36">
        <f t="shared" si="51"/>
        <v>0</v>
      </c>
      <c r="N214" s="31">
        <f t="shared" si="52"/>
        <v>69546</v>
      </c>
      <c r="O214" s="36">
        <f t="shared" si="53"/>
        <v>0.2613666258277399</v>
      </c>
      <c r="P214" s="31">
        <v>6732</v>
      </c>
      <c r="Q214" s="31">
        <v>0</v>
      </c>
      <c r="R214" s="31">
        <v>0</v>
      </c>
      <c r="S214" s="31">
        <v>6732</v>
      </c>
      <c r="T214" s="36">
        <f t="shared" si="54"/>
        <v>0</v>
      </c>
      <c r="U214" s="36">
        <f t="shared" si="55"/>
        <v>1.143048128342246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2946743</v>
      </c>
      <c r="E216" s="32">
        <f>SUM(E208:E215)</f>
        <v>3214736</v>
      </c>
      <c r="F216" s="32">
        <f>SUM(F208:F215)</f>
        <v>974381</v>
      </c>
      <c r="G216" s="37">
        <f t="shared" si="48"/>
        <v>0.33066371923170768</v>
      </c>
      <c r="H216" s="32">
        <f>SUM(H208:H215)</f>
        <v>946463</v>
      </c>
      <c r="I216" s="37">
        <f t="shared" si="49"/>
        <v>0.3211895302712181</v>
      </c>
      <c r="J216" s="32">
        <f>SUM(J208:J215)</f>
        <v>583297</v>
      </c>
      <c r="K216" s="37">
        <f t="shared" si="50"/>
        <v>0.18144475938304108</v>
      </c>
      <c r="L216" s="32">
        <f>SUM(L208:L215)</f>
        <v>0</v>
      </c>
      <c r="M216" s="37">
        <f t="shared" si="51"/>
        <v>0</v>
      </c>
      <c r="N216" s="32">
        <f t="shared" si="52"/>
        <v>2504141</v>
      </c>
      <c r="O216" s="37">
        <f t="shared" si="53"/>
        <v>0.77895696567307549</v>
      </c>
      <c r="P216" s="32">
        <f>SUM(P208:P215)</f>
        <v>1081198</v>
      </c>
      <c r="Q216" s="32">
        <f>SUM(Q208:Q215)</f>
        <v>2627398</v>
      </c>
      <c r="R216" s="32">
        <f>SUM(R208:R215)</f>
        <v>2703457</v>
      </c>
      <c r="S216" s="32">
        <f>SUM(S208:S215)</f>
        <v>3172942</v>
      </c>
      <c r="T216" s="37">
        <f t="shared" si="54"/>
        <v>1.1736609829562668</v>
      </c>
      <c r="U216" s="37">
        <f t="shared" si="55"/>
        <v>-0.46050862099263967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2094043</v>
      </c>
      <c r="E217" s="31">
        <v>2094043</v>
      </c>
      <c r="F217" s="31">
        <v>691253</v>
      </c>
      <c r="G217" s="36">
        <f t="shared" si="48"/>
        <v>0.33010449164606459</v>
      </c>
      <c r="H217" s="31">
        <v>243493</v>
      </c>
      <c r="I217" s="36">
        <f t="shared" si="49"/>
        <v>0.11627889207623721</v>
      </c>
      <c r="J217" s="31">
        <v>282144</v>
      </c>
      <c r="K217" s="36">
        <f t="shared" si="50"/>
        <v>0.13473648821920084</v>
      </c>
      <c r="L217" s="31">
        <v>0</v>
      </c>
      <c r="M217" s="36">
        <f t="shared" si="51"/>
        <v>0</v>
      </c>
      <c r="N217" s="31">
        <f t="shared" si="52"/>
        <v>1216890</v>
      </c>
      <c r="O217" s="36">
        <f t="shared" si="53"/>
        <v>0.58111987194150261</v>
      </c>
      <c r="P217" s="31">
        <v>670648</v>
      </c>
      <c r="Q217" s="31">
        <v>2156747</v>
      </c>
      <c r="R217" s="31">
        <v>2265431</v>
      </c>
      <c r="S217" s="31">
        <v>1960912</v>
      </c>
      <c r="T217" s="36">
        <f t="shared" si="54"/>
        <v>0.86558010374184868</v>
      </c>
      <c r="U217" s="36">
        <f t="shared" si="55"/>
        <v>-0.57929644165046346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14232133</v>
      </c>
      <c r="E218" s="31">
        <v>13329934</v>
      </c>
      <c r="F218" s="31">
        <v>3233381</v>
      </c>
      <c r="G218" s="36">
        <f t="shared" si="48"/>
        <v>0.2271887847028973</v>
      </c>
      <c r="H218" s="31">
        <v>2421473</v>
      </c>
      <c r="I218" s="36">
        <f t="shared" si="49"/>
        <v>0.17014125711163605</v>
      </c>
      <c r="J218" s="31">
        <v>3199196</v>
      </c>
      <c r="K218" s="36">
        <f t="shared" si="50"/>
        <v>0.24000088822645332</v>
      </c>
      <c r="L218" s="31">
        <v>0</v>
      </c>
      <c r="M218" s="36">
        <f t="shared" si="51"/>
        <v>0</v>
      </c>
      <c r="N218" s="31">
        <f t="shared" si="52"/>
        <v>8854050</v>
      </c>
      <c r="O218" s="36">
        <f t="shared" si="53"/>
        <v>0.66422309367773313</v>
      </c>
      <c r="P218" s="31">
        <v>3026678</v>
      </c>
      <c r="Q218" s="31">
        <v>12631729</v>
      </c>
      <c r="R218" s="31">
        <v>12160677</v>
      </c>
      <c r="S218" s="31">
        <v>9107014</v>
      </c>
      <c r="T218" s="36">
        <f t="shared" si="54"/>
        <v>0.74889037838929529</v>
      </c>
      <c r="U218" s="36">
        <f t="shared" si="55"/>
        <v>5.6999125774198633E-2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1416</v>
      </c>
      <c r="E219" s="31">
        <v>1416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1131</v>
      </c>
      <c r="Q219" s="31">
        <v>1344</v>
      </c>
      <c r="R219" s="31">
        <v>1344</v>
      </c>
      <c r="S219" s="31">
        <v>3566</v>
      </c>
      <c r="T219" s="36">
        <f t="shared" si="54"/>
        <v>2.6532738095238093</v>
      </c>
      <c r="U219" s="36">
        <f t="shared" si="55"/>
        <v>-1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16327592</v>
      </c>
      <c r="E224" s="32">
        <f>SUM(E217:E223)</f>
        <v>15425393</v>
      </c>
      <c r="F224" s="32">
        <f>SUM(F217:F223)</f>
        <v>3924634</v>
      </c>
      <c r="G224" s="37">
        <f t="shared" si="48"/>
        <v>0.24036820616291735</v>
      </c>
      <c r="H224" s="32">
        <f>SUM(H217:H223)</f>
        <v>2664966</v>
      </c>
      <c r="I224" s="37">
        <f t="shared" si="49"/>
        <v>0.16321855666163143</v>
      </c>
      <c r="J224" s="32">
        <f>SUM(J217:J223)</f>
        <v>3481340</v>
      </c>
      <c r="K224" s="37">
        <f t="shared" si="50"/>
        <v>0.22568890141081008</v>
      </c>
      <c r="L224" s="32">
        <f>SUM(L217:L223)</f>
        <v>0</v>
      </c>
      <c r="M224" s="37">
        <f t="shared" si="51"/>
        <v>0</v>
      </c>
      <c r="N224" s="32">
        <f t="shared" si="52"/>
        <v>10070940</v>
      </c>
      <c r="O224" s="37">
        <f t="shared" si="53"/>
        <v>0.65288061056207769</v>
      </c>
      <c r="P224" s="32">
        <f>SUM(P217:P223)</f>
        <v>3698457</v>
      </c>
      <c r="Q224" s="32">
        <f>SUM(Q217:Q223)</f>
        <v>14789820</v>
      </c>
      <c r="R224" s="32">
        <f>SUM(R217:R223)</f>
        <v>14427452</v>
      </c>
      <c r="S224" s="32">
        <f>SUM(S217:S223)</f>
        <v>11071492</v>
      </c>
      <c r="T224" s="37">
        <f t="shared" si="54"/>
        <v>0.76739066607187467</v>
      </c>
      <c r="U224" s="37">
        <f t="shared" si="55"/>
        <v>-5.8704751738360095E-2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5000000</v>
      </c>
      <c r="E225" s="31">
        <v>5000000</v>
      </c>
      <c r="F225" s="31">
        <v>557493</v>
      </c>
      <c r="G225" s="36">
        <f t="shared" si="48"/>
        <v>0.1114986</v>
      </c>
      <c r="H225" s="31">
        <v>469497</v>
      </c>
      <c r="I225" s="36">
        <f t="shared" si="49"/>
        <v>9.3899399999999994E-2</v>
      </c>
      <c r="J225" s="31">
        <v>670690</v>
      </c>
      <c r="K225" s="36">
        <f t="shared" si="50"/>
        <v>0.13413800000000001</v>
      </c>
      <c r="L225" s="31">
        <v>0</v>
      </c>
      <c r="M225" s="36">
        <f t="shared" si="51"/>
        <v>0</v>
      </c>
      <c r="N225" s="31">
        <f t="shared" si="52"/>
        <v>1697680</v>
      </c>
      <c r="O225" s="36">
        <f t="shared" si="53"/>
        <v>0.339536</v>
      </c>
      <c r="P225" s="31">
        <v>790701</v>
      </c>
      <c r="Q225" s="31">
        <v>3025500</v>
      </c>
      <c r="R225" s="31">
        <v>3025500</v>
      </c>
      <c r="S225" s="31">
        <v>1976312</v>
      </c>
      <c r="T225" s="36">
        <f t="shared" si="54"/>
        <v>0.65321831102297145</v>
      </c>
      <c r="U225" s="36">
        <f t="shared" si="55"/>
        <v>-0.1517779792867342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5000000</v>
      </c>
      <c r="E230" s="32">
        <f>SUM(E225:E229)</f>
        <v>5000000</v>
      </c>
      <c r="F230" s="32">
        <f>SUM(F225:F229)</f>
        <v>557493</v>
      </c>
      <c r="G230" s="37">
        <f t="shared" si="48"/>
        <v>0.1114986</v>
      </c>
      <c r="H230" s="32">
        <f>SUM(H225:H229)</f>
        <v>469497</v>
      </c>
      <c r="I230" s="37">
        <f t="shared" si="49"/>
        <v>9.3899399999999994E-2</v>
      </c>
      <c r="J230" s="32">
        <f>SUM(J225:J229)</f>
        <v>670690</v>
      </c>
      <c r="K230" s="37">
        <f t="shared" si="50"/>
        <v>0.13413800000000001</v>
      </c>
      <c r="L230" s="32">
        <f>SUM(L225:L229)</f>
        <v>0</v>
      </c>
      <c r="M230" s="37">
        <f t="shared" si="51"/>
        <v>0</v>
      </c>
      <c r="N230" s="32">
        <f t="shared" si="52"/>
        <v>1697680</v>
      </c>
      <c r="O230" s="37">
        <f t="shared" si="53"/>
        <v>0.339536</v>
      </c>
      <c r="P230" s="32">
        <f>SUM(P225:P229)</f>
        <v>790701</v>
      </c>
      <c r="Q230" s="32">
        <f>SUM(Q225:Q229)</f>
        <v>3025500</v>
      </c>
      <c r="R230" s="32">
        <f>SUM(R225:R229)</f>
        <v>3025500</v>
      </c>
      <c r="S230" s="32">
        <f>SUM(S225:S229)</f>
        <v>1976312</v>
      </c>
      <c r="T230" s="37">
        <f t="shared" si="54"/>
        <v>0.65321831102297145</v>
      </c>
      <c r="U230" s="37">
        <f t="shared" si="55"/>
        <v>-0.1517779792867342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24274335</v>
      </c>
      <c r="E231" s="32">
        <f>SUM(E208:E215,E217:E223,E225:E229)</f>
        <v>23640129</v>
      </c>
      <c r="F231" s="32">
        <f>SUM(F208:F215,F217:F223,F225:F229)</f>
        <v>5456508</v>
      </c>
      <c r="G231" s="37">
        <f t="shared" si="48"/>
        <v>0.22478506620263747</v>
      </c>
      <c r="H231" s="32">
        <f>SUM(H208:H215,H217:H223,H225:H229)</f>
        <v>4080926</v>
      </c>
      <c r="I231" s="37">
        <f t="shared" si="49"/>
        <v>0.16811690206961385</v>
      </c>
      <c r="J231" s="32">
        <f>SUM(J208:J215,J217:J223,J225:J229)</f>
        <v>4735327</v>
      </c>
      <c r="K231" s="37">
        <f t="shared" si="50"/>
        <v>0.20030884772244686</v>
      </c>
      <c r="L231" s="32">
        <f>SUM(L208:L215,L217:L223,L225:L229)</f>
        <v>0</v>
      </c>
      <c r="M231" s="37">
        <f t="shared" si="51"/>
        <v>0</v>
      </c>
      <c r="N231" s="32">
        <f t="shared" si="52"/>
        <v>14272761</v>
      </c>
      <c r="O231" s="37">
        <f t="shared" si="53"/>
        <v>0.60375140084895473</v>
      </c>
      <c r="P231" s="32">
        <f>SUM(P208:P215,P217:P223,P225:P229)</f>
        <v>5570356</v>
      </c>
      <c r="Q231" s="32">
        <f>SUM(Q208:Q215,Q217:Q223,Q225:Q229)</f>
        <v>20442718</v>
      </c>
      <c r="R231" s="32">
        <f>SUM(R208:R215,R217:R223,R225:R229)</f>
        <v>20156409</v>
      </c>
      <c r="S231" s="32">
        <f>SUM(S208:S215,S217:S223,S225:S229)</f>
        <v>16220746</v>
      </c>
      <c r="T231" s="37">
        <f t="shared" si="54"/>
        <v>0.80474384102842922</v>
      </c>
      <c r="U231" s="37">
        <f t="shared" si="55"/>
        <v>-0.14990585879968887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9613177</v>
      </c>
      <c r="E236" s="31">
        <v>9613177</v>
      </c>
      <c r="F236" s="31">
        <v>1078693</v>
      </c>
      <c r="G236" s="36">
        <f t="shared" si="56"/>
        <v>0.112209834480318</v>
      </c>
      <c r="H236" s="31">
        <v>2178857</v>
      </c>
      <c r="I236" s="36">
        <f t="shared" si="57"/>
        <v>0.2266531657536317</v>
      </c>
      <c r="J236" s="31">
        <v>2749209</v>
      </c>
      <c r="K236" s="36">
        <f t="shared" si="58"/>
        <v>0.28598339549973956</v>
      </c>
      <c r="L236" s="31">
        <v>0</v>
      </c>
      <c r="M236" s="36">
        <f t="shared" si="59"/>
        <v>0</v>
      </c>
      <c r="N236" s="31">
        <f t="shared" si="60"/>
        <v>6006759</v>
      </c>
      <c r="O236" s="36">
        <f t="shared" si="61"/>
        <v>0.62484639573368927</v>
      </c>
      <c r="P236" s="31">
        <v>856019</v>
      </c>
      <c r="Q236" s="31">
        <v>4377233</v>
      </c>
      <c r="R236" s="31">
        <v>4377233</v>
      </c>
      <c r="S236" s="31">
        <v>5302058</v>
      </c>
      <c r="T236" s="36">
        <f t="shared" si="62"/>
        <v>1.2112807337420695</v>
      </c>
      <c r="U236" s="36">
        <f t="shared" si="63"/>
        <v>2.2116214710187507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151654</v>
      </c>
      <c r="F237" s="31">
        <v>35650</v>
      </c>
      <c r="G237" s="36">
        <f t="shared" si="56"/>
        <v>0</v>
      </c>
      <c r="H237" s="31">
        <v>34650</v>
      </c>
      <c r="I237" s="36">
        <f t="shared" si="57"/>
        <v>0</v>
      </c>
      <c r="J237" s="31">
        <v>34650</v>
      </c>
      <c r="K237" s="36">
        <f t="shared" si="58"/>
        <v>0.22848062035950256</v>
      </c>
      <c r="L237" s="31">
        <v>0</v>
      </c>
      <c r="M237" s="36">
        <f t="shared" si="59"/>
        <v>0</v>
      </c>
      <c r="N237" s="31">
        <f t="shared" si="60"/>
        <v>104950</v>
      </c>
      <c r="O237" s="36">
        <f t="shared" si="61"/>
        <v>0.69203581837604022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2538000</v>
      </c>
      <c r="E239" s="31">
        <v>2538000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12151177</v>
      </c>
      <c r="E240" s="32">
        <f>SUM(E234:E239)</f>
        <v>12302831</v>
      </c>
      <c r="F240" s="32">
        <f>SUM(F234:F239)</f>
        <v>1114343</v>
      </c>
      <c r="G240" s="37">
        <f t="shared" si="56"/>
        <v>9.1706589411050463E-2</v>
      </c>
      <c r="H240" s="32">
        <f>SUM(H234:H239)</f>
        <v>2213507</v>
      </c>
      <c r="I240" s="37">
        <f t="shared" si="57"/>
        <v>0.18216399942161982</v>
      </c>
      <c r="J240" s="32">
        <f>SUM(J234:J239)</f>
        <v>2783859</v>
      </c>
      <c r="K240" s="37">
        <f t="shared" si="58"/>
        <v>0.22627791928540675</v>
      </c>
      <c r="L240" s="32">
        <f>SUM(L234:L239)</f>
        <v>0</v>
      </c>
      <c r="M240" s="37">
        <f t="shared" si="59"/>
        <v>0</v>
      </c>
      <c r="N240" s="32">
        <f t="shared" si="60"/>
        <v>6111709</v>
      </c>
      <c r="O240" s="37">
        <f t="shared" si="61"/>
        <v>0.49677257210149434</v>
      </c>
      <c r="P240" s="32">
        <f>SUM(P234:P239)</f>
        <v>856019</v>
      </c>
      <c r="Q240" s="32">
        <f>SUM(Q234:Q239)</f>
        <v>4377233</v>
      </c>
      <c r="R240" s="32">
        <f>SUM(R234:R239)</f>
        <v>4377233</v>
      </c>
      <c r="S240" s="32">
        <f>SUM(S234:S239)</f>
        <v>5302058</v>
      </c>
      <c r="T240" s="37">
        <f t="shared" si="62"/>
        <v>1.2112807337420695</v>
      </c>
      <c r="U240" s="37">
        <f t="shared" si="63"/>
        <v>2.2520995445194556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33720</v>
      </c>
      <c r="E242" s="31">
        <v>82555</v>
      </c>
      <c r="F242" s="31">
        <v>11252</v>
      </c>
      <c r="G242" s="36">
        <f t="shared" si="56"/>
        <v>0.33368920521945433</v>
      </c>
      <c r="H242" s="31">
        <v>14587</v>
      </c>
      <c r="I242" s="36">
        <f t="shared" si="57"/>
        <v>0.43259193357058123</v>
      </c>
      <c r="J242" s="31">
        <v>18594</v>
      </c>
      <c r="K242" s="36">
        <f t="shared" si="58"/>
        <v>0.22523166373932529</v>
      </c>
      <c r="L242" s="31">
        <v>0</v>
      </c>
      <c r="M242" s="36">
        <f t="shared" si="59"/>
        <v>0</v>
      </c>
      <c r="N242" s="31">
        <f t="shared" si="60"/>
        <v>44433</v>
      </c>
      <c r="O242" s="36">
        <f t="shared" si="61"/>
        <v>0.53822300284658708</v>
      </c>
      <c r="P242" s="31">
        <v>8995</v>
      </c>
      <c r="Q242" s="31">
        <v>28044</v>
      </c>
      <c r="R242" s="31">
        <v>28044</v>
      </c>
      <c r="S242" s="31">
        <v>15554</v>
      </c>
      <c r="T242" s="36">
        <f t="shared" si="62"/>
        <v>0.55462844102125231</v>
      </c>
      <c r="U242" s="36">
        <f t="shared" si="63"/>
        <v>1.0671484157865483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9075062</v>
      </c>
      <c r="E243" s="31">
        <v>9075062</v>
      </c>
      <c r="F243" s="31">
        <v>2204454</v>
      </c>
      <c r="G243" s="36">
        <f t="shared" si="56"/>
        <v>0.24291338174879687</v>
      </c>
      <c r="H243" s="31">
        <v>2102155</v>
      </c>
      <c r="I243" s="36">
        <f t="shared" si="57"/>
        <v>0.23164084168240393</v>
      </c>
      <c r="J243" s="31">
        <v>1457536</v>
      </c>
      <c r="K243" s="36">
        <f t="shared" si="58"/>
        <v>0.16060893027507692</v>
      </c>
      <c r="L243" s="31">
        <v>0</v>
      </c>
      <c r="M243" s="36">
        <f t="shared" si="59"/>
        <v>0</v>
      </c>
      <c r="N243" s="31">
        <f t="shared" si="60"/>
        <v>5764145</v>
      </c>
      <c r="O243" s="36">
        <f t="shared" si="61"/>
        <v>0.63516315370627774</v>
      </c>
      <c r="P243" s="31">
        <v>2005428</v>
      </c>
      <c r="Q243" s="31">
        <v>8816220</v>
      </c>
      <c r="R243" s="31">
        <v>8816220</v>
      </c>
      <c r="S243" s="31">
        <v>3934845</v>
      </c>
      <c r="T243" s="36">
        <f t="shared" si="62"/>
        <v>0.44631883051920213</v>
      </c>
      <c r="U243" s="36">
        <f t="shared" si="63"/>
        <v>-0.27320452292478214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650520</v>
      </c>
      <c r="E245" s="31">
        <v>650520</v>
      </c>
      <c r="F245" s="31">
        <v>271050</v>
      </c>
      <c r="G245" s="36">
        <f t="shared" si="56"/>
        <v>0.41666666666666669</v>
      </c>
      <c r="H245" s="31">
        <v>216839</v>
      </c>
      <c r="I245" s="36">
        <f t="shared" si="57"/>
        <v>0.33333179610158026</v>
      </c>
      <c r="J245" s="31">
        <v>162633</v>
      </c>
      <c r="K245" s="36">
        <f t="shared" si="58"/>
        <v>0.25000461169525917</v>
      </c>
      <c r="L245" s="31">
        <v>0</v>
      </c>
      <c r="M245" s="36">
        <f t="shared" si="59"/>
        <v>0</v>
      </c>
      <c r="N245" s="31">
        <f t="shared" si="60"/>
        <v>650522</v>
      </c>
      <c r="O245" s="36">
        <f t="shared" si="61"/>
        <v>1.0000030744635062</v>
      </c>
      <c r="P245" s="31">
        <v>113521</v>
      </c>
      <c r="Q245" s="31">
        <v>405435</v>
      </c>
      <c r="R245" s="31">
        <v>405432</v>
      </c>
      <c r="S245" s="31">
        <v>405435</v>
      </c>
      <c r="T245" s="36">
        <f t="shared" si="62"/>
        <v>1.0000073995145919</v>
      </c>
      <c r="U245" s="36">
        <f t="shared" si="63"/>
        <v>0.43262480069766829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9759302</v>
      </c>
      <c r="E247" s="32">
        <f>SUM(E241:E246)</f>
        <v>9808137</v>
      </c>
      <c r="F247" s="32">
        <f>SUM(F241:F246)</f>
        <v>2486756</v>
      </c>
      <c r="G247" s="37">
        <f t="shared" si="56"/>
        <v>0.25480879677665474</v>
      </c>
      <c r="H247" s="32">
        <f>SUM(H241:H246)</f>
        <v>2333581</v>
      </c>
      <c r="I247" s="37">
        <f t="shared" si="57"/>
        <v>0.23911351447060455</v>
      </c>
      <c r="J247" s="32">
        <f>SUM(J241:J246)</f>
        <v>1638763</v>
      </c>
      <c r="K247" s="37">
        <f t="shared" si="58"/>
        <v>0.16708198509054267</v>
      </c>
      <c r="L247" s="32">
        <f>SUM(L241:L246)</f>
        <v>0</v>
      </c>
      <c r="M247" s="37">
        <f t="shared" si="59"/>
        <v>0</v>
      </c>
      <c r="N247" s="32">
        <f t="shared" si="60"/>
        <v>6459100</v>
      </c>
      <c r="O247" s="37">
        <f t="shared" si="61"/>
        <v>0.658545042753787</v>
      </c>
      <c r="P247" s="32">
        <f>SUM(P241:P246)</f>
        <v>2127944</v>
      </c>
      <c r="Q247" s="32">
        <f>SUM(Q241:Q246)</f>
        <v>9249699</v>
      </c>
      <c r="R247" s="32">
        <f>SUM(R241:R246)</f>
        <v>9249696</v>
      </c>
      <c r="S247" s="32">
        <f>SUM(S241:S246)</f>
        <v>4355834</v>
      </c>
      <c r="T247" s="37">
        <f t="shared" si="62"/>
        <v>0.47091644957845102</v>
      </c>
      <c r="U247" s="37">
        <f t="shared" si="63"/>
        <v>-0.22988433906155425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1800000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1800000</v>
      </c>
      <c r="F254" s="32">
        <f>SUM(F248:F253)</f>
        <v>0</v>
      </c>
      <c r="G254" s="37">
        <f t="shared" si="56"/>
        <v>0</v>
      </c>
      <c r="H254" s="32">
        <f>SUM(H248:H253)</f>
        <v>0</v>
      </c>
      <c r="I254" s="37">
        <f t="shared" si="57"/>
        <v>0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0</v>
      </c>
      <c r="O254" s="37">
        <f t="shared" si="61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0</v>
      </c>
      <c r="T254" s="37">
        <f t="shared" si="62"/>
        <v>0</v>
      </c>
      <c r="U254" s="37">
        <f t="shared" si="63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35000000</v>
      </c>
      <c r="E255" s="31">
        <v>9730938</v>
      </c>
      <c r="F255" s="31">
        <v>1347674</v>
      </c>
      <c r="G255" s="36">
        <f t="shared" si="56"/>
        <v>3.8504971428571427E-2</v>
      </c>
      <c r="H255" s="31">
        <v>467586</v>
      </c>
      <c r="I255" s="36">
        <f t="shared" si="57"/>
        <v>1.3359599999999999E-2</v>
      </c>
      <c r="J255" s="31">
        <v>2922650</v>
      </c>
      <c r="K255" s="36">
        <f t="shared" si="58"/>
        <v>0.30034617423315202</v>
      </c>
      <c r="L255" s="31">
        <v>0</v>
      </c>
      <c r="M255" s="36">
        <f t="shared" si="59"/>
        <v>0</v>
      </c>
      <c r="N255" s="31">
        <f t="shared" si="60"/>
        <v>4737910</v>
      </c>
      <c r="O255" s="36">
        <f t="shared" si="61"/>
        <v>0.48689139731442127</v>
      </c>
      <c r="P255" s="31">
        <v>2554599</v>
      </c>
      <c r="Q255" s="31">
        <v>47000000</v>
      </c>
      <c r="R255" s="31">
        <v>30000000</v>
      </c>
      <c r="S255" s="31">
        <v>6330206</v>
      </c>
      <c r="T255" s="36">
        <f t="shared" si="62"/>
        <v>0.21100686666666665</v>
      </c>
      <c r="U255" s="36">
        <f t="shared" si="63"/>
        <v>0.14407388400292964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47304</v>
      </c>
      <c r="Q256" s="31">
        <v>0</v>
      </c>
      <c r="R256" s="31">
        <v>0</v>
      </c>
      <c r="S256" s="31">
        <v>866262</v>
      </c>
      <c r="T256" s="36">
        <f t="shared" si="62"/>
        <v>0</v>
      </c>
      <c r="U256" s="36">
        <f t="shared" si="63"/>
        <v>-1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35000000</v>
      </c>
      <c r="E259" s="32">
        <f>SUM(E255:E258)</f>
        <v>9730938</v>
      </c>
      <c r="F259" s="32">
        <f>SUM(F255:F258)</f>
        <v>1347674</v>
      </c>
      <c r="G259" s="37">
        <f t="shared" si="56"/>
        <v>3.8504971428571427E-2</v>
      </c>
      <c r="H259" s="32">
        <f>SUM(H255:H258)</f>
        <v>467586</v>
      </c>
      <c r="I259" s="37">
        <f t="shared" si="57"/>
        <v>1.3359599999999999E-2</v>
      </c>
      <c r="J259" s="32">
        <f>SUM(J255:J258)</f>
        <v>2922650</v>
      </c>
      <c r="K259" s="37">
        <f t="shared" si="58"/>
        <v>0.30034617423315202</v>
      </c>
      <c r="L259" s="32">
        <f>SUM(L255:L258)</f>
        <v>0</v>
      </c>
      <c r="M259" s="37">
        <f t="shared" si="59"/>
        <v>0</v>
      </c>
      <c r="N259" s="32">
        <f t="shared" si="60"/>
        <v>4737910</v>
      </c>
      <c r="O259" s="37">
        <f t="shared" si="61"/>
        <v>0.48689139731442127</v>
      </c>
      <c r="P259" s="32">
        <f>SUM(P255:P258)</f>
        <v>2601903</v>
      </c>
      <c r="Q259" s="32">
        <f>SUM(Q255:Q258)</f>
        <v>47000000</v>
      </c>
      <c r="R259" s="32">
        <f>SUM(R255:R258)</f>
        <v>30000000</v>
      </c>
      <c r="S259" s="32">
        <f>SUM(S255:S258)</f>
        <v>7196468</v>
      </c>
      <c r="T259" s="37">
        <f t="shared" si="62"/>
        <v>0.23988226666666668</v>
      </c>
      <c r="U259" s="37">
        <f t="shared" si="63"/>
        <v>0.12327400368115193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56910479</v>
      </c>
      <c r="E260" s="32">
        <f>SUM(E234:E239,E241:E246,E248:E253,E255:E258)</f>
        <v>33641906</v>
      </c>
      <c r="F260" s="32">
        <f>SUM(F234:F239,F241:F246,F248:F253,F255:F258)</f>
        <v>4948773</v>
      </c>
      <c r="G260" s="37">
        <f t="shared" si="56"/>
        <v>8.6957148963726E-2</v>
      </c>
      <c r="H260" s="32">
        <f>SUM(H234:H239,H241:H246,H248:H253,H255:H258)</f>
        <v>5014674</v>
      </c>
      <c r="I260" s="37">
        <f t="shared" si="57"/>
        <v>8.8115125511419437E-2</v>
      </c>
      <c r="J260" s="32">
        <f>SUM(J234:J239,J241:J246,J248:J253,J255:J258)</f>
        <v>7345272</v>
      </c>
      <c r="K260" s="37">
        <f t="shared" si="58"/>
        <v>0.21833697531881816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17308719</v>
      </c>
      <c r="O260" s="37">
        <f t="shared" si="61"/>
        <v>0.51449876234717495</v>
      </c>
      <c r="P260" s="32">
        <f>SUM(P234:P239,P241:P246,P248:P253,P255:P258)</f>
        <v>5585866</v>
      </c>
      <c r="Q260" s="32">
        <f>SUM(Q234:Q239,Q241:Q246,Q248:Q253,Q255:Q258)</f>
        <v>60626932</v>
      </c>
      <c r="R260" s="32">
        <f>SUM(R234:R239,R241:R246,R248:R253,R255:R258)</f>
        <v>43626929</v>
      </c>
      <c r="S260" s="32">
        <f>SUM(S234:S239,S241:S246,S248:S253,S255:S258)</f>
        <v>16854360</v>
      </c>
      <c r="T260" s="37">
        <f t="shared" si="62"/>
        <v>0.38632927841425646</v>
      </c>
      <c r="U260" s="37">
        <f t="shared" si="63"/>
        <v>0.31497461629047319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36</v>
      </c>
      <c r="G265" s="36">
        <f t="shared" si="64"/>
        <v>0</v>
      </c>
      <c r="H265" s="31">
        <v>39</v>
      </c>
      <c r="I265" s="36">
        <f t="shared" si="65"/>
        <v>0</v>
      </c>
      <c r="J265" s="31">
        <v>39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114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6638701</v>
      </c>
      <c r="E266" s="31">
        <v>6938701</v>
      </c>
      <c r="F266" s="31">
        <v>2776388</v>
      </c>
      <c r="G266" s="36">
        <f t="shared" si="64"/>
        <v>0.41821253886867327</v>
      </c>
      <c r="H266" s="31">
        <v>2224900</v>
      </c>
      <c r="I266" s="36">
        <f t="shared" si="65"/>
        <v>0.33514086566031515</v>
      </c>
      <c r="J266" s="31">
        <v>1692962</v>
      </c>
      <c r="K266" s="36">
        <f t="shared" si="66"/>
        <v>0.24398832000398921</v>
      </c>
      <c r="L266" s="31">
        <v>0</v>
      </c>
      <c r="M266" s="36">
        <f t="shared" si="67"/>
        <v>0</v>
      </c>
      <c r="N266" s="31">
        <f t="shared" si="68"/>
        <v>6694250</v>
      </c>
      <c r="O266" s="36">
        <f t="shared" si="69"/>
        <v>0.96476991874992168</v>
      </c>
      <c r="P266" s="31">
        <v>1956884</v>
      </c>
      <c r="Q266" s="31">
        <v>7522230</v>
      </c>
      <c r="R266" s="31">
        <v>46972698</v>
      </c>
      <c r="S266" s="31">
        <v>6724822</v>
      </c>
      <c r="T266" s="36">
        <f t="shared" si="70"/>
        <v>0.14316448248299471</v>
      </c>
      <c r="U266" s="36">
        <f t="shared" si="71"/>
        <v>-0.1348684950155451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6638701</v>
      </c>
      <c r="E267" s="32">
        <f>SUM(E263:E266)</f>
        <v>6938701</v>
      </c>
      <c r="F267" s="32">
        <f>SUM(F263:F266)</f>
        <v>2776424</v>
      </c>
      <c r="G267" s="37">
        <f t="shared" si="64"/>
        <v>0.4182179616162861</v>
      </c>
      <c r="H267" s="32">
        <f>SUM(H263:H266)</f>
        <v>2224939</v>
      </c>
      <c r="I267" s="37">
        <f t="shared" si="65"/>
        <v>0.3351467403035624</v>
      </c>
      <c r="J267" s="32">
        <f>SUM(J263:J266)</f>
        <v>1693001</v>
      </c>
      <c r="K267" s="37">
        <f t="shared" si="66"/>
        <v>0.24399394065258037</v>
      </c>
      <c r="L267" s="32">
        <f>SUM(L263:L266)</f>
        <v>0</v>
      </c>
      <c r="M267" s="37">
        <f t="shared" si="67"/>
        <v>0</v>
      </c>
      <c r="N267" s="32">
        <f t="shared" si="68"/>
        <v>6694364</v>
      </c>
      <c r="O267" s="37">
        <f t="shared" si="69"/>
        <v>0.96478634833811117</v>
      </c>
      <c r="P267" s="32">
        <f>SUM(P263:P266)</f>
        <v>1956884</v>
      </c>
      <c r="Q267" s="32">
        <f>SUM(Q263:Q266)</f>
        <v>7522230</v>
      </c>
      <c r="R267" s="32">
        <f>SUM(R263:R266)</f>
        <v>46972698</v>
      </c>
      <c r="S267" s="32">
        <f>SUM(S263:S266)</f>
        <v>6724822</v>
      </c>
      <c r="T267" s="37">
        <f t="shared" si="70"/>
        <v>0.14316448248299471</v>
      </c>
      <c r="U267" s="37">
        <f t="shared" si="71"/>
        <v>-0.13484856537229595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1642874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563846</v>
      </c>
      <c r="R268" s="31">
        <v>1549881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250000</v>
      </c>
      <c r="E274" s="31">
        <v>250000</v>
      </c>
      <c r="F274" s="31">
        <v>123330</v>
      </c>
      <c r="G274" s="36">
        <f t="shared" si="64"/>
        <v>0.49331999999999998</v>
      </c>
      <c r="H274" s="31">
        <v>0</v>
      </c>
      <c r="I274" s="36">
        <f t="shared" si="65"/>
        <v>0</v>
      </c>
      <c r="J274" s="31">
        <v>126670</v>
      </c>
      <c r="K274" s="36">
        <f t="shared" si="66"/>
        <v>0.50668000000000002</v>
      </c>
      <c r="L274" s="31">
        <v>0</v>
      </c>
      <c r="M274" s="36">
        <f t="shared" si="67"/>
        <v>0</v>
      </c>
      <c r="N274" s="31">
        <f t="shared" si="68"/>
        <v>250000</v>
      </c>
      <c r="O274" s="36">
        <f t="shared" si="69"/>
        <v>1</v>
      </c>
      <c r="P274" s="31">
        <v>0</v>
      </c>
      <c r="Q274" s="31">
        <v>250000</v>
      </c>
      <c r="R274" s="31">
        <v>250000</v>
      </c>
      <c r="S274" s="31">
        <v>250000</v>
      </c>
      <c r="T274" s="36">
        <f t="shared" si="70"/>
        <v>1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1892874</v>
      </c>
      <c r="E275" s="32">
        <f>SUM(E268:E274)</f>
        <v>250000</v>
      </c>
      <c r="F275" s="32">
        <f>SUM(F268:F274)</f>
        <v>123330</v>
      </c>
      <c r="G275" s="37">
        <f t="shared" si="64"/>
        <v>6.5154891450778019E-2</v>
      </c>
      <c r="H275" s="32">
        <f>SUM(H268:H274)</f>
        <v>0</v>
      </c>
      <c r="I275" s="37">
        <f t="shared" si="65"/>
        <v>0</v>
      </c>
      <c r="J275" s="32">
        <f>SUM(J268:J274)</f>
        <v>126670</v>
      </c>
      <c r="K275" s="37">
        <f t="shared" si="66"/>
        <v>0.50668000000000002</v>
      </c>
      <c r="L275" s="32">
        <f>SUM(L268:L274)</f>
        <v>0</v>
      </c>
      <c r="M275" s="37">
        <f t="shared" si="67"/>
        <v>0</v>
      </c>
      <c r="N275" s="32">
        <f t="shared" si="68"/>
        <v>250000</v>
      </c>
      <c r="O275" s="37">
        <f t="shared" si="69"/>
        <v>1</v>
      </c>
      <c r="P275" s="32">
        <f>SUM(P268:P274)</f>
        <v>0</v>
      </c>
      <c r="Q275" s="32">
        <f>SUM(Q268:Q274)</f>
        <v>813846</v>
      </c>
      <c r="R275" s="32">
        <f>SUM(R268:R274)</f>
        <v>1799881</v>
      </c>
      <c r="S275" s="32">
        <f>SUM(S268:S274)</f>
        <v>250000</v>
      </c>
      <c r="T275" s="37">
        <f t="shared" si="70"/>
        <v>0.13889807159473322</v>
      </c>
      <c r="U275" s="37">
        <f t="shared" si="71"/>
        <v>0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261900</v>
      </c>
      <c r="E278" s="31">
        <v>261900</v>
      </c>
      <c r="F278" s="31">
        <v>1887</v>
      </c>
      <c r="G278" s="36">
        <f t="shared" si="64"/>
        <v>7.2050400916380299E-3</v>
      </c>
      <c r="H278" s="31">
        <v>5661</v>
      </c>
      <c r="I278" s="36">
        <f t="shared" si="65"/>
        <v>2.161512027491409E-2</v>
      </c>
      <c r="J278" s="31">
        <v>1887</v>
      </c>
      <c r="K278" s="36">
        <f t="shared" si="66"/>
        <v>7.2050400916380299E-3</v>
      </c>
      <c r="L278" s="31">
        <v>0</v>
      </c>
      <c r="M278" s="36">
        <f t="shared" si="67"/>
        <v>0</v>
      </c>
      <c r="N278" s="31">
        <f t="shared" si="68"/>
        <v>9435</v>
      </c>
      <c r="O278" s="36">
        <f t="shared" si="69"/>
        <v>3.6025200458190146E-2</v>
      </c>
      <c r="P278" s="31">
        <v>0</v>
      </c>
      <c r="Q278" s="31">
        <v>57830</v>
      </c>
      <c r="R278" s="31">
        <v>507830</v>
      </c>
      <c r="S278" s="31">
        <v>11218</v>
      </c>
      <c r="T278" s="36">
        <f t="shared" si="70"/>
        <v>2.2090069511450681E-2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9600</v>
      </c>
      <c r="E279" s="31">
        <v>9600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10176</v>
      </c>
      <c r="R279" s="31">
        <v>10176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1475</v>
      </c>
      <c r="E282" s="31">
        <v>1475</v>
      </c>
      <c r="F282" s="31">
        <v>0</v>
      </c>
      <c r="G282" s="36">
        <f t="shared" si="64"/>
        <v>0</v>
      </c>
      <c r="H282" s="31">
        <v>11643</v>
      </c>
      <c r="I282" s="36">
        <f t="shared" si="65"/>
        <v>7.893559322033898</v>
      </c>
      <c r="J282" s="31">
        <v>1127</v>
      </c>
      <c r="K282" s="36">
        <f t="shared" si="66"/>
        <v>0.76406779661016944</v>
      </c>
      <c r="L282" s="31">
        <v>0</v>
      </c>
      <c r="M282" s="36">
        <f t="shared" si="67"/>
        <v>0</v>
      </c>
      <c r="N282" s="31">
        <f t="shared" si="68"/>
        <v>12770</v>
      </c>
      <c r="O282" s="36">
        <f t="shared" si="69"/>
        <v>8.6576271186440685</v>
      </c>
      <c r="P282" s="31">
        <v>234</v>
      </c>
      <c r="Q282" s="31">
        <v>1212</v>
      </c>
      <c r="R282" s="31">
        <v>1405</v>
      </c>
      <c r="S282" s="31">
        <v>468</v>
      </c>
      <c r="T282" s="36">
        <f t="shared" si="70"/>
        <v>0.33309608540925267</v>
      </c>
      <c r="U282" s="36">
        <f t="shared" si="71"/>
        <v>3.816239316239316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200000</v>
      </c>
      <c r="S284" s="31">
        <v>200000</v>
      </c>
      <c r="T284" s="36">
        <f t="shared" si="70"/>
        <v>1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272975</v>
      </c>
      <c r="E285" s="32">
        <f>SUM(E276:E284)</f>
        <v>272975</v>
      </c>
      <c r="F285" s="32">
        <f>SUM(F276:F284)</f>
        <v>1887</v>
      </c>
      <c r="G285" s="37">
        <f t="shared" si="64"/>
        <v>6.9127209451414961E-3</v>
      </c>
      <c r="H285" s="32">
        <f>SUM(H276:H284)</f>
        <v>17304</v>
      </c>
      <c r="I285" s="37">
        <f t="shared" si="65"/>
        <v>6.3390420368165584E-2</v>
      </c>
      <c r="J285" s="32">
        <f>SUM(J276:J284)</f>
        <v>3014</v>
      </c>
      <c r="K285" s="37">
        <f t="shared" si="66"/>
        <v>1.1041304148731569E-2</v>
      </c>
      <c r="L285" s="32">
        <f>SUM(L276:L284)</f>
        <v>0</v>
      </c>
      <c r="M285" s="37">
        <f t="shared" si="67"/>
        <v>0</v>
      </c>
      <c r="N285" s="32">
        <f t="shared" si="68"/>
        <v>22205</v>
      </c>
      <c r="O285" s="37">
        <f t="shared" si="69"/>
        <v>8.1344445462038645E-2</v>
      </c>
      <c r="P285" s="32">
        <f>SUM(P276:P284)</f>
        <v>234</v>
      </c>
      <c r="Q285" s="32">
        <f>SUM(Q276:Q284)</f>
        <v>69218</v>
      </c>
      <c r="R285" s="32">
        <f>SUM(R276:R284)</f>
        <v>719411</v>
      </c>
      <c r="S285" s="32">
        <f>SUM(S276:S284)</f>
        <v>211686</v>
      </c>
      <c r="T285" s="37">
        <f t="shared" si="70"/>
        <v>0.29424904539963942</v>
      </c>
      <c r="U285" s="37">
        <f t="shared" si="71"/>
        <v>11.880341880341881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-19801</v>
      </c>
      <c r="I286" s="36">
        <f t="shared" si="65"/>
        <v>0</v>
      </c>
      <c r="J286" s="31">
        <v>-1751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-21552</v>
      </c>
      <c r="O286" s="36">
        <f t="shared" si="69"/>
        <v>0</v>
      </c>
      <c r="P286" s="31">
        <v>-15162</v>
      </c>
      <c r="Q286" s="31">
        <v>0</v>
      </c>
      <c r="R286" s="31">
        <v>0</v>
      </c>
      <c r="S286" s="31">
        <v>-15162</v>
      </c>
      <c r="T286" s="36">
        <f t="shared" si="70"/>
        <v>0</v>
      </c>
      <c r="U286" s="36">
        <f t="shared" si="71"/>
        <v>-0.88451391636987209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200000</v>
      </c>
      <c r="E290" s="31">
        <v>200000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400000</v>
      </c>
      <c r="R290" s="31">
        <v>200000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200000</v>
      </c>
      <c r="E292" s="32">
        <f>SUM(E286:E291)</f>
        <v>200000</v>
      </c>
      <c r="F292" s="32">
        <f>SUM(F286:F291)</f>
        <v>0</v>
      </c>
      <c r="G292" s="37">
        <f t="shared" si="64"/>
        <v>0</v>
      </c>
      <c r="H292" s="32">
        <f>SUM(H286:H291)</f>
        <v>-19801</v>
      </c>
      <c r="I292" s="37">
        <f t="shared" si="65"/>
        <v>-9.9004999999999996E-2</v>
      </c>
      <c r="J292" s="32">
        <f>SUM(J286:J291)</f>
        <v>-1751</v>
      </c>
      <c r="K292" s="37">
        <f t="shared" si="66"/>
        <v>-8.7550000000000006E-3</v>
      </c>
      <c r="L292" s="32">
        <f>SUM(L286:L291)</f>
        <v>0</v>
      </c>
      <c r="M292" s="37">
        <f t="shared" si="67"/>
        <v>0</v>
      </c>
      <c r="N292" s="32">
        <f t="shared" si="68"/>
        <v>-21552</v>
      </c>
      <c r="O292" s="37">
        <f t="shared" si="69"/>
        <v>-0.10775999999999999</v>
      </c>
      <c r="P292" s="32">
        <f>SUM(P286:P291)</f>
        <v>-15162</v>
      </c>
      <c r="Q292" s="32">
        <f>SUM(Q286:Q291)</f>
        <v>400000</v>
      </c>
      <c r="R292" s="32">
        <f>SUM(R286:R291)</f>
        <v>200000</v>
      </c>
      <c r="S292" s="32">
        <f>SUM(S286:S291)</f>
        <v>-15162</v>
      </c>
      <c r="T292" s="37">
        <f t="shared" si="70"/>
        <v>-7.5810000000000002E-2</v>
      </c>
      <c r="U292" s="37">
        <f t="shared" si="71"/>
        <v>-0.88451391636987209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26701000</v>
      </c>
      <c r="E293" s="31">
        <v>28101000</v>
      </c>
      <c r="F293" s="31">
        <v>7807501</v>
      </c>
      <c r="G293" s="36">
        <f t="shared" si="64"/>
        <v>0.29240481629901499</v>
      </c>
      <c r="H293" s="31">
        <v>6136440</v>
      </c>
      <c r="I293" s="36">
        <f t="shared" si="65"/>
        <v>0.22982060596981385</v>
      </c>
      <c r="J293" s="31">
        <v>6810787</v>
      </c>
      <c r="K293" s="36">
        <f t="shared" si="66"/>
        <v>0.24236813636525389</v>
      </c>
      <c r="L293" s="31">
        <v>0</v>
      </c>
      <c r="M293" s="36">
        <f t="shared" si="67"/>
        <v>0</v>
      </c>
      <c r="N293" s="31">
        <f t="shared" si="68"/>
        <v>20754728</v>
      </c>
      <c r="O293" s="36">
        <f t="shared" si="69"/>
        <v>0.73857613608056649</v>
      </c>
      <c r="P293" s="31">
        <v>3181711</v>
      </c>
      <c r="Q293" s="31">
        <v>12801000</v>
      </c>
      <c r="R293" s="31">
        <v>12801000</v>
      </c>
      <c r="S293" s="31">
        <v>9543125</v>
      </c>
      <c r="T293" s="36">
        <f t="shared" si="70"/>
        <v>0.74549839856261224</v>
      </c>
      <c r="U293" s="36">
        <f t="shared" si="71"/>
        <v>1.1406051649568423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26701000</v>
      </c>
      <c r="E298" s="32">
        <f>SUM(E293:E297)</f>
        <v>28101000</v>
      </c>
      <c r="F298" s="32">
        <f>SUM(F293:F297)</f>
        <v>7807501</v>
      </c>
      <c r="G298" s="37">
        <f t="shared" si="64"/>
        <v>0.29240481629901499</v>
      </c>
      <c r="H298" s="32">
        <f>SUM(H293:H297)</f>
        <v>6136440</v>
      </c>
      <c r="I298" s="37">
        <f t="shared" si="65"/>
        <v>0.22982060596981385</v>
      </c>
      <c r="J298" s="32">
        <f>SUM(J293:J297)</f>
        <v>6810787</v>
      </c>
      <c r="K298" s="37">
        <f t="shared" si="66"/>
        <v>0.24236813636525389</v>
      </c>
      <c r="L298" s="32">
        <f>SUM(L293:L297)</f>
        <v>0</v>
      </c>
      <c r="M298" s="37">
        <f t="shared" si="67"/>
        <v>0</v>
      </c>
      <c r="N298" s="32">
        <f t="shared" si="68"/>
        <v>20754728</v>
      </c>
      <c r="O298" s="37">
        <f t="shared" si="69"/>
        <v>0.73857613608056649</v>
      </c>
      <c r="P298" s="32">
        <f>SUM(P293:P297)</f>
        <v>3181711</v>
      </c>
      <c r="Q298" s="32">
        <f>SUM(Q293:Q297)</f>
        <v>12801000</v>
      </c>
      <c r="R298" s="32">
        <f>SUM(R293:R297)</f>
        <v>12801000</v>
      </c>
      <c r="S298" s="32">
        <f>SUM(S293:S297)</f>
        <v>9543125</v>
      </c>
      <c r="T298" s="37">
        <f t="shared" si="70"/>
        <v>0.74549839856261224</v>
      </c>
      <c r="U298" s="37">
        <f t="shared" si="71"/>
        <v>1.1406051649568423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35705550</v>
      </c>
      <c r="E299" s="32">
        <f>SUM(E263:E266,E268:E274,E276:E284,E286:E291,E293:E297)</f>
        <v>35762676</v>
      </c>
      <c r="F299" s="32">
        <f>SUM(F263:F266,F268:F274,F276:F284,F286:F291,F293:F297)</f>
        <v>10709142</v>
      </c>
      <c r="G299" s="37">
        <f t="shared" si="64"/>
        <v>0.29992933871624999</v>
      </c>
      <c r="H299" s="32">
        <f>SUM(H263:H266,H268:H274,H276:H284,H286:H291,H293:H297)</f>
        <v>8358882</v>
      </c>
      <c r="I299" s="37">
        <f t="shared" si="65"/>
        <v>0.23410595831740444</v>
      </c>
      <c r="J299" s="32">
        <f>SUM(J263:J266,J268:J274,J276:J284,J286:J291,J293:J297)</f>
        <v>8631721</v>
      </c>
      <c r="K299" s="37">
        <f t="shared" si="66"/>
        <v>0.24136116100484203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27699745</v>
      </c>
      <c r="O299" s="37">
        <f t="shared" si="69"/>
        <v>0.77454340944732436</v>
      </c>
      <c r="P299" s="32">
        <f>SUM(P263:P266,P268:P274,P276:P284,P286:P291,P293:P297)</f>
        <v>5123667</v>
      </c>
      <c r="Q299" s="32">
        <f>SUM(Q263:Q266,Q268:Q274,Q276:Q284,Q286:Q291,Q293:Q297)</f>
        <v>21606294</v>
      </c>
      <c r="R299" s="32">
        <f>SUM(R263:R266,R268:R274,R276:R284,R286:R291,R293:R297)</f>
        <v>62492990</v>
      </c>
      <c r="S299" s="32">
        <f>SUM(S263:S266,S268:S274,S276:S284,S286:S291,S293:S297)</f>
        <v>16714471</v>
      </c>
      <c r="T299" s="37">
        <f t="shared" si="70"/>
        <v>0.26746153448570792</v>
      </c>
      <c r="U299" s="37">
        <f t="shared" si="71"/>
        <v>0.68467642413138874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898896805</v>
      </c>
      <c r="E302" s="31">
        <v>894217527</v>
      </c>
      <c r="F302" s="31">
        <v>219548663</v>
      </c>
      <c r="G302" s="36">
        <f t="shared" ref="G302:G339" si="72">IF(($D302     =0),0,($F302     /$D302     ))</f>
        <v>0.24424234437010819</v>
      </c>
      <c r="H302" s="31">
        <v>206959588</v>
      </c>
      <c r="I302" s="36">
        <f t="shared" ref="I302:I339" si="73">IF(($D302     =0),0,($H302     /$D302     ))</f>
        <v>0.23023731628459843</v>
      </c>
      <c r="J302" s="31">
        <v>183820637</v>
      </c>
      <c r="K302" s="36">
        <f t="shared" ref="K302:K339" si="74">IF(($E302     =0),0,($J302     /$E302     ))</f>
        <v>0.20556590700776994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610328888</v>
      </c>
      <c r="O302" s="36">
        <f t="shared" ref="O302:O339" si="77">IF(($E302     =0),0,($N302     /$E302     ))</f>
        <v>0.68252843359890891</v>
      </c>
      <c r="P302" s="31">
        <v>181811700</v>
      </c>
      <c r="Q302" s="31">
        <v>881622092</v>
      </c>
      <c r="R302" s="31">
        <v>942935304</v>
      </c>
      <c r="S302" s="31">
        <v>617775118</v>
      </c>
      <c r="T302" s="36">
        <f t="shared" ref="T302:T339" si="78">IF(($R302     =0),0,($S302     /$R302     ))</f>
        <v>0.65516172252682991</v>
      </c>
      <c r="U302" s="36">
        <f t="shared" ref="U302:U339" si="79">IF(($P302     =0),0,(($J302     /$P302     )-1))</f>
        <v>1.1049547416365435E-2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898896805</v>
      </c>
      <c r="E303" s="32">
        <f>E302</f>
        <v>894217527</v>
      </c>
      <c r="F303" s="32">
        <f>F302</f>
        <v>219548663</v>
      </c>
      <c r="G303" s="37">
        <f t="shared" si="72"/>
        <v>0.24424234437010819</v>
      </c>
      <c r="H303" s="32">
        <f>H302</f>
        <v>206959588</v>
      </c>
      <c r="I303" s="37">
        <f t="shared" si="73"/>
        <v>0.23023731628459843</v>
      </c>
      <c r="J303" s="32">
        <f>J302</f>
        <v>183820637</v>
      </c>
      <c r="K303" s="37">
        <f t="shared" si="74"/>
        <v>0.20556590700776994</v>
      </c>
      <c r="L303" s="32">
        <f>L302</f>
        <v>0</v>
      </c>
      <c r="M303" s="37">
        <f t="shared" si="75"/>
        <v>0</v>
      </c>
      <c r="N303" s="32">
        <f t="shared" si="76"/>
        <v>610328888</v>
      </c>
      <c r="O303" s="37">
        <f t="shared" si="77"/>
        <v>0.68252843359890891</v>
      </c>
      <c r="P303" s="32">
        <f>P302</f>
        <v>181811700</v>
      </c>
      <c r="Q303" s="32">
        <f>Q302</f>
        <v>881622092</v>
      </c>
      <c r="R303" s="32">
        <f>R302</f>
        <v>942935304</v>
      </c>
      <c r="S303" s="32">
        <f>S302</f>
        <v>617775118</v>
      </c>
      <c r="T303" s="37">
        <f t="shared" si="78"/>
        <v>0.65516172252682991</v>
      </c>
      <c r="U303" s="37">
        <f t="shared" si="79"/>
        <v>1.1049547416365435E-2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101494</v>
      </c>
      <c r="E304" s="31">
        <v>101494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96386</v>
      </c>
      <c r="R304" s="31">
        <v>96386</v>
      </c>
      <c r="S304" s="31">
        <v>1375</v>
      </c>
      <c r="T304" s="36">
        <f t="shared" si="78"/>
        <v>1.4265557238603116E-2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493000</v>
      </c>
      <c r="E305" s="31">
        <v>4126000</v>
      </c>
      <c r="F305" s="31">
        <v>163469</v>
      </c>
      <c r="G305" s="36">
        <f t="shared" si="72"/>
        <v>0.33158012170385398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163469</v>
      </c>
      <c r="O305" s="36">
        <f t="shared" si="77"/>
        <v>3.9619243819680079E-2</v>
      </c>
      <c r="P305" s="31">
        <v>19163</v>
      </c>
      <c r="Q305" s="31">
        <v>15340000</v>
      </c>
      <c r="R305" s="31">
        <v>23467274</v>
      </c>
      <c r="S305" s="31">
        <v>9604017</v>
      </c>
      <c r="T305" s="36">
        <f t="shared" si="78"/>
        <v>0.40925149636042091</v>
      </c>
      <c r="U305" s="36">
        <f t="shared" si="79"/>
        <v>-1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10001000</v>
      </c>
      <c r="E306" s="31">
        <v>217169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1672000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29021154</v>
      </c>
      <c r="E307" s="31">
        <v>21184267</v>
      </c>
      <c r="F307" s="31">
        <v>215906</v>
      </c>
      <c r="G307" s="36">
        <f t="shared" si="72"/>
        <v>7.4396076737679008E-3</v>
      </c>
      <c r="H307" s="31">
        <v>5983346</v>
      </c>
      <c r="I307" s="36">
        <f t="shared" si="73"/>
        <v>0.20617188413665424</v>
      </c>
      <c r="J307" s="31">
        <v>820342</v>
      </c>
      <c r="K307" s="36">
        <f t="shared" si="74"/>
        <v>3.8724115401302293E-2</v>
      </c>
      <c r="L307" s="31">
        <v>0</v>
      </c>
      <c r="M307" s="36">
        <f t="shared" si="75"/>
        <v>0</v>
      </c>
      <c r="N307" s="31">
        <f t="shared" si="76"/>
        <v>7019594</v>
      </c>
      <c r="O307" s="36">
        <f t="shared" si="77"/>
        <v>0.33135883342104783</v>
      </c>
      <c r="P307" s="31">
        <v>141889</v>
      </c>
      <c r="Q307" s="31">
        <v>10215406</v>
      </c>
      <c r="R307" s="31">
        <v>8247843</v>
      </c>
      <c r="S307" s="31">
        <v>1840913</v>
      </c>
      <c r="T307" s="36">
        <f t="shared" si="78"/>
        <v>0.22319932617534063</v>
      </c>
      <c r="U307" s="36">
        <f t="shared" si="79"/>
        <v>4.7815757387817239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443842</v>
      </c>
      <c r="E308" s="31">
        <v>523362</v>
      </c>
      <c r="F308" s="31">
        <v>100779</v>
      </c>
      <c r="G308" s="36">
        <f t="shared" si="72"/>
        <v>0.2270605305491594</v>
      </c>
      <c r="H308" s="31">
        <v>180299</v>
      </c>
      <c r="I308" s="36">
        <f t="shared" si="73"/>
        <v>0.40622338579945116</v>
      </c>
      <c r="J308" s="31">
        <v>100779</v>
      </c>
      <c r="K308" s="36">
        <f t="shared" si="74"/>
        <v>0.1925607896637509</v>
      </c>
      <c r="L308" s="31">
        <v>0</v>
      </c>
      <c r="M308" s="36">
        <f t="shared" si="75"/>
        <v>0</v>
      </c>
      <c r="N308" s="31">
        <f t="shared" si="76"/>
        <v>381857</v>
      </c>
      <c r="O308" s="36">
        <f t="shared" si="77"/>
        <v>0.7296230907096809</v>
      </c>
      <c r="P308" s="31">
        <v>-760968</v>
      </c>
      <c r="Q308" s="31">
        <v>33989587</v>
      </c>
      <c r="R308" s="31">
        <v>33963587</v>
      </c>
      <c r="S308" s="31">
        <v>17758997</v>
      </c>
      <c r="T308" s="36">
        <f t="shared" si="78"/>
        <v>0.52288343395531223</v>
      </c>
      <c r="U308" s="36">
        <f t="shared" si="79"/>
        <v>-1.132435266660359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40060490</v>
      </c>
      <c r="E310" s="32">
        <f>SUM(E304:E309)</f>
        <v>26152292</v>
      </c>
      <c r="F310" s="32">
        <f>SUM(F304:F309)</f>
        <v>480154</v>
      </c>
      <c r="G310" s="37">
        <f t="shared" si="72"/>
        <v>1.1985724587991809E-2</v>
      </c>
      <c r="H310" s="32">
        <f>SUM(H304:H309)</f>
        <v>6163645</v>
      </c>
      <c r="I310" s="37">
        <f t="shared" si="73"/>
        <v>0.15385845255512351</v>
      </c>
      <c r="J310" s="32">
        <f>SUM(J304:J309)</f>
        <v>921121</v>
      </c>
      <c r="K310" s="37">
        <f t="shared" si="74"/>
        <v>3.5221425334345455E-2</v>
      </c>
      <c r="L310" s="32">
        <f>SUM(L304:L309)</f>
        <v>0</v>
      </c>
      <c r="M310" s="37">
        <f t="shared" si="75"/>
        <v>0</v>
      </c>
      <c r="N310" s="32">
        <f t="shared" si="76"/>
        <v>7564920</v>
      </c>
      <c r="O310" s="37">
        <f t="shared" si="77"/>
        <v>0.28926413027202358</v>
      </c>
      <c r="P310" s="32">
        <f>SUM(P304:P309)</f>
        <v>-599916</v>
      </c>
      <c r="Q310" s="32">
        <f>SUM(Q304:Q309)</f>
        <v>61313379</v>
      </c>
      <c r="R310" s="32">
        <f>SUM(R304:R309)</f>
        <v>65775090</v>
      </c>
      <c r="S310" s="32">
        <f>SUM(S304:S309)</f>
        <v>29205302</v>
      </c>
      <c r="T310" s="37">
        <f t="shared" si="78"/>
        <v>0.44401766687054323</v>
      </c>
      <c r="U310" s="37">
        <f t="shared" si="79"/>
        <v>-2.5354166249941659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6188876</v>
      </c>
      <c r="E311" s="31">
        <v>31033877</v>
      </c>
      <c r="F311" s="31">
        <v>78494</v>
      </c>
      <c r="G311" s="36">
        <f t="shared" si="72"/>
        <v>1.268307847822448E-2</v>
      </c>
      <c r="H311" s="31">
        <v>82225</v>
      </c>
      <c r="I311" s="36">
        <f t="shared" si="73"/>
        <v>1.3285934311820111E-2</v>
      </c>
      <c r="J311" s="31">
        <v>85925</v>
      </c>
      <c r="K311" s="36">
        <f t="shared" si="74"/>
        <v>2.7687484873385299E-3</v>
      </c>
      <c r="L311" s="31">
        <v>0</v>
      </c>
      <c r="M311" s="36">
        <f t="shared" si="75"/>
        <v>0</v>
      </c>
      <c r="N311" s="31">
        <f t="shared" si="76"/>
        <v>246644</v>
      </c>
      <c r="O311" s="36">
        <f t="shared" si="77"/>
        <v>7.9475729055702576E-3</v>
      </c>
      <c r="P311" s="31">
        <v>-80601</v>
      </c>
      <c r="Q311" s="31">
        <v>12164513</v>
      </c>
      <c r="R311" s="31">
        <v>5792247</v>
      </c>
      <c r="S311" s="31">
        <v>28537</v>
      </c>
      <c r="T311" s="36">
        <f t="shared" si="78"/>
        <v>4.9267581303076334E-3</v>
      </c>
      <c r="U311" s="36">
        <f t="shared" si="79"/>
        <v>-2.0660537710450244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47878192</v>
      </c>
      <c r="E312" s="31">
        <v>38133712</v>
      </c>
      <c r="F312" s="31">
        <v>3618174</v>
      </c>
      <c r="G312" s="36">
        <f t="shared" si="72"/>
        <v>7.5570397478668366E-2</v>
      </c>
      <c r="H312" s="31">
        <v>3900058</v>
      </c>
      <c r="I312" s="36">
        <f t="shared" si="73"/>
        <v>8.1457921385168428E-2</v>
      </c>
      <c r="J312" s="31">
        <v>4315817</v>
      </c>
      <c r="K312" s="36">
        <f t="shared" si="74"/>
        <v>0.11317589538621364</v>
      </c>
      <c r="L312" s="31">
        <v>0</v>
      </c>
      <c r="M312" s="36">
        <f t="shared" si="75"/>
        <v>0</v>
      </c>
      <c r="N312" s="31">
        <f t="shared" si="76"/>
        <v>11834049</v>
      </c>
      <c r="O312" s="36">
        <f t="shared" si="77"/>
        <v>0.31033037119491541</v>
      </c>
      <c r="P312" s="31">
        <v>3743035</v>
      </c>
      <c r="Q312" s="31">
        <v>46002214</v>
      </c>
      <c r="R312" s="31">
        <v>22222214</v>
      </c>
      <c r="S312" s="31">
        <v>11638671</v>
      </c>
      <c r="T312" s="36">
        <f t="shared" si="78"/>
        <v>0.5237403887839438</v>
      </c>
      <c r="U312" s="36">
        <f t="shared" si="79"/>
        <v>0.15302608711914267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10500525</v>
      </c>
      <c r="E313" s="31">
        <v>10864037</v>
      </c>
      <c r="F313" s="31">
        <v>1708788</v>
      </c>
      <c r="G313" s="36">
        <f t="shared" si="72"/>
        <v>0.16273357760683393</v>
      </c>
      <c r="H313" s="31">
        <v>2163728</v>
      </c>
      <c r="I313" s="36">
        <f t="shared" si="73"/>
        <v>0.20605903038181425</v>
      </c>
      <c r="J313" s="31">
        <v>1463755</v>
      </c>
      <c r="K313" s="36">
        <f t="shared" si="74"/>
        <v>0.13473398516591945</v>
      </c>
      <c r="L313" s="31">
        <v>0</v>
      </c>
      <c r="M313" s="36">
        <f t="shared" si="75"/>
        <v>0</v>
      </c>
      <c r="N313" s="31">
        <f t="shared" si="76"/>
        <v>5336271</v>
      </c>
      <c r="O313" s="36">
        <f t="shared" si="77"/>
        <v>0.49118674761509007</v>
      </c>
      <c r="P313" s="31">
        <v>2592387</v>
      </c>
      <c r="Q313" s="31">
        <v>9136446</v>
      </c>
      <c r="R313" s="31">
        <v>8795080</v>
      </c>
      <c r="S313" s="31">
        <v>6700189</v>
      </c>
      <c r="T313" s="36">
        <f t="shared" si="78"/>
        <v>0.76181103526062299</v>
      </c>
      <c r="U313" s="36">
        <f t="shared" si="79"/>
        <v>-0.43536401008028514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27547070</v>
      </c>
      <c r="E314" s="31">
        <v>32720878</v>
      </c>
      <c r="F314" s="31">
        <v>1455796</v>
      </c>
      <c r="G314" s="36">
        <f t="shared" si="72"/>
        <v>5.2847580523082853E-2</v>
      </c>
      <c r="H314" s="31">
        <v>10210096</v>
      </c>
      <c r="I314" s="36">
        <f t="shared" si="73"/>
        <v>0.37064181417479247</v>
      </c>
      <c r="J314" s="31">
        <v>11949865</v>
      </c>
      <c r="K314" s="36">
        <f t="shared" si="74"/>
        <v>0.36520612313642686</v>
      </c>
      <c r="L314" s="31">
        <v>0</v>
      </c>
      <c r="M314" s="36">
        <f t="shared" si="75"/>
        <v>0</v>
      </c>
      <c r="N314" s="31">
        <f t="shared" si="76"/>
        <v>23615757</v>
      </c>
      <c r="O314" s="36">
        <f t="shared" si="77"/>
        <v>0.72173359773536638</v>
      </c>
      <c r="P314" s="31">
        <v>18930815</v>
      </c>
      <c r="Q314" s="31">
        <v>28695000</v>
      </c>
      <c r="R314" s="31">
        <v>29756800</v>
      </c>
      <c r="S314" s="31">
        <v>21116425</v>
      </c>
      <c r="T314" s="36">
        <f t="shared" si="78"/>
        <v>0.70963359635444667</v>
      </c>
      <c r="U314" s="36">
        <f t="shared" si="79"/>
        <v>-0.36876119702189258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20685364</v>
      </c>
      <c r="E315" s="31">
        <v>36234508</v>
      </c>
      <c r="F315" s="31">
        <v>989469</v>
      </c>
      <c r="G315" s="36">
        <f t="shared" si="72"/>
        <v>4.7834256143619226E-2</v>
      </c>
      <c r="H315" s="31">
        <v>54632</v>
      </c>
      <c r="I315" s="36">
        <f t="shared" si="73"/>
        <v>2.6410944472623253E-3</v>
      </c>
      <c r="J315" s="31">
        <v>8706346</v>
      </c>
      <c r="K315" s="36">
        <f t="shared" si="74"/>
        <v>0.24027774849323191</v>
      </c>
      <c r="L315" s="31">
        <v>0</v>
      </c>
      <c r="M315" s="36">
        <f t="shared" si="75"/>
        <v>0</v>
      </c>
      <c r="N315" s="31">
        <f t="shared" si="76"/>
        <v>9750447</v>
      </c>
      <c r="O315" s="36">
        <f t="shared" si="77"/>
        <v>0.2690928492805808</v>
      </c>
      <c r="P315" s="31">
        <v>32762</v>
      </c>
      <c r="Q315" s="31">
        <v>20062268</v>
      </c>
      <c r="R315" s="31">
        <v>23209560</v>
      </c>
      <c r="S315" s="31">
        <v>11983404</v>
      </c>
      <c r="T315" s="36">
        <f t="shared" si="78"/>
        <v>0.51631327780449088</v>
      </c>
      <c r="U315" s="36">
        <f t="shared" si="79"/>
        <v>264.74525364751844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112800027</v>
      </c>
      <c r="E317" s="32">
        <f>SUM(E311:E316)</f>
        <v>148987012</v>
      </c>
      <c r="F317" s="32">
        <f>SUM(F311:F316)</f>
        <v>7850721</v>
      </c>
      <c r="G317" s="37">
        <f t="shared" si="72"/>
        <v>6.9598573766298827E-2</v>
      </c>
      <c r="H317" s="32">
        <f>SUM(H311:H316)</f>
        <v>16410739</v>
      </c>
      <c r="I317" s="37">
        <f t="shared" si="73"/>
        <v>0.14548523999910035</v>
      </c>
      <c r="J317" s="32">
        <f>SUM(J311:J316)</f>
        <v>26521708</v>
      </c>
      <c r="K317" s="37">
        <f t="shared" si="74"/>
        <v>0.17801355731598939</v>
      </c>
      <c r="L317" s="32">
        <f>SUM(L311:L316)</f>
        <v>0</v>
      </c>
      <c r="M317" s="37">
        <f t="shared" si="75"/>
        <v>0</v>
      </c>
      <c r="N317" s="32">
        <f t="shared" si="76"/>
        <v>50783168</v>
      </c>
      <c r="O317" s="37">
        <f t="shared" si="77"/>
        <v>0.3408563425649479</v>
      </c>
      <c r="P317" s="32">
        <f>SUM(P311:P316)</f>
        <v>25218398</v>
      </c>
      <c r="Q317" s="32">
        <f>SUM(Q311:Q316)</f>
        <v>116060441</v>
      </c>
      <c r="R317" s="32">
        <f>SUM(R311:R316)</f>
        <v>89775901</v>
      </c>
      <c r="S317" s="32">
        <f>SUM(S311:S316)</f>
        <v>51467226</v>
      </c>
      <c r="T317" s="37">
        <f t="shared" si="78"/>
        <v>0.57328554129465104</v>
      </c>
      <c r="U317" s="37">
        <f t="shared" si="79"/>
        <v>5.1680919620667343E-2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9350000</v>
      </c>
      <c r="E318" s="31">
        <v>10148568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7740000</v>
      </c>
      <c r="R318" s="31">
        <v>13173443</v>
      </c>
      <c r="S318" s="31">
        <v>7463284</v>
      </c>
      <c r="T318" s="36">
        <f t="shared" si="78"/>
        <v>0.56654012166750944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113454400</v>
      </c>
      <c r="E319" s="31">
        <v>105385400</v>
      </c>
      <c r="F319" s="31">
        <v>12572046</v>
      </c>
      <c r="G319" s="36">
        <f t="shared" si="72"/>
        <v>0.11081144495057045</v>
      </c>
      <c r="H319" s="31">
        <v>40698475</v>
      </c>
      <c r="I319" s="36">
        <f t="shared" si="73"/>
        <v>0.35872099275127278</v>
      </c>
      <c r="J319" s="31">
        <v>21472107</v>
      </c>
      <c r="K319" s="36">
        <f t="shared" si="74"/>
        <v>0.2037484034790398</v>
      </c>
      <c r="L319" s="31">
        <v>0</v>
      </c>
      <c r="M319" s="36">
        <f t="shared" si="75"/>
        <v>0</v>
      </c>
      <c r="N319" s="31">
        <f t="shared" si="76"/>
        <v>74742628</v>
      </c>
      <c r="O319" s="36">
        <f t="shared" si="77"/>
        <v>0.70923133564990981</v>
      </c>
      <c r="P319" s="31">
        <v>11068109</v>
      </c>
      <c r="Q319" s="31">
        <v>96834318</v>
      </c>
      <c r="R319" s="31">
        <v>99834318</v>
      </c>
      <c r="S319" s="31">
        <v>59047341</v>
      </c>
      <c r="T319" s="36">
        <f t="shared" si="78"/>
        <v>0.5914533417256379</v>
      </c>
      <c r="U319" s="36">
        <f t="shared" si="79"/>
        <v>0.93999779004706219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4225000</v>
      </c>
      <c r="E320" s="31">
        <v>4870000</v>
      </c>
      <c r="F320" s="31">
        <v>28758</v>
      </c>
      <c r="G320" s="36">
        <f t="shared" si="72"/>
        <v>6.806627218934911E-3</v>
      </c>
      <c r="H320" s="31">
        <v>9180</v>
      </c>
      <c r="I320" s="36">
        <f t="shared" si="73"/>
        <v>2.1727810650887572E-3</v>
      </c>
      <c r="J320" s="31">
        <v>107625</v>
      </c>
      <c r="K320" s="36">
        <f t="shared" si="74"/>
        <v>2.209958932238193E-2</v>
      </c>
      <c r="L320" s="31">
        <v>0</v>
      </c>
      <c r="M320" s="36">
        <f t="shared" si="75"/>
        <v>0</v>
      </c>
      <c r="N320" s="31">
        <f t="shared" si="76"/>
        <v>145563</v>
      </c>
      <c r="O320" s="36">
        <f t="shared" si="77"/>
        <v>2.9889733059548253E-2</v>
      </c>
      <c r="P320" s="31">
        <v>105460</v>
      </c>
      <c r="Q320" s="31">
        <v>843900</v>
      </c>
      <c r="R320" s="31">
        <v>17591900</v>
      </c>
      <c r="S320" s="31">
        <v>282363</v>
      </c>
      <c r="T320" s="36">
        <f t="shared" si="78"/>
        <v>1.6050739260682474E-2</v>
      </c>
      <c r="U320" s="36">
        <f t="shared" si="79"/>
        <v>2.05291105632468E-2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60636087</v>
      </c>
      <c r="E321" s="31">
        <v>61592041</v>
      </c>
      <c r="F321" s="31">
        <v>0</v>
      </c>
      <c r="G321" s="36">
        <f t="shared" si="72"/>
        <v>0</v>
      </c>
      <c r="H321" s="31">
        <v>15365790</v>
      </c>
      <c r="I321" s="36">
        <f t="shared" si="73"/>
        <v>0.25340998669653603</v>
      </c>
      <c r="J321" s="31">
        <v>18588134</v>
      </c>
      <c r="K321" s="36">
        <f t="shared" si="74"/>
        <v>0.30179441528817008</v>
      </c>
      <c r="L321" s="31">
        <v>0</v>
      </c>
      <c r="M321" s="36">
        <f t="shared" si="75"/>
        <v>0</v>
      </c>
      <c r="N321" s="31">
        <f t="shared" si="76"/>
        <v>33953924</v>
      </c>
      <c r="O321" s="36">
        <f t="shared" si="77"/>
        <v>0.55127129169173006</v>
      </c>
      <c r="P321" s="31">
        <v>0</v>
      </c>
      <c r="Q321" s="31">
        <v>5450000</v>
      </c>
      <c r="R321" s="31">
        <v>9615495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187665487</v>
      </c>
      <c r="E323" s="32">
        <f>SUM(E318:E322)</f>
        <v>181996009</v>
      </c>
      <c r="F323" s="32">
        <f>SUM(F318:F322)</f>
        <v>12600804</v>
      </c>
      <c r="G323" s="37">
        <f t="shared" si="72"/>
        <v>6.7145025979124223E-2</v>
      </c>
      <c r="H323" s="32">
        <f>SUM(H318:H322)</f>
        <v>56073445</v>
      </c>
      <c r="I323" s="37">
        <f t="shared" si="73"/>
        <v>0.29879465796499916</v>
      </c>
      <c r="J323" s="32">
        <f>SUM(J318:J322)</f>
        <v>40167866</v>
      </c>
      <c r="K323" s="37">
        <f t="shared" si="74"/>
        <v>0.22070740023755137</v>
      </c>
      <c r="L323" s="32">
        <f>SUM(L318:L322)</f>
        <v>0</v>
      </c>
      <c r="M323" s="37">
        <f t="shared" si="75"/>
        <v>0</v>
      </c>
      <c r="N323" s="32">
        <f t="shared" si="76"/>
        <v>108842115</v>
      </c>
      <c r="O323" s="37">
        <f t="shared" si="77"/>
        <v>0.5980467132111672</v>
      </c>
      <c r="P323" s="32">
        <f>SUM(P318:P322)</f>
        <v>11173569</v>
      </c>
      <c r="Q323" s="32">
        <f>SUM(Q318:Q322)</f>
        <v>110868218</v>
      </c>
      <c r="R323" s="32">
        <f>SUM(R318:R322)</f>
        <v>140215156</v>
      </c>
      <c r="S323" s="32">
        <f>SUM(S318:S322)</f>
        <v>66792988</v>
      </c>
      <c r="T323" s="37">
        <f t="shared" si="78"/>
        <v>0.4763606867149226</v>
      </c>
      <c r="U323" s="37">
        <f t="shared" si="79"/>
        <v>2.5949002507614174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20370000</v>
      </c>
      <c r="E324" s="31">
        <v>26046000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1800000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30458482</v>
      </c>
      <c r="E325" s="31">
        <v>32423111</v>
      </c>
      <c r="F325" s="31">
        <v>41641</v>
      </c>
      <c r="G325" s="36">
        <f t="shared" si="72"/>
        <v>1.3671397018406892E-3</v>
      </c>
      <c r="H325" s="31">
        <v>3671010</v>
      </c>
      <c r="I325" s="36">
        <f t="shared" si="73"/>
        <v>0.12052504783396625</v>
      </c>
      <c r="J325" s="31">
        <v>6248354</v>
      </c>
      <c r="K325" s="36">
        <f t="shared" si="74"/>
        <v>0.19271296946181382</v>
      </c>
      <c r="L325" s="31">
        <v>0</v>
      </c>
      <c r="M325" s="36">
        <f t="shared" si="75"/>
        <v>0</v>
      </c>
      <c r="N325" s="31">
        <f t="shared" si="76"/>
        <v>9961005</v>
      </c>
      <c r="O325" s="36">
        <f t="shared" si="77"/>
        <v>0.30721928565090501</v>
      </c>
      <c r="P325" s="31">
        <v>20766064</v>
      </c>
      <c r="Q325" s="31">
        <v>36141766</v>
      </c>
      <c r="R325" s="31">
        <v>39481766</v>
      </c>
      <c r="S325" s="31">
        <v>20850744</v>
      </c>
      <c r="T325" s="36">
        <f t="shared" si="78"/>
        <v>0.52811072331465614</v>
      </c>
      <c r="U325" s="36">
        <f t="shared" si="79"/>
        <v>-0.6991074476126049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68316500</v>
      </c>
      <c r="E326" s="31">
        <v>32844264</v>
      </c>
      <c r="F326" s="31">
        <v>252741</v>
      </c>
      <c r="G326" s="36">
        <f t="shared" si="72"/>
        <v>3.6995601355455858E-3</v>
      </c>
      <c r="H326" s="31">
        <v>1127276</v>
      </c>
      <c r="I326" s="36">
        <f t="shared" si="73"/>
        <v>1.6500786779182187E-2</v>
      </c>
      <c r="J326" s="31">
        <v>894985</v>
      </c>
      <c r="K326" s="36">
        <f t="shared" si="74"/>
        <v>2.7249354712287052E-2</v>
      </c>
      <c r="L326" s="31">
        <v>0</v>
      </c>
      <c r="M326" s="36">
        <f t="shared" si="75"/>
        <v>0</v>
      </c>
      <c r="N326" s="31">
        <f t="shared" si="76"/>
        <v>2275002</v>
      </c>
      <c r="O326" s="36">
        <f t="shared" si="77"/>
        <v>6.9266341300873724E-2</v>
      </c>
      <c r="P326" s="31">
        <v>1474687</v>
      </c>
      <c r="Q326" s="31">
        <v>23866230</v>
      </c>
      <c r="R326" s="31">
        <v>22819182</v>
      </c>
      <c r="S326" s="31">
        <v>5128854</v>
      </c>
      <c r="T326" s="36">
        <f t="shared" si="78"/>
        <v>0.22476064216499961</v>
      </c>
      <c r="U326" s="36">
        <f t="shared" si="79"/>
        <v>-0.39310172260283027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23399240</v>
      </c>
      <c r="E327" s="31">
        <v>27420240</v>
      </c>
      <c r="F327" s="31">
        <v>1296869</v>
      </c>
      <c r="G327" s="36">
        <f t="shared" si="72"/>
        <v>5.5423552217935282E-2</v>
      </c>
      <c r="H327" s="31">
        <v>147729</v>
      </c>
      <c r="I327" s="36">
        <f t="shared" si="73"/>
        <v>6.3134101791340229E-3</v>
      </c>
      <c r="J327" s="31">
        <v>807851</v>
      </c>
      <c r="K327" s="36">
        <f t="shared" si="74"/>
        <v>2.946185007862805E-2</v>
      </c>
      <c r="L327" s="31">
        <v>0</v>
      </c>
      <c r="M327" s="36">
        <f t="shared" si="75"/>
        <v>0</v>
      </c>
      <c r="N327" s="31">
        <f t="shared" si="76"/>
        <v>2252449</v>
      </c>
      <c r="O327" s="36">
        <f t="shared" si="77"/>
        <v>8.2145488150359006E-2</v>
      </c>
      <c r="P327" s="31">
        <v>1052143</v>
      </c>
      <c r="Q327" s="31">
        <v>18870000</v>
      </c>
      <c r="R327" s="31">
        <v>27209729</v>
      </c>
      <c r="S327" s="31">
        <v>2765146</v>
      </c>
      <c r="T327" s="36">
        <f t="shared" si="78"/>
        <v>0.10162343035463528</v>
      </c>
      <c r="U327" s="36">
        <f t="shared" si="79"/>
        <v>-0.23218516874607353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2329400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1893000</v>
      </c>
      <c r="E329" s="31">
        <v>11162000</v>
      </c>
      <c r="F329" s="31">
        <v>0</v>
      </c>
      <c r="G329" s="36">
        <f t="shared" si="72"/>
        <v>0</v>
      </c>
      <c r="H329" s="31">
        <v>234000</v>
      </c>
      <c r="I329" s="36">
        <f t="shared" si="73"/>
        <v>0.12361331220285261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234000</v>
      </c>
      <c r="O329" s="36">
        <f t="shared" si="77"/>
        <v>2.0963984948933884E-2</v>
      </c>
      <c r="P329" s="31">
        <v>686718</v>
      </c>
      <c r="Q329" s="31">
        <v>9474623</v>
      </c>
      <c r="R329" s="31">
        <v>19025671</v>
      </c>
      <c r="S329" s="31">
        <v>1789837</v>
      </c>
      <c r="T329" s="36">
        <f t="shared" si="78"/>
        <v>9.4074842353786103E-2</v>
      </c>
      <c r="U329" s="36">
        <f t="shared" si="79"/>
        <v>-1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33735492</v>
      </c>
      <c r="E330" s="31">
        <v>32616783</v>
      </c>
      <c r="F330" s="31">
        <v>7105991</v>
      </c>
      <c r="G330" s="36">
        <f t="shared" si="72"/>
        <v>0.21063842792036352</v>
      </c>
      <c r="H330" s="31">
        <v>8110909</v>
      </c>
      <c r="I330" s="36">
        <f t="shared" si="73"/>
        <v>0.24042658100258327</v>
      </c>
      <c r="J330" s="31">
        <v>5073704</v>
      </c>
      <c r="K330" s="36">
        <f t="shared" si="74"/>
        <v>0.15555500982423681</v>
      </c>
      <c r="L330" s="31">
        <v>0</v>
      </c>
      <c r="M330" s="36">
        <f t="shared" si="75"/>
        <v>0</v>
      </c>
      <c r="N330" s="31">
        <f t="shared" si="76"/>
        <v>20290604</v>
      </c>
      <c r="O330" s="36">
        <f t="shared" si="77"/>
        <v>0.62209090332421813</v>
      </c>
      <c r="P330" s="31">
        <v>4945623</v>
      </c>
      <c r="Q330" s="31">
        <v>21890244</v>
      </c>
      <c r="R330" s="31">
        <v>41293174</v>
      </c>
      <c r="S330" s="31">
        <v>15158844</v>
      </c>
      <c r="T330" s="36">
        <f t="shared" si="78"/>
        <v>0.36710290180163918</v>
      </c>
      <c r="U330" s="36">
        <f t="shared" si="79"/>
        <v>2.5897849472149348E-2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178172714</v>
      </c>
      <c r="E332" s="32">
        <f>SUM(E324:E331)</f>
        <v>164841798</v>
      </c>
      <c r="F332" s="32">
        <f>SUM(F324:F331)</f>
        <v>8697242</v>
      </c>
      <c r="G332" s="37">
        <f t="shared" si="72"/>
        <v>4.8813546163976602E-2</v>
      </c>
      <c r="H332" s="32">
        <f>SUM(H324:H331)</f>
        <v>13290924</v>
      </c>
      <c r="I332" s="37">
        <f t="shared" si="73"/>
        <v>7.4595731869471327E-2</v>
      </c>
      <c r="J332" s="32">
        <f>SUM(J324:J331)</f>
        <v>13024894</v>
      </c>
      <c r="K332" s="37">
        <f t="shared" si="74"/>
        <v>7.9014510627941584E-2</v>
      </c>
      <c r="L332" s="32">
        <f>SUM(L324:L331)</f>
        <v>0</v>
      </c>
      <c r="M332" s="37">
        <f t="shared" si="75"/>
        <v>0</v>
      </c>
      <c r="N332" s="32">
        <f t="shared" si="76"/>
        <v>35013060</v>
      </c>
      <c r="O332" s="37">
        <f t="shared" si="77"/>
        <v>0.2124040166074869</v>
      </c>
      <c r="P332" s="32">
        <f>SUM(P324:P331)</f>
        <v>28925235</v>
      </c>
      <c r="Q332" s="32">
        <f>SUM(Q324:Q331)</f>
        <v>112042863</v>
      </c>
      <c r="R332" s="32">
        <f>SUM(R324:R331)</f>
        <v>149829522</v>
      </c>
      <c r="S332" s="32">
        <f>SUM(S324:S331)</f>
        <v>45693425</v>
      </c>
      <c r="T332" s="37">
        <f t="shared" si="78"/>
        <v>0.30496943719809771</v>
      </c>
      <c r="U332" s="37">
        <f t="shared" si="79"/>
        <v>-0.54970481657279535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12924</v>
      </c>
      <c r="E333" s="31">
        <v>10872</v>
      </c>
      <c r="F333" s="31">
        <v>2736</v>
      </c>
      <c r="G333" s="36">
        <f t="shared" si="72"/>
        <v>0.2116991643454039</v>
      </c>
      <c r="H333" s="31">
        <v>2706</v>
      </c>
      <c r="I333" s="36">
        <f t="shared" si="73"/>
        <v>0.20937790157845868</v>
      </c>
      <c r="J333" s="31">
        <v>2691</v>
      </c>
      <c r="K333" s="36">
        <f t="shared" si="74"/>
        <v>0.24751655629139072</v>
      </c>
      <c r="L333" s="31">
        <v>0</v>
      </c>
      <c r="M333" s="36">
        <f t="shared" si="75"/>
        <v>0</v>
      </c>
      <c r="N333" s="31">
        <f t="shared" si="76"/>
        <v>8133</v>
      </c>
      <c r="O333" s="36">
        <f t="shared" si="77"/>
        <v>0.7480684326710817</v>
      </c>
      <c r="P333" s="31">
        <v>3048</v>
      </c>
      <c r="Q333" s="31">
        <v>14892</v>
      </c>
      <c r="R333" s="31">
        <v>12192</v>
      </c>
      <c r="S333" s="31">
        <v>9144</v>
      </c>
      <c r="T333" s="36">
        <f t="shared" si="78"/>
        <v>0.75</v>
      </c>
      <c r="U333" s="36">
        <f t="shared" si="79"/>
        <v>-0.11712598425196852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180000</v>
      </c>
      <c r="E334" s="31">
        <v>180000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200000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932000</v>
      </c>
      <c r="E335" s="31">
        <v>1135000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176916</v>
      </c>
      <c r="Q335" s="31">
        <v>1106000</v>
      </c>
      <c r="R335" s="31">
        <v>164827</v>
      </c>
      <c r="S335" s="31">
        <v>436791</v>
      </c>
      <c r="T335" s="36">
        <f t="shared" si="78"/>
        <v>2.6499966631680487</v>
      </c>
      <c r="U335" s="36">
        <f t="shared" si="79"/>
        <v>-1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1124924</v>
      </c>
      <c r="E337" s="32">
        <f>SUM(E333:E336)</f>
        <v>1325872</v>
      </c>
      <c r="F337" s="32">
        <f>SUM(F333:F336)</f>
        <v>2736</v>
      </c>
      <c r="G337" s="37">
        <f t="shared" si="72"/>
        <v>2.4321643062109083E-3</v>
      </c>
      <c r="H337" s="32">
        <f>SUM(H333:H336)</f>
        <v>2706</v>
      </c>
      <c r="I337" s="37">
        <f t="shared" si="73"/>
        <v>2.4054958379410522E-3</v>
      </c>
      <c r="J337" s="32">
        <f>SUM(J333:J336)</f>
        <v>2691</v>
      </c>
      <c r="K337" s="37">
        <f t="shared" si="74"/>
        <v>2.0296076846030384E-3</v>
      </c>
      <c r="L337" s="32">
        <f>SUM(L333:L336)</f>
        <v>0</v>
      </c>
      <c r="M337" s="37">
        <f t="shared" si="75"/>
        <v>0</v>
      </c>
      <c r="N337" s="32">
        <f t="shared" si="76"/>
        <v>8133</v>
      </c>
      <c r="O337" s="37">
        <f t="shared" si="77"/>
        <v>6.134076290924011E-3</v>
      </c>
      <c r="P337" s="32">
        <f>SUM(P333:P336)</f>
        <v>179964</v>
      </c>
      <c r="Q337" s="32">
        <f>SUM(Q333:Q336)</f>
        <v>1120892</v>
      </c>
      <c r="R337" s="32">
        <f>SUM(R333:R336)</f>
        <v>377019</v>
      </c>
      <c r="S337" s="32">
        <f>SUM(S333:S336)</f>
        <v>445935</v>
      </c>
      <c r="T337" s="37">
        <f t="shared" si="78"/>
        <v>1.1827918486866709</v>
      </c>
      <c r="U337" s="37">
        <f t="shared" si="79"/>
        <v>-0.98504700940188039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1418720447</v>
      </c>
      <c r="E338" s="32">
        <f>SUM(E302,E304:E309,E311:E316,E318:E322,E324:E331,E333:E336)</f>
        <v>1417520510</v>
      </c>
      <c r="F338" s="32">
        <f>SUM(F302,F304:F309,F311:F316,F318:F322,F324:F331,F333:F336)</f>
        <v>249180320</v>
      </c>
      <c r="G338" s="37">
        <f t="shared" si="72"/>
        <v>0.17563736430733207</v>
      </c>
      <c r="H338" s="32">
        <f>SUM(H302,H304:H309,H311:H316,H318:H322,H324:H331,H333:H336)</f>
        <v>298901047</v>
      </c>
      <c r="I338" s="37">
        <f t="shared" si="73"/>
        <v>0.21068354067360531</v>
      </c>
      <c r="J338" s="32">
        <f>SUM(J302,J304:J309,J311:J316,J318:J322,J324:J331,J333:J336)</f>
        <v>264458917</v>
      </c>
      <c r="K338" s="37">
        <f t="shared" si="74"/>
        <v>0.18656443778721762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812540284</v>
      </c>
      <c r="O338" s="37">
        <f t="shared" si="77"/>
        <v>0.57321236501897244</v>
      </c>
      <c r="P338" s="32">
        <f>SUM(P302,P304:P309,P311:P316,P318:P322,P324:P331,P333:P336)</f>
        <v>246708950</v>
      </c>
      <c r="Q338" s="32">
        <f>SUM(Q302,Q304:Q309,Q311:Q316,Q318:Q322,Q324:Q331,Q333:Q336)</f>
        <v>1283027885</v>
      </c>
      <c r="R338" s="32">
        <f>SUM(R302,R304:R309,R311:R316,R318:R322,R324:R331,R333:R336)</f>
        <v>1388907992</v>
      </c>
      <c r="S338" s="32">
        <f>SUM(S302,S304:S309,S311:S316,S318:S322,S324:S331,S333:S336)</f>
        <v>811379994</v>
      </c>
      <c r="T338" s="37">
        <f t="shared" si="78"/>
        <v>0.58418556065159422</v>
      </c>
      <c r="U338" s="37">
        <f t="shared" si="79"/>
        <v>7.1946992599984716E-2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3776721756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4507354365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632607725</v>
      </c>
      <c r="G339" s="39">
        <f t="shared" si="72"/>
        <v>0.16750180867705944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704384188</v>
      </c>
      <c r="I339" s="39">
        <f t="shared" si="73"/>
        <v>0.18650677320376047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709271588</v>
      </c>
      <c r="K339" s="39">
        <f t="shared" si="74"/>
        <v>0.15735873653679325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2046263501</v>
      </c>
      <c r="O339" s="39">
        <f t="shared" si="77"/>
        <v>0.45398327606309696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625343604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4177474000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3745641164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1815684650</v>
      </c>
      <c r="T339" s="39">
        <f t="shared" si="78"/>
        <v>0.48474602090847801</v>
      </c>
      <c r="U339" s="39">
        <f t="shared" si="79"/>
        <v>0.13421098970734824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sheetProtection algorithmName="SHA-512" hashValue="IPPS5i+qezdi0aw/C3Fvi3WZUESDCFLwpcYd+NmhjRuy1wZd6+6HrvupVym5ffh+RC6eB0WKVLWk4rYGkkSV3A==" saltValue="F9W1Du6cSCCBoeWxaQr6wQ==" spinCount="100000" sheet="1" objects="1" scenarios="1"/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38104</v>
      </c>
      <c r="E8" s="31">
        <v>38104</v>
      </c>
      <c r="F8" s="31">
        <v>3300</v>
      </c>
      <c r="G8" s="36">
        <f>IF(($D8       =0),0,($F8       /$D8       ))</f>
        <v>8.6605080831408776E-2</v>
      </c>
      <c r="H8" s="31">
        <v>3300</v>
      </c>
      <c r="I8" s="36">
        <f>IF(($D8       =0),0,($H8       /$D8       ))</f>
        <v>8.6605080831408776E-2</v>
      </c>
      <c r="J8" s="31">
        <v>5328</v>
      </c>
      <c r="K8" s="36">
        <f>IF(($E8       =0),0,($J8       /$E8       ))</f>
        <v>0.13982783959689271</v>
      </c>
      <c r="L8" s="31">
        <v>0</v>
      </c>
      <c r="M8" s="36">
        <f>IF(($E8       =0),0,($L8       /$E8       ))</f>
        <v>0</v>
      </c>
      <c r="N8" s="31">
        <f>$F8       +$H8       +$J8</f>
        <v>11928</v>
      </c>
      <c r="O8" s="36">
        <f>IF(($E8       =0),0,($N8       /$E8       ))</f>
        <v>0.31303800125971026</v>
      </c>
      <c r="P8" s="31">
        <v>3300</v>
      </c>
      <c r="Q8" s="31">
        <v>36186</v>
      </c>
      <c r="R8" s="31">
        <v>36186</v>
      </c>
      <c r="S8" s="31">
        <v>32900</v>
      </c>
      <c r="T8" s="36">
        <f>IF(($R8       =0),0,($S8       /$R8       ))</f>
        <v>0.90919139998894605</v>
      </c>
      <c r="U8" s="36">
        <f>IF(($P8       =0),0,(($J8       /$P8       )-1))</f>
        <v>0.61454545454545451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2491000</v>
      </c>
      <c r="E9" s="31">
        <v>2554790</v>
      </c>
      <c r="F9" s="31">
        <v>561966</v>
      </c>
      <c r="G9" s="36">
        <f>IF(($D9       =0),0,($F9       /$D9       ))</f>
        <v>0.22559855479727017</v>
      </c>
      <c r="H9" s="31">
        <v>763747</v>
      </c>
      <c r="I9" s="36">
        <f>IF(($D9       =0),0,($H9       /$D9       ))</f>
        <v>0.30660256924929746</v>
      </c>
      <c r="J9" s="31">
        <v>151913</v>
      </c>
      <c r="K9" s="36">
        <f>IF(($E9       =0),0,($J9       /$E9       ))</f>
        <v>5.9462030147291949E-2</v>
      </c>
      <c r="L9" s="31">
        <v>0</v>
      </c>
      <c r="M9" s="36">
        <f>IF(($E9       =0),0,($L9       /$E9       ))</f>
        <v>0</v>
      </c>
      <c r="N9" s="31">
        <f>$F9       +$H9       +$J9</f>
        <v>1477626</v>
      </c>
      <c r="O9" s="36">
        <f>IF(($E9       =0),0,($N9       /$E9       ))</f>
        <v>0.5783747392153562</v>
      </c>
      <c r="P9" s="31">
        <v>141627</v>
      </c>
      <c r="Q9" s="31">
        <v>1827840</v>
      </c>
      <c r="R9" s="31">
        <v>2335700</v>
      </c>
      <c r="S9" s="31">
        <v>1945175</v>
      </c>
      <c r="T9" s="36">
        <f>IF(($R9       =0),0,($S9       /$R9       ))</f>
        <v>0.83280172967418764</v>
      </c>
      <c r="U9" s="36">
        <f>IF(($P9       =0),0,(($J9       /$P9       )-1))</f>
        <v>7.2627394493987696E-2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2529104</v>
      </c>
      <c r="E10" s="32">
        <f>SUM(E8:E9)</f>
        <v>2592894</v>
      </c>
      <c r="F10" s="32">
        <f>SUM(F8:F9)</f>
        <v>565266</v>
      </c>
      <c r="G10" s="37">
        <f t="shared" ref="G10:G54" si="0">IF(($D10      =0),0,($F10      /$D10      ))</f>
        <v>0.22350445058803434</v>
      </c>
      <c r="H10" s="32">
        <f>SUM(H8:H9)</f>
        <v>767047</v>
      </c>
      <c r="I10" s="37">
        <f t="shared" ref="I10:I54" si="1">IF(($D10      =0),0,($H10      /$D10      ))</f>
        <v>0.30328804193105541</v>
      </c>
      <c r="J10" s="32">
        <f>SUM(J8:J9)</f>
        <v>157241</v>
      </c>
      <c r="K10" s="37">
        <f t="shared" ref="K10:K54" si="2">IF(($E10      =0),0,($J10      /$E10      ))</f>
        <v>6.064304981229468E-2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1489554</v>
      </c>
      <c r="O10" s="37">
        <f t="shared" ref="O10:O54" si="5">IF(($E10      =0),0,($N10      /$E10      ))</f>
        <v>0.57447547026604251</v>
      </c>
      <c r="P10" s="32">
        <f>SUM(P8:P9)</f>
        <v>144927</v>
      </c>
      <c r="Q10" s="32">
        <f>SUM(Q8:Q9)</f>
        <v>1864026</v>
      </c>
      <c r="R10" s="32">
        <f>SUM(R8:R9)</f>
        <v>2371886</v>
      </c>
      <c r="S10" s="32">
        <f>SUM(S8:S9)</f>
        <v>1978075</v>
      </c>
      <c r="T10" s="37">
        <f t="shared" ref="T10:T54" si="6">IF(($R10      =0),0,($S10      /$R10      ))</f>
        <v>0.83396714681902928</v>
      </c>
      <c r="U10" s="37">
        <f t="shared" ref="U10:U54" si="7">IF(($P10      =0),0,(($J10      /$P10      )-1))</f>
        <v>8.4966914377583302E-2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2020000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2020000</v>
      </c>
      <c r="R11" s="31">
        <v>2020000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1992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1992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249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545000</v>
      </c>
      <c r="E13" s="31">
        <v>545000</v>
      </c>
      <c r="F13" s="31">
        <v>0</v>
      </c>
      <c r="G13" s="36">
        <f t="shared" si="0"/>
        <v>0</v>
      </c>
      <c r="H13" s="31">
        <v>1479</v>
      </c>
      <c r="I13" s="36">
        <f t="shared" si="1"/>
        <v>2.7137614678899081E-3</v>
      </c>
      <c r="J13" s="31">
        <v>4038</v>
      </c>
      <c r="K13" s="36">
        <f t="shared" si="2"/>
        <v>7.4091743119266053E-3</v>
      </c>
      <c r="L13" s="31">
        <v>0</v>
      </c>
      <c r="M13" s="36">
        <f t="shared" si="3"/>
        <v>0</v>
      </c>
      <c r="N13" s="31">
        <f t="shared" si="4"/>
        <v>5517</v>
      </c>
      <c r="O13" s="36">
        <f t="shared" si="5"/>
        <v>1.0122935779816513E-2</v>
      </c>
      <c r="P13" s="31">
        <v>435634</v>
      </c>
      <c r="Q13" s="31">
        <v>1500000</v>
      </c>
      <c r="R13" s="31">
        <v>0</v>
      </c>
      <c r="S13" s="31">
        <v>437138</v>
      </c>
      <c r="T13" s="36">
        <f t="shared" si="6"/>
        <v>0</v>
      </c>
      <c r="U13" s="36">
        <f t="shared" si="7"/>
        <v>-0.99073075104330699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1894140</v>
      </c>
      <c r="E14" s="31">
        <v>1894140</v>
      </c>
      <c r="F14" s="31">
        <v>141346</v>
      </c>
      <c r="G14" s="36">
        <f t="shared" si="0"/>
        <v>7.4622783954723521E-2</v>
      </c>
      <c r="H14" s="31">
        <v>48469</v>
      </c>
      <c r="I14" s="36">
        <f t="shared" si="1"/>
        <v>2.5588921621421859E-2</v>
      </c>
      <c r="J14" s="31">
        <v>459636</v>
      </c>
      <c r="K14" s="36">
        <f t="shared" si="2"/>
        <v>0.24266210522981405</v>
      </c>
      <c r="L14" s="31">
        <v>0</v>
      </c>
      <c r="M14" s="36">
        <f t="shared" si="3"/>
        <v>0</v>
      </c>
      <c r="N14" s="31">
        <f t="shared" si="4"/>
        <v>649451</v>
      </c>
      <c r="O14" s="36">
        <f t="shared" si="5"/>
        <v>0.34287381080595941</v>
      </c>
      <c r="P14" s="31">
        <v>11770</v>
      </c>
      <c r="Q14" s="31">
        <v>1734316</v>
      </c>
      <c r="R14" s="31">
        <v>1734316</v>
      </c>
      <c r="S14" s="31">
        <v>1331114</v>
      </c>
      <c r="T14" s="36">
        <f t="shared" si="6"/>
        <v>0.76751526250118207</v>
      </c>
      <c r="U14" s="36">
        <f t="shared" si="7"/>
        <v>38.051486830926081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2563149</v>
      </c>
      <c r="E16" s="31">
        <v>2378187</v>
      </c>
      <c r="F16" s="31">
        <v>23577</v>
      </c>
      <c r="G16" s="36">
        <f t="shared" si="0"/>
        <v>9.1984508118724273E-3</v>
      </c>
      <c r="H16" s="31">
        <v>73623</v>
      </c>
      <c r="I16" s="36">
        <f t="shared" si="1"/>
        <v>2.8723652038956767E-2</v>
      </c>
      <c r="J16" s="31">
        <v>33858</v>
      </c>
      <c r="K16" s="36">
        <f t="shared" si="2"/>
        <v>1.4236895584745859E-2</v>
      </c>
      <c r="L16" s="31">
        <v>0</v>
      </c>
      <c r="M16" s="36">
        <f t="shared" si="3"/>
        <v>0</v>
      </c>
      <c r="N16" s="31">
        <f t="shared" si="4"/>
        <v>131058</v>
      </c>
      <c r="O16" s="36">
        <f t="shared" si="5"/>
        <v>5.5108366162963635E-2</v>
      </c>
      <c r="P16" s="31">
        <v>790436</v>
      </c>
      <c r="Q16" s="31">
        <v>3187413</v>
      </c>
      <c r="R16" s="31">
        <v>3187413</v>
      </c>
      <c r="S16" s="31">
        <v>1650936</v>
      </c>
      <c r="T16" s="36">
        <f t="shared" si="6"/>
        <v>0.51795484300277372</v>
      </c>
      <c r="U16" s="36">
        <f t="shared" si="7"/>
        <v>-0.95716541250651543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4623</v>
      </c>
      <c r="R17" s="31">
        <v>-1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300000</v>
      </c>
      <c r="E18" s="31">
        <v>300000</v>
      </c>
      <c r="F18" s="31">
        <v>21124</v>
      </c>
      <c r="G18" s="36">
        <f t="shared" si="0"/>
        <v>7.0413333333333328E-2</v>
      </c>
      <c r="H18" s="31">
        <v>34388</v>
      </c>
      <c r="I18" s="36">
        <f t="shared" si="1"/>
        <v>0.11462666666666667</v>
      </c>
      <c r="J18" s="31">
        <v>25248</v>
      </c>
      <c r="K18" s="36">
        <f t="shared" si="2"/>
        <v>8.4159999999999999E-2</v>
      </c>
      <c r="L18" s="31">
        <v>0</v>
      </c>
      <c r="M18" s="36">
        <f t="shared" si="3"/>
        <v>0</v>
      </c>
      <c r="N18" s="31">
        <f t="shared" si="4"/>
        <v>80760</v>
      </c>
      <c r="O18" s="36">
        <f t="shared" si="5"/>
        <v>0.26919999999999999</v>
      </c>
      <c r="P18" s="31">
        <v>4032300</v>
      </c>
      <c r="Q18" s="31">
        <v>1300000</v>
      </c>
      <c r="R18" s="31">
        <v>7300000</v>
      </c>
      <c r="S18" s="31">
        <v>5099305</v>
      </c>
      <c r="T18" s="36">
        <f t="shared" si="6"/>
        <v>0.69853493150684931</v>
      </c>
      <c r="U18" s="36">
        <f t="shared" si="7"/>
        <v>-0.99373856111896441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7322289</v>
      </c>
      <c r="E19" s="32">
        <f>SUM(E11:E18)</f>
        <v>5117327</v>
      </c>
      <c r="F19" s="32">
        <f>SUM(F11:F18)</f>
        <v>186047</v>
      </c>
      <c r="G19" s="37">
        <f t="shared" si="0"/>
        <v>2.5408311526627807E-2</v>
      </c>
      <c r="H19" s="32">
        <f>SUM(H11:H18)</f>
        <v>157959</v>
      </c>
      <c r="I19" s="37">
        <f t="shared" si="1"/>
        <v>2.1572352579910463E-2</v>
      </c>
      <c r="J19" s="32">
        <f>SUM(J11:J18)</f>
        <v>524772</v>
      </c>
      <c r="K19" s="37">
        <f t="shared" si="2"/>
        <v>0.10254806855219531</v>
      </c>
      <c r="L19" s="32">
        <f>SUM(L11:L18)</f>
        <v>0</v>
      </c>
      <c r="M19" s="37">
        <f t="shared" si="3"/>
        <v>0</v>
      </c>
      <c r="N19" s="32">
        <f t="shared" si="4"/>
        <v>868778</v>
      </c>
      <c r="O19" s="37">
        <f t="shared" si="5"/>
        <v>0.16977183596045356</v>
      </c>
      <c r="P19" s="32">
        <f>SUM(P11:P18)</f>
        <v>5270140</v>
      </c>
      <c r="Q19" s="32">
        <f>SUM(Q11:Q18)</f>
        <v>9746352</v>
      </c>
      <c r="R19" s="32">
        <f>SUM(R11:R18)</f>
        <v>14241728</v>
      </c>
      <c r="S19" s="32">
        <f>SUM(S11:S18)</f>
        <v>8518742</v>
      </c>
      <c r="T19" s="37">
        <f t="shared" si="6"/>
        <v>0.59815367910410866</v>
      </c>
      <c r="U19" s="37">
        <f t="shared" si="7"/>
        <v>-0.90042541564360723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115284351</v>
      </c>
      <c r="E26" s="31">
        <v>115284348</v>
      </c>
      <c r="F26" s="31">
        <v>3364</v>
      </c>
      <c r="G26" s="36">
        <f t="shared" si="0"/>
        <v>2.9180022880989284E-5</v>
      </c>
      <c r="H26" s="31">
        <v>16597</v>
      </c>
      <c r="I26" s="36">
        <f t="shared" si="1"/>
        <v>1.439657668715158E-4</v>
      </c>
      <c r="J26" s="31">
        <v>23777</v>
      </c>
      <c r="K26" s="36">
        <f t="shared" si="2"/>
        <v>2.0624655829254462E-4</v>
      </c>
      <c r="L26" s="31">
        <v>0</v>
      </c>
      <c r="M26" s="36">
        <f t="shared" si="3"/>
        <v>0</v>
      </c>
      <c r="N26" s="31">
        <f t="shared" si="4"/>
        <v>43738</v>
      </c>
      <c r="O26" s="36">
        <f t="shared" si="5"/>
        <v>3.7939235255075561E-4</v>
      </c>
      <c r="P26" s="31">
        <v>1362</v>
      </c>
      <c r="Q26" s="31">
        <v>92364656</v>
      </c>
      <c r="R26" s="31">
        <v>92364656</v>
      </c>
      <c r="S26" s="31">
        <v>22521</v>
      </c>
      <c r="T26" s="36">
        <f t="shared" si="6"/>
        <v>2.4382703271259951E-4</v>
      </c>
      <c r="U26" s="36">
        <f t="shared" si="7"/>
        <v>16.45741556534508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115284351</v>
      </c>
      <c r="E27" s="32">
        <f>SUM(E20:E26)</f>
        <v>115284348</v>
      </c>
      <c r="F27" s="32">
        <f>SUM(F20:F26)</f>
        <v>3364</v>
      </c>
      <c r="G27" s="37">
        <f t="shared" si="0"/>
        <v>2.9180022880989284E-5</v>
      </c>
      <c r="H27" s="32">
        <f>SUM(H20:H26)</f>
        <v>16597</v>
      </c>
      <c r="I27" s="37">
        <f t="shared" si="1"/>
        <v>1.439657668715158E-4</v>
      </c>
      <c r="J27" s="32">
        <f>SUM(J20:J26)</f>
        <v>23777</v>
      </c>
      <c r="K27" s="37">
        <f t="shared" si="2"/>
        <v>2.0624655829254462E-4</v>
      </c>
      <c r="L27" s="32">
        <f>SUM(L20:L26)</f>
        <v>0</v>
      </c>
      <c r="M27" s="37">
        <f t="shared" si="3"/>
        <v>0</v>
      </c>
      <c r="N27" s="32">
        <f t="shared" si="4"/>
        <v>43738</v>
      </c>
      <c r="O27" s="37">
        <f t="shared" si="5"/>
        <v>3.7939235255075561E-4</v>
      </c>
      <c r="P27" s="32">
        <f>SUM(P20:P26)</f>
        <v>1362</v>
      </c>
      <c r="Q27" s="32">
        <f>SUM(Q20:Q26)</f>
        <v>92364656</v>
      </c>
      <c r="R27" s="32">
        <f>SUM(R20:R26)</f>
        <v>92364656</v>
      </c>
      <c r="S27" s="32">
        <f>SUM(S20:S26)</f>
        <v>22521</v>
      </c>
      <c r="T27" s="37">
        <f t="shared" si="6"/>
        <v>2.4382703271259951E-4</v>
      </c>
      <c r="U27" s="37">
        <f t="shared" si="7"/>
        <v>16.45741556534508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0</v>
      </c>
      <c r="E35" s="32">
        <f>SUM(E28:E34)</f>
        <v>0</v>
      </c>
      <c r="F35" s="32">
        <f>SUM(F28:F34)</f>
        <v>0</v>
      </c>
      <c r="G35" s="37">
        <f t="shared" si="0"/>
        <v>0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0</v>
      </c>
      <c r="O35" s="37">
        <f t="shared" si="5"/>
        <v>0</v>
      </c>
      <c r="P35" s="32">
        <f>SUM(P28:P34)</f>
        <v>0</v>
      </c>
      <c r="Q35" s="32">
        <f>SUM(Q28:Q34)</f>
        <v>0</v>
      </c>
      <c r="R35" s="32">
        <f>SUM(R28:R34)</f>
        <v>0</v>
      </c>
      <c r="S35" s="32">
        <f>SUM(S28:S34)</f>
        <v>0</v>
      </c>
      <c r="T35" s="37">
        <f t="shared" si="6"/>
        <v>0</v>
      </c>
      <c r="U35" s="37">
        <f t="shared" si="7"/>
        <v>0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136539</v>
      </c>
      <c r="E39" s="31">
        <v>431536</v>
      </c>
      <c r="F39" s="31">
        <v>78888</v>
      </c>
      <c r="G39" s="36">
        <f t="shared" si="0"/>
        <v>0.57776898908004304</v>
      </c>
      <c r="H39" s="31">
        <v>125355</v>
      </c>
      <c r="I39" s="36">
        <f t="shared" si="1"/>
        <v>0.91808933711247331</v>
      </c>
      <c r="J39" s="31">
        <v>118863</v>
      </c>
      <c r="K39" s="36">
        <f t="shared" si="2"/>
        <v>0.27544167809869863</v>
      </c>
      <c r="L39" s="31">
        <v>0</v>
      </c>
      <c r="M39" s="36">
        <f t="shared" si="3"/>
        <v>0</v>
      </c>
      <c r="N39" s="31">
        <f t="shared" si="4"/>
        <v>323106</v>
      </c>
      <c r="O39" s="36">
        <f t="shared" si="5"/>
        <v>0.74873475214118868</v>
      </c>
      <c r="P39" s="31">
        <v>54698</v>
      </c>
      <c r="Q39" s="31">
        <v>128811</v>
      </c>
      <c r="R39" s="31">
        <v>128812</v>
      </c>
      <c r="S39" s="31">
        <v>122978</v>
      </c>
      <c r="T39" s="36">
        <f t="shared" si="6"/>
        <v>0.95470918858491449</v>
      </c>
      <c r="U39" s="36">
        <f t="shared" si="7"/>
        <v>1.1730776262386193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136539</v>
      </c>
      <c r="E40" s="32">
        <f>SUM(E36:E39)</f>
        <v>431536</v>
      </c>
      <c r="F40" s="32">
        <f>SUM(F36:F39)</f>
        <v>78888</v>
      </c>
      <c r="G40" s="37">
        <f t="shared" si="0"/>
        <v>0.57776898908004304</v>
      </c>
      <c r="H40" s="32">
        <f>SUM(H36:H39)</f>
        <v>125355</v>
      </c>
      <c r="I40" s="37">
        <f t="shared" si="1"/>
        <v>0.91808933711247331</v>
      </c>
      <c r="J40" s="32">
        <f>SUM(J36:J39)</f>
        <v>118863</v>
      </c>
      <c r="K40" s="37">
        <f t="shared" si="2"/>
        <v>0.27544167809869863</v>
      </c>
      <c r="L40" s="32">
        <f>SUM(L36:L39)</f>
        <v>0</v>
      </c>
      <c r="M40" s="37">
        <f t="shared" si="3"/>
        <v>0</v>
      </c>
      <c r="N40" s="32">
        <f t="shared" si="4"/>
        <v>323106</v>
      </c>
      <c r="O40" s="37">
        <f t="shared" si="5"/>
        <v>0.74873475214118868</v>
      </c>
      <c r="P40" s="32">
        <f>SUM(P36:P39)</f>
        <v>54698</v>
      </c>
      <c r="Q40" s="32">
        <f>SUM(Q36:Q39)</f>
        <v>128811</v>
      </c>
      <c r="R40" s="32">
        <f>SUM(R36:R39)</f>
        <v>128812</v>
      </c>
      <c r="S40" s="32">
        <f>SUM(S36:S39)</f>
        <v>122978</v>
      </c>
      <c r="T40" s="37">
        <f t="shared" si="6"/>
        <v>0.95470918858491449</v>
      </c>
      <c r="U40" s="37">
        <f t="shared" si="7"/>
        <v>1.1730776262386193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27027862</v>
      </c>
      <c r="E46" s="31">
        <v>26864397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26720059</v>
      </c>
      <c r="R46" s="31">
        <v>24607547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27027862</v>
      </c>
      <c r="E47" s="32">
        <f>SUM(E41:E46)</f>
        <v>26864397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26720059</v>
      </c>
      <c r="R47" s="32">
        <f>SUM(R41:R46)</f>
        <v>24607547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152300145</v>
      </c>
      <c r="E54" s="32">
        <f>SUM(E8:E9,E11:E18,E20:E26,E28:E34,E36:E39,E41:E46,E48:E52)</f>
        <v>150290502</v>
      </c>
      <c r="F54" s="32">
        <f>SUM(F8:F9,F11:F18,F20:F26,F28:F34,F36:F39,F41:F46,F48:F52)</f>
        <v>833565</v>
      </c>
      <c r="G54" s="37">
        <f t="shared" si="0"/>
        <v>5.4731727274455319E-3</v>
      </c>
      <c r="H54" s="32">
        <f>SUM(H8:H9,H11:H18,H20:H26,H28:H34,H36:H39,H41:H46,H48:H52)</f>
        <v>1066958</v>
      </c>
      <c r="I54" s="37">
        <f t="shared" si="1"/>
        <v>7.0056269480242451E-3</v>
      </c>
      <c r="J54" s="32">
        <f>SUM(J8:J9,J11:J18,J20:J26,J28:J34,J36:J39,J41:J46,J48:J52)</f>
        <v>824653</v>
      </c>
      <c r="K54" s="37">
        <f t="shared" si="2"/>
        <v>5.4870599873304039E-3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2725176</v>
      </c>
      <c r="O54" s="37">
        <f t="shared" si="5"/>
        <v>1.8132722718565409E-2</v>
      </c>
      <c r="P54" s="32">
        <f>SUM(P8:P9,P11:P18,P20:P26,P28:P34,P36:P39,P41:P46,P48:P52)</f>
        <v>5471127</v>
      </c>
      <c r="Q54" s="32">
        <f>SUM(Q8:Q9,Q11:Q18,Q20:Q26,Q28:Q34,Q36:Q39,Q41:Q46,Q48:Q52)</f>
        <v>130823904</v>
      </c>
      <c r="R54" s="32">
        <f>SUM(R8:R9,R11:R18,R20:R26,R28:R34,R36:R39,R41:R46,R48:R52)</f>
        <v>133714629</v>
      </c>
      <c r="S54" s="32">
        <f>SUM(S8:S9,S11:S18,S20:S26,S28:S34,S36:S39,S41:S46,S48:S52)</f>
        <v>10642316</v>
      </c>
      <c r="T54" s="37">
        <f t="shared" si="6"/>
        <v>7.958976575405223E-2</v>
      </c>
      <c r="U54" s="37">
        <f t="shared" si="7"/>
        <v>-0.84927182278897928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7651</v>
      </c>
      <c r="E57" s="31">
        <v>7651</v>
      </c>
      <c r="F57" s="31">
        <v>8595</v>
      </c>
      <c r="G57" s="36">
        <f t="shared" ref="G57:G85" si="8">IF(($D57      =0),0,($F57      /$D57      ))</f>
        <v>1.1233825643706705</v>
      </c>
      <c r="H57" s="31">
        <v>11743</v>
      </c>
      <c r="I57" s="36">
        <f t="shared" ref="I57:I85" si="9">IF(($D57      =0),0,($H57      /$D57      ))</f>
        <v>1.5348320480982878</v>
      </c>
      <c r="J57" s="31">
        <v>5117</v>
      </c>
      <c r="K57" s="36">
        <f t="shared" ref="K57:K85" si="10">IF(($E57      =0),0,($J57      /$E57      ))</f>
        <v>0.6688014638609332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25455</v>
      </c>
      <c r="O57" s="36">
        <f t="shared" ref="O57:O85" si="13">IF(($E57      =0),0,($N57      /$E57      ))</f>
        <v>3.3270160763298917</v>
      </c>
      <c r="P57" s="31">
        <v>2496</v>
      </c>
      <c r="Q57" s="31">
        <v>7266</v>
      </c>
      <c r="R57" s="31">
        <v>7266</v>
      </c>
      <c r="S57" s="31">
        <v>14290</v>
      </c>
      <c r="T57" s="36">
        <f t="shared" ref="T57:T85" si="14">IF(($R57      =0),0,($S57      /$R57      ))</f>
        <v>1.9666941921277181</v>
      </c>
      <c r="U57" s="36">
        <f t="shared" ref="U57:U85" si="15">IF(($P57      =0),0,(($J57      /$P57      )-1))</f>
        <v>1.0500801282051282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7651</v>
      </c>
      <c r="E58" s="32">
        <f>E57</f>
        <v>7651</v>
      </c>
      <c r="F58" s="32">
        <f>F57</f>
        <v>8595</v>
      </c>
      <c r="G58" s="37">
        <f t="shared" si="8"/>
        <v>1.1233825643706705</v>
      </c>
      <c r="H58" s="32">
        <f>H57</f>
        <v>11743</v>
      </c>
      <c r="I58" s="37">
        <f t="shared" si="9"/>
        <v>1.5348320480982878</v>
      </c>
      <c r="J58" s="32">
        <f>J57</f>
        <v>5117</v>
      </c>
      <c r="K58" s="37">
        <f t="shared" si="10"/>
        <v>0.6688014638609332</v>
      </c>
      <c r="L58" s="32">
        <f>L57</f>
        <v>0</v>
      </c>
      <c r="M58" s="37">
        <f t="shared" si="11"/>
        <v>0</v>
      </c>
      <c r="N58" s="32">
        <f t="shared" si="12"/>
        <v>25455</v>
      </c>
      <c r="O58" s="37">
        <f t="shared" si="13"/>
        <v>3.3270160763298917</v>
      </c>
      <c r="P58" s="32">
        <f>P57</f>
        <v>2496</v>
      </c>
      <c r="Q58" s="32">
        <f>Q57</f>
        <v>7266</v>
      </c>
      <c r="R58" s="32">
        <f>R57</f>
        <v>7266</v>
      </c>
      <c r="S58" s="32">
        <f>S57</f>
        <v>14290</v>
      </c>
      <c r="T58" s="37">
        <f t="shared" si="14"/>
        <v>1.9666941921277181</v>
      </c>
      <c r="U58" s="37">
        <f t="shared" si="15"/>
        <v>1.0500801282051282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-36784</v>
      </c>
      <c r="E68" s="31">
        <v>-38590</v>
      </c>
      <c r="F68" s="31">
        <v>-10794</v>
      </c>
      <c r="G68" s="36">
        <f t="shared" si="8"/>
        <v>0.29344280121792082</v>
      </c>
      <c r="H68" s="31">
        <v>-9609</v>
      </c>
      <c r="I68" s="36">
        <f t="shared" si="9"/>
        <v>0.26122770769899956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-20403</v>
      </c>
      <c r="O68" s="36">
        <f t="shared" si="13"/>
        <v>0.52871210158072035</v>
      </c>
      <c r="P68" s="31">
        <v>-2949</v>
      </c>
      <c r="Q68" s="31">
        <v>-33341</v>
      </c>
      <c r="R68" s="31">
        <v>-33341</v>
      </c>
      <c r="S68" s="31">
        <v>-11089</v>
      </c>
      <c r="T68" s="36">
        <f t="shared" si="14"/>
        <v>0.33259350349419631</v>
      </c>
      <c r="U68" s="36">
        <f t="shared" si="15"/>
        <v>-1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100000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83000</v>
      </c>
      <c r="K69" s="36">
        <f t="shared" si="10"/>
        <v>0.83</v>
      </c>
      <c r="L69" s="31">
        <v>0</v>
      </c>
      <c r="M69" s="36">
        <f t="shared" si="11"/>
        <v>0</v>
      </c>
      <c r="N69" s="31">
        <f t="shared" si="12"/>
        <v>83000</v>
      </c>
      <c r="O69" s="36">
        <f t="shared" si="13"/>
        <v>0.83</v>
      </c>
      <c r="P69" s="31">
        <v>-50500</v>
      </c>
      <c r="Q69" s="31">
        <v>0</v>
      </c>
      <c r="R69" s="31">
        <v>1</v>
      </c>
      <c r="S69" s="31">
        <v>0</v>
      </c>
      <c r="T69" s="36">
        <f t="shared" si="14"/>
        <v>0</v>
      </c>
      <c r="U69" s="36">
        <f t="shared" si="15"/>
        <v>-2.6435643564356432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-36784</v>
      </c>
      <c r="E70" s="32">
        <f>SUM(E64:E69)</f>
        <v>61410</v>
      </c>
      <c r="F70" s="32">
        <f>SUM(F64:F69)</f>
        <v>-10794</v>
      </c>
      <c r="G70" s="37">
        <f t="shared" si="8"/>
        <v>0.29344280121792082</v>
      </c>
      <c r="H70" s="32">
        <f>SUM(H64:H69)</f>
        <v>-9609</v>
      </c>
      <c r="I70" s="37">
        <f t="shared" si="9"/>
        <v>0.26122770769899956</v>
      </c>
      <c r="J70" s="32">
        <f>SUM(J64:J69)</f>
        <v>83000</v>
      </c>
      <c r="K70" s="37">
        <f t="shared" si="10"/>
        <v>1.3515714053085817</v>
      </c>
      <c r="L70" s="32">
        <f>SUM(L64:L69)</f>
        <v>0</v>
      </c>
      <c r="M70" s="37">
        <f t="shared" si="11"/>
        <v>0</v>
      </c>
      <c r="N70" s="32">
        <f t="shared" si="12"/>
        <v>62597</v>
      </c>
      <c r="O70" s="37">
        <f t="shared" si="13"/>
        <v>1.0193290994951962</v>
      </c>
      <c r="P70" s="32">
        <f>SUM(P64:P69)</f>
        <v>-53449</v>
      </c>
      <c r="Q70" s="32">
        <f>SUM(Q64:Q69)</f>
        <v>-33341</v>
      </c>
      <c r="R70" s="32">
        <f>SUM(R64:R69)</f>
        <v>-33340</v>
      </c>
      <c r="S70" s="32">
        <f>SUM(S64:S69)</f>
        <v>-11089</v>
      </c>
      <c r="T70" s="37">
        <f t="shared" si="14"/>
        <v>0.33260347930413919</v>
      </c>
      <c r="U70" s="37">
        <f t="shared" si="15"/>
        <v>-2.5528821867574698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-2762004</v>
      </c>
      <c r="E77" s="31">
        <v>-2762004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-2762004</v>
      </c>
      <c r="E78" s="32">
        <f>SUM(E71:E77)</f>
        <v>-2762004</v>
      </c>
      <c r="F78" s="32">
        <f>SUM(F71:F77)</f>
        <v>0</v>
      </c>
      <c r="G78" s="37">
        <f t="shared" si="8"/>
        <v>0</v>
      </c>
      <c r="H78" s="32">
        <f>SUM(H71:H77)</f>
        <v>0</v>
      </c>
      <c r="I78" s="37">
        <f t="shared" si="9"/>
        <v>0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0</v>
      </c>
      <c r="O78" s="37">
        <f t="shared" si="13"/>
        <v>0</v>
      </c>
      <c r="P78" s="32">
        <f>SUM(P71:P77)</f>
        <v>0</v>
      </c>
      <c r="Q78" s="32">
        <f>SUM(Q71:Q77)</f>
        <v>0</v>
      </c>
      <c r="R78" s="32">
        <f>SUM(R71:R77)</f>
        <v>0</v>
      </c>
      <c r="S78" s="32">
        <f>SUM(S71:S77)</f>
        <v>0</v>
      </c>
      <c r="T78" s="37">
        <f t="shared" si="14"/>
        <v>0</v>
      </c>
      <c r="U78" s="37">
        <f t="shared" si="15"/>
        <v>0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-2791137</v>
      </c>
      <c r="E85" s="32">
        <f>SUM(E57,E59:E62,E64:E69,E71:E77,E79:E83)</f>
        <v>-2692943</v>
      </c>
      <c r="F85" s="32">
        <f>SUM(F57,F59:F62,F64:F69,F71:F77,F79:F83)</f>
        <v>-2199</v>
      </c>
      <c r="G85" s="37">
        <f t="shared" si="8"/>
        <v>7.8785097256064464E-4</v>
      </c>
      <c r="H85" s="32">
        <f>SUM(H57,H59:H62,H64:H69,H71:H77,H79:H83)</f>
        <v>2134</v>
      </c>
      <c r="I85" s="37">
        <f t="shared" si="9"/>
        <v>-7.6456297200746507E-4</v>
      </c>
      <c r="J85" s="32">
        <f>SUM(J57,J59:J62,J64:J69,J71:J77,J79:J83)</f>
        <v>88117</v>
      </c>
      <c r="K85" s="37">
        <f t="shared" si="10"/>
        <v>-3.2721450101246108E-2</v>
      </c>
      <c r="L85" s="32">
        <f>SUM(L57,L59:L62,L64:L69,L71:L77,L79:L83)</f>
        <v>0</v>
      </c>
      <c r="M85" s="37">
        <f t="shared" si="11"/>
        <v>0</v>
      </c>
      <c r="N85" s="32">
        <f t="shared" si="12"/>
        <v>88052</v>
      </c>
      <c r="O85" s="37">
        <f t="shared" si="13"/>
        <v>-3.2697312939783722E-2</v>
      </c>
      <c r="P85" s="32">
        <f>SUM(P57,P59:P62,P64:P69,P71:P77,P79:P83)</f>
        <v>-50953</v>
      </c>
      <c r="Q85" s="32">
        <f>SUM(Q57,Q59:Q62,Q64:Q69,Q71:Q77,Q79:Q83)</f>
        <v>-26075</v>
      </c>
      <c r="R85" s="32">
        <f>SUM(R57,R59:R62,R64:R69,R71:R77,R79:R83)</f>
        <v>-26074</v>
      </c>
      <c r="S85" s="32">
        <f>SUM(S57,S59:S62,S64:S69,S71:S77,S79:S83)</f>
        <v>3201</v>
      </c>
      <c r="T85" s="37">
        <f t="shared" si="14"/>
        <v>-0.12276597376697093</v>
      </c>
      <c r="U85" s="37">
        <f t="shared" si="15"/>
        <v>-2.7293780542853217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202970250</v>
      </c>
      <c r="E88" s="31">
        <v>203806308</v>
      </c>
      <c r="F88" s="31">
        <v>106366177</v>
      </c>
      <c r="G88" s="36">
        <f t="shared" ref="G88:G99" si="16">IF(($D88      =0),0,($F88      /$D88      ))</f>
        <v>0.52404811542578289</v>
      </c>
      <c r="H88" s="31">
        <v>25322000</v>
      </c>
      <c r="I88" s="36">
        <f t="shared" ref="I88:I99" si="17">IF(($D88      =0),0,($H88      /$D88      ))</f>
        <v>0.12475719963886334</v>
      </c>
      <c r="J88" s="31">
        <v>70816762</v>
      </c>
      <c r="K88" s="36">
        <f t="shared" ref="K88:K99" si="18">IF(($E88      =0),0,($J88      /$E88      ))</f>
        <v>0.34747090359931354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202504939</v>
      </c>
      <c r="O88" s="36">
        <f t="shared" ref="O88:O99" si="21">IF(($E88      =0),0,($N88      /$E88      ))</f>
        <v>0.99361467752018751</v>
      </c>
      <c r="P88" s="31">
        <v>60057164</v>
      </c>
      <c r="Q88" s="31">
        <v>194404250</v>
      </c>
      <c r="R88" s="31">
        <v>194900258</v>
      </c>
      <c r="S88" s="31">
        <v>190078844</v>
      </c>
      <c r="T88" s="36">
        <f t="shared" ref="T88:T99" si="22">IF(($R88      =0),0,($S88      /$R88      ))</f>
        <v>0.97526214665144262</v>
      </c>
      <c r="U88" s="36">
        <f t="shared" ref="U88:U99" si="23">IF(($P88      =0),0,(($J88      /$P88      )-1))</f>
        <v>0.17915594549219804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30649000</v>
      </c>
      <c r="E89" s="31">
        <v>30649000</v>
      </c>
      <c r="F89" s="31">
        <v>0</v>
      </c>
      <c r="G89" s="36">
        <f t="shared" si="16"/>
        <v>0</v>
      </c>
      <c r="H89" s="31">
        <v>0</v>
      </c>
      <c r="I89" s="36">
        <f t="shared" si="17"/>
        <v>0</v>
      </c>
      <c r="J89" s="31">
        <v>205736</v>
      </c>
      <c r="K89" s="36">
        <f t="shared" si="18"/>
        <v>6.7126496786192045E-3</v>
      </c>
      <c r="L89" s="31">
        <v>0</v>
      </c>
      <c r="M89" s="36">
        <f t="shared" si="19"/>
        <v>0</v>
      </c>
      <c r="N89" s="31">
        <f t="shared" si="20"/>
        <v>205736</v>
      </c>
      <c r="O89" s="36">
        <f t="shared" si="21"/>
        <v>6.7126496786192045E-3</v>
      </c>
      <c r="P89" s="31">
        <v>0</v>
      </c>
      <c r="Q89" s="31">
        <v>29433000</v>
      </c>
      <c r="R89" s="31">
        <v>29433000</v>
      </c>
      <c r="S89" s="31">
        <v>160529</v>
      </c>
      <c r="T89" s="36">
        <f t="shared" si="22"/>
        <v>5.4540481772160504E-3</v>
      </c>
      <c r="U89" s="36">
        <f t="shared" si="23"/>
        <v>0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96438415</v>
      </c>
      <c r="E90" s="31">
        <v>96438415</v>
      </c>
      <c r="F90" s="31">
        <v>481301</v>
      </c>
      <c r="G90" s="36">
        <f t="shared" si="16"/>
        <v>4.9907601654382234E-3</v>
      </c>
      <c r="H90" s="31">
        <v>-128066232</v>
      </c>
      <c r="I90" s="36">
        <f t="shared" si="17"/>
        <v>-1.3279586977865616</v>
      </c>
      <c r="J90" s="31">
        <v>103749052</v>
      </c>
      <c r="K90" s="36">
        <f t="shared" si="18"/>
        <v>1.0758062749164843</v>
      </c>
      <c r="L90" s="31">
        <v>0</v>
      </c>
      <c r="M90" s="36">
        <f t="shared" si="19"/>
        <v>0</v>
      </c>
      <c r="N90" s="31">
        <f t="shared" si="20"/>
        <v>-23835879</v>
      </c>
      <c r="O90" s="36">
        <f t="shared" si="21"/>
        <v>-0.24716166270463902</v>
      </c>
      <c r="P90" s="31">
        <v>23995517</v>
      </c>
      <c r="Q90" s="31">
        <v>3610794</v>
      </c>
      <c r="R90" s="31">
        <v>89970300</v>
      </c>
      <c r="S90" s="31">
        <v>25274126</v>
      </c>
      <c r="T90" s="36">
        <f t="shared" si="22"/>
        <v>0.28091632460934329</v>
      </c>
      <c r="U90" s="36">
        <f t="shared" si="23"/>
        <v>3.3236847949556578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330057665</v>
      </c>
      <c r="E91" s="32">
        <f>SUM(E88:E90)</f>
        <v>330893723</v>
      </c>
      <c r="F91" s="32">
        <f>SUM(F88:F90)</f>
        <v>106847478</v>
      </c>
      <c r="G91" s="37">
        <f t="shared" si="16"/>
        <v>0.32372366810508701</v>
      </c>
      <c r="H91" s="32">
        <f>SUM(H88:H90)</f>
        <v>-102744232</v>
      </c>
      <c r="I91" s="37">
        <f t="shared" si="17"/>
        <v>-0.31129176169867168</v>
      </c>
      <c r="J91" s="32">
        <f>SUM(J88:J90)</f>
        <v>174771550</v>
      </c>
      <c r="K91" s="37">
        <f t="shared" si="18"/>
        <v>0.52818031244430708</v>
      </c>
      <c r="L91" s="32">
        <f>SUM(L88:L90)</f>
        <v>0</v>
      </c>
      <c r="M91" s="37">
        <f t="shared" si="19"/>
        <v>0</v>
      </c>
      <c r="N91" s="32">
        <f t="shared" si="20"/>
        <v>178874796</v>
      </c>
      <c r="O91" s="37">
        <f t="shared" si="21"/>
        <v>0.5405808075724664</v>
      </c>
      <c r="P91" s="32">
        <f>SUM(P88:P90)</f>
        <v>84052681</v>
      </c>
      <c r="Q91" s="32">
        <f>SUM(Q88:Q90)</f>
        <v>227448044</v>
      </c>
      <c r="R91" s="32">
        <f>SUM(R88:R90)</f>
        <v>314303558</v>
      </c>
      <c r="S91" s="32">
        <f>SUM(S88:S90)</f>
        <v>215513499</v>
      </c>
      <c r="T91" s="37">
        <f t="shared" si="22"/>
        <v>0.68568583942024608</v>
      </c>
      <c r="U91" s="37">
        <f t="shared" si="23"/>
        <v>1.0793096415330288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44529248</v>
      </c>
      <c r="E92" s="31">
        <v>44529248</v>
      </c>
      <c r="F92" s="31">
        <v>7118611</v>
      </c>
      <c r="G92" s="36">
        <f t="shared" si="16"/>
        <v>0.15986371474317285</v>
      </c>
      <c r="H92" s="31">
        <v>10830645</v>
      </c>
      <c r="I92" s="36">
        <f t="shared" si="17"/>
        <v>0.24322541894262395</v>
      </c>
      <c r="J92" s="31">
        <v>10437711</v>
      </c>
      <c r="K92" s="36">
        <f t="shared" si="18"/>
        <v>0.23440124117972977</v>
      </c>
      <c r="L92" s="31">
        <v>0</v>
      </c>
      <c r="M92" s="36">
        <f t="shared" si="19"/>
        <v>0</v>
      </c>
      <c r="N92" s="31">
        <f t="shared" si="20"/>
        <v>28386967</v>
      </c>
      <c r="O92" s="36">
        <f t="shared" si="21"/>
        <v>0.63749037486552662</v>
      </c>
      <c r="P92" s="31">
        <v>11309816</v>
      </c>
      <c r="Q92" s="31">
        <v>61333162</v>
      </c>
      <c r="R92" s="31">
        <v>61358329</v>
      </c>
      <c r="S92" s="31">
        <v>29887336</v>
      </c>
      <c r="T92" s="36">
        <f t="shared" si="22"/>
        <v>0.48709501199095562</v>
      </c>
      <c r="U92" s="36">
        <f t="shared" si="23"/>
        <v>-7.7110449895913424E-2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5284254</v>
      </c>
      <c r="E93" s="31">
        <v>4713505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5952477</v>
      </c>
      <c r="R93" s="31">
        <v>5892407</v>
      </c>
      <c r="S93" s="31">
        <v>1687197</v>
      </c>
      <c r="T93" s="36">
        <f t="shared" si="22"/>
        <v>0.28633409063562648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1811356</v>
      </c>
      <c r="E94" s="31">
        <v>5750171</v>
      </c>
      <c r="F94" s="31">
        <v>910130</v>
      </c>
      <c r="G94" s="36">
        <f t="shared" si="16"/>
        <v>0.5024578271747796</v>
      </c>
      <c r="H94" s="31">
        <v>481567</v>
      </c>
      <c r="I94" s="36">
        <f t="shared" si="17"/>
        <v>0.26585994139197378</v>
      </c>
      <c r="J94" s="31">
        <v>2176894</v>
      </c>
      <c r="K94" s="36">
        <f t="shared" si="18"/>
        <v>0.37857900225923719</v>
      </c>
      <c r="L94" s="31">
        <v>0</v>
      </c>
      <c r="M94" s="36">
        <f t="shared" si="19"/>
        <v>0</v>
      </c>
      <c r="N94" s="31">
        <f t="shared" si="20"/>
        <v>3568591</v>
      </c>
      <c r="O94" s="36">
        <f t="shared" si="21"/>
        <v>0.62060606545440122</v>
      </c>
      <c r="P94" s="31">
        <v>793208</v>
      </c>
      <c r="Q94" s="31">
        <v>4687254</v>
      </c>
      <c r="R94" s="31">
        <v>5404766</v>
      </c>
      <c r="S94" s="31">
        <v>1765771</v>
      </c>
      <c r="T94" s="36">
        <f t="shared" si="22"/>
        <v>0.32670628108598965</v>
      </c>
      <c r="U94" s="36">
        <f t="shared" si="23"/>
        <v>1.7444176054704439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1680000</v>
      </c>
      <c r="E95" s="31">
        <v>1680000</v>
      </c>
      <c r="F95" s="31">
        <v>95000</v>
      </c>
      <c r="G95" s="36">
        <f t="shared" si="16"/>
        <v>5.6547619047619048E-2</v>
      </c>
      <c r="H95" s="31">
        <v>40000</v>
      </c>
      <c r="I95" s="36">
        <f t="shared" si="17"/>
        <v>2.3809523809523808E-2</v>
      </c>
      <c r="J95" s="31">
        <v>30000</v>
      </c>
      <c r="K95" s="36">
        <f t="shared" si="18"/>
        <v>1.7857142857142856E-2</v>
      </c>
      <c r="L95" s="31">
        <v>0</v>
      </c>
      <c r="M95" s="36">
        <f t="shared" si="19"/>
        <v>0</v>
      </c>
      <c r="N95" s="31">
        <f t="shared" si="20"/>
        <v>165000</v>
      </c>
      <c r="O95" s="36">
        <f t="shared" si="21"/>
        <v>9.8214285714285712E-2</v>
      </c>
      <c r="P95" s="31">
        <v>47000</v>
      </c>
      <c r="Q95" s="31">
        <v>1575000</v>
      </c>
      <c r="R95" s="31">
        <v>1575000</v>
      </c>
      <c r="S95" s="31">
        <v>167000</v>
      </c>
      <c r="T95" s="36">
        <f t="shared" si="22"/>
        <v>0.10603174603174603</v>
      </c>
      <c r="U95" s="36">
        <f t="shared" si="23"/>
        <v>-0.36170212765957444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53304858</v>
      </c>
      <c r="E96" s="32">
        <f>SUM(E92:E95)</f>
        <v>56672924</v>
      </c>
      <c r="F96" s="32">
        <f>SUM(F92:F95)</f>
        <v>8123741</v>
      </c>
      <c r="G96" s="37">
        <f t="shared" si="16"/>
        <v>0.15240151282271497</v>
      </c>
      <c r="H96" s="32">
        <f>SUM(H92:H95)</f>
        <v>11352212</v>
      </c>
      <c r="I96" s="37">
        <f t="shared" si="17"/>
        <v>0.21296768110703906</v>
      </c>
      <c r="J96" s="32">
        <f>SUM(J92:J95)</f>
        <v>12644605</v>
      </c>
      <c r="K96" s="37">
        <f t="shared" si="18"/>
        <v>0.22311545103972402</v>
      </c>
      <c r="L96" s="32">
        <f>SUM(L92:L95)</f>
        <v>0</v>
      </c>
      <c r="M96" s="37">
        <f t="shared" si="19"/>
        <v>0</v>
      </c>
      <c r="N96" s="32">
        <f t="shared" si="20"/>
        <v>32120558</v>
      </c>
      <c r="O96" s="37">
        <f t="shared" si="21"/>
        <v>0.56677079163940791</v>
      </c>
      <c r="P96" s="32">
        <f>SUM(P92:P95)</f>
        <v>12150024</v>
      </c>
      <c r="Q96" s="32">
        <f>SUM(Q92:Q95)</f>
        <v>73547893</v>
      </c>
      <c r="R96" s="32">
        <f>SUM(R92:R95)</f>
        <v>74230502</v>
      </c>
      <c r="S96" s="32">
        <f>SUM(S92:S95)</f>
        <v>33507304</v>
      </c>
      <c r="T96" s="37">
        <f t="shared" si="22"/>
        <v>0.45139535766577465</v>
      </c>
      <c r="U96" s="37">
        <f t="shared" si="23"/>
        <v>4.0706174736774292E-2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208039505</v>
      </c>
      <c r="E97" s="31">
        <v>4438605</v>
      </c>
      <c r="F97" s="31">
        <v>85783666</v>
      </c>
      <c r="G97" s="36">
        <f t="shared" si="16"/>
        <v>0.41234315569055019</v>
      </c>
      <c r="H97" s="31">
        <v>68911196</v>
      </c>
      <c r="I97" s="36">
        <f t="shared" si="17"/>
        <v>0.33124091503678593</v>
      </c>
      <c r="J97" s="31">
        <v>746056</v>
      </c>
      <c r="K97" s="36">
        <f t="shared" si="18"/>
        <v>0.16808344063055847</v>
      </c>
      <c r="L97" s="31">
        <v>0</v>
      </c>
      <c r="M97" s="36">
        <f t="shared" si="19"/>
        <v>0</v>
      </c>
      <c r="N97" s="31">
        <f t="shared" si="20"/>
        <v>155440918</v>
      </c>
      <c r="O97" s="36">
        <f t="shared" si="21"/>
        <v>35.020218739896883</v>
      </c>
      <c r="P97" s="31">
        <v>51628331</v>
      </c>
      <c r="Q97" s="31">
        <v>187779068</v>
      </c>
      <c r="R97" s="31">
        <v>188081940</v>
      </c>
      <c r="S97" s="31">
        <v>184935053</v>
      </c>
      <c r="T97" s="36">
        <f t="shared" si="22"/>
        <v>0.98326853178992091</v>
      </c>
      <c r="U97" s="36">
        <f t="shared" si="23"/>
        <v>-0.98554948444876134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792000</v>
      </c>
      <c r="E99" s="31">
        <v>4702278</v>
      </c>
      <c r="F99" s="31">
        <v>330000</v>
      </c>
      <c r="G99" s="36">
        <f t="shared" si="16"/>
        <v>0.41666666666666669</v>
      </c>
      <c r="H99" s="31">
        <v>2211626</v>
      </c>
      <c r="I99" s="36">
        <f t="shared" si="17"/>
        <v>2.7924570707070706</v>
      </c>
      <c r="J99" s="31">
        <v>398542</v>
      </c>
      <c r="K99" s="36">
        <f t="shared" si="18"/>
        <v>8.4755091043107189E-2</v>
      </c>
      <c r="L99" s="31">
        <v>0</v>
      </c>
      <c r="M99" s="36">
        <f t="shared" si="19"/>
        <v>0</v>
      </c>
      <c r="N99" s="31">
        <f t="shared" si="20"/>
        <v>2940168</v>
      </c>
      <c r="O99" s="36">
        <f t="shared" si="21"/>
        <v>0.6252646057931921</v>
      </c>
      <c r="P99" s="31">
        <v>1952719</v>
      </c>
      <c r="Q99" s="31">
        <v>7578030</v>
      </c>
      <c r="R99" s="31">
        <v>8051458</v>
      </c>
      <c r="S99" s="31">
        <v>6302880</v>
      </c>
      <c r="T99" s="36">
        <f t="shared" si="22"/>
        <v>0.78282467597794092</v>
      </c>
      <c r="U99" s="36">
        <f t="shared" si="23"/>
        <v>-0.79590407017087461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49252588</v>
      </c>
      <c r="E100" s="31">
        <v>48518948</v>
      </c>
      <c r="F100" s="31">
        <v>15084956</v>
      </c>
      <c r="G100" s="36">
        <f>IF(($D100     =0),0,($F100     /$D100     ))</f>
        <v>0.30627742850791922</v>
      </c>
      <c r="H100" s="31">
        <v>23753466</v>
      </c>
      <c r="I100" s="36">
        <f>IF(($D100     =0),0,($H100     /$D100     ))</f>
        <v>0.48227853529239928</v>
      </c>
      <c r="J100" s="31">
        <v>9027773</v>
      </c>
      <c r="K100" s="36">
        <f>IF(($E100     =0),0,($J100     /$E100     ))</f>
        <v>0.18606695676913687</v>
      </c>
      <c r="L100" s="31">
        <v>0</v>
      </c>
      <c r="M100" s="36">
        <f>IF(($E100     =0),0,($L100     /$E100     ))</f>
        <v>0</v>
      </c>
      <c r="N100" s="31">
        <f>$F100     +$H100     +$J100</f>
        <v>47866195</v>
      </c>
      <c r="O100" s="36">
        <f>IF(($E100     =0),0,($N100     /$E100     ))</f>
        <v>0.98654643130349817</v>
      </c>
      <c r="P100" s="31">
        <v>14918383</v>
      </c>
      <c r="Q100" s="31">
        <v>46719792</v>
      </c>
      <c r="R100" s="31">
        <v>48503705</v>
      </c>
      <c r="S100" s="31">
        <v>46693873</v>
      </c>
      <c r="T100" s="36">
        <f>IF(($R100     =0),0,($S100     /$R100     ))</f>
        <v>0.96268672671500044</v>
      </c>
      <c r="U100" s="36">
        <f>IF(($P100     =0),0,(($J100     /$P100     )-1))</f>
        <v>-0.39485579636881563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258084093</v>
      </c>
      <c r="E101" s="32">
        <f>SUM(E97:E100)</f>
        <v>57659831</v>
      </c>
      <c r="F101" s="32">
        <f>SUM(F97:F100)</f>
        <v>101198622</v>
      </c>
      <c r="G101" s="37">
        <f>IF(($D101     =0),0,($F101     /$D101     ))</f>
        <v>0.39211491426556072</v>
      </c>
      <c r="H101" s="32">
        <f>SUM(H97:H100)</f>
        <v>94876288</v>
      </c>
      <c r="I101" s="37">
        <f>IF(($D101     =0),0,($H101     /$D101     ))</f>
        <v>0.36761772838126833</v>
      </c>
      <c r="J101" s="32">
        <f>SUM(J97:J100)</f>
        <v>10172371</v>
      </c>
      <c r="K101" s="37">
        <f>IF(($E101     =0),0,($J101     /$E101     ))</f>
        <v>0.17642040955687158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206247281</v>
      </c>
      <c r="O101" s="37">
        <f>IF(($E101     =0),0,($N101     /$E101     ))</f>
        <v>3.5769664500057239</v>
      </c>
      <c r="P101" s="32">
        <f>SUM(P97:P100)</f>
        <v>68499433</v>
      </c>
      <c r="Q101" s="32">
        <f>SUM(Q97:Q100)</f>
        <v>242076890</v>
      </c>
      <c r="R101" s="32">
        <f>SUM(R97:R100)</f>
        <v>244637103</v>
      </c>
      <c r="S101" s="32">
        <f>SUM(S97:S100)</f>
        <v>237931806</v>
      </c>
      <c r="T101" s="37">
        <f>IF(($R101     =0),0,($S101     /$R101     ))</f>
        <v>0.97259084203592783</v>
      </c>
      <c r="U101" s="37">
        <f>IF(($P101     =0),0,(($J101     /$P101     )-1))</f>
        <v>-0.85149700436206532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641446616</v>
      </c>
      <c r="E102" s="32">
        <f>SUM(E88:E90,E92:E95,E97:E100)</f>
        <v>445226478</v>
      </c>
      <c r="F102" s="32">
        <f>SUM(F88:F90,F92:F95,F97:F100)</f>
        <v>216169841</v>
      </c>
      <c r="G102" s="37">
        <f>IF(($D102     =0),0,($F102     /$D102     ))</f>
        <v>0.33700363460955574</v>
      </c>
      <c r="H102" s="32">
        <f>SUM(H88:H90,H92:H95,H97:H100)</f>
        <v>3484268</v>
      </c>
      <c r="I102" s="37">
        <f>IF(($D102     =0),0,($H102     /$D102     ))</f>
        <v>5.4318908434306873E-3</v>
      </c>
      <c r="J102" s="32">
        <f>SUM(J88:J90,J92:J95,J97:J100)</f>
        <v>197588526</v>
      </c>
      <c r="K102" s="37">
        <f>IF(($E102     =0),0,($J102     /$E102     ))</f>
        <v>0.44379329568983988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417242635</v>
      </c>
      <c r="O102" s="37">
        <f>IF(($E102     =0),0,($N102     /$E102     ))</f>
        <v>0.93714694794050413</v>
      </c>
      <c r="P102" s="32">
        <f>SUM(P88:P90,P92:P95,P97:P100)</f>
        <v>164702138</v>
      </c>
      <c r="Q102" s="32">
        <f>SUM(Q88:Q90,Q92:Q95,Q97:Q100)</f>
        <v>543072827</v>
      </c>
      <c r="R102" s="32">
        <f>SUM(R88:R90,R92:R95,R97:R100)</f>
        <v>633171163</v>
      </c>
      <c r="S102" s="32">
        <f>SUM(S88:S90,S92:S95,S97:S100)</f>
        <v>486952609</v>
      </c>
      <c r="T102" s="37">
        <f>IF(($R102     =0),0,($S102     /$R102     ))</f>
        <v>0.76906946723977698</v>
      </c>
      <c r="U102" s="37">
        <f>IF(($P102     =0),0,(($J102     /$P102     )-1))</f>
        <v>0.19967189496957238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272761040</v>
      </c>
      <c r="E105" s="31">
        <v>272761040</v>
      </c>
      <c r="F105" s="31">
        <v>27347869</v>
      </c>
      <c r="G105" s="36">
        <f t="shared" ref="G105:G136" si="24">IF(($D105     =0),0,($F105     /$D105     ))</f>
        <v>0.10026310575733249</v>
      </c>
      <c r="H105" s="31">
        <v>116385316</v>
      </c>
      <c r="I105" s="36">
        <f t="shared" ref="I105:I136" si="25">IF(($D105     =0),0,($H105     /$D105     ))</f>
        <v>0.42669332834337337</v>
      </c>
      <c r="J105" s="31">
        <v>11541801</v>
      </c>
      <c r="K105" s="36">
        <f t="shared" ref="K105:K136" si="26">IF(($E105     =0),0,($J105     /$E105     ))</f>
        <v>4.2314697876206953E-2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155274986</v>
      </c>
      <c r="O105" s="36">
        <f t="shared" ref="O105:O136" si="29">IF(($E105     =0),0,($N105     /$E105     ))</f>
        <v>0.56927113197691281</v>
      </c>
      <c r="P105" s="31">
        <v>77697391</v>
      </c>
      <c r="Q105" s="31">
        <v>261265000</v>
      </c>
      <c r="R105" s="31">
        <v>261265000</v>
      </c>
      <c r="S105" s="31">
        <v>87514586</v>
      </c>
      <c r="T105" s="36">
        <f t="shared" ref="T105:T136" si="30">IF(($R105     =0),0,($S105     /$R105     ))</f>
        <v>0.33496482881365663</v>
      </c>
      <c r="U105" s="36">
        <f t="shared" ref="U105:U136" si="31">IF(($P105     =0),0,(($J105     /$P105     )-1))</f>
        <v>-0.85145188465852084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272761040</v>
      </c>
      <c r="E106" s="32">
        <f>E105</f>
        <v>272761040</v>
      </c>
      <c r="F106" s="32">
        <f>F105</f>
        <v>27347869</v>
      </c>
      <c r="G106" s="37">
        <f t="shared" si="24"/>
        <v>0.10026310575733249</v>
      </c>
      <c r="H106" s="32">
        <f>H105</f>
        <v>116385316</v>
      </c>
      <c r="I106" s="37">
        <f t="shared" si="25"/>
        <v>0.42669332834337337</v>
      </c>
      <c r="J106" s="32">
        <f>J105</f>
        <v>11541801</v>
      </c>
      <c r="K106" s="37">
        <f t="shared" si="26"/>
        <v>4.2314697876206953E-2</v>
      </c>
      <c r="L106" s="32">
        <f>L105</f>
        <v>0</v>
      </c>
      <c r="M106" s="37">
        <f t="shared" si="27"/>
        <v>0</v>
      </c>
      <c r="N106" s="32">
        <f t="shared" si="28"/>
        <v>155274986</v>
      </c>
      <c r="O106" s="37">
        <f t="shared" si="29"/>
        <v>0.56927113197691281</v>
      </c>
      <c r="P106" s="32">
        <f>P105</f>
        <v>77697391</v>
      </c>
      <c r="Q106" s="32">
        <f>Q105</f>
        <v>261265000</v>
      </c>
      <c r="R106" s="32">
        <f>R105</f>
        <v>261265000</v>
      </c>
      <c r="S106" s="32">
        <f>S105</f>
        <v>87514586</v>
      </c>
      <c r="T106" s="37">
        <f t="shared" si="30"/>
        <v>0.33496482881365663</v>
      </c>
      <c r="U106" s="37">
        <f t="shared" si="31"/>
        <v>-0.85145188465852084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0</v>
      </c>
      <c r="E112" s="32">
        <f>SUM(E107:E111)</f>
        <v>0</v>
      </c>
      <c r="F112" s="32">
        <f>SUM(F107:F111)</f>
        <v>0</v>
      </c>
      <c r="G112" s="37">
        <f t="shared" si="24"/>
        <v>0</v>
      </c>
      <c r="H112" s="32">
        <f>SUM(H107:H111)</f>
        <v>0</v>
      </c>
      <c r="I112" s="37">
        <f t="shared" si="25"/>
        <v>0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0</v>
      </c>
      <c r="O112" s="37">
        <f t="shared" si="29"/>
        <v>0</v>
      </c>
      <c r="P112" s="32">
        <f>SUM(P107:P111)</f>
        <v>0</v>
      </c>
      <c r="Q112" s="32">
        <f>SUM(Q107:Q111)</f>
        <v>0</v>
      </c>
      <c r="R112" s="32">
        <f>SUM(R107:R111)</f>
        <v>0</v>
      </c>
      <c r="S112" s="32">
        <f>SUM(S107:S111)</f>
        <v>0</v>
      </c>
      <c r="T112" s="37">
        <f t="shared" si="30"/>
        <v>0</v>
      </c>
      <c r="U112" s="37">
        <f t="shared" si="31"/>
        <v>0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4"/>
        <v>0</v>
      </c>
      <c r="H117" s="31">
        <v>0</v>
      </c>
      <c r="I117" s="36">
        <f t="shared" si="25"/>
        <v>0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0</v>
      </c>
      <c r="O117" s="36">
        <f t="shared" si="29"/>
        <v>0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30"/>
        <v>0</v>
      </c>
      <c r="U117" s="36">
        <f t="shared" si="31"/>
        <v>0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17092</v>
      </c>
      <c r="G120" s="36">
        <f t="shared" si="24"/>
        <v>0</v>
      </c>
      <c r="H120" s="31">
        <v>16315</v>
      </c>
      <c r="I120" s="36">
        <f t="shared" si="25"/>
        <v>0</v>
      </c>
      <c r="J120" s="31">
        <v>-239266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-205859</v>
      </c>
      <c r="O120" s="36">
        <f t="shared" si="29"/>
        <v>0</v>
      </c>
      <c r="P120" s="31">
        <v>9418</v>
      </c>
      <c r="Q120" s="31">
        <v>0</v>
      </c>
      <c r="R120" s="31">
        <v>0</v>
      </c>
      <c r="S120" s="31">
        <v>45358</v>
      </c>
      <c r="T120" s="36">
        <f t="shared" si="30"/>
        <v>0</v>
      </c>
      <c r="U120" s="36">
        <f t="shared" si="31"/>
        <v>-26.405181567211724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0</v>
      </c>
      <c r="E121" s="32">
        <f>SUM(E113:E120)</f>
        <v>0</v>
      </c>
      <c r="F121" s="32">
        <f>SUM(F113:F120)</f>
        <v>17092</v>
      </c>
      <c r="G121" s="37">
        <f t="shared" si="24"/>
        <v>0</v>
      </c>
      <c r="H121" s="32">
        <f>SUM(H113:H120)</f>
        <v>16315</v>
      </c>
      <c r="I121" s="37">
        <f t="shared" si="25"/>
        <v>0</v>
      </c>
      <c r="J121" s="32">
        <f>SUM(J113:J120)</f>
        <v>-239266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-205859</v>
      </c>
      <c r="O121" s="37">
        <f t="shared" si="29"/>
        <v>0</v>
      </c>
      <c r="P121" s="32">
        <f>SUM(P113:P120)</f>
        <v>9418</v>
      </c>
      <c r="Q121" s="32">
        <f>SUM(Q113:Q120)</f>
        <v>0</v>
      </c>
      <c r="R121" s="32">
        <f>SUM(R113:R120)</f>
        <v>0</v>
      </c>
      <c r="S121" s="32">
        <f>SUM(S113:S120)</f>
        <v>45358</v>
      </c>
      <c r="T121" s="37">
        <f t="shared" si="30"/>
        <v>0</v>
      </c>
      <c r="U121" s="37">
        <f t="shared" si="31"/>
        <v>-26.405181567211724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38520</v>
      </c>
      <c r="E125" s="31">
        <v>27430</v>
      </c>
      <c r="F125" s="31">
        <v>7500</v>
      </c>
      <c r="G125" s="36">
        <f t="shared" si="24"/>
        <v>0.19470404984423675</v>
      </c>
      <c r="H125" s="31">
        <v>5500</v>
      </c>
      <c r="I125" s="36">
        <f t="shared" si="25"/>
        <v>0.14278296988577363</v>
      </c>
      <c r="J125" s="31">
        <v>11700</v>
      </c>
      <c r="K125" s="36">
        <f t="shared" si="26"/>
        <v>0.42654028436018959</v>
      </c>
      <c r="L125" s="31">
        <v>0</v>
      </c>
      <c r="M125" s="36">
        <f t="shared" si="27"/>
        <v>0</v>
      </c>
      <c r="N125" s="31">
        <f t="shared" si="28"/>
        <v>24700</v>
      </c>
      <c r="O125" s="36">
        <f t="shared" si="29"/>
        <v>0.90047393364928907</v>
      </c>
      <c r="P125" s="31">
        <v>21200</v>
      </c>
      <c r="Q125" s="31">
        <v>0</v>
      </c>
      <c r="R125" s="31">
        <v>36345</v>
      </c>
      <c r="S125" s="31">
        <v>21200</v>
      </c>
      <c r="T125" s="36">
        <f t="shared" si="30"/>
        <v>0.58329894070711241</v>
      </c>
      <c r="U125" s="36">
        <f t="shared" si="31"/>
        <v>-0.44811320754716977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38520</v>
      </c>
      <c r="E126" s="32">
        <f>SUM(E122:E125)</f>
        <v>27430</v>
      </c>
      <c r="F126" s="32">
        <f>SUM(F122:F125)</f>
        <v>7500</v>
      </c>
      <c r="G126" s="37">
        <f t="shared" si="24"/>
        <v>0.19470404984423675</v>
      </c>
      <c r="H126" s="32">
        <f>SUM(H122:H125)</f>
        <v>5500</v>
      </c>
      <c r="I126" s="37">
        <f t="shared" si="25"/>
        <v>0.14278296988577363</v>
      </c>
      <c r="J126" s="32">
        <f>SUM(J122:J125)</f>
        <v>11700</v>
      </c>
      <c r="K126" s="37">
        <f t="shared" si="26"/>
        <v>0.42654028436018959</v>
      </c>
      <c r="L126" s="32">
        <f>SUM(L122:L125)</f>
        <v>0</v>
      </c>
      <c r="M126" s="37">
        <f t="shared" si="27"/>
        <v>0</v>
      </c>
      <c r="N126" s="32">
        <f t="shared" si="28"/>
        <v>24700</v>
      </c>
      <c r="O126" s="37">
        <f t="shared" si="29"/>
        <v>0.90047393364928907</v>
      </c>
      <c r="P126" s="32">
        <f>SUM(P122:P125)</f>
        <v>21200</v>
      </c>
      <c r="Q126" s="32">
        <f>SUM(Q122:Q125)</f>
        <v>0</v>
      </c>
      <c r="R126" s="32">
        <f>SUM(R122:R125)</f>
        <v>36345</v>
      </c>
      <c r="S126" s="32">
        <f>SUM(S122:S125)</f>
        <v>21200</v>
      </c>
      <c r="T126" s="37">
        <f t="shared" si="30"/>
        <v>0.58329894070711241</v>
      </c>
      <c r="U126" s="37">
        <f t="shared" si="31"/>
        <v>-0.44811320754716977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4237</v>
      </c>
      <c r="E133" s="31">
        <v>4237</v>
      </c>
      <c r="F133" s="31">
        <v>4398</v>
      </c>
      <c r="G133" s="36">
        <f t="shared" si="24"/>
        <v>1.0379985839037054</v>
      </c>
      <c r="H133" s="31">
        <v>19357</v>
      </c>
      <c r="I133" s="36">
        <f t="shared" si="25"/>
        <v>4.5685626622610336</v>
      </c>
      <c r="J133" s="31">
        <v>14920</v>
      </c>
      <c r="K133" s="36">
        <f t="shared" si="26"/>
        <v>3.5213594524427663</v>
      </c>
      <c r="L133" s="31">
        <v>0</v>
      </c>
      <c r="M133" s="36">
        <f t="shared" si="27"/>
        <v>0</v>
      </c>
      <c r="N133" s="31">
        <f t="shared" si="28"/>
        <v>38675</v>
      </c>
      <c r="O133" s="36">
        <f t="shared" si="29"/>
        <v>9.1279206986075057</v>
      </c>
      <c r="P133" s="31">
        <v>1850</v>
      </c>
      <c r="Q133" s="31">
        <v>3997</v>
      </c>
      <c r="R133" s="31">
        <v>3997</v>
      </c>
      <c r="S133" s="31">
        <v>8790</v>
      </c>
      <c r="T133" s="36">
        <f t="shared" si="30"/>
        <v>2.1991493620215161</v>
      </c>
      <c r="U133" s="36">
        <f t="shared" si="31"/>
        <v>7.0648648648648642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5780000</v>
      </c>
      <c r="E136" s="31">
        <v>5780000</v>
      </c>
      <c r="F136" s="31">
        <v>2408349</v>
      </c>
      <c r="G136" s="36">
        <f t="shared" si="24"/>
        <v>0.41666937716262975</v>
      </c>
      <c r="H136" s="31">
        <v>1323777</v>
      </c>
      <c r="I136" s="36">
        <f t="shared" si="25"/>
        <v>0.22902716262975778</v>
      </c>
      <c r="J136" s="31">
        <v>1197247</v>
      </c>
      <c r="K136" s="36">
        <f t="shared" si="26"/>
        <v>0.20713615916955017</v>
      </c>
      <c r="L136" s="31">
        <v>0</v>
      </c>
      <c r="M136" s="36">
        <f t="shared" si="27"/>
        <v>0</v>
      </c>
      <c r="N136" s="31">
        <f t="shared" si="28"/>
        <v>4929373</v>
      </c>
      <c r="O136" s="36">
        <f t="shared" si="29"/>
        <v>0.8528326989619377</v>
      </c>
      <c r="P136" s="31">
        <v>1249547</v>
      </c>
      <c r="Q136" s="31">
        <v>4516367</v>
      </c>
      <c r="R136" s="31">
        <v>4516367</v>
      </c>
      <c r="S136" s="31">
        <v>4067674</v>
      </c>
      <c r="T136" s="36">
        <f t="shared" si="30"/>
        <v>0.90065178494130349</v>
      </c>
      <c r="U136" s="36">
        <f t="shared" si="31"/>
        <v>-4.1855168312996627E-2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5784237</v>
      </c>
      <c r="E137" s="32">
        <f>SUM(E133:E136)</f>
        <v>5784237</v>
      </c>
      <c r="F137" s="32">
        <f>SUM(F133:F136)</f>
        <v>2412747</v>
      </c>
      <c r="G137" s="37">
        <f t="shared" ref="G137:G170" si="32">IF(($D137     =0),0,($F137     /$D137     ))</f>
        <v>0.41712450579047849</v>
      </c>
      <c r="H137" s="32">
        <f>SUM(H133:H136)</f>
        <v>1343134</v>
      </c>
      <c r="I137" s="37">
        <f t="shared" ref="I137:I170" si="33">IF(($D137     =0),0,($H137     /$D137     ))</f>
        <v>0.2322059071922537</v>
      </c>
      <c r="J137" s="32">
        <f>SUM(J133:J136)</f>
        <v>1212167</v>
      </c>
      <c r="K137" s="37">
        <f t="shared" ref="K137:K170" si="34">IF(($E137     =0),0,($J137     /$E137     ))</f>
        <v>0.20956385431648114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4968048</v>
      </c>
      <c r="O137" s="37">
        <f t="shared" ref="O137:O170" si="37">IF(($E137     =0),0,($N137     /$E137     ))</f>
        <v>0.85889426729921337</v>
      </c>
      <c r="P137" s="32">
        <f>SUM(P133:P136)</f>
        <v>1251397</v>
      </c>
      <c r="Q137" s="32">
        <f>SUM(Q133:Q136)</f>
        <v>4520364</v>
      </c>
      <c r="R137" s="32">
        <f>SUM(R133:R136)</f>
        <v>4520364</v>
      </c>
      <c r="S137" s="32">
        <f>SUM(S133:S136)</f>
        <v>4076464</v>
      </c>
      <c r="T137" s="37">
        <f t="shared" ref="T137:T170" si="38">IF(($R137     =0),0,($S137     /$R137     ))</f>
        <v>0.90179994354436943</v>
      </c>
      <c r="U137" s="37">
        <f t="shared" ref="U137:U170" si="39">IF(($P137     =0),0,(($J137     /$P137     )-1))</f>
        <v>-3.1348964397389434E-2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560000</v>
      </c>
      <c r="E143" s="31">
        <v>603218</v>
      </c>
      <c r="F143" s="31">
        <v>24705</v>
      </c>
      <c r="G143" s="36">
        <f t="shared" si="32"/>
        <v>4.4116071428571428E-2</v>
      </c>
      <c r="H143" s="31">
        <v>26622</v>
      </c>
      <c r="I143" s="36">
        <f t="shared" si="33"/>
        <v>4.7539285714285714E-2</v>
      </c>
      <c r="J143" s="31">
        <v>23143</v>
      </c>
      <c r="K143" s="36">
        <f t="shared" si="34"/>
        <v>3.8365897569369617E-2</v>
      </c>
      <c r="L143" s="31">
        <v>0</v>
      </c>
      <c r="M143" s="36">
        <f t="shared" si="35"/>
        <v>0</v>
      </c>
      <c r="N143" s="31">
        <f t="shared" si="36"/>
        <v>74470</v>
      </c>
      <c r="O143" s="36">
        <f t="shared" si="37"/>
        <v>0.12345453882344359</v>
      </c>
      <c r="P143" s="31">
        <v>24838</v>
      </c>
      <c r="Q143" s="31">
        <v>100000</v>
      </c>
      <c r="R143" s="31">
        <v>55693</v>
      </c>
      <c r="S143" s="31">
        <v>39638</v>
      </c>
      <c r="T143" s="36">
        <f t="shared" si="38"/>
        <v>0.71172319681108942</v>
      </c>
      <c r="U143" s="36">
        <f t="shared" si="39"/>
        <v>-6.8242209517674568E-2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560000</v>
      </c>
      <c r="E144" s="32">
        <f>SUM(E138:E143)</f>
        <v>603218</v>
      </c>
      <c r="F144" s="32">
        <f>SUM(F138:F143)</f>
        <v>24705</v>
      </c>
      <c r="G144" s="37">
        <f t="shared" si="32"/>
        <v>4.4116071428571428E-2</v>
      </c>
      <c r="H144" s="32">
        <f>SUM(H138:H143)</f>
        <v>26622</v>
      </c>
      <c r="I144" s="37">
        <f t="shared" si="33"/>
        <v>4.7539285714285714E-2</v>
      </c>
      <c r="J144" s="32">
        <f>SUM(J138:J143)</f>
        <v>23143</v>
      </c>
      <c r="K144" s="37">
        <f t="shared" si="34"/>
        <v>3.8365897569369617E-2</v>
      </c>
      <c r="L144" s="32">
        <f>SUM(L138:L143)</f>
        <v>0</v>
      </c>
      <c r="M144" s="37">
        <f t="shared" si="35"/>
        <v>0</v>
      </c>
      <c r="N144" s="32">
        <f t="shared" si="36"/>
        <v>74470</v>
      </c>
      <c r="O144" s="37">
        <f t="shared" si="37"/>
        <v>0.12345453882344359</v>
      </c>
      <c r="P144" s="32">
        <f>SUM(P138:P143)</f>
        <v>24838</v>
      </c>
      <c r="Q144" s="32">
        <f>SUM(Q138:Q143)</f>
        <v>100000</v>
      </c>
      <c r="R144" s="32">
        <f>SUM(R138:R143)</f>
        <v>55693</v>
      </c>
      <c r="S144" s="32">
        <f>SUM(S138:S143)</f>
        <v>39638</v>
      </c>
      <c r="T144" s="37">
        <f t="shared" si="38"/>
        <v>0.71172319681108942</v>
      </c>
      <c r="U144" s="37">
        <f t="shared" si="39"/>
        <v>-6.8242209517674568E-2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2100000</v>
      </c>
      <c r="E147" s="31">
        <v>2100000</v>
      </c>
      <c r="F147" s="31">
        <v>335743</v>
      </c>
      <c r="G147" s="36">
        <f t="shared" si="32"/>
        <v>0.15987761904761905</v>
      </c>
      <c r="H147" s="31">
        <v>690703</v>
      </c>
      <c r="I147" s="36">
        <f t="shared" si="33"/>
        <v>0.32890619047619046</v>
      </c>
      <c r="J147" s="31">
        <v>644659</v>
      </c>
      <c r="K147" s="36">
        <f t="shared" si="34"/>
        <v>0.30698047619047619</v>
      </c>
      <c r="L147" s="31">
        <v>0</v>
      </c>
      <c r="M147" s="36">
        <f t="shared" si="35"/>
        <v>0</v>
      </c>
      <c r="N147" s="31">
        <f t="shared" si="36"/>
        <v>1671105</v>
      </c>
      <c r="O147" s="36">
        <f t="shared" si="37"/>
        <v>0.7957642857142857</v>
      </c>
      <c r="P147" s="31">
        <v>642355</v>
      </c>
      <c r="Q147" s="31">
        <v>0</v>
      </c>
      <c r="R147" s="31">
        <v>0</v>
      </c>
      <c r="S147" s="31">
        <v>1870575</v>
      </c>
      <c r="T147" s="36">
        <f t="shared" si="38"/>
        <v>0</v>
      </c>
      <c r="U147" s="36">
        <f t="shared" si="39"/>
        <v>3.5868016906539513E-3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2100000</v>
      </c>
      <c r="E150" s="32">
        <f>SUM(E145:E149)</f>
        <v>2100000</v>
      </c>
      <c r="F150" s="32">
        <f>SUM(F145:F149)</f>
        <v>335743</v>
      </c>
      <c r="G150" s="37">
        <f t="shared" si="32"/>
        <v>0.15987761904761905</v>
      </c>
      <c r="H150" s="32">
        <f>SUM(H145:H149)</f>
        <v>690703</v>
      </c>
      <c r="I150" s="37">
        <f t="shared" si="33"/>
        <v>0.32890619047619046</v>
      </c>
      <c r="J150" s="32">
        <f>SUM(J145:J149)</f>
        <v>644659</v>
      </c>
      <c r="K150" s="37">
        <f t="shared" si="34"/>
        <v>0.30698047619047619</v>
      </c>
      <c r="L150" s="32">
        <f>SUM(L145:L149)</f>
        <v>0</v>
      </c>
      <c r="M150" s="37">
        <f t="shared" si="35"/>
        <v>0</v>
      </c>
      <c r="N150" s="32">
        <f t="shared" si="36"/>
        <v>1671105</v>
      </c>
      <c r="O150" s="37">
        <f t="shared" si="37"/>
        <v>0.7957642857142857</v>
      </c>
      <c r="P150" s="32">
        <f>SUM(P145:P149)</f>
        <v>642355</v>
      </c>
      <c r="Q150" s="32">
        <f>SUM(Q145:Q149)</f>
        <v>0</v>
      </c>
      <c r="R150" s="32">
        <f>SUM(R145:R149)</f>
        <v>0</v>
      </c>
      <c r="S150" s="32">
        <f>SUM(S145:S149)</f>
        <v>1870575</v>
      </c>
      <c r="T150" s="37">
        <f t="shared" si="38"/>
        <v>0</v>
      </c>
      <c r="U150" s="37">
        <f t="shared" si="39"/>
        <v>3.5868016906539513E-3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27500</v>
      </c>
      <c r="E152" s="31">
        <v>27500</v>
      </c>
      <c r="F152" s="31">
        <v>6876</v>
      </c>
      <c r="G152" s="36">
        <f t="shared" si="32"/>
        <v>0.25003636363636361</v>
      </c>
      <c r="H152" s="31">
        <v>6876</v>
      </c>
      <c r="I152" s="36">
        <f t="shared" si="33"/>
        <v>0.25003636363636361</v>
      </c>
      <c r="J152" s="31">
        <v>6876</v>
      </c>
      <c r="K152" s="36">
        <f t="shared" si="34"/>
        <v>0.25003636363636361</v>
      </c>
      <c r="L152" s="31">
        <v>0</v>
      </c>
      <c r="M152" s="36">
        <f t="shared" si="35"/>
        <v>0</v>
      </c>
      <c r="N152" s="31">
        <f t="shared" si="36"/>
        <v>20628</v>
      </c>
      <c r="O152" s="36">
        <f t="shared" si="37"/>
        <v>0.75010909090909095</v>
      </c>
      <c r="P152" s="31">
        <v>0</v>
      </c>
      <c r="Q152" s="31">
        <v>31400</v>
      </c>
      <c r="R152" s="31">
        <v>31400</v>
      </c>
      <c r="S152" s="31">
        <v>0</v>
      </c>
      <c r="T152" s="36">
        <f t="shared" si="38"/>
        <v>0</v>
      </c>
      <c r="U152" s="36">
        <f t="shared" si="39"/>
        <v>0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27500</v>
      </c>
      <c r="E157" s="32">
        <f>SUM(E151:E156)</f>
        <v>27500</v>
      </c>
      <c r="F157" s="32">
        <f>SUM(F151:F156)</f>
        <v>6876</v>
      </c>
      <c r="G157" s="37">
        <f t="shared" si="32"/>
        <v>0.25003636363636361</v>
      </c>
      <c r="H157" s="32">
        <f>SUM(H151:H156)</f>
        <v>6876</v>
      </c>
      <c r="I157" s="37">
        <f t="shared" si="33"/>
        <v>0.25003636363636361</v>
      </c>
      <c r="J157" s="32">
        <f>SUM(J151:J156)</f>
        <v>6876</v>
      </c>
      <c r="K157" s="37">
        <f t="shared" si="34"/>
        <v>0.25003636363636361</v>
      </c>
      <c r="L157" s="32">
        <f>SUM(L151:L156)</f>
        <v>0</v>
      </c>
      <c r="M157" s="37">
        <f t="shared" si="35"/>
        <v>0</v>
      </c>
      <c r="N157" s="32">
        <f t="shared" si="36"/>
        <v>20628</v>
      </c>
      <c r="O157" s="37">
        <f t="shared" si="37"/>
        <v>0.75010909090909095</v>
      </c>
      <c r="P157" s="32">
        <f>SUM(P151:P156)</f>
        <v>0</v>
      </c>
      <c r="Q157" s="32">
        <f>SUM(Q151:Q156)</f>
        <v>31400</v>
      </c>
      <c r="R157" s="32">
        <f>SUM(R151:R156)</f>
        <v>31400</v>
      </c>
      <c r="S157" s="32">
        <f>SUM(S151:S156)</f>
        <v>0</v>
      </c>
      <c r="T157" s="37">
        <f t="shared" si="38"/>
        <v>0</v>
      </c>
      <c r="U157" s="37">
        <f t="shared" si="39"/>
        <v>0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26621770</v>
      </c>
      <c r="E162" s="31">
        <v>26621770</v>
      </c>
      <c r="F162" s="31">
        <v>11091660</v>
      </c>
      <c r="G162" s="36">
        <f t="shared" si="32"/>
        <v>0.41663871335377023</v>
      </c>
      <c r="H162" s="31">
        <v>6004</v>
      </c>
      <c r="I162" s="36">
        <f t="shared" si="33"/>
        <v>2.2552970745371174E-4</v>
      </c>
      <c r="J162" s="31">
        <v>15508323</v>
      </c>
      <c r="K162" s="36">
        <f t="shared" si="34"/>
        <v>0.58254289628375577</v>
      </c>
      <c r="L162" s="31">
        <v>0</v>
      </c>
      <c r="M162" s="36">
        <f t="shared" si="35"/>
        <v>0</v>
      </c>
      <c r="N162" s="31">
        <f t="shared" si="36"/>
        <v>26605987</v>
      </c>
      <c r="O162" s="36">
        <f t="shared" si="37"/>
        <v>0.99940713934497971</v>
      </c>
      <c r="P162" s="31">
        <v>6734061</v>
      </c>
      <c r="Q162" s="31">
        <v>24375015</v>
      </c>
      <c r="R162" s="31">
        <v>24375015</v>
      </c>
      <c r="S162" s="31">
        <v>24340494</v>
      </c>
      <c r="T162" s="36">
        <f t="shared" si="38"/>
        <v>0.99858375471768945</v>
      </c>
      <c r="U162" s="36">
        <f t="shared" si="39"/>
        <v>1.3029674070371504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26621770</v>
      </c>
      <c r="E163" s="32">
        <f>SUM(E158:E162)</f>
        <v>26621770</v>
      </c>
      <c r="F163" s="32">
        <f>SUM(F158:F162)</f>
        <v>11091660</v>
      </c>
      <c r="G163" s="37">
        <f t="shared" si="32"/>
        <v>0.41663871335377023</v>
      </c>
      <c r="H163" s="32">
        <f>SUM(H158:H162)</f>
        <v>6004</v>
      </c>
      <c r="I163" s="37">
        <f t="shared" si="33"/>
        <v>2.2552970745371174E-4</v>
      </c>
      <c r="J163" s="32">
        <f>SUM(J158:J162)</f>
        <v>15508323</v>
      </c>
      <c r="K163" s="37">
        <f t="shared" si="34"/>
        <v>0.58254289628375577</v>
      </c>
      <c r="L163" s="32">
        <f>SUM(L158:L162)</f>
        <v>0</v>
      </c>
      <c r="M163" s="37">
        <f t="shared" si="35"/>
        <v>0</v>
      </c>
      <c r="N163" s="32">
        <f t="shared" si="36"/>
        <v>26605987</v>
      </c>
      <c r="O163" s="37">
        <f t="shared" si="37"/>
        <v>0.99940713934497971</v>
      </c>
      <c r="P163" s="32">
        <f>SUM(P158:P162)</f>
        <v>6734061</v>
      </c>
      <c r="Q163" s="32">
        <f>SUM(Q158:Q162)</f>
        <v>24375015</v>
      </c>
      <c r="R163" s="32">
        <f>SUM(R158:R162)</f>
        <v>24375015</v>
      </c>
      <c r="S163" s="32">
        <f>SUM(S158:S162)</f>
        <v>24340494</v>
      </c>
      <c r="T163" s="37">
        <f t="shared" si="38"/>
        <v>0.99858375471768945</v>
      </c>
      <c r="U163" s="37">
        <f t="shared" si="39"/>
        <v>1.3029674070371504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307893067</v>
      </c>
      <c r="E170" s="32">
        <f>SUM(E105,E107:E111,E113:E120,E122:E125,E127:E131,E133:E136,E138:E143,E145:E149,E151:E156,E158:E162,E164:E168)</f>
        <v>307925195</v>
      </c>
      <c r="F170" s="32">
        <f>SUM(F105,F107:F111,F113:F120,F122:F125,F127:F131,F133:F136,F138:F143,F145:F149,F151:F156,F158:F162,F164:F168)</f>
        <v>41244192</v>
      </c>
      <c r="G170" s="37">
        <f t="shared" si="32"/>
        <v>0.13395622188530798</v>
      </c>
      <c r="H170" s="32">
        <f>SUM(H105,H107:H111,H113:H120,H122:H125,H127:H131,H133:H136,H138:H143,H145:H149,H151:H156,H158:H162,H164:H168)</f>
        <v>118480470</v>
      </c>
      <c r="I170" s="37">
        <f t="shared" si="33"/>
        <v>0.38481045109080031</v>
      </c>
      <c r="J170" s="32">
        <f>SUM(J105,J107:J111,J113:J120,J122:J125,J127:J131,J133:J136,J138:J143,J145:J149,J151:J156,J158:J162,J164:J168)</f>
        <v>28709403</v>
      </c>
      <c r="K170" s="37">
        <f t="shared" si="34"/>
        <v>9.3234991699851E-2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188434065</v>
      </c>
      <c r="O170" s="37">
        <f t="shared" si="37"/>
        <v>0.61194753810255764</v>
      </c>
      <c r="P170" s="32">
        <f>SUM(P105,P107:P111,P113:P120,P122:P125,P127:P131,P133:P136,P138:P143,P145:P149,P151:P156,P158:P162,P164:P168)</f>
        <v>86380660</v>
      </c>
      <c r="Q170" s="32">
        <f>SUM(Q105,Q107:Q111,Q113:Q120,Q122:Q125,Q127:Q131,Q133:Q136,Q138:Q143,Q145:Q149,Q151:Q156,Q158:Q162,Q164:Q168)</f>
        <v>290291779</v>
      </c>
      <c r="R170" s="32">
        <f>SUM(R105,R107:R111,R113:R120,R122:R125,R127:R131,R133:R136,R138:R143,R145:R149,R151:R156,R158:R162,R164:R168)</f>
        <v>290283817</v>
      </c>
      <c r="S170" s="32">
        <f>SUM(S105,S107:S111,S113:S120,S122:S125,S127:S131,S133:S136,S138:S143,S145:S149,S151:S156,S158:S162,S164:S168)</f>
        <v>117908315</v>
      </c>
      <c r="T170" s="37">
        <f t="shared" si="38"/>
        <v>0.40618287377694223</v>
      </c>
      <c r="U170" s="37">
        <f t="shared" si="39"/>
        <v>-0.66764084692105841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13000</v>
      </c>
      <c r="E175" s="31">
        <v>314000</v>
      </c>
      <c r="F175" s="31">
        <v>21652</v>
      </c>
      <c r="G175" s="36">
        <f t="shared" si="40"/>
        <v>1.6655384615384616</v>
      </c>
      <c r="H175" s="31">
        <v>170424</v>
      </c>
      <c r="I175" s="36">
        <f t="shared" si="41"/>
        <v>13.109538461538461</v>
      </c>
      <c r="J175" s="31">
        <v>91304</v>
      </c>
      <c r="K175" s="36">
        <f t="shared" si="42"/>
        <v>0.29077707006369424</v>
      </c>
      <c r="L175" s="31">
        <v>0</v>
      </c>
      <c r="M175" s="36">
        <f t="shared" si="43"/>
        <v>0</v>
      </c>
      <c r="N175" s="31">
        <f t="shared" si="44"/>
        <v>283380</v>
      </c>
      <c r="O175" s="36">
        <f t="shared" si="45"/>
        <v>0.90248407643312101</v>
      </c>
      <c r="P175" s="31">
        <v>233825</v>
      </c>
      <c r="Q175" s="31">
        <v>13000</v>
      </c>
      <c r="R175" s="31">
        <v>13000</v>
      </c>
      <c r="S175" s="31">
        <v>529651</v>
      </c>
      <c r="T175" s="36">
        <f t="shared" si="46"/>
        <v>40.742384615384616</v>
      </c>
      <c r="U175" s="36">
        <f t="shared" si="47"/>
        <v>-0.60951994012616273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53971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13000</v>
      </c>
      <c r="E179" s="32">
        <f>SUM(E173:E178)</f>
        <v>314000</v>
      </c>
      <c r="F179" s="32">
        <f>SUM(F173:F178)</f>
        <v>21652</v>
      </c>
      <c r="G179" s="37">
        <f t="shared" si="40"/>
        <v>1.6655384615384616</v>
      </c>
      <c r="H179" s="32">
        <f>SUM(H173:H178)</f>
        <v>170424</v>
      </c>
      <c r="I179" s="37">
        <f t="shared" si="41"/>
        <v>13.109538461538461</v>
      </c>
      <c r="J179" s="32">
        <f>SUM(J173:J178)</f>
        <v>91304</v>
      </c>
      <c r="K179" s="37">
        <f t="shared" si="42"/>
        <v>0.29077707006369424</v>
      </c>
      <c r="L179" s="32">
        <f>SUM(L173:L178)</f>
        <v>0</v>
      </c>
      <c r="M179" s="37">
        <f t="shared" si="43"/>
        <v>0</v>
      </c>
      <c r="N179" s="32">
        <f t="shared" si="44"/>
        <v>283380</v>
      </c>
      <c r="O179" s="37">
        <f t="shared" si="45"/>
        <v>0.90248407643312101</v>
      </c>
      <c r="P179" s="32">
        <f>SUM(P173:P178)</f>
        <v>233825</v>
      </c>
      <c r="Q179" s="32">
        <f>SUM(Q173:Q178)</f>
        <v>13000</v>
      </c>
      <c r="R179" s="32">
        <f>SUM(R173:R178)</f>
        <v>13000</v>
      </c>
      <c r="S179" s="32">
        <f>SUM(S173:S178)</f>
        <v>583622</v>
      </c>
      <c r="T179" s="37">
        <f t="shared" si="46"/>
        <v>44.893999999999998</v>
      </c>
      <c r="U179" s="37">
        <f t="shared" si="47"/>
        <v>-0.60951994012616273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275</v>
      </c>
      <c r="F184" s="31">
        <v>137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137</v>
      </c>
      <c r="O184" s="36">
        <f t="shared" si="45"/>
        <v>0.49818181818181817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0</v>
      </c>
      <c r="E185" s="32">
        <f>SUM(E180:E184)</f>
        <v>275</v>
      </c>
      <c r="F185" s="32">
        <f>SUM(F180:F184)</f>
        <v>137</v>
      </c>
      <c r="G185" s="37">
        <f t="shared" si="40"/>
        <v>0</v>
      </c>
      <c r="H185" s="32">
        <f>SUM(H180:H184)</f>
        <v>0</v>
      </c>
      <c r="I185" s="37">
        <f t="shared" si="41"/>
        <v>0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137</v>
      </c>
      <c r="O185" s="37">
        <f t="shared" si="45"/>
        <v>0.49818181818181817</v>
      </c>
      <c r="P185" s="32">
        <f>SUM(P180:P184)</f>
        <v>0</v>
      </c>
      <c r="Q185" s="32">
        <f>SUM(Q180:Q184)</f>
        <v>0</v>
      </c>
      <c r="R185" s="32">
        <f>SUM(R180:R184)</f>
        <v>0</v>
      </c>
      <c r="S185" s="32">
        <f>SUM(S180:S184)</f>
        <v>0</v>
      </c>
      <c r="T185" s="37">
        <f t="shared" si="46"/>
        <v>0</v>
      </c>
      <c r="U185" s="37">
        <f t="shared" si="47"/>
        <v>0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1623</v>
      </c>
      <c r="E188" s="31">
        <v>1623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1551</v>
      </c>
      <c r="R188" s="31">
        <v>1551</v>
      </c>
      <c r="S188" s="31">
        <v>50</v>
      </c>
      <c r="T188" s="36">
        <f t="shared" si="46"/>
        <v>3.2237266279819474E-2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23449000</v>
      </c>
      <c r="E190" s="31">
        <v>21239000</v>
      </c>
      <c r="F190" s="31">
        <v>9770416</v>
      </c>
      <c r="G190" s="36">
        <f t="shared" si="40"/>
        <v>0.41666663823617212</v>
      </c>
      <c r="H190" s="31">
        <v>7816333</v>
      </c>
      <c r="I190" s="36">
        <f t="shared" si="41"/>
        <v>0.33333331911808606</v>
      </c>
      <c r="J190" s="31">
        <v>5862250</v>
      </c>
      <c r="K190" s="36">
        <f t="shared" si="42"/>
        <v>0.27601346579405811</v>
      </c>
      <c r="L190" s="31">
        <v>0</v>
      </c>
      <c r="M190" s="36">
        <f t="shared" si="43"/>
        <v>0</v>
      </c>
      <c r="N190" s="31">
        <f t="shared" si="44"/>
        <v>23448999</v>
      </c>
      <c r="O190" s="36">
        <f t="shared" si="45"/>
        <v>1.1040538160930364</v>
      </c>
      <c r="P190" s="31">
        <v>6080510928</v>
      </c>
      <c r="Q190" s="31">
        <v>21716000</v>
      </c>
      <c r="R190" s="31">
        <v>22210000</v>
      </c>
      <c r="S190" s="31">
        <v>6096138297</v>
      </c>
      <c r="T190" s="36">
        <f t="shared" si="46"/>
        <v>274.47718581719948</v>
      </c>
      <c r="U190" s="36">
        <f t="shared" si="47"/>
        <v>-0.99903589516252578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23450623</v>
      </c>
      <c r="E191" s="32">
        <f>SUM(E186:E190)</f>
        <v>21240623</v>
      </c>
      <c r="F191" s="32">
        <f>SUM(F186:F190)</f>
        <v>9770416</v>
      </c>
      <c r="G191" s="37">
        <f t="shared" si="40"/>
        <v>0.41663780105117038</v>
      </c>
      <c r="H191" s="32">
        <f>SUM(H186:H190)</f>
        <v>7816333</v>
      </c>
      <c r="I191" s="37">
        <f t="shared" si="41"/>
        <v>0.33331024936949438</v>
      </c>
      <c r="J191" s="32">
        <f>SUM(J186:J190)</f>
        <v>5862250</v>
      </c>
      <c r="K191" s="37">
        <f t="shared" si="42"/>
        <v>0.27599237555320294</v>
      </c>
      <c r="L191" s="32">
        <f>SUM(L186:L190)</f>
        <v>0</v>
      </c>
      <c r="M191" s="37">
        <f t="shared" si="43"/>
        <v>0</v>
      </c>
      <c r="N191" s="32">
        <f t="shared" si="44"/>
        <v>23448999</v>
      </c>
      <c r="O191" s="37">
        <f t="shared" si="45"/>
        <v>1.1039694551332133</v>
      </c>
      <c r="P191" s="32">
        <f>SUM(P186:P190)</f>
        <v>6080510928</v>
      </c>
      <c r="Q191" s="32">
        <f>SUM(Q186:Q190)</f>
        <v>21717551</v>
      </c>
      <c r="R191" s="32">
        <f>SUM(R186:R190)</f>
        <v>22211551</v>
      </c>
      <c r="S191" s="32">
        <f>SUM(S186:S190)</f>
        <v>6096138347</v>
      </c>
      <c r="T191" s="37">
        <f t="shared" si="46"/>
        <v>274.45802172932451</v>
      </c>
      <c r="U191" s="37">
        <f t="shared" si="47"/>
        <v>-0.99903589516252578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105300</v>
      </c>
      <c r="E197" s="31">
        <v>355300</v>
      </c>
      <c r="F197" s="31">
        <v>99469</v>
      </c>
      <c r="G197" s="36">
        <f t="shared" si="40"/>
        <v>0.94462488129154798</v>
      </c>
      <c r="H197" s="31">
        <v>91619</v>
      </c>
      <c r="I197" s="36">
        <f t="shared" si="41"/>
        <v>0.87007597340930676</v>
      </c>
      <c r="J197" s="31">
        <v>85165</v>
      </c>
      <c r="K197" s="36">
        <f t="shared" si="42"/>
        <v>0.23969884604559527</v>
      </c>
      <c r="L197" s="31">
        <v>0</v>
      </c>
      <c r="M197" s="36">
        <f t="shared" si="43"/>
        <v>0</v>
      </c>
      <c r="N197" s="31">
        <f t="shared" si="44"/>
        <v>276253</v>
      </c>
      <c r="O197" s="36">
        <f t="shared" si="45"/>
        <v>0.77752040529130317</v>
      </c>
      <c r="P197" s="31">
        <v>81355</v>
      </c>
      <c r="Q197" s="31">
        <v>50000</v>
      </c>
      <c r="R197" s="31">
        <v>100000</v>
      </c>
      <c r="S197" s="31">
        <v>260353</v>
      </c>
      <c r="T197" s="36">
        <f t="shared" si="46"/>
        <v>2.6035300000000001</v>
      </c>
      <c r="U197" s="36">
        <f t="shared" si="47"/>
        <v>4.6831786614221604E-2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105300</v>
      </c>
      <c r="E198" s="32">
        <f>SUM(E192:E197)</f>
        <v>355300</v>
      </c>
      <c r="F198" s="32">
        <f>SUM(F192:F197)</f>
        <v>99469</v>
      </c>
      <c r="G198" s="37">
        <f t="shared" si="40"/>
        <v>0.94462488129154798</v>
      </c>
      <c r="H198" s="32">
        <f>SUM(H192:H197)</f>
        <v>91619</v>
      </c>
      <c r="I198" s="37">
        <f t="shared" si="41"/>
        <v>0.87007597340930676</v>
      </c>
      <c r="J198" s="32">
        <f>SUM(J192:J197)</f>
        <v>85165</v>
      </c>
      <c r="K198" s="37">
        <f t="shared" si="42"/>
        <v>0.23969884604559527</v>
      </c>
      <c r="L198" s="32">
        <f>SUM(L192:L197)</f>
        <v>0</v>
      </c>
      <c r="M198" s="37">
        <f t="shared" si="43"/>
        <v>0</v>
      </c>
      <c r="N198" s="32">
        <f t="shared" si="44"/>
        <v>276253</v>
      </c>
      <c r="O198" s="37">
        <f t="shared" si="45"/>
        <v>0.77752040529130317</v>
      </c>
      <c r="P198" s="32">
        <f>SUM(P192:P197)</f>
        <v>81355</v>
      </c>
      <c r="Q198" s="32">
        <f>SUM(Q192:Q197)</f>
        <v>50000</v>
      </c>
      <c r="R198" s="32">
        <f>SUM(R192:R197)</f>
        <v>100000</v>
      </c>
      <c r="S198" s="32">
        <f>SUM(S192:S197)</f>
        <v>260353</v>
      </c>
      <c r="T198" s="37">
        <f t="shared" si="46"/>
        <v>2.6035300000000001</v>
      </c>
      <c r="U198" s="37">
        <f t="shared" si="47"/>
        <v>4.6831786614221604E-2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0</v>
      </c>
      <c r="E204" s="32">
        <f>SUM(E199:E203)</f>
        <v>0</v>
      </c>
      <c r="F204" s="32">
        <f>SUM(F199:F203)</f>
        <v>0</v>
      </c>
      <c r="G204" s="37">
        <f t="shared" si="40"/>
        <v>0</v>
      </c>
      <c r="H204" s="32">
        <f>SUM(H199:H203)</f>
        <v>0</v>
      </c>
      <c r="I204" s="37">
        <f t="shared" si="41"/>
        <v>0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0</v>
      </c>
      <c r="O204" s="37">
        <f t="shared" si="45"/>
        <v>0</v>
      </c>
      <c r="P204" s="32">
        <f>SUM(P199:P203)</f>
        <v>0</v>
      </c>
      <c r="Q204" s="32">
        <f>SUM(Q199:Q203)</f>
        <v>0</v>
      </c>
      <c r="R204" s="32">
        <f>SUM(R199:R203)</f>
        <v>0</v>
      </c>
      <c r="S204" s="32">
        <f>SUM(S199:S203)</f>
        <v>0</v>
      </c>
      <c r="T204" s="37">
        <f t="shared" si="46"/>
        <v>0</v>
      </c>
      <c r="U204" s="37">
        <f t="shared" si="47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23568923</v>
      </c>
      <c r="E205" s="32">
        <f>SUM(E173:E178,E180:E184,E186:E190,E192:E197,E199:E203)</f>
        <v>21910198</v>
      </c>
      <c r="F205" s="32">
        <f>SUM(F173:F178,F180:F184,F186:F190,F192:F197,F199:F203)</f>
        <v>9891674</v>
      </c>
      <c r="G205" s="37">
        <f t="shared" si="40"/>
        <v>0.41969138768029407</v>
      </c>
      <c r="H205" s="32">
        <f>SUM(H173:H178,H180:H184,H186:H190,H192:H197,H199:H203)</f>
        <v>8078376</v>
      </c>
      <c r="I205" s="37">
        <f t="shared" si="41"/>
        <v>0.34275541568021584</v>
      </c>
      <c r="J205" s="32">
        <f>SUM(J173:J178,J180:J184,J186:J190,J192:J197,J199:J203)</f>
        <v>6038719</v>
      </c>
      <c r="K205" s="37">
        <f t="shared" si="42"/>
        <v>0.27561225142739465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24008769</v>
      </c>
      <c r="O205" s="37">
        <f t="shared" si="45"/>
        <v>1.0957805584413249</v>
      </c>
      <c r="P205" s="32">
        <f>SUM(P173:P178,P180:P184,P186:P190,P192:P197,P199:P203)</f>
        <v>6080826108</v>
      </c>
      <c r="Q205" s="32">
        <f>SUM(Q173:Q178,Q180:Q184,Q186:Q190,Q192:Q197,Q199:Q203)</f>
        <v>21780551</v>
      </c>
      <c r="R205" s="32">
        <f>SUM(R173:R178,R180:R184,R186:R190,R192:R197,R199:R203)</f>
        <v>22324551</v>
      </c>
      <c r="S205" s="32">
        <f>SUM(S173:S178,S180:S184,S186:S190,S192:S197,S199:S203)</f>
        <v>6096982322</v>
      </c>
      <c r="T205" s="37">
        <f t="shared" si="46"/>
        <v>273.10660456284205</v>
      </c>
      <c r="U205" s="37">
        <f t="shared" si="47"/>
        <v>-0.99900692457032192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331863</v>
      </c>
      <c r="E209" s="31">
        <v>10331863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298584</v>
      </c>
      <c r="R209" s="31">
        <v>298584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702690</v>
      </c>
      <c r="E215" s="31">
        <v>902690</v>
      </c>
      <c r="F215" s="31">
        <v>38427</v>
      </c>
      <c r="G215" s="36">
        <f t="shared" si="48"/>
        <v>5.4685565469837341E-2</v>
      </c>
      <c r="H215" s="31">
        <v>454315</v>
      </c>
      <c r="I215" s="36">
        <f t="shared" si="49"/>
        <v>0.64653687970513318</v>
      </c>
      <c r="J215" s="31">
        <v>328157</v>
      </c>
      <c r="K215" s="36">
        <f t="shared" si="50"/>
        <v>0.36353233114358197</v>
      </c>
      <c r="L215" s="31">
        <v>0</v>
      </c>
      <c r="M215" s="36">
        <f t="shared" si="51"/>
        <v>0</v>
      </c>
      <c r="N215" s="31">
        <f t="shared" si="52"/>
        <v>820899</v>
      </c>
      <c r="O215" s="36">
        <f t="shared" si="53"/>
        <v>0.90939192856905471</v>
      </c>
      <c r="P215" s="31">
        <v>254254</v>
      </c>
      <c r="Q215" s="31">
        <v>512950</v>
      </c>
      <c r="R215" s="31">
        <v>602560</v>
      </c>
      <c r="S215" s="31">
        <v>732667</v>
      </c>
      <c r="T215" s="36">
        <f t="shared" si="54"/>
        <v>1.2159237254381305</v>
      </c>
      <c r="U215" s="36">
        <f t="shared" si="55"/>
        <v>0.29066602688649934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1034553</v>
      </c>
      <c r="E216" s="32">
        <f>SUM(E208:E215)</f>
        <v>11234553</v>
      </c>
      <c r="F216" s="32">
        <f>SUM(F208:F215)</f>
        <v>38427</v>
      </c>
      <c r="G216" s="37">
        <f t="shared" si="48"/>
        <v>3.7143577951057126E-2</v>
      </c>
      <c r="H216" s="32">
        <f>SUM(H208:H215)</f>
        <v>454315</v>
      </c>
      <c r="I216" s="37">
        <f t="shared" si="49"/>
        <v>0.43914134896907164</v>
      </c>
      <c r="J216" s="32">
        <f>SUM(J208:J215)</f>
        <v>328157</v>
      </c>
      <c r="K216" s="37">
        <f t="shared" si="50"/>
        <v>2.9209617863745891E-2</v>
      </c>
      <c r="L216" s="32">
        <f>SUM(L208:L215)</f>
        <v>0</v>
      </c>
      <c r="M216" s="37">
        <f t="shared" si="51"/>
        <v>0</v>
      </c>
      <c r="N216" s="32">
        <f t="shared" si="52"/>
        <v>820899</v>
      </c>
      <c r="O216" s="37">
        <f t="shared" si="53"/>
        <v>7.3069128785097193E-2</v>
      </c>
      <c r="P216" s="32">
        <f>SUM(P208:P215)</f>
        <v>254254</v>
      </c>
      <c r="Q216" s="32">
        <f>SUM(Q208:Q215)</f>
        <v>811534</v>
      </c>
      <c r="R216" s="32">
        <f>SUM(R208:R215)</f>
        <v>901144</v>
      </c>
      <c r="S216" s="32">
        <f>SUM(S208:S215)</f>
        <v>732667</v>
      </c>
      <c r="T216" s="37">
        <f t="shared" si="54"/>
        <v>0.81304097902222061</v>
      </c>
      <c r="U216" s="37">
        <f t="shared" si="55"/>
        <v>0.29066602688649934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54"/>
        <v>0</v>
      </c>
      <c r="U218" s="36">
        <f t="shared" si="55"/>
        <v>0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103176</v>
      </c>
      <c r="E219" s="31">
        <v>103176</v>
      </c>
      <c r="F219" s="31">
        <v>0</v>
      </c>
      <c r="G219" s="36">
        <f t="shared" si="48"/>
        <v>0</v>
      </c>
      <c r="H219" s="31">
        <v>1884</v>
      </c>
      <c r="I219" s="36">
        <f t="shared" si="49"/>
        <v>1.8260060479181203E-2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1884</v>
      </c>
      <c r="O219" s="36">
        <f t="shared" si="53"/>
        <v>1.8260060479181203E-2</v>
      </c>
      <c r="P219" s="31">
        <v>0</v>
      </c>
      <c r="Q219" s="31">
        <v>98268</v>
      </c>
      <c r="R219" s="31">
        <v>98268</v>
      </c>
      <c r="S219" s="31">
        <v>6244</v>
      </c>
      <c r="T219" s="36">
        <f t="shared" si="54"/>
        <v>6.3540521838238287E-2</v>
      </c>
      <c r="U219" s="36">
        <f t="shared" si="55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350000</v>
      </c>
      <c r="E223" s="31">
        <v>350000</v>
      </c>
      <c r="F223" s="31">
        <v>305879</v>
      </c>
      <c r="G223" s="36">
        <f t="shared" si="48"/>
        <v>0.87394000000000005</v>
      </c>
      <c r="H223" s="31">
        <v>322085</v>
      </c>
      <c r="I223" s="36">
        <f t="shared" si="49"/>
        <v>0.92024285714285714</v>
      </c>
      <c r="J223" s="31">
        <v>337837</v>
      </c>
      <c r="K223" s="36">
        <f t="shared" si="50"/>
        <v>0.96524857142857146</v>
      </c>
      <c r="L223" s="31">
        <v>0</v>
      </c>
      <c r="M223" s="36">
        <f t="shared" si="51"/>
        <v>0</v>
      </c>
      <c r="N223" s="31">
        <f t="shared" si="52"/>
        <v>965801</v>
      </c>
      <c r="O223" s="36">
        <f t="shared" si="53"/>
        <v>2.7594314285714288</v>
      </c>
      <c r="P223" s="31">
        <v>195111</v>
      </c>
      <c r="Q223" s="31">
        <v>450000</v>
      </c>
      <c r="R223" s="31">
        <v>450000</v>
      </c>
      <c r="S223" s="31">
        <v>635433</v>
      </c>
      <c r="T223" s="36">
        <f t="shared" si="54"/>
        <v>1.4120733333333333</v>
      </c>
      <c r="U223" s="36">
        <f t="shared" si="55"/>
        <v>0.73151180610011735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453176</v>
      </c>
      <c r="E224" s="32">
        <f>SUM(E217:E223)</f>
        <v>453176</v>
      </c>
      <c r="F224" s="32">
        <f>SUM(F217:F223)</f>
        <v>305879</v>
      </c>
      <c r="G224" s="37">
        <f t="shared" si="48"/>
        <v>0.67496734160679295</v>
      </c>
      <c r="H224" s="32">
        <f>SUM(H217:H223)</f>
        <v>323969</v>
      </c>
      <c r="I224" s="37">
        <f t="shared" si="49"/>
        <v>0.71488560735784767</v>
      </c>
      <c r="J224" s="32">
        <f>SUM(J217:J223)</f>
        <v>337837</v>
      </c>
      <c r="K224" s="37">
        <f t="shared" si="50"/>
        <v>0.74548740445213335</v>
      </c>
      <c r="L224" s="32">
        <f>SUM(L217:L223)</f>
        <v>0</v>
      </c>
      <c r="M224" s="37">
        <f t="shared" si="51"/>
        <v>0</v>
      </c>
      <c r="N224" s="32">
        <f t="shared" si="52"/>
        <v>967685</v>
      </c>
      <c r="O224" s="37">
        <f t="shared" si="53"/>
        <v>2.1353403534167739</v>
      </c>
      <c r="P224" s="32">
        <f>SUM(P217:P223)</f>
        <v>195111</v>
      </c>
      <c r="Q224" s="32">
        <f>SUM(Q217:Q223)</f>
        <v>548268</v>
      </c>
      <c r="R224" s="32">
        <f>SUM(R217:R223)</f>
        <v>548268</v>
      </c>
      <c r="S224" s="32">
        <f>SUM(S217:S223)</f>
        <v>641677</v>
      </c>
      <c r="T224" s="37">
        <f t="shared" si="54"/>
        <v>1.1703710594089023</v>
      </c>
      <c r="U224" s="37">
        <f t="shared" si="55"/>
        <v>0.73151180610011735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37879</v>
      </c>
      <c r="Q229" s="31">
        <v>0</v>
      </c>
      <c r="R229" s="31">
        <v>0</v>
      </c>
      <c r="S229" s="31">
        <v>37879</v>
      </c>
      <c r="T229" s="36">
        <f t="shared" si="54"/>
        <v>0</v>
      </c>
      <c r="U229" s="36">
        <f t="shared" si="55"/>
        <v>-1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0</v>
      </c>
      <c r="E230" s="32">
        <f>SUM(E225:E229)</f>
        <v>0</v>
      </c>
      <c r="F230" s="32">
        <f>SUM(F225:F229)</f>
        <v>0</v>
      </c>
      <c r="G230" s="37">
        <f t="shared" si="48"/>
        <v>0</v>
      </c>
      <c r="H230" s="32">
        <f>SUM(H225:H229)</f>
        <v>0</v>
      </c>
      <c r="I230" s="37">
        <f t="shared" si="49"/>
        <v>0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0</v>
      </c>
      <c r="O230" s="37">
        <f t="shared" si="53"/>
        <v>0</v>
      </c>
      <c r="P230" s="32">
        <f>SUM(P225:P229)</f>
        <v>37879</v>
      </c>
      <c r="Q230" s="32">
        <f>SUM(Q225:Q229)</f>
        <v>0</v>
      </c>
      <c r="R230" s="32">
        <f>SUM(R225:R229)</f>
        <v>0</v>
      </c>
      <c r="S230" s="32">
        <f>SUM(S225:S229)</f>
        <v>37879</v>
      </c>
      <c r="T230" s="37">
        <f t="shared" si="54"/>
        <v>0</v>
      </c>
      <c r="U230" s="37">
        <f t="shared" si="55"/>
        <v>-1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1487729</v>
      </c>
      <c r="E231" s="32">
        <f>SUM(E208:E215,E217:E223,E225:E229)</f>
        <v>11687729</v>
      </c>
      <c r="F231" s="32">
        <f>SUM(F208:F215,F217:F223,F225:F229)</f>
        <v>344306</v>
      </c>
      <c r="G231" s="37">
        <f t="shared" si="48"/>
        <v>0.23143058984532802</v>
      </c>
      <c r="H231" s="32">
        <f>SUM(H208:H215,H217:H223,H225:H229)</f>
        <v>778284</v>
      </c>
      <c r="I231" s="37">
        <f t="shared" si="49"/>
        <v>0.52313559794828224</v>
      </c>
      <c r="J231" s="32">
        <f>SUM(J208:J215,J217:J223,J225:J229)</f>
        <v>665994</v>
      </c>
      <c r="K231" s="37">
        <f t="shared" si="50"/>
        <v>5.6982327362313075E-2</v>
      </c>
      <c r="L231" s="32">
        <f>SUM(L208:L215,L217:L223,L225:L229)</f>
        <v>0</v>
      </c>
      <c r="M231" s="37">
        <f t="shared" si="51"/>
        <v>0</v>
      </c>
      <c r="N231" s="32">
        <f t="shared" si="52"/>
        <v>1788584</v>
      </c>
      <c r="O231" s="37">
        <f t="shared" si="53"/>
        <v>0.15303092670954296</v>
      </c>
      <c r="P231" s="32">
        <f>SUM(P208:P215,P217:P223,P225:P229)</f>
        <v>487244</v>
      </c>
      <c r="Q231" s="32">
        <f>SUM(Q208:Q215,Q217:Q223,Q225:Q229)</f>
        <v>1359802</v>
      </c>
      <c r="R231" s="32">
        <f>SUM(R208:R215,R217:R223,R225:R229)</f>
        <v>1449412</v>
      </c>
      <c r="S231" s="32">
        <f>SUM(S208:S215,S217:S223,S225:S229)</f>
        <v>1412223</v>
      </c>
      <c r="T231" s="37">
        <f t="shared" si="54"/>
        <v>0.97434200903538815</v>
      </c>
      <c r="U231" s="37">
        <f t="shared" si="55"/>
        <v>0.36685931484020329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0</v>
      </c>
      <c r="E240" s="32">
        <f>SUM(E234:E239)</f>
        <v>0</v>
      </c>
      <c r="F240" s="32">
        <f>SUM(F234:F239)</f>
        <v>0</v>
      </c>
      <c r="G240" s="37">
        <f t="shared" si="56"/>
        <v>0</v>
      </c>
      <c r="H240" s="32">
        <f>SUM(H234:H239)</f>
        <v>0</v>
      </c>
      <c r="I240" s="37">
        <f t="shared" si="57"/>
        <v>0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0</v>
      </c>
      <c r="O240" s="37">
        <f t="shared" si="61"/>
        <v>0</v>
      </c>
      <c r="P240" s="32">
        <f>SUM(P234:P239)</f>
        <v>0</v>
      </c>
      <c r="Q240" s="32">
        <f>SUM(Q234:Q239)</f>
        <v>0</v>
      </c>
      <c r="R240" s="32">
        <f>SUM(R234:R239)</f>
        <v>0</v>
      </c>
      <c r="S240" s="32">
        <f>SUM(S234:S239)</f>
        <v>0</v>
      </c>
      <c r="T240" s="37">
        <f t="shared" si="62"/>
        <v>0</v>
      </c>
      <c r="U240" s="37">
        <f t="shared" si="63"/>
        <v>0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-26742504</v>
      </c>
      <c r="E243" s="31">
        <v>-26742504</v>
      </c>
      <c r="F243" s="31">
        <v>200</v>
      </c>
      <c r="G243" s="36">
        <f t="shared" si="56"/>
        <v>-7.4787312362372652E-6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200</v>
      </c>
      <c r="O243" s="36">
        <f t="shared" si="61"/>
        <v>-7.4787312362372652E-6</v>
      </c>
      <c r="P243" s="31">
        <v>500</v>
      </c>
      <c r="Q243" s="31">
        <v>249996</v>
      </c>
      <c r="R243" s="31">
        <v>27249996</v>
      </c>
      <c r="S243" s="31">
        <v>500</v>
      </c>
      <c r="T243" s="36">
        <f t="shared" si="62"/>
        <v>1.8348626546587383E-5</v>
      </c>
      <c r="U243" s="36">
        <f t="shared" si="63"/>
        <v>-1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90000</v>
      </c>
      <c r="E246" s="31">
        <v>90000</v>
      </c>
      <c r="F246" s="31">
        <v>22270</v>
      </c>
      <c r="G246" s="36">
        <f t="shared" si="56"/>
        <v>0.24744444444444444</v>
      </c>
      <c r="H246" s="31">
        <v>40916</v>
      </c>
      <c r="I246" s="36">
        <f t="shared" si="57"/>
        <v>0.45462222222222221</v>
      </c>
      <c r="J246" s="31">
        <v>19273</v>
      </c>
      <c r="K246" s="36">
        <f t="shared" si="58"/>
        <v>0.21414444444444444</v>
      </c>
      <c r="L246" s="31">
        <v>0</v>
      </c>
      <c r="M246" s="36">
        <f t="shared" si="59"/>
        <v>0</v>
      </c>
      <c r="N246" s="31">
        <f t="shared" si="60"/>
        <v>82459</v>
      </c>
      <c r="O246" s="36">
        <f t="shared" si="61"/>
        <v>0.91621111111111109</v>
      </c>
      <c r="P246" s="31">
        <v>28831</v>
      </c>
      <c r="Q246" s="31">
        <v>50000</v>
      </c>
      <c r="R246" s="31">
        <v>50000</v>
      </c>
      <c r="S246" s="31">
        <v>71607</v>
      </c>
      <c r="T246" s="36">
        <f t="shared" si="62"/>
        <v>1.43214</v>
      </c>
      <c r="U246" s="36">
        <f t="shared" si="63"/>
        <v>-0.33151815753876035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-26652504</v>
      </c>
      <c r="E247" s="32">
        <f>SUM(E241:E246)</f>
        <v>-26652504</v>
      </c>
      <c r="F247" s="32">
        <f>SUM(F241:F246)</f>
        <v>22470</v>
      </c>
      <c r="G247" s="37">
        <f t="shared" si="56"/>
        <v>-8.4307275594068011E-4</v>
      </c>
      <c r="H247" s="32">
        <f>SUM(H241:H246)</f>
        <v>40916</v>
      </c>
      <c r="I247" s="37">
        <f t="shared" si="57"/>
        <v>-1.5351653263048005E-3</v>
      </c>
      <c r="J247" s="32">
        <f>SUM(J241:J246)</f>
        <v>19273</v>
      </c>
      <c r="K247" s="37">
        <f t="shared" si="58"/>
        <v>-7.2312154985512808E-4</v>
      </c>
      <c r="L247" s="32">
        <f>SUM(L241:L246)</f>
        <v>0</v>
      </c>
      <c r="M247" s="37">
        <f t="shared" si="59"/>
        <v>0</v>
      </c>
      <c r="N247" s="32">
        <f t="shared" si="60"/>
        <v>82659</v>
      </c>
      <c r="O247" s="37">
        <f t="shared" si="61"/>
        <v>-3.1013596321006085E-3</v>
      </c>
      <c r="P247" s="32">
        <f>SUM(P241:P246)</f>
        <v>29331</v>
      </c>
      <c r="Q247" s="32">
        <f>SUM(Q241:Q246)</f>
        <v>299996</v>
      </c>
      <c r="R247" s="32">
        <f>SUM(R241:R246)</f>
        <v>27299996</v>
      </c>
      <c r="S247" s="32">
        <f>SUM(S241:S246)</f>
        <v>72107</v>
      </c>
      <c r="T247" s="37">
        <f t="shared" si="62"/>
        <v>2.6412824382831411E-3</v>
      </c>
      <c r="U247" s="37">
        <f t="shared" si="63"/>
        <v>-0.34291364085779552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56"/>
        <v>0</v>
      </c>
      <c r="H254" s="32">
        <f>SUM(H248:H253)</f>
        <v>0</v>
      </c>
      <c r="I254" s="37">
        <f t="shared" si="57"/>
        <v>0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0</v>
      </c>
      <c r="O254" s="37">
        <f t="shared" si="61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0</v>
      </c>
      <c r="T254" s="37">
        <f t="shared" si="62"/>
        <v>0</v>
      </c>
      <c r="U254" s="37">
        <f t="shared" si="63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0</v>
      </c>
      <c r="E255" s="31">
        <v>0</v>
      </c>
      <c r="F255" s="31">
        <v>0</v>
      </c>
      <c r="G255" s="36">
        <f t="shared" si="56"/>
        <v>0</v>
      </c>
      <c r="H255" s="31">
        <v>0</v>
      </c>
      <c r="I255" s="36">
        <f t="shared" si="57"/>
        <v>0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0</v>
      </c>
      <c r="O255" s="36">
        <f t="shared" si="61"/>
        <v>0</v>
      </c>
      <c r="P255" s="31">
        <v>0</v>
      </c>
      <c r="Q255" s="31">
        <v>0</v>
      </c>
      <c r="R255" s="31">
        <v>0</v>
      </c>
      <c r="S255" s="31">
        <v>0</v>
      </c>
      <c r="T255" s="36">
        <f t="shared" si="62"/>
        <v>0</v>
      </c>
      <c r="U255" s="36">
        <f t="shared" si="63"/>
        <v>0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0</v>
      </c>
      <c r="E259" s="32">
        <f>SUM(E255:E258)</f>
        <v>0</v>
      </c>
      <c r="F259" s="32">
        <f>SUM(F255:F258)</f>
        <v>0</v>
      </c>
      <c r="G259" s="37">
        <f t="shared" si="56"/>
        <v>0</v>
      </c>
      <c r="H259" s="32">
        <f>SUM(H255:H258)</f>
        <v>0</v>
      </c>
      <c r="I259" s="37">
        <f t="shared" si="57"/>
        <v>0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0</v>
      </c>
      <c r="O259" s="37">
        <f t="shared" si="61"/>
        <v>0</v>
      </c>
      <c r="P259" s="32">
        <f>SUM(P255:P258)</f>
        <v>0</v>
      </c>
      <c r="Q259" s="32">
        <f>SUM(Q255:Q258)</f>
        <v>0</v>
      </c>
      <c r="R259" s="32">
        <f>SUM(R255:R258)</f>
        <v>0</v>
      </c>
      <c r="S259" s="32">
        <f>SUM(S255:S258)</f>
        <v>0</v>
      </c>
      <c r="T259" s="37">
        <f t="shared" si="62"/>
        <v>0</v>
      </c>
      <c r="U259" s="37">
        <f t="shared" si="63"/>
        <v>0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-26652504</v>
      </c>
      <c r="E260" s="32">
        <f>SUM(E234:E239,E241:E246,E248:E253,E255:E258)</f>
        <v>-26652504</v>
      </c>
      <c r="F260" s="32">
        <f>SUM(F234:F239,F241:F246,F248:F253,F255:F258)</f>
        <v>22470</v>
      </c>
      <c r="G260" s="37">
        <f t="shared" si="56"/>
        <v>-8.4307275594068011E-4</v>
      </c>
      <c r="H260" s="32">
        <f>SUM(H234:H239,H241:H246,H248:H253,H255:H258)</f>
        <v>40916</v>
      </c>
      <c r="I260" s="37">
        <f t="shared" si="57"/>
        <v>-1.5351653263048005E-3</v>
      </c>
      <c r="J260" s="32">
        <f>SUM(J234:J239,J241:J246,J248:J253,J255:J258)</f>
        <v>19273</v>
      </c>
      <c r="K260" s="37">
        <f t="shared" si="58"/>
        <v>-7.2312154985512808E-4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82659</v>
      </c>
      <c r="O260" s="37">
        <f t="shared" si="61"/>
        <v>-3.1013596321006085E-3</v>
      </c>
      <c r="P260" s="32">
        <f>SUM(P234:P239,P241:P246,P248:P253,P255:P258)</f>
        <v>29331</v>
      </c>
      <c r="Q260" s="32">
        <f>SUM(Q234:Q239,Q241:Q246,Q248:Q253,Q255:Q258)</f>
        <v>299996</v>
      </c>
      <c r="R260" s="32">
        <f>SUM(R234:R239,R241:R246,R248:R253,R255:R258)</f>
        <v>27299996</v>
      </c>
      <c r="S260" s="32">
        <f>SUM(S234:S239,S241:S246,S248:S253,S255:S258)</f>
        <v>72107</v>
      </c>
      <c r="T260" s="37">
        <f t="shared" si="62"/>
        <v>2.6412824382831411E-3</v>
      </c>
      <c r="U260" s="37">
        <f t="shared" si="63"/>
        <v>-0.34291364085779552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9544725</v>
      </c>
      <c r="E266" s="31">
        <v>9544725</v>
      </c>
      <c r="F266" s="31">
        <v>3976969</v>
      </c>
      <c r="G266" s="36">
        <f t="shared" si="64"/>
        <v>0.4166666928591447</v>
      </c>
      <c r="H266" s="31">
        <v>3181575</v>
      </c>
      <c r="I266" s="36">
        <f t="shared" si="65"/>
        <v>0.33333333333333331</v>
      </c>
      <c r="J266" s="31">
        <v>2386182</v>
      </c>
      <c r="K266" s="36">
        <f t="shared" si="66"/>
        <v>0.25000007857743411</v>
      </c>
      <c r="L266" s="31">
        <v>0</v>
      </c>
      <c r="M266" s="36">
        <f t="shared" si="67"/>
        <v>0</v>
      </c>
      <c r="N266" s="31">
        <f t="shared" si="68"/>
        <v>9544726</v>
      </c>
      <c r="O266" s="36">
        <f t="shared" si="69"/>
        <v>1.0000001047699121</v>
      </c>
      <c r="P266" s="31">
        <v>2714137</v>
      </c>
      <c r="Q266" s="31">
        <v>8864986</v>
      </c>
      <c r="R266" s="31">
        <v>9692992</v>
      </c>
      <c r="S266" s="31">
        <v>9096837</v>
      </c>
      <c r="T266" s="36">
        <f t="shared" si="70"/>
        <v>0.93849628680184616</v>
      </c>
      <c r="U266" s="36">
        <f t="shared" si="71"/>
        <v>-0.12083214664550834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9544725</v>
      </c>
      <c r="E267" s="32">
        <f>SUM(E263:E266)</f>
        <v>9544725</v>
      </c>
      <c r="F267" s="32">
        <f>SUM(F263:F266)</f>
        <v>3976969</v>
      </c>
      <c r="G267" s="37">
        <f t="shared" si="64"/>
        <v>0.4166666928591447</v>
      </c>
      <c r="H267" s="32">
        <f>SUM(H263:H266)</f>
        <v>3181575</v>
      </c>
      <c r="I267" s="37">
        <f t="shared" si="65"/>
        <v>0.33333333333333331</v>
      </c>
      <c r="J267" s="32">
        <f>SUM(J263:J266)</f>
        <v>2386182</v>
      </c>
      <c r="K267" s="37">
        <f t="shared" si="66"/>
        <v>0.25000007857743411</v>
      </c>
      <c r="L267" s="32">
        <f>SUM(L263:L266)</f>
        <v>0</v>
      </c>
      <c r="M267" s="37">
        <f t="shared" si="67"/>
        <v>0</v>
      </c>
      <c r="N267" s="32">
        <f t="shared" si="68"/>
        <v>9544726</v>
      </c>
      <c r="O267" s="37">
        <f t="shared" si="69"/>
        <v>1.0000001047699121</v>
      </c>
      <c r="P267" s="32">
        <f>SUM(P263:P266)</f>
        <v>2714137</v>
      </c>
      <c r="Q267" s="32">
        <f>SUM(Q263:Q266)</f>
        <v>8864986</v>
      </c>
      <c r="R267" s="32">
        <f>SUM(R263:R266)</f>
        <v>9692992</v>
      </c>
      <c r="S267" s="32">
        <f>SUM(S263:S266)</f>
        <v>9096837</v>
      </c>
      <c r="T267" s="37">
        <f t="shared" si="70"/>
        <v>0.93849628680184616</v>
      </c>
      <c r="U267" s="37">
        <f t="shared" si="71"/>
        <v>-0.12083214664550834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2251815</v>
      </c>
      <c r="E268" s="31">
        <v>0</v>
      </c>
      <c r="F268" s="31">
        <v>-966</v>
      </c>
      <c r="G268" s="36">
        <f t="shared" si="64"/>
        <v>-4.2898728359123641E-4</v>
      </c>
      <c r="H268" s="31">
        <v>-2283</v>
      </c>
      <c r="I268" s="36">
        <f t="shared" si="65"/>
        <v>-1.0138488286115866E-3</v>
      </c>
      <c r="J268" s="31">
        <v>-1497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-4746</v>
      </c>
      <c r="O268" s="36">
        <f t="shared" si="69"/>
        <v>0</v>
      </c>
      <c r="P268" s="31">
        <v>0</v>
      </c>
      <c r="Q268" s="31">
        <v>-2972</v>
      </c>
      <c r="R268" s="31">
        <v>123283</v>
      </c>
      <c r="S268" s="31">
        <v>-526</v>
      </c>
      <c r="T268" s="36">
        <f t="shared" si="70"/>
        <v>-4.2666061014089533E-3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2251815</v>
      </c>
      <c r="E275" s="32">
        <f>SUM(E268:E274)</f>
        <v>0</v>
      </c>
      <c r="F275" s="32">
        <f>SUM(F268:F274)</f>
        <v>-966</v>
      </c>
      <c r="G275" s="37">
        <f t="shared" si="64"/>
        <v>-4.2898728359123641E-4</v>
      </c>
      <c r="H275" s="32">
        <f>SUM(H268:H274)</f>
        <v>-2283</v>
      </c>
      <c r="I275" s="37">
        <f t="shared" si="65"/>
        <v>-1.0138488286115866E-3</v>
      </c>
      <c r="J275" s="32">
        <f>SUM(J268:J274)</f>
        <v>-1497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-4746</v>
      </c>
      <c r="O275" s="37">
        <f t="shared" si="69"/>
        <v>0</v>
      </c>
      <c r="P275" s="32">
        <f>SUM(P268:P274)</f>
        <v>0</v>
      </c>
      <c r="Q275" s="32">
        <f>SUM(Q268:Q274)</f>
        <v>-2972</v>
      </c>
      <c r="R275" s="32">
        <f>SUM(R268:R274)</f>
        <v>123283</v>
      </c>
      <c r="S275" s="32">
        <f>SUM(S268:S274)</f>
        <v>-526</v>
      </c>
      <c r="T275" s="37">
        <f t="shared" si="70"/>
        <v>-4.2666061014089533E-3</v>
      </c>
      <c r="U275" s="37">
        <f t="shared" si="71"/>
        <v>0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</v>
      </c>
      <c r="E278" s="31">
        <v>1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1960245</v>
      </c>
      <c r="R278" s="31">
        <v>1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1250000</v>
      </c>
      <c r="E284" s="31">
        <v>1400000</v>
      </c>
      <c r="F284" s="31">
        <v>378625</v>
      </c>
      <c r="G284" s="36">
        <f t="shared" si="64"/>
        <v>0.3029</v>
      </c>
      <c r="H284" s="31">
        <v>503599</v>
      </c>
      <c r="I284" s="36">
        <f t="shared" si="65"/>
        <v>0.40287919999999999</v>
      </c>
      <c r="J284" s="31">
        <v>248558</v>
      </c>
      <c r="K284" s="36">
        <f t="shared" si="66"/>
        <v>0.17754142857142857</v>
      </c>
      <c r="L284" s="31">
        <v>0</v>
      </c>
      <c r="M284" s="36">
        <f t="shared" si="67"/>
        <v>0</v>
      </c>
      <c r="N284" s="31">
        <f t="shared" si="68"/>
        <v>1130782</v>
      </c>
      <c r="O284" s="36">
        <f t="shared" si="69"/>
        <v>0.80770142857142857</v>
      </c>
      <c r="P284" s="31">
        <v>203988</v>
      </c>
      <c r="Q284" s="31">
        <v>1000000</v>
      </c>
      <c r="R284" s="31">
        <v>1100000</v>
      </c>
      <c r="S284" s="31">
        <v>754224</v>
      </c>
      <c r="T284" s="36">
        <f t="shared" si="70"/>
        <v>0.68565818181818183</v>
      </c>
      <c r="U284" s="36">
        <f t="shared" si="71"/>
        <v>0.21849324470066867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1250001</v>
      </c>
      <c r="E285" s="32">
        <f>SUM(E276:E284)</f>
        <v>1400001</v>
      </c>
      <c r="F285" s="32">
        <f>SUM(F276:F284)</f>
        <v>378625</v>
      </c>
      <c r="G285" s="37">
        <f t="shared" si="64"/>
        <v>0.30289975768019384</v>
      </c>
      <c r="H285" s="32">
        <f>SUM(H276:H284)</f>
        <v>503599</v>
      </c>
      <c r="I285" s="37">
        <f t="shared" si="65"/>
        <v>0.40287887769689784</v>
      </c>
      <c r="J285" s="32">
        <f>SUM(J276:J284)</f>
        <v>248558</v>
      </c>
      <c r="K285" s="37">
        <f t="shared" si="66"/>
        <v>0.17754130175621302</v>
      </c>
      <c r="L285" s="32">
        <f>SUM(L276:L284)</f>
        <v>0</v>
      </c>
      <c r="M285" s="37">
        <f t="shared" si="67"/>
        <v>0</v>
      </c>
      <c r="N285" s="32">
        <f t="shared" si="68"/>
        <v>1130782</v>
      </c>
      <c r="O285" s="37">
        <f t="shared" si="69"/>
        <v>0.80770085164224881</v>
      </c>
      <c r="P285" s="32">
        <f>SUM(P276:P284)</f>
        <v>203988</v>
      </c>
      <c r="Q285" s="32">
        <f>SUM(Q276:Q284)</f>
        <v>2960245</v>
      </c>
      <c r="R285" s="32">
        <f>SUM(R276:R284)</f>
        <v>1100001</v>
      </c>
      <c r="S285" s="32">
        <f>SUM(S276:S284)</f>
        <v>754224</v>
      </c>
      <c r="T285" s="37">
        <f t="shared" si="70"/>
        <v>0.68565755849312859</v>
      </c>
      <c r="U285" s="37">
        <f t="shared" si="71"/>
        <v>0.21849324470066867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70000</v>
      </c>
      <c r="E293" s="31">
        <v>3870000</v>
      </c>
      <c r="F293" s="31">
        <v>16382</v>
      </c>
      <c r="G293" s="36">
        <f t="shared" si="64"/>
        <v>0.23402857142857142</v>
      </c>
      <c r="H293" s="31">
        <v>34304</v>
      </c>
      <c r="I293" s="36">
        <f t="shared" si="65"/>
        <v>0.49005714285714286</v>
      </c>
      <c r="J293" s="31">
        <v>16696</v>
      </c>
      <c r="K293" s="36">
        <f t="shared" si="66"/>
        <v>4.3142118863049098E-3</v>
      </c>
      <c r="L293" s="31">
        <v>0</v>
      </c>
      <c r="M293" s="36">
        <f t="shared" si="67"/>
        <v>0</v>
      </c>
      <c r="N293" s="31">
        <f t="shared" si="68"/>
        <v>67382</v>
      </c>
      <c r="O293" s="36">
        <f t="shared" si="69"/>
        <v>1.7411369509043928E-2</v>
      </c>
      <c r="P293" s="31">
        <v>17843</v>
      </c>
      <c r="Q293" s="31">
        <v>80000</v>
      </c>
      <c r="R293" s="31">
        <v>3580000</v>
      </c>
      <c r="S293" s="31">
        <v>3546618</v>
      </c>
      <c r="T293" s="36">
        <f t="shared" si="70"/>
        <v>0.99067541899441336</v>
      </c>
      <c r="U293" s="36">
        <f t="shared" si="71"/>
        <v>-6.4282912066356501E-2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70000</v>
      </c>
      <c r="E298" s="32">
        <f>SUM(E293:E297)</f>
        <v>3870000</v>
      </c>
      <c r="F298" s="32">
        <f>SUM(F293:F297)</f>
        <v>16382</v>
      </c>
      <c r="G298" s="37">
        <f t="shared" si="64"/>
        <v>0.23402857142857142</v>
      </c>
      <c r="H298" s="32">
        <f>SUM(H293:H297)</f>
        <v>34304</v>
      </c>
      <c r="I298" s="37">
        <f t="shared" si="65"/>
        <v>0.49005714285714286</v>
      </c>
      <c r="J298" s="32">
        <f>SUM(J293:J297)</f>
        <v>16696</v>
      </c>
      <c r="K298" s="37">
        <f t="shared" si="66"/>
        <v>4.3142118863049098E-3</v>
      </c>
      <c r="L298" s="32">
        <f>SUM(L293:L297)</f>
        <v>0</v>
      </c>
      <c r="M298" s="37">
        <f t="shared" si="67"/>
        <v>0</v>
      </c>
      <c r="N298" s="32">
        <f t="shared" si="68"/>
        <v>67382</v>
      </c>
      <c r="O298" s="37">
        <f t="shared" si="69"/>
        <v>1.7411369509043928E-2</v>
      </c>
      <c r="P298" s="32">
        <f>SUM(P293:P297)</f>
        <v>17843</v>
      </c>
      <c r="Q298" s="32">
        <f>SUM(Q293:Q297)</f>
        <v>80000</v>
      </c>
      <c r="R298" s="32">
        <f>SUM(R293:R297)</f>
        <v>3580000</v>
      </c>
      <c r="S298" s="32">
        <f>SUM(S293:S297)</f>
        <v>3546618</v>
      </c>
      <c r="T298" s="37">
        <f t="shared" si="70"/>
        <v>0.99067541899441336</v>
      </c>
      <c r="U298" s="37">
        <f t="shared" si="71"/>
        <v>-6.4282912066356501E-2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13116541</v>
      </c>
      <c r="E299" s="32">
        <f>SUM(E263:E266,E268:E274,E276:E284,E286:E291,E293:E297)</f>
        <v>14814726</v>
      </c>
      <c r="F299" s="32">
        <f>SUM(F263:F266,F268:F274,F276:F284,F286:F291,F293:F297)</f>
        <v>4371010</v>
      </c>
      <c r="G299" s="37">
        <f t="shared" si="64"/>
        <v>0.33324410757378792</v>
      </c>
      <c r="H299" s="32">
        <f>SUM(H263:H266,H268:H274,H276:H284,H286:H291,H293:H297)</f>
        <v>3717195</v>
      </c>
      <c r="I299" s="37">
        <f t="shared" si="65"/>
        <v>0.2833975054856307</v>
      </c>
      <c r="J299" s="32">
        <f>SUM(J263:J266,J268:J274,J276:J284,J286:J291,J293:J297)</f>
        <v>2649939</v>
      </c>
      <c r="K299" s="37">
        <f t="shared" si="66"/>
        <v>0.17887195483736926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10738144</v>
      </c>
      <c r="O299" s="37">
        <f t="shared" si="69"/>
        <v>0.72482906535024683</v>
      </c>
      <c r="P299" s="32">
        <f>SUM(P263:P266,P268:P274,P276:P284,P286:P291,P293:P297)</f>
        <v>2935968</v>
      </c>
      <c r="Q299" s="32">
        <f>SUM(Q263:Q266,Q268:Q274,Q276:Q284,Q286:Q291,Q293:Q297)</f>
        <v>11902259</v>
      </c>
      <c r="R299" s="32">
        <f>SUM(R263:R266,R268:R274,R276:R284,R286:R291,R293:R297)</f>
        <v>14496276</v>
      </c>
      <c r="S299" s="32">
        <f>SUM(S263:S266,S268:S274,S276:S284,S286:S291,S293:S297)</f>
        <v>13397153</v>
      </c>
      <c r="T299" s="37">
        <f t="shared" si="70"/>
        <v>0.92417894085349916</v>
      </c>
      <c r="U299" s="37">
        <f t="shared" si="71"/>
        <v>-9.7422383350227237E-2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459127281</v>
      </c>
      <c r="E302" s="31">
        <v>436965281</v>
      </c>
      <c r="F302" s="31">
        <v>42098656</v>
      </c>
      <c r="G302" s="36">
        <f t="shared" ref="G302:G339" si="72">IF(($D302     =0),0,($F302     /$D302     ))</f>
        <v>9.1692778325668689E-2</v>
      </c>
      <c r="H302" s="31">
        <v>116626083</v>
      </c>
      <c r="I302" s="36">
        <f t="shared" ref="I302:I339" si="73">IF(($D302     =0),0,($H302     /$D302     ))</f>
        <v>0.25401688774838888</v>
      </c>
      <c r="J302" s="31">
        <v>90370725</v>
      </c>
      <c r="K302" s="36">
        <f t="shared" ref="K302:K339" si="74">IF(($E302     =0),0,($J302     /$E302     ))</f>
        <v>0.20681442881042075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249095464</v>
      </c>
      <c r="O302" s="36">
        <f t="shared" ref="O302:O339" si="77">IF(($E302     =0),0,($N302     /$E302     ))</f>
        <v>0.57005779367628984</v>
      </c>
      <c r="P302" s="31">
        <v>90890283</v>
      </c>
      <c r="Q302" s="31">
        <v>481367289</v>
      </c>
      <c r="R302" s="31">
        <v>464623289</v>
      </c>
      <c r="S302" s="31">
        <v>272004340</v>
      </c>
      <c r="T302" s="36">
        <f t="shared" ref="T302:T339" si="78">IF(($R302     =0),0,($S302     /$R302     ))</f>
        <v>0.58542984486513761</v>
      </c>
      <c r="U302" s="36">
        <f t="shared" ref="U302:U339" si="79">IF(($P302     =0),0,(($J302     /$P302     )-1))</f>
        <v>-5.7163206324266636E-3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459127281</v>
      </c>
      <c r="E303" s="32">
        <f>E302</f>
        <v>436965281</v>
      </c>
      <c r="F303" s="32">
        <f>F302</f>
        <v>42098656</v>
      </c>
      <c r="G303" s="37">
        <f t="shared" si="72"/>
        <v>9.1692778325668689E-2</v>
      </c>
      <c r="H303" s="32">
        <f>H302</f>
        <v>116626083</v>
      </c>
      <c r="I303" s="37">
        <f t="shared" si="73"/>
        <v>0.25401688774838888</v>
      </c>
      <c r="J303" s="32">
        <f>J302</f>
        <v>90370725</v>
      </c>
      <c r="K303" s="37">
        <f t="shared" si="74"/>
        <v>0.20681442881042075</v>
      </c>
      <c r="L303" s="32">
        <f>L302</f>
        <v>0</v>
      </c>
      <c r="M303" s="37">
        <f t="shared" si="75"/>
        <v>0</v>
      </c>
      <c r="N303" s="32">
        <f t="shared" si="76"/>
        <v>249095464</v>
      </c>
      <c r="O303" s="37">
        <f t="shared" si="77"/>
        <v>0.57005779367628984</v>
      </c>
      <c r="P303" s="32">
        <f>P302</f>
        <v>90890283</v>
      </c>
      <c r="Q303" s="32">
        <f>Q302</f>
        <v>481367289</v>
      </c>
      <c r="R303" s="32">
        <f>R302</f>
        <v>464623289</v>
      </c>
      <c r="S303" s="32">
        <f>S302</f>
        <v>272004340</v>
      </c>
      <c r="T303" s="37">
        <f t="shared" si="78"/>
        <v>0.58542984486513761</v>
      </c>
      <c r="U303" s="37">
        <f t="shared" si="79"/>
        <v>-5.7163206324266636E-3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13629312</v>
      </c>
      <c r="E309" s="31">
        <v>13629312</v>
      </c>
      <c r="F309" s="31">
        <v>4333424</v>
      </c>
      <c r="G309" s="36">
        <f t="shared" si="72"/>
        <v>0.31794884437306886</v>
      </c>
      <c r="H309" s="31">
        <v>4524051</v>
      </c>
      <c r="I309" s="36">
        <f t="shared" si="73"/>
        <v>0.3319353904290987</v>
      </c>
      <c r="J309" s="31">
        <v>4632867</v>
      </c>
      <c r="K309" s="36">
        <f t="shared" si="74"/>
        <v>0.33991935909897725</v>
      </c>
      <c r="L309" s="31">
        <v>0</v>
      </c>
      <c r="M309" s="36">
        <f t="shared" si="75"/>
        <v>0</v>
      </c>
      <c r="N309" s="31">
        <f t="shared" si="76"/>
        <v>13490342</v>
      </c>
      <c r="O309" s="36">
        <f t="shared" si="77"/>
        <v>0.98980359390114481</v>
      </c>
      <c r="P309" s="31">
        <v>701263</v>
      </c>
      <c r="Q309" s="31">
        <v>13876060</v>
      </c>
      <c r="R309" s="31">
        <v>13822000</v>
      </c>
      <c r="S309" s="31">
        <v>13334768</v>
      </c>
      <c r="T309" s="36">
        <f t="shared" si="78"/>
        <v>0.96474952973520478</v>
      </c>
      <c r="U309" s="36">
        <f t="shared" si="79"/>
        <v>5.6064614844929794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13629312</v>
      </c>
      <c r="E310" s="32">
        <f>SUM(E304:E309)</f>
        <v>13629312</v>
      </c>
      <c r="F310" s="32">
        <f>SUM(F304:F309)</f>
        <v>4333424</v>
      </c>
      <c r="G310" s="37">
        <f t="shared" si="72"/>
        <v>0.31794884437306886</v>
      </c>
      <c r="H310" s="32">
        <f>SUM(H304:H309)</f>
        <v>4524051</v>
      </c>
      <c r="I310" s="37">
        <f t="shared" si="73"/>
        <v>0.3319353904290987</v>
      </c>
      <c r="J310" s="32">
        <f>SUM(J304:J309)</f>
        <v>4632867</v>
      </c>
      <c r="K310" s="37">
        <f t="shared" si="74"/>
        <v>0.33991935909897725</v>
      </c>
      <c r="L310" s="32">
        <f>SUM(L304:L309)</f>
        <v>0</v>
      </c>
      <c r="M310" s="37">
        <f t="shared" si="75"/>
        <v>0</v>
      </c>
      <c r="N310" s="32">
        <f t="shared" si="76"/>
        <v>13490342</v>
      </c>
      <c r="O310" s="37">
        <f t="shared" si="77"/>
        <v>0.98980359390114481</v>
      </c>
      <c r="P310" s="32">
        <f>SUM(P304:P309)</f>
        <v>701263</v>
      </c>
      <c r="Q310" s="32">
        <f>SUM(Q304:Q309)</f>
        <v>13876060</v>
      </c>
      <c r="R310" s="32">
        <f>SUM(R304:R309)</f>
        <v>13822000</v>
      </c>
      <c r="S310" s="32">
        <f>SUM(S304:S309)</f>
        <v>13334768</v>
      </c>
      <c r="T310" s="37">
        <f t="shared" si="78"/>
        <v>0.96474952973520478</v>
      </c>
      <c r="U310" s="37">
        <f t="shared" si="79"/>
        <v>5.6064614844929794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653000</v>
      </c>
      <c r="E316" s="31">
        <v>653000</v>
      </c>
      <c r="F316" s="31">
        <v>210645</v>
      </c>
      <c r="G316" s="36">
        <f t="shared" si="72"/>
        <v>0.3225803981623277</v>
      </c>
      <c r="H316" s="31">
        <v>151775</v>
      </c>
      <c r="I316" s="36">
        <f t="shared" si="73"/>
        <v>0.23242725880551302</v>
      </c>
      <c r="J316" s="31">
        <v>114302</v>
      </c>
      <c r="K316" s="36">
        <f t="shared" si="74"/>
        <v>0.17504134762633997</v>
      </c>
      <c r="L316" s="31">
        <v>0</v>
      </c>
      <c r="M316" s="36">
        <f t="shared" si="75"/>
        <v>0</v>
      </c>
      <c r="N316" s="31">
        <f t="shared" si="76"/>
        <v>476722</v>
      </c>
      <c r="O316" s="36">
        <f t="shared" si="77"/>
        <v>0.73004900459418065</v>
      </c>
      <c r="P316" s="31">
        <v>108680</v>
      </c>
      <c r="Q316" s="31">
        <v>653000</v>
      </c>
      <c r="R316" s="31">
        <v>653000</v>
      </c>
      <c r="S316" s="31">
        <v>433963</v>
      </c>
      <c r="T316" s="36">
        <f t="shared" si="78"/>
        <v>0.66456814701378253</v>
      </c>
      <c r="U316" s="36">
        <f t="shared" si="79"/>
        <v>5.1729849098270053E-2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653000</v>
      </c>
      <c r="E317" s="32">
        <f>SUM(E311:E316)</f>
        <v>653000</v>
      </c>
      <c r="F317" s="32">
        <f>SUM(F311:F316)</f>
        <v>210645</v>
      </c>
      <c r="G317" s="37">
        <f t="shared" si="72"/>
        <v>0.3225803981623277</v>
      </c>
      <c r="H317" s="32">
        <f>SUM(H311:H316)</f>
        <v>151775</v>
      </c>
      <c r="I317" s="37">
        <f t="shared" si="73"/>
        <v>0.23242725880551302</v>
      </c>
      <c r="J317" s="32">
        <f>SUM(J311:J316)</f>
        <v>114302</v>
      </c>
      <c r="K317" s="37">
        <f t="shared" si="74"/>
        <v>0.17504134762633997</v>
      </c>
      <c r="L317" s="32">
        <f>SUM(L311:L316)</f>
        <v>0</v>
      </c>
      <c r="M317" s="37">
        <f t="shared" si="75"/>
        <v>0</v>
      </c>
      <c r="N317" s="32">
        <f t="shared" si="76"/>
        <v>476722</v>
      </c>
      <c r="O317" s="37">
        <f t="shared" si="77"/>
        <v>0.73004900459418065</v>
      </c>
      <c r="P317" s="32">
        <f>SUM(P311:P316)</f>
        <v>108680</v>
      </c>
      <c r="Q317" s="32">
        <f>SUM(Q311:Q316)</f>
        <v>653000</v>
      </c>
      <c r="R317" s="32">
        <f>SUM(R311:R316)</f>
        <v>653000</v>
      </c>
      <c r="S317" s="32">
        <f>SUM(S311:S316)</f>
        <v>433963</v>
      </c>
      <c r="T317" s="37">
        <f t="shared" si="78"/>
        <v>0.66456814701378253</v>
      </c>
      <c r="U317" s="37">
        <f t="shared" si="79"/>
        <v>5.1729849098270053E-2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0</v>
      </c>
      <c r="O319" s="36">
        <f t="shared" si="7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78"/>
        <v>0</v>
      </c>
      <c r="U319" s="36">
        <f t="shared" si="79"/>
        <v>0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1201927</v>
      </c>
      <c r="E322" s="31">
        <v>886927</v>
      </c>
      <c r="F322" s="31">
        <v>188771</v>
      </c>
      <c r="G322" s="36">
        <f t="shared" si="72"/>
        <v>0.15705695936608463</v>
      </c>
      <c r="H322" s="31">
        <v>240131</v>
      </c>
      <c r="I322" s="36">
        <f t="shared" si="73"/>
        <v>0.19978833989085859</v>
      </c>
      <c r="J322" s="31">
        <v>219395</v>
      </c>
      <c r="K322" s="36">
        <f t="shared" si="74"/>
        <v>0.24736534122875953</v>
      </c>
      <c r="L322" s="31">
        <v>0</v>
      </c>
      <c r="M322" s="36">
        <f t="shared" si="75"/>
        <v>0</v>
      </c>
      <c r="N322" s="31">
        <f t="shared" si="76"/>
        <v>648297</v>
      </c>
      <c r="O322" s="36">
        <f t="shared" si="77"/>
        <v>0.73094741731844903</v>
      </c>
      <c r="P322" s="31">
        <v>239504</v>
      </c>
      <c r="Q322" s="31">
        <v>4131800</v>
      </c>
      <c r="R322" s="31">
        <v>1231800</v>
      </c>
      <c r="S322" s="31">
        <v>682523</v>
      </c>
      <c r="T322" s="36">
        <f t="shared" si="78"/>
        <v>0.55408589056665047</v>
      </c>
      <c r="U322" s="36">
        <f t="shared" si="79"/>
        <v>-8.396101944017631E-2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1201927</v>
      </c>
      <c r="E323" s="32">
        <f>SUM(E318:E322)</f>
        <v>886927</v>
      </c>
      <c r="F323" s="32">
        <f>SUM(F318:F322)</f>
        <v>188771</v>
      </c>
      <c r="G323" s="37">
        <f t="shared" si="72"/>
        <v>0.15705695936608463</v>
      </c>
      <c r="H323" s="32">
        <f>SUM(H318:H322)</f>
        <v>240131</v>
      </c>
      <c r="I323" s="37">
        <f t="shared" si="73"/>
        <v>0.19978833989085859</v>
      </c>
      <c r="J323" s="32">
        <f>SUM(J318:J322)</f>
        <v>219395</v>
      </c>
      <c r="K323" s="37">
        <f t="shared" si="74"/>
        <v>0.24736534122875953</v>
      </c>
      <c r="L323" s="32">
        <f>SUM(L318:L322)</f>
        <v>0</v>
      </c>
      <c r="M323" s="37">
        <f t="shared" si="75"/>
        <v>0</v>
      </c>
      <c r="N323" s="32">
        <f t="shared" si="76"/>
        <v>648297</v>
      </c>
      <c r="O323" s="37">
        <f t="shared" si="77"/>
        <v>0.73094741731844903</v>
      </c>
      <c r="P323" s="32">
        <f>SUM(P318:P322)</f>
        <v>239504</v>
      </c>
      <c r="Q323" s="32">
        <f>SUM(Q318:Q322)</f>
        <v>4131800</v>
      </c>
      <c r="R323" s="32">
        <f>SUM(R318:R322)</f>
        <v>1231800</v>
      </c>
      <c r="S323" s="32">
        <f>SUM(S318:S322)</f>
        <v>682523</v>
      </c>
      <c r="T323" s="37">
        <f t="shared" si="78"/>
        <v>0.55408589056665047</v>
      </c>
      <c r="U323" s="37">
        <f t="shared" si="79"/>
        <v>-8.396101944017631E-2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0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174900</v>
      </c>
      <c r="E327" s="31">
        <v>174900</v>
      </c>
      <c r="F327" s="31">
        <v>0</v>
      </c>
      <c r="G327" s="36">
        <f t="shared" si="72"/>
        <v>0</v>
      </c>
      <c r="H327" s="31">
        <v>0</v>
      </c>
      <c r="I327" s="36">
        <f t="shared" si="73"/>
        <v>0</v>
      </c>
      <c r="J327" s="31">
        <v>715</v>
      </c>
      <c r="K327" s="36">
        <f t="shared" si="74"/>
        <v>4.0880503144654088E-3</v>
      </c>
      <c r="L327" s="31">
        <v>0</v>
      </c>
      <c r="M327" s="36">
        <f t="shared" si="75"/>
        <v>0</v>
      </c>
      <c r="N327" s="31">
        <f t="shared" si="76"/>
        <v>715</v>
      </c>
      <c r="O327" s="36">
        <f t="shared" si="77"/>
        <v>4.0880503144654088E-3</v>
      </c>
      <c r="P327" s="31">
        <v>1425</v>
      </c>
      <c r="Q327" s="31">
        <v>165000</v>
      </c>
      <c r="R327" s="31">
        <v>165000</v>
      </c>
      <c r="S327" s="31">
        <v>1425</v>
      </c>
      <c r="T327" s="36">
        <f t="shared" si="78"/>
        <v>8.6363636363636365E-3</v>
      </c>
      <c r="U327" s="36">
        <f t="shared" si="79"/>
        <v>-0.49824561403508771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438599</v>
      </c>
      <c r="E331" s="31">
        <v>439885</v>
      </c>
      <c r="F331" s="31">
        <v>104950</v>
      </c>
      <c r="G331" s="36">
        <f t="shared" si="72"/>
        <v>0.23928463129190902</v>
      </c>
      <c r="H331" s="31">
        <v>114792</v>
      </c>
      <c r="I331" s="36">
        <f t="shared" si="73"/>
        <v>0.26172426293721601</v>
      </c>
      <c r="J331" s="31">
        <v>118794</v>
      </c>
      <c r="K331" s="36">
        <f t="shared" si="74"/>
        <v>0.27005694670197894</v>
      </c>
      <c r="L331" s="31">
        <v>0</v>
      </c>
      <c r="M331" s="36">
        <f t="shared" si="75"/>
        <v>0</v>
      </c>
      <c r="N331" s="31">
        <f t="shared" si="76"/>
        <v>338536</v>
      </c>
      <c r="O331" s="36">
        <f t="shared" si="77"/>
        <v>0.76960114575400385</v>
      </c>
      <c r="P331" s="31">
        <v>86465</v>
      </c>
      <c r="Q331" s="31">
        <v>413773</v>
      </c>
      <c r="R331" s="31">
        <v>413773</v>
      </c>
      <c r="S331" s="31">
        <v>286446</v>
      </c>
      <c r="T331" s="36">
        <f t="shared" si="78"/>
        <v>0.69227813317930365</v>
      </c>
      <c r="U331" s="36">
        <f t="shared" si="79"/>
        <v>0.37389695252414268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613499</v>
      </c>
      <c r="E332" s="32">
        <f>SUM(E324:E331)</f>
        <v>614785</v>
      </c>
      <c r="F332" s="32">
        <f>SUM(F324:F331)</f>
        <v>104950</v>
      </c>
      <c r="G332" s="37">
        <f t="shared" si="72"/>
        <v>0.17106792350109781</v>
      </c>
      <c r="H332" s="32">
        <f>SUM(H324:H331)</f>
        <v>114792</v>
      </c>
      <c r="I332" s="37">
        <f t="shared" si="73"/>
        <v>0.18711032943818978</v>
      </c>
      <c r="J332" s="32">
        <f>SUM(J324:J331)</f>
        <v>119509</v>
      </c>
      <c r="K332" s="37">
        <f t="shared" si="74"/>
        <v>0.19439153525216132</v>
      </c>
      <c r="L332" s="32">
        <f>SUM(L324:L331)</f>
        <v>0</v>
      </c>
      <c r="M332" s="37">
        <f t="shared" si="75"/>
        <v>0</v>
      </c>
      <c r="N332" s="32">
        <f t="shared" si="76"/>
        <v>339251</v>
      </c>
      <c r="O332" s="37">
        <f t="shared" si="77"/>
        <v>0.55182055515342765</v>
      </c>
      <c r="P332" s="32">
        <f>SUM(P324:P331)</f>
        <v>87890</v>
      </c>
      <c r="Q332" s="32">
        <f>SUM(Q324:Q331)</f>
        <v>578773</v>
      </c>
      <c r="R332" s="32">
        <f>SUM(R324:R331)</f>
        <v>578773</v>
      </c>
      <c r="S332" s="32">
        <f>SUM(S324:S331)</f>
        <v>287871</v>
      </c>
      <c r="T332" s="37">
        <f t="shared" si="78"/>
        <v>0.49738152954612602</v>
      </c>
      <c r="U332" s="37">
        <f t="shared" si="79"/>
        <v>0.35975651382409835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533533</v>
      </c>
      <c r="E336" s="31">
        <v>513533</v>
      </c>
      <c r="F336" s="31">
        <v>0</v>
      </c>
      <c r="G336" s="36">
        <f t="shared" si="72"/>
        <v>0</v>
      </c>
      <c r="H336" s="31">
        <v>140</v>
      </c>
      <c r="I336" s="36">
        <f t="shared" si="73"/>
        <v>2.6240176333984966E-4</v>
      </c>
      <c r="J336" s="31">
        <v>140</v>
      </c>
      <c r="K336" s="36">
        <f t="shared" si="74"/>
        <v>2.7262123368897422E-4</v>
      </c>
      <c r="L336" s="31">
        <v>0</v>
      </c>
      <c r="M336" s="36">
        <f t="shared" si="75"/>
        <v>0</v>
      </c>
      <c r="N336" s="31">
        <f t="shared" si="76"/>
        <v>280</v>
      </c>
      <c r="O336" s="36">
        <f t="shared" si="77"/>
        <v>5.4524246737794844E-4</v>
      </c>
      <c r="P336" s="31">
        <v>7872</v>
      </c>
      <c r="Q336" s="31">
        <v>32120</v>
      </c>
      <c r="R336" s="31">
        <v>27120</v>
      </c>
      <c r="S336" s="31">
        <v>17280</v>
      </c>
      <c r="T336" s="36">
        <f t="shared" si="78"/>
        <v>0.63716814159292035</v>
      </c>
      <c r="U336" s="36">
        <f t="shared" si="79"/>
        <v>-0.98221544715447151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533533</v>
      </c>
      <c r="E337" s="32">
        <f>SUM(E333:E336)</f>
        <v>513533</v>
      </c>
      <c r="F337" s="32">
        <f>SUM(F333:F336)</f>
        <v>0</v>
      </c>
      <c r="G337" s="37">
        <f t="shared" si="72"/>
        <v>0</v>
      </c>
      <c r="H337" s="32">
        <f>SUM(H333:H336)</f>
        <v>140</v>
      </c>
      <c r="I337" s="37">
        <f t="shared" si="73"/>
        <v>2.6240176333984966E-4</v>
      </c>
      <c r="J337" s="32">
        <f>SUM(J333:J336)</f>
        <v>140</v>
      </c>
      <c r="K337" s="37">
        <f t="shared" si="74"/>
        <v>2.7262123368897422E-4</v>
      </c>
      <c r="L337" s="32">
        <f>SUM(L333:L336)</f>
        <v>0</v>
      </c>
      <c r="M337" s="37">
        <f t="shared" si="75"/>
        <v>0</v>
      </c>
      <c r="N337" s="32">
        <f t="shared" si="76"/>
        <v>280</v>
      </c>
      <c r="O337" s="37">
        <f t="shared" si="77"/>
        <v>5.4524246737794844E-4</v>
      </c>
      <c r="P337" s="32">
        <f>SUM(P333:P336)</f>
        <v>7872</v>
      </c>
      <c r="Q337" s="32">
        <f>SUM(Q333:Q336)</f>
        <v>32120</v>
      </c>
      <c r="R337" s="32">
        <f>SUM(R333:R336)</f>
        <v>27120</v>
      </c>
      <c r="S337" s="32">
        <f>SUM(S333:S336)</f>
        <v>17280</v>
      </c>
      <c r="T337" s="37">
        <f t="shared" si="78"/>
        <v>0.63716814159292035</v>
      </c>
      <c r="U337" s="37">
        <f t="shared" si="79"/>
        <v>-0.98221544715447151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475758552</v>
      </c>
      <c r="E338" s="32">
        <f>SUM(E302,E304:E309,E311:E316,E318:E322,E324:E331,E333:E336)</f>
        <v>453262838</v>
      </c>
      <c r="F338" s="32">
        <f>SUM(F302,F304:F309,F311:F316,F318:F322,F324:F331,F333:F336)</f>
        <v>46936446</v>
      </c>
      <c r="G338" s="37">
        <f t="shared" si="72"/>
        <v>9.8656021636790256E-2</v>
      </c>
      <c r="H338" s="32">
        <f>SUM(H302,H304:H309,H311:H316,H318:H322,H324:H331,H333:H336)</f>
        <v>121656972</v>
      </c>
      <c r="I338" s="37">
        <f t="shared" si="73"/>
        <v>0.25571158203794098</v>
      </c>
      <c r="J338" s="32">
        <f>SUM(J302,J304:J309,J311:J316,J318:J322,J324:J331,J333:J336)</f>
        <v>95456938</v>
      </c>
      <c r="K338" s="37">
        <f t="shared" si="74"/>
        <v>0.21059952415512168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264050356</v>
      </c>
      <c r="O338" s="37">
        <f t="shared" si="77"/>
        <v>0.58255461040024636</v>
      </c>
      <c r="P338" s="32">
        <f>SUM(P302,P304:P309,P311:P316,P318:P322,P324:P331,P333:P336)</f>
        <v>92035492</v>
      </c>
      <c r="Q338" s="32">
        <f>SUM(Q302,Q304:Q309,Q311:Q316,Q318:Q322,Q324:Q331,Q333:Q336)</f>
        <v>500639042</v>
      </c>
      <c r="R338" s="32">
        <f>SUM(R302,R304:R309,R311:R316,R318:R322,R324:R331,R333:R336)</f>
        <v>480935982</v>
      </c>
      <c r="S338" s="32">
        <f>SUM(S302,S304:S309,S311:S316,S318:S322,S324:S331,S333:S336)</f>
        <v>286760745</v>
      </c>
      <c r="T338" s="37">
        <f t="shared" si="78"/>
        <v>0.5962555428011207</v>
      </c>
      <c r="U338" s="37">
        <f t="shared" si="79"/>
        <v>3.7175288854869093E-2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1586127932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1375772219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319811305</v>
      </c>
      <c r="G339" s="39">
        <f t="shared" si="72"/>
        <v>0.20163020809849783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257305573</v>
      </c>
      <c r="I339" s="39">
        <f t="shared" si="73"/>
        <v>0.16222245873670171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332041562</v>
      </c>
      <c r="K339" s="39">
        <f t="shared" si="74"/>
        <v>0.24134922730257574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909158440</v>
      </c>
      <c r="O339" s="39">
        <f t="shared" si="77"/>
        <v>0.66083500411197071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6432817115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1500144085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1603649752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7014130991</v>
      </c>
      <c r="T339" s="39">
        <f t="shared" si="78"/>
        <v>4.3738546913079306</v>
      </c>
      <c r="U339" s="39">
        <f t="shared" si="79"/>
        <v>-0.94838318017377676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sheetProtection algorithmName="SHA-512" hashValue="gEWDUg1Wc6itQam7ver4zBc8riVp52R7z8Bz1N6b+hd7T3HZA0Ix+86+6sFMcKPoVHuVwHxuG+0ERaiqUXCOMg==" saltValue="x2EpMYnk+ubyXHXhS4eTGA==" spinCount="100000" sheet="1" objects="1" scenarios="1"/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100202049</v>
      </c>
      <c r="E8" s="31">
        <v>131130159</v>
      </c>
      <c r="F8" s="31">
        <v>9694032</v>
      </c>
      <c r="G8" s="36">
        <f>IF(($D8       =0),0,($F8       /$D8       ))</f>
        <v>9.6744848002060319E-2</v>
      </c>
      <c r="H8" s="31">
        <v>9305220</v>
      </c>
      <c r="I8" s="36">
        <f>IF(($D8       =0),0,($H8       /$D8       ))</f>
        <v>9.2864568068862549E-2</v>
      </c>
      <c r="J8" s="31">
        <v>15043607</v>
      </c>
      <c r="K8" s="36">
        <f>IF(($E8       =0),0,($J8       /$E8       ))</f>
        <v>0.11472270845031157</v>
      </c>
      <c r="L8" s="31">
        <v>0</v>
      </c>
      <c r="M8" s="36">
        <f>IF(($E8       =0),0,($L8       /$E8       ))</f>
        <v>0</v>
      </c>
      <c r="N8" s="31">
        <f>$F8       +$H8       +$J8</f>
        <v>34042859</v>
      </c>
      <c r="O8" s="36">
        <f>IF(($E8       =0),0,($N8       /$E8       ))</f>
        <v>0.25961120812794863</v>
      </c>
      <c r="P8" s="31">
        <v>8449619</v>
      </c>
      <c r="Q8" s="31">
        <v>178813704</v>
      </c>
      <c r="R8" s="31">
        <v>167523747</v>
      </c>
      <c r="S8" s="31">
        <v>27074191</v>
      </c>
      <c r="T8" s="36">
        <f>IF(($R8       =0),0,($S8       /$R8       ))</f>
        <v>0.16161404866379928</v>
      </c>
      <c r="U8" s="36">
        <f>IF(($P8       =0),0,(($J8       /$P8       )-1))</f>
        <v>0.78038879622856361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205246960</v>
      </c>
      <c r="E9" s="31">
        <v>193630200</v>
      </c>
      <c r="F9" s="31">
        <v>47872591</v>
      </c>
      <c r="G9" s="36">
        <f>IF(($D9       =0),0,($F9       /$D9       ))</f>
        <v>0.23324384926334596</v>
      </c>
      <c r="H9" s="31">
        <v>13151296</v>
      </c>
      <c r="I9" s="36">
        <f>IF(($D9       =0),0,($H9       /$D9       ))</f>
        <v>6.4075472786539689E-2</v>
      </c>
      <c r="J9" s="31">
        <v>12547370</v>
      </c>
      <c r="K9" s="36">
        <f>IF(($E9       =0),0,($J9       /$E9       ))</f>
        <v>6.4800687082903388E-2</v>
      </c>
      <c r="L9" s="31">
        <v>0</v>
      </c>
      <c r="M9" s="36">
        <f>IF(($E9       =0),0,($L9       /$E9       ))</f>
        <v>0</v>
      </c>
      <c r="N9" s="31">
        <f>$F9       +$H9       +$J9</f>
        <v>73571257</v>
      </c>
      <c r="O9" s="36">
        <f>IF(($E9       =0),0,($N9       /$E9       ))</f>
        <v>0.37995755310896751</v>
      </c>
      <c r="P9" s="31">
        <v>134132981</v>
      </c>
      <c r="Q9" s="31">
        <v>170123090</v>
      </c>
      <c r="R9" s="31">
        <v>48066260</v>
      </c>
      <c r="S9" s="31">
        <v>146381043</v>
      </c>
      <c r="T9" s="36">
        <f>IF(($R9       =0),0,($S9       /$R9       ))</f>
        <v>3.0454011400096452</v>
      </c>
      <c r="U9" s="36">
        <f>IF(($P9       =0),0,(($J9       /$P9       )-1))</f>
        <v>-0.90645574334920653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305449009</v>
      </c>
      <c r="E10" s="32">
        <f>SUM(E8:E9)</f>
        <v>324760359</v>
      </c>
      <c r="F10" s="32">
        <f>SUM(F8:F9)</f>
        <v>57566623</v>
      </c>
      <c r="G10" s="37">
        <f t="shared" ref="G10:G54" si="0">IF(($D10      =0),0,($F10      /$D10      ))</f>
        <v>0.18846557462558342</v>
      </c>
      <c r="H10" s="32">
        <f>SUM(H8:H9)</f>
        <v>22456516</v>
      </c>
      <c r="I10" s="37">
        <f t="shared" ref="I10:I54" si="1">IF(($D10      =0),0,($H10      /$D10      ))</f>
        <v>7.3519688518616205E-2</v>
      </c>
      <c r="J10" s="32">
        <f>SUM(J8:J9)</f>
        <v>27590977</v>
      </c>
      <c r="K10" s="37">
        <f t="shared" ref="K10:K54" si="2">IF(($E10      =0),0,($J10      /$E10      ))</f>
        <v>8.4957958184791876E-2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107614116</v>
      </c>
      <c r="O10" s="37">
        <f t="shared" ref="O10:O54" si="5">IF(($E10      =0),0,($N10      /$E10      ))</f>
        <v>0.33136469097202842</v>
      </c>
      <c r="P10" s="32">
        <f>SUM(P8:P9)</f>
        <v>142582600</v>
      </c>
      <c r="Q10" s="32">
        <f>SUM(Q8:Q9)</f>
        <v>348936794</v>
      </c>
      <c r="R10" s="32">
        <f>SUM(R8:R9)</f>
        <v>215590007</v>
      </c>
      <c r="S10" s="32">
        <f>SUM(S8:S9)</f>
        <v>173455234</v>
      </c>
      <c r="T10" s="37">
        <f t="shared" ref="T10:T54" si="6">IF(($R10      =0),0,($S10      /$R10      ))</f>
        <v>0.80456063995582128</v>
      </c>
      <c r="U10" s="37">
        <f t="shared" ref="U10:U54" si="7">IF(($P10      =0),0,(($J10      /$P10      )-1))</f>
        <v>-0.80649127593409009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2513473</v>
      </c>
      <c r="E11" s="31">
        <v>1943941</v>
      </c>
      <c r="F11" s="31">
        <v>226628</v>
      </c>
      <c r="G11" s="36">
        <f t="shared" si="0"/>
        <v>9.0165281266200201E-2</v>
      </c>
      <c r="H11" s="31">
        <v>409072</v>
      </c>
      <c r="I11" s="36">
        <f t="shared" si="1"/>
        <v>0.16275169854619484</v>
      </c>
      <c r="J11" s="31">
        <v>504452</v>
      </c>
      <c r="K11" s="36">
        <f t="shared" si="2"/>
        <v>0.25949964530816522</v>
      </c>
      <c r="L11" s="31">
        <v>0</v>
      </c>
      <c r="M11" s="36">
        <f t="shared" si="3"/>
        <v>0</v>
      </c>
      <c r="N11" s="31">
        <f t="shared" si="4"/>
        <v>1140152</v>
      </c>
      <c r="O11" s="36">
        <f t="shared" si="5"/>
        <v>0.5865157430189496</v>
      </c>
      <c r="P11" s="31">
        <v>364672</v>
      </c>
      <c r="Q11" s="31">
        <v>2055392</v>
      </c>
      <c r="R11" s="31">
        <v>2055392</v>
      </c>
      <c r="S11" s="31">
        <v>2111107</v>
      </c>
      <c r="T11" s="36">
        <f t="shared" si="6"/>
        <v>1.0271067514128691</v>
      </c>
      <c r="U11" s="36">
        <f t="shared" si="7"/>
        <v>0.38330335205335198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9400</v>
      </c>
      <c r="Q12" s="31">
        <v>0</v>
      </c>
      <c r="R12" s="31">
        <v>-10</v>
      </c>
      <c r="S12" s="31">
        <v>9400</v>
      </c>
      <c r="T12" s="36">
        <f t="shared" si="6"/>
        <v>-940</v>
      </c>
      <c r="U12" s="36">
        <f t="shared" si="7"/>
        <v>-1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14624325</v>
      </c>
      <c r="F13" s="31">
        <v>1711488</v>
      </c>
      <c r="G13" s="36">
        <f t="shared" si="0"/>
        <v>0</v>
      </c>
      <c r="H13" s="31">
        <v>1304887</v>
      </c>
      <c r="I13" s="36">
        <f t="shared" si="1"/>
        <v>0</v>
      </c>
      <c r="J13" s="31">
        <v>2915214</v>
      </c>
      <c r="K13" s="36">
        <f t="shared" si="2"/>
        <v>0.19934007210589208</v>
      </c>
      <c r="L13" s="31">
        <v>0</v>
      </c>
      <c r="M13" s="36">
        <f t="shared" si="3"/>
        <v>0</v>
      </c>
      <c r="N13" s="31">
        <f t="shared" si="4"/>
        <v>5931589</v>
      </c>
      <c r="O13" s="36">
        <f t="shared" si="5"/>
        <v>0.40559745492527005</v>
      </c>
      <c r="P13" s="31">
        <v>1371937</v>
      </c>
      <c r="Q13" s="31">
        <v>10870440</v>
      </c>
      <c r="R13" s="31">
        <v>10870440</v>
      </c>
      <c r="S13" s="31">
        <v>4635489</v>
      </c>
      <c r="T13" s="36">
        <f t="shared" si="6"/>
        <v>0.42643066885977016</v>
      </c>
      <c r="U13" s="36">
        <f t="shared" si="7"/>
        <v>1.1248891166285331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5214251</v>
      </c>
      <c r="E14" s="31">
        <v>5214251</v>
      </c>
      <c r="F14" s="31">
        <v>1689972</v>
      </c>
      <c r="G14" s="36">
        <f t="shared" si="0"/>
        <v>0.32410637692738614</v>
      </c>
      <c r="H14" s="31">
        <v>1706863</v>
      </c>
      <c r="I14" s="36">
        <f t="shared" si="1"/>
        <v>0.32734576835675921</v>
      </c>
      <c r="J14" s="31">
        <v>1789223</v>
      </c>
      <c r="K14" s="36">
        <f t="shared" si="2"/>
        <v>0.34314094200681938</v>
      </c>
      <c r="L14" s="31">
        <v>0</v>
      </c>
      <c r="M14" s="36">
        <f t="shared" si="3"/>
        <v>0</v>
      </c>
      <c r="N14" s="31">
        <f t="shared" si="4"/>
        <v>5186058</v>
      </c>
      <c r="O14" s="36">
        <f t="shared" si="5"/>
        <v>0.99459308729096474</v>
      </c>
      <c r="P14" s="31">
        <v>1140172</v>
      </c>
      <c r="Q14" s="31">
        <v>5655470</v>
      </c>
      <c r="R14" s="31">
        <v>5655470</v>
      </c>
      <c r="S14" s="31">
        <v>4264982</v>
      </c>
      <c r="T14" s="36">
        <f t="shared" si="6"/>
        <v>0.75413396234088415</v>
      </c>
      <c r="U14" s="36">
        <f t="shared" si="7"/>
        <v>0.56925709454363016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5305858</v>
      </c>
      <c r="E15" s="31">
        <v>5048162</v>
      </c>
      <c r="F15" s="31">
        <v>595279</v>
      </c>
      <c r="G15" s="36">
        <f t="shared" si="0"/>
        <v>0.11219278766977933</v>
      </c>
      <c r="H15" s="31">
        <v>78261</v>
      </c>
      <c r="I15" s="36">
        <f t="shared" si="1"/>
        <v>1.4749923575037252E-2</v>
      </c>
      <c r="J15" s="31">
        <v>24637</v>
      </c>
      <c r="K15" s="36">
        <f t="shared" si="2"/>
        <v>4.8803901301107218E-3</v>
      </c>
      <c r="L15" s="31">
        <v>0</v>
      </c>
      <c r="M15" s="36">
        <f t="shared" si="3"/>
        <v>0</v>
      </c>
      <c r="N15" s="31">
        <f t="shared" si="4"/>
        <v>698177</v>
      </c>
      <c r="O15" s="36">
        <f t="shared" si="5"/>
        <v>0.13830320817755057</v>
      </c>
      <c r="P15" s="31">
        <v>17997</v>
      </c>
      <c r="Q15" s="31">
        <v>1701250</v>
      </c>
      <c r="R15" s="31">
        <v>1701250</v>
      </c>
      <c r="S15" s="31">
        <v>62630</v>
      </c>
      <c r="T15" s="36">
        <f t="shared" si="6"/>
        <v>3.6814107274063188E-2</v>
      </c>
      <c r="U15" s="36">
        <f t="shared" si="7"/>
        <v>0.36895038061899199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8083148</v>
      </c>
      <c r="E16" s="31">
        <v>9690228</v>
      </c>
      <c r="F16" s="31">
        <v>2031462</v>
      </c>
      <c r="G16" s="36">
        <f t="shared" si="0"/>
        <v>0.25132064883631972</v>
      </c>
      <c r="H16" s="31">
        <v>2054423</v>
      </c>
      <c r="I16" s="36">
        <f t="shared" si="1"/>
        <v>0.25416125004762996</v>
      </c>
      <c r="J16" s="31">
        <v>2135840</v>
      </c>
      <c r="K16" s="36">
        <f t="shared" si="2"/>
        <v>0.22041173850604959</v>
      </c>
      <c r="L16" s="31">
        <v>0</v>
      </c>
      <c r="M16" s="36">
        <f t="shared" si="3"/>
        <v>0</v>
      </c>
      <c r="N16" s="31">
        <f t="shared" si="4"/>
        <v>6221725</v>
      </c>
      <c r="O16" s="36">
        <f t="shared" si="5"/>
        <v>0.64206177604902592</v>
      </c>
      <c r="P16" s="31">
        <v>-291240</v>
      </c>
      <c r="Q16" s="31">
        <v>6754211</v>
      </c>
      <c r="R16" s="31">
        <v>8366650</v>
      </c>
      <c r="S16" s="31">
        <v>3718963</v>
      </c>
      <c r="T16" s="36">
        <f t="shared" si="6"/>
        <v>0.44449845517620551</v>
      </c>
      <c r="U16" s="36">
        <f t="shared" si="7"/>
        <v>-8.3336080208762535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2265177</v>
      </c>
      <c r="E17" s="31">
        <v>2206427</v>
      </c>
      <c r="F17" s="31">
        <v>273733</v>
      </c>
      <c r="G17" s="36">
        <f t="shared" si="0"/>
        <v>0.12084397819684731</v>
      </c>
      <c r="H17" s="31">
        <v>724899</v>
      </c>
      <c r="I17" s="36">
        <f t="shared" si="1"/>
        <v>0.32001870052538939</v>
      </c>
      <c r="J17" s="31">
        <v>559183</v>
      </c>
      <c r="K17" s="36">
        <f t="shared" si="2"/>
        <v>0.25343371885858901</v>
      </c>
      <c r="L17" s="31">
        <v>0</v>
      </c>
      <c r="M17" s="36">
        <f t="shared" si="3"/>
        <v>0</v>
      </c>
      <c r="N17" s="31">
        <f t="shared" si="4"/>
        <v>1557815</v>
      </c>
      <c r="O17" s="36">
        <f t="shared" si="5"/>
        <v>0.7060351418832348</v>
      </c>
      <c r="P17" s="31">
        <v>257425</v>
      </c>
      <c r="Q17" s="31">
        <v>2908239</v>
      </c>
      <c r="R17" s="31">
        <v>2841480</v>
      </c>
      <c r="S17" s="31">
        <v>1036798</v>
      </c>
      <c r="T17" s="36">
        <f t="shared" si="6"/>
        <v>0.36487956980165265</v>
      </c>
      <c r="U17" s="36">
        <f t="shared" si="7"/>
        <v>1.1722171506263961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29881000</v>
      </c>
      <c r="E18" s="31">
        <v>66181000</v>
      </c>
      <c r="F18" s="31">
        <v>332610</v>
      </c>
      <c r="G18" s="36">
        <f t="shared" si="0"/>
        <v>1.1131153575850875E-2</v>
      </c>
      <c r="H18" s="31">
        <v>628320</v>
      </c>
      <c r="I18" s="36">
        <f t="shared" si="1"/>
        <v>2.1027408721261003E-2</v>
      </c>
      <c r="J18" s="31">
        <v>8119724</v>
      </c>
      <c r="K18" s="36">
        <f t="shared" si="2"/>
        <v>0.12268965413033953</v>
      </c>
      <c r="L18" s="31">
        <v>0</v>
      </c>
      <c r="M18" s="36">
        <f t="shared" si="3"/>
        <v>0</v>
      </c>
      <c r="N18" s="31">
        <f t="shared" si="4"/>
        <v>9080654</v>
      </c>
      <c r="O18" s="36">
        <f t="shared" si="5"/>
        <v>0.1372093803357459</v>
      </c>
      <c r="P18" s="31">
        <v>0</v>
      </c>
      <c r="Q18" s="31">
        <v>3000000</v>
      </c>
      <c r="R18" s="31">
        <v>23700000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53262907</v>
      </c>
      <c r="E19" s="32">
        <f>SUM(E11:E18)</f>
        <v>104908334</v>
      </c>
      <c r="F19" s="32">
        <f>SUM(F11:F18)</f>
        <v>6861172</v>
      </c>
      <c r="G19" s="37">
        <f t="shared" si="0"/>
        <v>0.12881707714526358</v>
      </c>
      <c r="H19" s="32">
        <f>SUM(H11:H18)</f>
        <v>6906725</v>
      </c>
      <c r="I19" s="37">
        <f t="shared" si="1"/>
        <v>0.12967232524503403</v>
      </c>
      <c r="J19" s="32">
        <f>SUM(J11:J18)</f>
        <v>16048273</v>
      </c>
      <c r="K19" s="37">
        <f t="shared" si="2"/>
        <v>0.15297424320931452</v>
      </c>
      <c r="L19" s="32">
        <f>SUM(L11:L18)</f>
        <v>0</v>
      </c>
      <c r="M19" s="37">
        <f t="shared" si="3"/>
        <v>0</v>
      </c>
      <c r="N19" s="32">
        <f t="shared" si="4"/>
        <v>29816170</v>
      </c>
      <c r="O19" s="37">
        <f t="shared" si="5"/>
        <v>0.28421164328088555</v>
      </c>
      <c r="P19" s="32">
        <f>SUM(P11:P18)</f>
        <v>2870363</v>
      </c>
      <c r="Q19" s="32">
        <f>SUM(Q11:Q18)</f>
        <v>32945002</v>
      </c>
      <c r="R19" s="32">
        <f>SUM(R11:R18)</f>
        <v>55190672</v>
      </c>
      <c r="S19" s="32">
        <f>SUM(S11:S18)</f>
        <v>15839369</v>
      </c>
      <c r="T19" s="37">
        <f t="shared" si="6"/>
        <v>0.28699358833681171</v>
      </c>
      <c r="U19" s="37">
        <f t="shared" si="7"/>
        <v>4.5910255950205601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1790000</v>
      </c>
      <c r="E20" s="31">
        <v>2290000</v>
      </c>
      <c r="F20" s="31">
        <v>1844270</v>
      </c>
      <c r="G20" s="36">
        <f t="shared" si="0"/>
        <v>1.0303184357541899</v>
      </c>
      <c r="H20" s="31">
        <v>808333</v>
      </c>
      <c r="I20" s="36">
        <f t="shared" si="1"/>
        <v>0.4515826815642458</v>
      </c>
      <c r="J20" s="31">
        <v>-70880</v>
      </c>
      <c r="K20" s="36">
        <f t="shared" si="2"/>
        <v>-3.0951965065502185E-2</v>
      </c>
      <c r="L20" s="31">
        <v>0</v>
      </c>
      <c r="M20" s="36">
        <f t="shared" si="3"/>
        <v>0</v>
      </c>
      <c r="N20" s="31">
        <f t="shared" si="4"/>
        <v>2581723</v>
      </c>
      <c r="O20" s="36">
        <f t="shared" si="5"/>
        <v>1.1273899563318777</v>
      </c>
      <c r="P20" s="31">
        <v>551716</v>
      </c>
      <c r="Q20" s="31">
        <v>2100000</v>
      </c>
      <c r="R20" s="31">
        <v>2290000</v>
      </c>
      <c r="S20" s="31">
        <v>3106702</v>
      </c>
      <c r="T20" s="36">
        <f t="shared" si="6"/>
        <v>1.3566384279475983</v>
      </c>
      <c r="U20" s="36">
        <f t="shared" si="7"/>
        <v>-1.1284718949604506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180801</v>
      </c>
      <c r="E21" s="31">
        <v>2670498</v>
      </c>
      <c r="F21" s="31">
        <v>1953970</v>
      </c>
      <c r="G21" s="36">
        <f t="shared" si="0"/>
        <v>10.807296419820688</v>
      </c>
      <c r="H21" s="31">
        <v>725376</v>
      </c>
      <c r="I21" s="36">
        <f t="shared" si="1"/>
        <v>4.0120132078915489</v>
      </c>
      <c r="J21" s="31">
        <v>64953</v>
      </c>
      <c r="K21" s="36">
        <f t="shared" si="2"/>
        <v>2.4322429749058041E-2</v>
      </c>
      <c r="L21" s="31">
        <v>0</v>
      </c>
      <c r="M21" s="36">
        <f t="shared" si="3"/>
        <v>0</v>
      </c>
      <c r="N21" s="31">
        <f t="shared" si="4"/>
        <v>2744299</v>
      </c>
      <c r="O21" s="36">
        <f t="shared" si="5"/>
        <v>1.0276356694519149</v>
      </c>
      <c r="P21" s="31">
        <v>357988</v>
      </c>
      <c r="Q21" s="31">
        <v>5000072</v>
      </c>
      <c r="R21" s="31">
        <v>5000072</v>
      </c>
      <c r="S21" s="31">
        <v>1124475</v>
      </c>
      <c r="T21" s="36">
        <f t="shared" si="6"/>
        <v>0.22489176155863355</v>
      </c>
      <c r="U21" s="36">
        <f t="shared" si="7"/>
        <v>-0.8185609573505257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663390</v>
      </c>
      <c r="E22" s="31">
        <v>3706390</v>
      </c>
      <c r="F22" s="31">
        <v>146956</v>
      </c>
      <c r="G22" s="36">
        <f t="shared" si="0"/>
        <v>0.22152278448574744</v>
      </c>
      <c r="H22" s="31">
        <v>38378</v>
      </c>
      <c r="I22" s="36">
        <f t="shared" si="1"/>
        <v>5.7851339332820814E-2</v>
      </c>
      <c r="J22" s="31">
        <v>134496</v>
      </c>
      <c r="K22" s="36">
        <f t="shared" si="2"/>
        <v>3.6287600603282441E-2</v>
      </c>
      <c r="L22" s="31">
        <v>0</v>
      </c>
      <c r="M22" s="36">
        <f t="shared" si="3"/>
        <v>0</v>
      </c>
      <c r="N22" s="31">
        <f t="shared" si="4"/>
        <v>319830</v>
      </c>
      <c r="O22" s="36">
        <f t="shared" si="5"/>
        <v>8.6291512765790973E-2</v>
      </c>
      <c r="P22" s="31">
        <v>86102</v>
      </c>
      <c r="Q22" s="31">
        <v>630000</v>
      </c>
      <c r="R22" s="31">
        <v>630000</v>
      </c>
      <c r="S22" s="31">
        <v>317219</v>
      </c>
      <c r="T22" s="36">
        <f t="shared" si="6"/>
        <v>0.5035222222222222</v>
      </c>
      <c r="U22" s="36">
        <f t="shared" si="7"/>
        <v>0.56205430768158693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1665648</v>
      </c>
      <c r="E23" s="31">
        <v>1598234</v>
      </c>
      <c r="F23" s="31">
        <v>7478</v>
      </c>
      <c r="G23" s="36">
        <f t="shared" si="0"/>
        <v>4.4895440092984828E-3</v>
      </c>
      <c r="H23" s="31">
        <v>21390</v>
      </c>
      <c r="I23" s="36">
        <f t="shared" si="1"/>
        <v>1.2841848938070949E-2</v>
      </c>
      <c r="J23" s="31">
        <v>1568881</v>
      </c>
      <c r="K23" s="36">
        <f t="shared" si="2"/>
        <v>0.98163410364189474</v>
      </c>
      <c r="L23" s="31">
        <v>0</v>
      </c>
      <c r="M23" s="36">
        <f t="shared" si="3"/>
        <v>0</v>
      </c>
      <c r="N23" s="31">
        <f t="shared" si="4"/>
        <v>1597749</v>
      </c>
      <c r="O23" s="36">
        <f t="shared" si="5"/>
        <v>0.99969654005608688</v>
      </c>
      <c r="P23" s="31">
        <v>46222</v>
      </c>
      <c r="Q23" s="31">
        <v>50000</v>
      </c>
      <c r="R23" s="31">
        <v>15100</v>
      </c>
      <c r="S23" s="31">
        <v>54855</v>
      </c>
      <c r="T23" s="36">
        <f t="shared" si="6"/>
        <v>3.6327814569536425</v>
      </c>
      <c r="U23" s="36">
        <f t="shared" si="7"/>
        <v>32.942300203366365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257703</v>
      </c>
      <c r="E24" s="31">
        <v>257703</v>
      </c>
      <c r="F24" s="31">
        <v>3474</v>
      </c>
      <c r="G24" s="36">
        <f t="shared" si="0"/>
        <v>1.3480634684113106E-2</v>
      </c>
      <c r="H24" s="31">
        <v>198</v>
      </c>
      <c r="I24" s="36">
        <f t="shared" si="1"/>
        <v>7.6832632914634283E-4</v>
      </c>
      <c r="J24" s="31">
        <v>9752</v>
      </c>
      <c r="K24" s="36">
        <f t="shared" si="2"/>
        <v>3.7842011928460283E-2</v>
      </c>
      <c r="L24" s="31">
        <v>0</v>
      </c>
      <c r="M24" s="36">
        <f t="shared" si="3"/>
        <v>0</v>
      </c>
      <c r="N24" s="31">
        <f t="shared" si="4"/>
        <v>13424</v>
      </c>
      <c r="O24" s="36">
        <f t="shared" si="5"/>
        <v>5.2090972941719729E-2</v>
      </c>
      <c r="P24" s="31">
        <v>1753</v>
      </c>
      <c r="Q24" s="31">
        <v>249188</v>
      </c>
      <c r="R24" s="31">
        <v>249188</v>
      </c>
      <c r="S24" s="31">
        <v>2773</v>
      </c>
      <c r="T24" s="36">
        <f t="shared" si="6"/>
        <v>1.1128144212401882E-2</v>
      </c>
      <c r="U24" s="36">
        <f t="shared" si="7"/>
        <v>4.5630347974900172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24255512</v>
      </c>
      <c r="E25" s="31">
        <v>24255512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23851057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73868033</v>
      </c>
      <c r="E26" s="31">
        <v>67358040</v>
      </c>
      <c r="F26" s="31">
        <v>112936</v>
      </c>
      <c r="G26" s="36">
        <f t="shared" si="0"/>
        <v>1.5288886872079023E-3</v>
      </c>
      <c r="H26" s="31">
        <v>960549</v>
      </c>
      <c r="I26" s="36">
        <f t="shared" si="1"/>
        <v>1.3003581671113403E-2</v>
      </c>
      <c r="J26" s="31">
        <v>2981481</v>
      </c>
      <c r="K26" s="36">
        <f t="shared" si="2"/>
        <v>4.4263179273031104E-2</v>
      </c>
      <c r="L26" s="31">
        <v>0</v>
      </c>
      <c r="M26" s="36">
        <f t="shared" si="3"/>
        <v>0</v>
      </c>
      <c r="N26" s="31">
        <f t="shared" si="4"/>
        <v>4054966</v>
      </c>
      <c r="O26" s="36">
        <f t="shared" si="5"/>
        <v>6.0200178033683875E-2</v>
      </c>
      <c r="P26" s="31">
        <v>637602</v>
      </c>
      <c r="Q26" s="31">
        <v>66175483</v>
      </c>
      <c r="R26" s="31">
        <v>76993945</v>
      </c>
      <c r="S26" s="31">
        <v>3732331</v>
      </c>
      <c r="T26" s="36">
        <f t="shared" si="6"/>
        <v>4.8475643117130832E-2</v>
      </c>
      <c r="U26" s="36">
        <f t="shared" si="7"/>
        <v>3.6760847676136521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102681087</v>
      </c>
      <c r="E27" s="32">
        <f>SUM(E20:E26)</f>
        <v>102136377</v>
      </c>
      <c r="F27" s="32">
        <f>SUM(F20:F26)</f>
        <v>4069084</v>
      </c>
      <c r="G27" s="37">
        <f t="shared" si="0"/>
        <v>3.9628368951723308E-2</v>
      </c>
      <c r="H27" s="32">
        <f>SUM(H20:H26)</f>
        <v>2554224</v>
      </c>
      <c r="I27" s="37">
        <f t="shared" si="1"/>
        <v>2.4875311263504642E-2</v>
      </c>
      <c r="J27" s="32">
        <f>SUM(J20:J26)</f>
        <v>4688683</v>
      </c>
      <c r="K27" s="37">
        <f t="shared" si="2"/>
        <v>4.590610258282414E-2</v>
      </c>
      <c r="L27" s="32">
        <f>SUM(L20:L26)</f>
        <v>0</v>
      </c>
      <c r="M27" s="37">
        <f t="shared" si="3"/>
        <v>0</v>
      </c>
      <c r="N27" s="32">
        <f t="shared" si="4"/>
        <v>11311991</v>
      </c>
      <c r="O27" s="37">
        <f t="shared" si="5"/>
        <v>0.11075379147235662</v>
      </c>
      <c r="P27" s="32">
        <f>SUM(P20:P26)</f>
        <v>1681383</v>
      </c>
      <c r="Q27" s="32">
        <f>SUM(Q20:Q26)</f>
        <v>74204743</v>
      </c>
      <c r="R27" s="32">
        <f>SUM(R20:R26)</f>
        <v>109029362</v>
      </c>
      <c r="S27" s="32">
        <f>SUM(S20:S26)</f>
        <v>8338355</v>
      </c>
      <c r="T27" s="37">
        <f t="shared" si="6"/>
        <v>7.6478068357402659E-2</v>
      </c>
      <c r="U27" s="37">
        <f t="shared" si="7"/>
        <v>1.7885871333301218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1223266</v>
      </c>
      <c r="E28" s="31">
        <v>1223266</v>
      </c>
      <c r="F28" s="31">
        <v>101466</v>
      </c>
      <c r="G28" s="36">
        <f t="shared" si="0"/>
        <v>8.2946799796610057E-2</v>
      </c>
      <c r="H28" s="31">
        <v>80678</v>
      </c>
      <c r="I28" s="36">
        <f t="shared" si="1"/>
        <v>6.5952948908904518E-2</v>
      </c>
      <c r="J28" s="31">
        <v>74370</v>
      </c>
      <c r="K28" s="36">
        <f t="shared" si="2"/>
        <v>6.0796261810595567E-2</v>
      </c>
      <c r="L28" s="31">
        <v>0</v>
      </c>
      <c r="M28" s="36">
        <f t="shared" si="3"/>
        <v>0</v>
      </c>
      <c r="N28" s="31">
        <f t="shared" si="4"/>
        <v>256514</v>
      </c>
      <c r="O28" s="36">
        <f t="shared" si="5"/>
        <v>0.20969601051611014</v>
      </c>
      <c r="P28" s="31">
        <v>32469</v>
      </c>
      <c r="Q28" s="31">
        <v>923266</v>
      </c>
      <c r="R28" s="31">
        <v>923266</v>
      </c>
      <c r="S28" s="31">
        <v>122426</v>
      </c>
      <c r="T28" s="36">
        <f t="shared" si="6"/>
        <v>0.13260100556069432</v>
      </c>
      <c r="U28" s="36">
        <f t="shared" si="7"/>
        <v>1.2904924697403679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1274034</v>
      </c>
      <c r="E29" s="31">
        <v>167034</v>
      </c>
      <c r="F29" s="31">
        <v>55467</v>
      </c>
      <c r="G29" s="36">
        <f t="shared" si="0"/>
        <v>4.3536514724096843E-2</v>
      </c>
      <c r="H29" s="31">
        <v>18849</v>
      </c>
      <c r="I29" s="36">
        <f t="shared" si="1"/>
        <v>1.4794738601952538E-2</v>
      </c>
      <c r="J29" s="31">
        <v>396798</v>
      </c>
      <c r="K29" s="36">
        <f t="shared" si="2"/>
        <v>2.3755522827687776</v>
      </c>
      <c r="L29" s="31">
        <v>0</v>
      </c>
      <c r="M29" s="36">
        <f t="shared" si="3"/>
        <v>0</v>
      </c>
      <c r="N29" s="31">
        <f t="shared" si="4"/>
        <v>471114</v>
      </c>
      <c r="O29" s="36">
        <f t="shared" si="5"/>
        <v>2.8204676892129745</v>
      </c>
      <c r="P29" s="31">
        <v>148547</v>
      </c>
      <c r="Q29" s="31">
        <v>1299000</v>
      </c>
      <c r="R29" s="31">
        <v>1159433</v>
      </c>
      <c r="S29" s="31">
        <v>680411</v>
      </c>
      <c r="T29" s="36">
        <f t="shared" si="6"/>
        <v>0.58684805417820607</v>
      </c>
      <c r="U29" s="36">
        <f t="shared" si="7"/>
        <v>1.671194975327674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3490351</v>
      </c>
      <c r="E30" s="31">
        <v>3676858</v>
      </c>
      <c r="F30" s="31">
        <v>1156208</v>
      </c>
      <c r="G30" s="36">
        <f t="shared" si="0"/>
        <v>0.33125837487404564</v>
      </c>
      <c r="H30" s="31">
        <v>1247920</v>
      </c>
      <c r="I30" s="36">
        <f t="shared" si="1"/>
        <v>0.35753424225815683</v>
      </c>
      <c r="J30" s="31">
        <v>23075</v>
      </c>
      <c r="K30" s="36">
        <f t="shared" si="2"/>
        <v>6.2757386877600385E-3</v>
      </c>
      <c r="L30" s="31">
        <v>0</v>
      </c>
      <c r="M30" s="36">
        <f t="shared" si="3"/>
        <v>0</v>
      </c>
      <c r="N30" s="31">
        <f t="shared" si="4"/>
        <v>2427203</v>
      </c>
      <c r="O30" s="36">
        <f t="shared" si="5"/>
        <v>0.66012965417756142</v>
      </c>
      <c r="P30" s="31">
        <v>1695507</v>
      </c>
      <c r="Q30" s="31">
        <v>3787800</v>
      </c>
      <c r="R30" s="31">
        <v>4287800</v>
      </c>
      <c r="S30" s="31">
        <v>3931979</v>
      </c>
      <c r="T30" s="36">
        <f t="shared" si="6"/>
        <v>0.91701548579691217</v>
      </c>
      <c r="U30" s="36">
        <f t="shared" si="7"/>
        <v>-0.98639050148421681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488479</v>
      </c>
      <c r="E31" s="31">
        <v>249479</v>
      </c>
      <c r="F31" s="31">
        <v>35180</v>
      </c>
      <c r="G31" s="36">
        <f t="shared" si="0"/>
        <v>7.2019472689716452E-2</v>
      </c>
      <c r="H31" s="31">
        <v>100538</v>
      </c>
      <c r="I31" s="36">
        <f t="shared" si="1"/>
        <v>0.20581846916653532</v>
      </c>
      <c r="J31" s="31">
        <v>44848</v>
      </c>
      <c r="K31" s="36">
        <f t="shared" si="2"/>
        <v>0.17976663366455695</v>
      </c>
      <c r="L31" s="31">
        <v>0</v>
      </c>
      <c r="M31" s="36">
        <f t="shared" si="3"/>
        <v>0</v>
      </c>
      <c r="N31" s="31">
        <f t="shared" si="4"/>
        <v>180566</v>
      </c>
      <c r="O31" s="36">
        <f t="shared" si="5"/>
        <v>0.72377234155981063</v>
      </c>
      <c r="P31" s="31">
        <v>-3243</v>
      </c>
      <c r="Q31" s="31">
        <v>409000</v>
      </c>
      <c r="R31" s="31">
        <v>409000</v>
      </c>
      <c r="S31" s="31">
        <v>225010</v>
      </c>
      <c r="T31" s="36">
        <f t="shared" si="6"/>
        <v>0.55014669926650361</v>
      </c>
      <c r="U31" s="36">
        <f t="shared" si="7"/>
        <v>-14.829170521122418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2473783</v>
      </c>
      <c r="E32" s="31">
        <v>2473783</v>
      </c>
      <c r="F32" s="31">
        <v>905388</v>
      </c>
      <c r="G32" s="36">
        <f t="shared" si="0"/>
        <v>0.36599329852295048</v>
      </c>
      <c r="H32" s="31">
        <v>473434</v>
      </c>
      <c r="I32" s="36">
        <f t="shared" si="1"/>
        <v>0.19138056975894813</v>
      </c>
      <c r="J32" s="31">
        <v>80508</v>
      </c>
      <c r="K32" s="36">
        <f t="shared" si="2"/>
        <v>3.2544487531848992E-2</v>
      </c>
      <c r="L32" s="31">
        <v>0</v>
      </c>
      <c r="M32" s="36">
        <f t="shared" si="3"/>
        <v>0</v>
      </c>
      <c r="N32" s="31">
        <f t="shared" si="4"/>
        <v>1459330</v>
      </c>
      <c r="O32" s="36">
        <f t="shared" si="5"/>
        <v>0.58991835581374763</v>
      </c>
      <c r="P32" s="31">
        <v>749834</v>
      </c>
      <c r="Q32" s="31">
        <v>4794688</v>
      </c>
      <c r="R32" s="31">
        <v>2757578</v>
      </c>
      <c r="S32" s="31">
        <v>1586789</v>
      </c>
      <c r="T32" s="36">
        <f t="shared" si="6"/>
        <v>0.57542851009110163</v>
      </c>
      <c r="U32" s="36">
        <f t="shared" si="7"/>
        <v>-0.89263223593488694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82359732</v>
      </c>
      <c r="E34" s="31">
        <v>82332994</v>
      </c>
      <c r="F34" s="31">
        <v>18152968</v>
      </c>
      <c r="G34" s="36">
        <f t="shared" si="0"/>
        <v>0.22041072207471485</v>
      </c>
      <c r="H34" s="31">
        <v>18822652</v>
      </c>
      <c r="I34" s="36">
        <f t="shared" si="1"/>
        <v>0.22854192871827217</v>
      </c>
      <c r="J34" s="31">
        <v>11476936</v>
      </c>
      <c r="K34" s="36">
        <f t="shared" si="2"/>
        <v>0.13939655832265738</v>
      </c>
      <c r="L34" s="31">
        <v>0</v>
      </c>
      <c r="M34" s="36">
        <f t="shared" si="3"/>
        <v>0</v>
      </c>
      <c r="N34" s="31">
        <f t="shared" si="4"/>
        <v>48452556</v>
      </c>
      <c r="O34" s="36">
        <f t="shared" si="5"/>
        <v>0.58849500845311176</v>
      </c>
      <c r="P34" s="31">
        <v>5378974</v>
      </c>
      <c r="Q34" s="31">
        <v>76956950</v>
      </c>
      <c r="R34" s="31">
        <v>55026658</v>
      </c>
      <c r="S34" s="31">
        <v>50912448</v>
      </c>
      <c r="T34" s="36">
        <f t="shared" si="6"/>
        <v>0.92523242098402558</v>
      </c>
      <c r="U34" s="36">
        <f t="shared" si="7"/>
        <v>1.1336663832173199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91309645</v>
      </c>
      <c r="E35" s="32">
        <f>SUM(E28:E34)</f>
        <v>90123414</v>
      </c>
      <c r="F35" s="32">
        <f>SUM(F28:F34)</f>
        <v>20406677</v>
      </c>
      <c r="G35" s="37">
        <f t="shared" si="0"/>
        <v>0.22348873440478276</v>
      </c>
      <c r="H35" s="32">
        <f>SUM(H28:H34)</f>
        <v>20744071</v>
      </c>
      <c r="I35" s="37">
        <f t="shared" si="1"/>
        <v>0.22718378764915798</v>
      </c>
      <c r="J35" s="32">
        <f>SUM(J28:J34)</f>
        <v>12096535</v>
      </c>
      <c r="K35" s="37">
        <f t="shared" si="2"/>
        <v>0.13422189044014687</v>
      </c>
      <c r="L35" s="32">
        <f>SUM(L28:L34)</f>
        <v>0</v>
      </c>
      <c r="M35" s="37">
        <f t="shared" si="3"/>
        <v>0</v>
      </c>
      <c r="N35" s="32">
        <f t="shared" si="4"/>
        <v>53247283</v>
      </c>
      <c r="O35" s="37">
        <f t="shared" si="5"/>
        <v>0.59082629737040371</v>
      </c>
      <c r="P35" s="32">
        <f>SUM(P28:P34)</f>
        <v>8002088</v>
      </c>
      <c r="Q35" s="32">
        <f>SUM(Q28:Q34)</f>
        <v>88170704</v>
      </c>
      <c r="R35" s="32">
        <f>SUM(R28:R34)</f>
        <v>64563735</v>
      </c>
      <c r="S35" s="32">
        <f>SUM(S28:S34)</f>
        <v>57459063</v>
      </c>
      <c r="T35" s="37">
        <f t="shared" si="6"/>
        <v>0.88995878258901839</v>
      </c>
      <c r="U35" s="37">
        <f t="shared" si="7"/>
        <v>0.51167232852225575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763656</v>
      </c>
      <c r="E36" s="31">
        <v>763656</v>
      </c>
      <c r="F36" s="31">
        <v>124535</v>
      </c>
      <c r="G36" s="36">
        <f t="shared" si="0"/>
        <v>0.16307735420136815</v>
      </c>
      <c r="H36" s="31">
        <v>37305</v>
      </c>
      <c r="I36" s="36">
        <f t="shared" si="1"/>
        <v>4.885052955781137E-2</v>
      </c>
      <c r="J36" s="31">
        <v>12460</v>
      </c>
      <c r="K36" s="36">
        <f t="shared" si="2"/>
        <v>1.6316247106026797E-2</v>
      </c>
      <c r="L36" s="31">
        <v>0</v>
      </c>
      <c r="M36" s="36">
        <f t="shared" si="3"/>
        <v>0</v>
      </c>
      <c r="N36" s="31">
        <f t="shared" si="4"/>
        <v>174300</v>
      </c>
      <c r="O36" s="36">
        <f t="shared" si="5"/>
        <v>0.22824413086520631</v>
      </c>
      <c r="P36" s="31">
        <v>14714</v>
      </c>
      <c r="Q36" s="31">
        <v>2933976</v>
      </c>
      <c r="R36" s="31">
        <v>2933976</v>
      </c>
      <c r="S36" s="31">
        <v>449173</v>
      </c>
      <c r="T36" s="36">
        <f t="shared" si="6"/>
        <v>0.15309361767103752</v>
      </c>
      <c r="U36" s="36">
        <f t="shared" si="7"/>
        <v>-0.15318744053282585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9556109</v>
      </c>
      <c r="E37" s="31">
        <v>9686408</v>
      </c>
      <c r="F37" s="31">
        <v>1497425</v>
      </c>
      <c r="G37" s="36">
        <f t="shared" si="0"/>
        <v>0.15669819170124577</v>
      </c>
      <c r="H37" s="31">
        <v>977373</v>
      </c>
      <c r="I37" s="36">
        <f t="shared" si="1"/>
        <v>0.10227729717189286</v>
      </c>
      <c r="J37" s="31">
        <v>168277</v>
      </c>
      <c r="K37" s="36">
        <f t="shared" si="2"/>
        <v>1.737248730385918E-2</v>
      </c>
      <c r="L37" s="31">
        <v>0</v>
      </c>
      <c r="M37" s="36">
        <f t="shared" si="3"/>
        <v>0</v>
      </c>
      <c r="N37" s="31">
        <f t="shared" si="4"/>
        <v>2643075</v>
      </c>
      <c r="O37" s="36">
        <f t="shared" si="5"/>
        <v>0.27286430635587516</v>
      </c>
      <c r="P37" s="31">
        <v>5119</v>
      </c>
      <c r="Q37" s="31">
        <v>9705002</v>
      </c>
      <c r="R37" s="31">
        <v>10315676</v>
      </c>
      <c r="S37" s="31">
        <v>3492933</v>
      </c>
      <c r="T37" s="36">
        <f t="shared" si="6"/>
        <v>0.33860437260728238</v>
      </c>
      <c r="U37" s="36">
        <f t="shared" si="7"/>
        <v>31.873022074623947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50000</v>
      </c>
      <c r="E38" s="31">
        <v>50000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3704</v>
      </c>
      <c r="K38" s="36">
        <f t="shared" si="2"/>
        <v>7.4079999999999993E-2</v>
      </c>
      <c r="L38" s="31">
        <v>0</v>
      </c>
      <c r="M38" s="36">
        <f t="shared" si="3"/>
        <v>0</v>
      </c>
      <c r="N38" s="31">
        <f t="shared" si="4"/>
        <v>3704</v>
      </c>
      <c r="O38" s="36">
        <f t="shared" si="5"/>
        <v>7.4079999999999993E-2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30812700</v>
      </c>
      <c r="E39" s="31">
        <v>32786450</v>
      </c>
      <c r="F39" s="31">
        <v>0</v>
      </c>
      <c r="G39" s="36">
        <f t="shared" si="0"/>
        <v>0</v>
      </c>
      <c r="H39" s="31">
        <v>1382000</v>
      </c>
      <c r="I39" s="36">
        <f t="shared" si="1"/>
        <v>4.4851635851450862E-2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1382000</v>
      </c>
      <c r="O39" s="36">
        <f t="shared" si="5"/>
        <v>4.2151559561953184E-2</v>
      </c>
      <c r="P39" s="31">
        <v>272019</v>
      </c>
      <c r="Q39" s="31">
        <v>22326300</v>
      </c>
      <c r="R39" s="31">
        <v>33662708</v>
      </c>
      <c r="S39" s="31">
        <v>10749412</v>
      </c>
      <c r="T39" s="36">
        <f t="shared" si="6"/>
        <v>0.31932701314463469</v>
      </c>
      <c r="U39" s="36">
        <f t="shared" si="7"/>
        <v>-1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41182465</v>
      </c>
      <c r="E40" s="32">
        <f>SUM(E36:E39)</f>
        <v>43286514</v>
      </c>
      <c r="F40" s="32">
        <f>SUM(F36:F39)</f>
        <v>1621960</v>
      </c>
      <c r="G40" s="37">
        <f t="shared" si="0"/>
        <v>3.9384723571063561E-2</v>
      </c>
      <c r="H40" s="32">
        <f>SUM(H36:H39)</f>
        <v>2396678</v>
      </c>
      <c r="I40" s="37">
        <f t="shared" si="1"/>
        <v>5.8196564970066748E-2</v>
      </c>
      <c r="J40" s="32">
        <f>SUM(J36:J39)</f>
        <v>184441</v>
      </c>
      <c r="K40" s="37">
        <f t="shared" si="2"/>
        <v>4.2609344795009364E-3</v>
      </c>
      <c r="L40" s="32">
        <f>SUM(L36:L39)</f>
        <v>0</v>
      </c>
      <c r="M40" s="37">
        <f t="shared" si="3"/>
        <v>0</v>
      </c>
      <c r="N40" s="32">
        <f t="shared" si="4"/>
        <v>4203079</v>
      </c>
      <c r="O40" s="37">
        <f t="shared" si="5"/>
        <v>9.7099041054680452E-2</v>
      </c>
      <c r="P40" s="32">
        <f>SUM(P36:P39)</f>
        <v>291852</v>
      </c>
      <c r="Q40" s="32">
        <f>SUM(Q36:Q39)</f>
        <v>34965278</v>
      </c>
      <c r="R40" s="32">
        <f>SUM(R36:R39)</f>
        <v>46912360</v>
      </c>
      <c r="S40" s="32">
        <f>SUM(S36:S39)</f>
        <v>14691518</v>
      </c>
      <c r="T40" s="37">
        <f t="shared" si="6"/>
        <v>0.31316945043907407</v>
      </c>
      <c r="U40" s="37">
        <f t="shared" si="7"/>
        <v>-0.36803242739470687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5992176</v>
      </c>
      <c r="E41" s="31">
        <v>5775276</v>
      </c>
      <c r="F41" s="31">
        <v>718886</v>
      </c>
      <c r="G41" s="36">
        <f t="shared" si="0"/>
        <v>0.11997077522422572</v>
      </c>
      <c r="H41" s="31">
        <v>851444</v>
      </c>
      <c r="I41" s="36">
        <f t="shared" si="1"/>
        <v>0.14209262211256812</v>
      </c>
      <c r="J41" s="31">
        <v>697196</v>
      </c>
      <c r="K41" s="36">
        <f t="shared" si="2"/>
        <v>0.12072081057251637</v>
      </c>
      <c r="L41" s="31">
        <v>0</v>
      </c>
      <c r="M41" s="36">
        <f t="shared" si="3"/>
        <v>0</v>
      </c>
      <c r="N41" s="31">
        <f t="shared" si="4"/>
        <v>2267526</v>
      </c>
      <c r="O41" s="36">
        <f t="shared" si="5"/>
        <v>0.39262643032125216</v>
      </c>
      <c r="P41" s="31">
        <v>345206</v>
      </c>
      <c r="Q41" s="31">
        <v>1407996</v>
      </c>
      <c r="R41" s="31">
        <v>1407996</v>
      </c>
      <c r="S41" s="31">
        <v>927422</v>
      </c>
      <c r="T41" s="36">
        <f t="shared" si="6"/>
        <v>0.65868226898371873</v>
      </c>
      <c r="U41" s="36">
        <f t="shared" si="7"/>
        <v>1.0196520338580441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18978097</v>
      </c>
      <c r="E42" s="31">
        <v>18978097</v>
      </c>
      <c r="F42" s="31">
        <v>8968222</v>
      </c>
      <c r="G42" s="36">
        <f t="shared" si="0"/>
        <v>0.47255644230293481</v>
      </c>
      <c r="H42" s="31">
        <v>7152556</v>
      </c>
      <c r="I42" s="36">
        <f t="shared" si="1"/>
        <v>0.37688478460195457</v>
      </c>
      <c r="J42" s="31">
        <v>5380889</v>
      </c>
      <c r="K42" s="36">
        <f t="shared" si="2"/>
        <v>0.28353153638112399</v>
      </c>
      <c r="L42" s="31">
        <v>0</v>
      </c>
      <c r="M42" s="36">
        <f t="shared" si="3"/>
        <v>0</v>
      </c>
      <c r="N42" s="31">
        <f t="shared" si="4"/>
        <v>21501667</v>
      </c>
      <c r="O42" s="36">
        <f t="shared" si="5"/>
        <v>1.1329727632860134</v>
      </c>
      <c r="P42" s="31">
        <v>4956310</v>
      </c>
      <c r="Q42" s="31">
        <v>17927073</v>
      </c>
      <c r="R42" s="31">
        <v>19147073</v>
      </c>
      <c r="S42" s="31">
        <v>18606869</v>
      </c>
      <c r="T42" s="36">
        <f t="shared" si="6"/>
        <v>0.97178660153434415</v>
      </c>
      <c r="U42" s="36">
        <f t="shared" si="7"/>
        <v>8.5664334958870603E-2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247911</v>
      </c>
      <c r="E43" s="31">
        <v>6620669</v>
      </c>
      <c r="F43" s="31">
        <v>28780</v>
      </c>
      <c r="G43" s="36">
        <f t="shared" si="0"/>
        <v>0.11609004844480479</v>
      </c>
      <c r="H43" s="31">
        <v>76129</v>
      </c>
      <c r="I43" s="36">
        <f t="shared" si="1"/>
        <v>0.30708197699981044</v>
      </c>
      <c r="J43" s="31">
        <v>23376</v>
      </c>
      <c r="K43" s="36">
        <f t="shared" si="2"/>
        <v>3.5307610152387923E-3</v>
      </c>
      <c r="L43" s="31">
        <v>0</v>
      </c>
      <c r="M43" s="36">
        <f t="shared" si="3"/>
        <v>0</v>
      </c>
      <c r="N43" s="31">
        <f t="shared" si="4"/>
        <v>128285</v>
      </c>
      <c r="O43" s="36">
        <f t="shared" si="5"/>
        <v>1.9376440658791429E-2</v>
      </c>
      <c r="P43" s="31">
        <v>217001</v>
      </c>
      <c r="Q43" s="31">
        <v>256065</v>
      </c>
      <c r="R43" s="31">
        <v>4445706</v>
      </c>
      <c r="S43" s="31">
        <v>3255387</v>
      </c>
      <c r="T43" s="36">
        <f t="shared" si="6"/>
        <v>0.73225422463833645</v>
      </c>
      <c r="U43" s="36">
        <f t="shared" si="7"/>
        <v>-0.89227699411523453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36813973</v>
      </c>
      <c r="E44" s="31">
        <v>36638573</v>
      </c>
      <c r="F44" s="31">
        <v>23846826</v>
      </c>
      <c r="G44" s="36">
        <f t="shared" si="0"/>
        <v>0.64776561877741368</v>
      </c>
      <c r="H44" s="31">
        <v>19065647</v>
      </c>
      <c r="I44" s="36">
        <f t="shared" si="1"/>
        <v>0.51789158969611893</v>
      </c>
      <c r="J44" s="31">
        <v>14333146</v>
      </c>
      <c r="K44" s="36">
        <f t="shared" si="2"/>
        <v>0.39120371855093811</v>
      </c>
      <c r="L44" s="31">
        <v>0</v>
      </c>
      <c r="M44" s="36">
        <f t="shared" si="3"/>
        <v>0</v>
      </c>
      <c r="N44" s="31">
        <f t="shared" si="4"/>
        <v>57245619</v>
      </c>
      <c r="O44" s="36">
        <f t="shared" si="5"/>
        <v>1.5624412828523644</v>
      </c>
      <c r="P44" s="31">
        <v>23737495</v>
      </c>
      <c r="Q44" s="31">
        <v>3509872</v>
      </c>
      <c r="R44" s="31">
        <v>43650229</v>
      </c>
      <c r="S44" s="31">
        <v>77082295</v>
      </c>
      <c r="T44" s="36">
        <f t="shared" si="6"/>
        <v>1.7659081467820019</v>
      </c>
      <c r="U44" s="36">
        <f t="shared" si="7"/>
        <v>-0.39618118929566914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13966674</v>
      </c>
      <c r="E45" s="31">
        <v>15065761</v>
      </c>
      <c r="F45" s="31">
        <v>3006790</v>
      </c>
      <c r="G45" s="36">
        <f t="shared" si="0"/>
        <v>0.2152831805195711</v>
      </c>
      <c r="H45" s="31">
        <v>4401178</v>
      </c>
      <c r="I45" s="36">
        <f t="shared" si="1"/>
        <v>0.31511997774130046</v>
      </c>
      <c r="J45" s="31">
        <v>3563822</v>
      </c>
      <c r="K45" s="36">
        <f t="shared" si="2"/>
        <v>0.23655107763889258</v>
      </c>
      <c r="L45" s="31">
        <v>0</v>
      </c>
      <c r="M45" s="36">
        <f t="shared" si="3"/>
        <v>0</v>
      </c>
      <c r="N45" s="31">
        <f t="shared" si="4"/>
        <v>10971790</v>
      </c>
      <c r="O45" s="36">
        <f t="shared" si="5"/>
        <v>0.72825992659780014</v>
      </c>
      <c r="P45" s="31">
        <v>2087508</v>
      </c>
      <c r="Q45" s="31">
        <v>10819943</v>
      </c>
      <c r="R45" s="31">
        <v>12427075</v>
      </c>
      <c r="S45" s="31">
        <v>7545501</v>
      </c>
      <c r="T45" s="36">
        <f t="shared" si="6"/>
        <v>0.6071823820166854</v>
      </c>
      <c r="U45" s="36">
        <f t="shared" si="7"/>
        <v>0.70721357714557254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177050061</v>
      </c>
      <c r="E46" s="31">
        <v>175235376</v>
      </c>
      <c r="F46" s="31">
        <v>0</v>
      </c>
      <c r="G46" s="36">
        <f t="shared" si="0"/>
        <v>0</v>
      </c>
      <c r="H46" s="31">
        <v>207316</v>
      </c>
      <c r="I46" s="36">
        <f t="shared" si="1"/>
        <v>1.170945657002626E-3</v>
      </c>
      <c r="J46" s="31">
        <v>-207316</v>
      </c>
      <c r="K46" s="36">
        <f t="shared" si="2"/>
        <v>-1.1830716190548191E-3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3462000</v>
      </c>
      <c r="Q46" s="31">
        <v>178389749</v>
      </c>
      <c r="R46" s="31">
        <v>178689749</v>
      </c>
      <c r="S46" s="31">
        <v>11542000</v>
      </c>
      <c r="T46" s="36">
        <f t="shared" si="6"/>
        <v>6.4592401436525601E-2</v>
      </c>
      <c r="U46" s="36">
        <f t="shared" si="7"/>
        <v>-1.0598833044482958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253048892</v>
      </c>
      <c r="E47" s="32">
        <f>SUM(E41:E46)</f>
        <v>258313752</v>
      </c>
      <c r="F47" s="32">
        <f>SUM(F41:F46)</f>
        <v>36569504</v>
      </c>
      <c r="G47" s="37">
        <f t="shared" si="0"/>
        <v>0.14451556658070647</v>
      </c>
      <c r="H47" s="32">
        <f>SUM(H41:H46)</f>
        <v>31754270</v>
      </c>
      <c r="I47" s="37">
        <f t="shared" si="1"/>
        <v>0.12548669843612673</v>
      </c>
      <c r="J47" s="32">
        <f>SUM(J41:J46)</f>
        <v>23791113</v>
      </c>
      <c r="K47" s="37">
        <f t="shared" si="2"/>
        <v>9.21016121511022E-2</v>
      </c>
      <c r="L47" s="32">
        <f>SUM(L41:L46)</f>
        <v>0</v>
      </c>
      <c r="M47" s="37">
        <f t="shared" si="3"/>
        <v>0</v>
      </c>
      <c r="N47" s="32">
        <f t="shared" si="4"/>
        <v>92114887</v>
      </c>
      <c r="O47" s="37">
        <f t="shared" si="5"/>
        <v>0.35660078600848166</v>
      </c>
      <c r="P47" s="32">
        <f>SUM(P41:P46)</f>
        <v>34805520</v>
      </c>
      <c r="Q47" s="32">
        <f>SUM(Q41:Q46)</f>
        <v>212310698</v>
      </c>
      <c r="R47" s="32">
        <f>SUM(R41:R46)</f>
        <v>259767828</v>
      </c>
      <c r="S47" s="32">
        <f>SUM(S41:S46)</f>
        <v>118959474</v>
      </c>
      <c r="T47" s="37">
        <f t="shared" si="6"/>
        <v>0.45794536958595194</v>
      </c>
      <c r="U47" s="37">
        <f t="shared" si="7"/>
        <v>-0.31645575184625885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3503844</v>
      </c>
      <c r="E48" s="31">
        <v>3258674</v>
      </c>
      <c r="F48" s="31">
        <v>39502</v>
      </c>
      <c r="G48" s="36">
        <f t="shared" si="0"/>
        <v>1.1273903746856309E-2</v>
      </c>
      <c r="H48" s="31">
        <v>27856</v>
      </c>
      <c r="I48" s="36">
        <f t="shared" si="1"/>
        <v>7.9501256334471512E-3</v>
      </c>
      <c r="J48" s="31">
        <v>49200</v>
      </c>
      <c r="K48" s="36">
        <f t="shared" si="2"/>
        <v>1.5098165695617297E-2</v>
      </c>
      <c r="L48" s="31">
        <v>0</v>
      </c>
      <c r="M48" s="36">
        <f t="shared" si="3"/>
        <v>0</v>
      </c>
      <c r="N48" s="31">
        <f t="shared" si="4"/>
        <v>116558</v>
      </c>
      <c r="O48" s="36">
        <f t="shared" si="5"/>
        <v>3.5768536527434162E-2</v>
      </c>
      <c r="P48" s="31">
        <v>31109</v>
      </c>
      <c r="Q48" s="31">
        <v>201984</v>
      </c>
      <c r="R48" s="31">
        <v>508124</v>
      </c>
      <c r="S48" s="31">
        <v>124232</v>
      </c>
      <c r="T48" s="36">
        <f t="shared" si="6"/>
        <v>0.24449150207429682</v>
      </c>
      <c r="U48" s="36">
        <f t="shared" si="7"/>
        <v>0.58153588993538841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470010</v>
      </c>
      <c r="E49" s="31">
        <v>22967775</v>
      </c>
      <c r="F49" s="31">
        <v>106437</v>
      </c>
      <c r="G49" s="36">
        <f t="shared" si="0"/>
        <v>0.22645688389608731</v>
      </c>
      <c r="H49" s="31">
        <v>134533</v>
      </c>
      <c r="I49" s="36">
        <f t="shared" si="1"/>
        <v>0.28623433543967147</v>
      </c>
      <c r="J49" s="31">
        <v>10487005</v>
      </c>
      <c r="K49" s="36">
        <f t="shared" si="2"/>
        <v>0.45659647048963165</v>
      </c>
      <c r="L49" s="31">
        <v>0</v>
      </c>
      <c r="M49" s="36">
        <f t="shared" si="3"/>
        <v>0</v>
      </c>
      <c r="N49" s="31">
        <f t="shared" si="4"/>
        <v>10727975</v>
      </c>
      <c r="O49" s="36">
        <f t="shared" si="5"/>
        <v>0.46708812673408723</v>
      </c>
      <c r="P49" s="31">
        <v>234779</v>
      </c>
      <c r="Q49" s="31">
        <v>901596</v>
      </c>
      <c r="R49" s="31">
        <v>901596</v>
      </c>
      <c r="S49" s="31">
        <v>982326</v>
      </c>
      <c r="T49" s="36">
        <f t="shared" si="6"/>
        <v>1.0895412135812492</v>
      </c>
      <c r="U49" s="36">
        <f t="shared" si="7"/>
        <v>43.667559705084358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2986284</v>
      </c>
      <c r="E50" s="31">
        <v>8049574</v>
      </c>
      <c r="F50" s="31">
        <v>1234308</v>
      </c>
      <c r="G50" s="36">
        <f t="shared" si="0"/>
        <v>0.41332572521568611</v>
      </c>
      <c r="H50" s="31">
        <v>1187385</v>
      </c>
      <c r="I50" s="36">
        <f t="shared" si="1"/>
        <v>0.39761288611531925</v>
      </c>
      <c r="J50" s="31">
        <v>556750</v>
      </c>
      <c r="K50" s="36">
        <f t="shared" si="2"/>
        <v>6.9165150851461202E-2</v>
      </c>
      <c r="L50" s="31">
        <v>0</v>
      </c>
      <c r="M50" s="36">
        <f t="shared" si="3"/>
        <v>0</v>
      </c>
      <c r="N50" s="31">
        <f t="shared" si="4"/>
        <v>2978443</v>
      </c>
      <c r="O50" s="36">
        <f t="shared" si="5"/>
        <v>0.37001250004037478</v>
      </c>
      <c r="P50" s="31">
        <v>621301</v>
      </c>
      <c r="Q50" s="31">
        <v>12212502</v>
      </c>
      <c r="R50" s="31">
        <v>11944702</v>
      </c>
      <c r="S50" s="31">
        <v>2821670</v>
      </c>
      <c r="T50" s="36">
        <f t="shared" si="6"/>
        <v>0.23622774347991268</v>
      </c>
      <c r="U50" s="36">
        <f t="shared" si="7"/>
        <v>-0.10389650105182513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85552353</v>
      </c>
      <c r="E51" s="31">
        <v>96231853</v>
      </c>
      <c r="F51" s="31">
        <v>18891</v>
      </c>
      <c r="G51" s="36">
        <f t="shared" si="0"/>
        <v>2.2081216164796777E-4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18891</v>
      </c>
      <c r="O51" s="36">
        <f t="shared" si="5"/>
        <v>1.9630714166960912E-4</v>
      </c>
      <c r="P51" s="31">
        <v>23038</v>
      </c>
      <c r="Q51" s="31">
        <v>89551</v>
      </c>
      <c r="R51" s="31">
        <v>18494676</v>
      </c>
      <c r="S51" s="31">
        <v>29226</v>
      </c>
      <c r="T51" s="36">
        <f t="shared" si="6"/>
        <v>1.5802385508132178E-3</v>
      </c>
      <c r="U51" s="36">
        <f t="shared" si="7"/>
        <v>-1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22678150</v>
      </c>
      <c r="E52" s="31">
        <v>21161350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115190641</v>
      </c>
      <c r="E53" s="32">
        <f>SUM(E48:E52)</f>
        <v>151669226</v>
      </c>
      <c r="F53" s="32">
        <f>SUM(F48:F52)</f>
        <v>1399138</v>
      </c>
      <c r="G53" s="37">
        <f t="shared" si="0"/>
        <v>1.2146281918858321E-2</v>
      </c>
      <c r="H53" s="32">
        <f>SUM(H48:H52)</f>
        <v>1349774</v>
      </c>
      <c r="I53" s="37">
        <f t="shared" si="1"/>
        <v>1.1717740159115878E-2</v>
      </c>
      <c r="J53" s="32">
        <f>SUM(J48:J52)</f>
        <v>11092955</v>
      </c>
      <c r="K53" s="37">
        <f t="shared" si="2"/>
        <v>7.313912843466347E-2</v>
      </c>
      <c r="L53" s="32">
        <f>SUM(L48:L52)</f>
        <v>0</v>
      </c>
      <c r="M53" s="37">
        <f t="shared" si="3"/>
        <v>0</v>
      </c>
      <c r="N53" s="32">
        <f t="shared" si="4"/>
        <v>13841867</v>
      </c>
      <c r="O53" s="37">
        <f t="shared" si="5"/>
        <v>9.1263517096078536E-2</v>
      </c>
      <c r="P53" s="32">
        <f>SUM(P48:P52)</f>
        <v>910227</v>
      </c>
      <c r="Q53" s="32">
        <f>SUM(Q48:Q52)</f>
        <v>13405633</v>
      </c>
      <c r="R53" s="32">
        <f>SUM(R48:R52)</f>
        <v>31849098</v>
      </c>
      <c r="S53" s="32">
        <f>SUM(S48:S52)</f>
        <v>3957454</v>
      </c>
      <c r="T53" s="37">
        <f t="shared" si="6"/>
        <v>0.12425639181367083</v>
      </c>
      <c r="U53" s="37">
        <f t="shared" si="7"/>
        <v>11.187020380630326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962124646</v>
      </c>
      <c r="E54" s="32">
        <f>SUM(E8:E9,E11:E18,E20:E26,E28:E34,E36:E39,E41:E46,E48:E52)</f>
        <v>1075197976</v>
      </c>
      <c r="F54" s="32">
        <f>SUM(F8:F9,F11:F18,F20:F26,F28:F34,F36:F39,F41:F46,F48:F52)</f>
        <v>128494158</v>
      </c>
      <c r="G54" s="37">
        <f t="shared" si="0"/>
        <v>0.13355250645975034</v>
      </c>
      <c r="H54" s="32">
        <f>SUM(H8:H9,H11:H18,H20:H26,H28:H34,H36:H39,H41:H46,H48:H52)</f>
        <v>88162258</v>
      </c>
      <c r="I54" s="37">
        <f t="shared" si="1"/>
        <v>9.1632885995106286E-2</v>
      </c>
      <c r="J54" s="32">
        <f>SUM(J8:J9,J11:J18,J20:J26,J28:J34,J36:J39,J41:J46,J48:J52)</f>
        <v>95492977</v>
      </c>
      <c r="K54" s="37">
        <f t="shared" si="2"/>
        <v>8.8814319903444461E-2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312149393</v>
      </c>
      <c r="O54" s="37">
        <f t="shared" si="5"/>
        <v>0.29031806231748336</v>
      </c>
      <c r="P54" s="32">
        <f>SUM(P8:P9,P11:P18,P20:P26,P28:P34,P36:P39,P41:P46,P48:P52)</f>
        <v>191144033</v>
      </c>
      <c r="Q54" s="32">
        <f>SUM(Q8:Q9,Q11:Q18,Q20:Q26,Q28:Q34,Q36:Q39,Q41:Q46,Q48:Q52)</f>
        <v>804938852</v>
      </c>
      <c r="R54" s="32">
        <f>SUM(R8:R9,R11:R18,R20:R26,R28:R34,R36:R39,R41:R46,R48:R52)</f>
        <v>782903062</v>
      </c>
      <c r="S54" s="32">
        <f>SUM(S8:S9,S11:S18,S20:S26,S28:S34,S36:S39,S41:S46,S48:S52)</f>
        <v>392700467</v>
      </c>
      <c r="T54" s="37">
        <f t="shared" si="6"/>
        <v>0.50159526263291077</v>
      </c>
      <c r="U54" s="37">
        <f t="shared" si="7"/>
        <v>-0.50041350754590386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14485044</v>
      </c>
      <c r="E57" s="31">
        <v>14485044</v>
      </c>
      <c r="F57" s="31">
        <v>3857052</v>
      </c>
      <c r="G57" s="36">
        <f t="shared" ref="G57:G85" si="8">IF(($D57      =0),0,($F57      /$D57      ))</f>
        <v>0.26627823843683179</v>
      </c>
      <c r="H57" s="31">
        <v>3168424</v>
      </c>
      <c r="I57" s="36">
        <f t="shared" ref="I57:I85" si="9">IF(($D57      =0),0,($H57      /$D57      ))</f>
        <v>0.21873761653744372</v>
      </c>
      <c r="J57" s="31">
        <v>3847163</v>
      </c>
      <c r="K57" s="36">
        <f t="shared" ref="K57:K85" si="10">IF(($E57      =0),0,($J57      /$E57      ))</f>
        <v>0.26559553426278859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10872639</v>
      </c>
      <c r="O57" s="36">
        <f t="shared" ref="O57:O85" si="13">IF(($E57      =0),0,($N57      /$E57      ))</f>
        <v>0.75061138923706405</v>
      </c>
      <c r="P57" s="31">
        <v>4641681</v>
      </c>
      <c r="Q57" s="31">
        <v>13755977</v>
      </c>
      <c r="R57" s="31">
        <v>13755977</v>
      </c>
      <c r="S57" s="31">
        <v>9719440</v>
      </c>
      <c r="T57" s="36">
        <f t="shared" ref="T57:T85" si="14">IF(($R57      =0),0,($S57      /$R57      ))</f>
        <v>0.70656122789388209</v>
      </c>
      <c r="U57" s="36">
        <f t="shared" ref="U57:U85" si="15">IF(($P57      =0),0,(($J57      /$P57      )-1))</f>
        <v>-0.17117031523708759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14485044</v>
      </c>
      <c r="E58" s="32">
        <f>E57</f>
        <v>14485044</v>
      </c>
      <c r="F58" s="32">
        <f>F57</f>
        <v>3857052</v>
      </c>
      <c r="G58" s="37">
        <f t="shared" si="8"/>
        <v>0.26627823843683179</v>
      </c>
      <c r="H58" s="32">
        <f>H57</f>
        <v>3168424</v>
      </c>
      <c r="I58" s="37">
        <f t="shared" si="9"/>
        <v>0.21873761653744372</v>
      </c>
      <c r="J58" s="32">
        <f>J57</f>
        <v>3847163</v>
      </c>
      <c r="K58" s="37">
        <f t="shared" si="10"/>
        <v>0.26559553426278859</v>
      </c>
      <c r="L58" s="32">
        <f>L57</f>
        <v>0</v>
      </c>
      <c r="M58" s="37">
        <f t="shared" si="11"/>
        <v>0</v>
      </c>
      <c r="N58" s="32">
        <f t="shared" si="12"/>
        <v>10872639</v>
      </c>
      <c r="O58" s="37">
        <f t="shared" si="13"/>
        <v>0.75061138923706405</v>
      </c>
      <c r="P58" s="32">
        <f>P57</f>
        <v>4641681</v>
      </c>
      <c r="Q58" s="32">
        <f>Q57</f>
        <v>13755977</v>
      </c>
      <c r="R58" s="32">
        <f>R57</f>
        <v>13755977</v>
      </c>
      <c r="S58" s="32">
        <f>S57</f>
        <v>9719440</v>
      </c>
      <c r="T58" s="37">
        <f t="shared" si="14"/>
        <v>0.70656122789388209</v>
      </c>
      <c r="U58" s="37">
        <f t="shared" si="15"/>
        <v>-0.17117031523708759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950000</v>
      </c>
      <c r="E59" s="31">
        <v>950000</v>
      </c>
      <c r="F59" s="31">
        <v>0</v>
      </c>
      <c r="G59" s="36">
        <f t="shared" si="8"/>
        <v>0</v>
      </c>
      <c r="H59" s="31">
        <v>428000</v>
      </c>
      <c r="I59" s="36">
        <f t="shared" si="9"/>
        <v>0.45052631578947366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428000</v>
      </c>
      <c r="O59" s="36">
        <f t="shared" si="13"/>
        <v>0.45052631578947366</v>
      </c>
      <c r="P59" s="31">
        <v>804000</v>
      </c>
      <c r="Q59" s="31">
        <v>1073000</v>
      </c>
      <c r="R59" s="31">
        <v>1073000</v>
      </c>
      <c r="S59" s="31">
        <v>1073000</v>
      </c>
      <c r="T59" s="36">
        <f t="shared" si="14"/>
        <v>1</v>
      </c>
      <c r="U59" s="36">
        <f t="shared" si="15"/>
        <v>-1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10600</v>
      </c>
      <c r="E61" s="31">
        <v>4760</v>
      </c>
      <c r="F61" s="31">
        <v>1496</v>
      </c>
      <c r="G61" s="36">
        <f t="shared" si="8"/>
        <v>0.14113207547169812</v>
      </c>
      <c r="H61" s="31">
        <v>884</v>
      </c>
      <c r="I61" s="36">
        <f t="shared" si="9"/>
        <v>8.3396226415094338E-2</v>
      </c>
      <c r="J61" s="31">
        <v>1496</v>
      </c>
      <c r="K61" s="36">
        <f t="shared" si="10"/>
        <v>0.31428571428571428</v>
      </c>
      <c r="L61" s="31">
        <v>0</v>
      </c>
      <c r="M61" s="36">
        <f t="shared" si="11"/>
        <v>0</v>
      </c>
      <c r="N61" s="31">
        <f t="shared" si="12"/>
        <v>3876</v>
      </c>
      <c r="O61" s="36">
        <f t="shared" si="13"/>
        <v>0.81428571428571428</v>
      </c>
      <c r="P61" s="31">
        <v>834</v>
      </c>
      <c r="Q61" s="31">
        <v>1009550</v>
      </c>
      <c r="R61" s="31">
        <v>1009550</v>
      </c>
      <c r="S61" s="31">
        <v>4491</v>
      </c>
      <c r="T61" s="36">
        <f t="shared" si="14"/>
        <v>4.4485166658412168E-3</v>
      </c>
      <c r="U61" s="36">
        <f t="shared" si="15"/>
        <v>0.79376498800959228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14255261</v>
      </c>
      <c r="E62" s="31">
        <v>14255261</v>
      </c>
      <c r="F62" s="31">
        <v>151286</v>
      </c>
      <c r="G62" s="36">
        <f t="shared" si="8"/>
        <v>1.0612643290080765E-2</v>
      </c>
      <c r="H62" s="31">
        <v>4674138</v>
      </c>
      <c r="I62" s="36">
        <f t="shared" si="9"/>
        <v>0.32788863002929236</v>
      </c>
      <c r="J62" s="31">
        <v>3506130</v>
      </c>
      <c r="K62" s="36">
        <f t="shared" si="10"/>
        <v>0.24595340625471537</v>
      </c>
      <c r="L62" s="31">
        <v>0</v>
      </c>
      <c r="M62" s="36">
        <f t="shared" si="11"/>
        <v>0</v>
      </c>
      <c r="N62" s="31">
        <f t="shared" si="12"/>
        <v>8331554</v>
      </c>
      <c r="O62" s="36">
        <f t="shared" si="13"/>
        <v>0.58445467957408848</v>
      </c>
      <c r="P62" s="31">
        <v>5349381</v>
      </c>
      <c r="Q62" s="31">
        <v>15089260</v>
      </c>
      <c r="R62" s="31">
        <v>15198738</v>
      </c>
      <c r="S62" s="31">
        <v>14328946</v>
      </c>
      <c r="T62" s="36">
        <f t="shared" si="14"/>
        <v>0.94277209068279222</v>
      </c>
      <c r="U62" s="36">
        <f t="shared" si="15"/>
        <v>-0.34457276458715502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15215861</v>
      </c>
      <c r="E63" s="32">
        <f>SUM(E59:E62)</f>
        <v>15210021</v>
      </c>
      <c r="F63" s="32">
        <f>SUM(F59:F62)</f>
        <v>152782</v>
      </c>
      <c r="G63" s="37">
        <f t="shared" si="8"/>
        <v>1.0040969748606405E-2</v>
      </c>
      <c r="H63" s="32">
        <f>SUM(H59:H62)</f>
        <v>5103022</v>
      </c>
      <c r="I63" s="37">
        <f t="shared" si="9"/>
        <v>0.33537517199979677</v>
      </c>
      <c r="J63" s="32">
        <f>SUM(J59:J62)</f>
        <v>3507626</v>
      </c>
      <c r="K63" s="37">
        <f t="shared" si="10"/>
        <v>0.2306128308435603</v>
      </c>
      <c r="L63" s="32">
        <f>SUM(L59:L62)</f>
        <v>0</v>
      </c>
      <c r="M63" s="37">
        <f t="shared" si="11"/>
        <v>0</v>
      </c>
      <c r="N63" s="32">
        <f t="shared" si="12"/>
        <v>8763430</v>
      </c>
      <c r="O63" s="37">
        <f t="shared" si="13"/>
        <v>0.57616159767300779</v>
      </c>
      <c r="P63" s="32">
        <f>SUM(P59:P62)</f>
        <v>6154215</v>
      </c>
      <c r="Q63" s="32">
        <f>SUM(Q59:Q62)</f>
        <v>17171810</v>
      </c>
      <c r="R63" s="32">
        <f>SUM(R59:R62)</f>
        <v>17281288</v>
      </c>
      <c r="S63" s="32">
        <f>SUM(S59:S62)</f>
        <v>15406437</v>
      </c>
      <c r="T63" s="37">
        <f t="shared" si="14"/>
        <v>0.89150976478142141</v>
      </c>
      <c r="U63" s="37">
        <f t="shared" si="15"/>
        <v>-0.43004493668160759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12919976</v>
      </c>
      <c r="E65" s="31">
        <v>12919976</v>
      </c>
      <c r="F65" s="31">
        <v>261</v>
      </c>
      <c r="G65" s="36">
        <f t="shared" si="8"/>
        <v>2.0201275915682817E-5</v>
      </c>
      <c r="H65" s="31">
        <v>26087</v>
      </c>
      <c r="I65" s="36">
        <f t="shared" si="9"/>
        <v>2.0191213977487263E-3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26348</v>
      </c>
      <c r="O65" s="36">
        <f t="shared" si="13"/>
        <v>2.0393226736644091E-3</v>
      </c>
      <c r="P65" s="31">
        <v>3652</v>
      </c>
      <c r="Q65" s="31">
        <v>9312013</v>
      </c>
      <c r="R65" s="31">
        <v>9312013</v>
      </c>
      <c r="S65" s="31">
        <v>274608</v>
      </c>
      <c r="T65" s="36">
        <f t="shared" si="14"/>
        <v>2.9489649552679964E-2</v>
      </c>
      <c r="U65" s="36">
        <f t="shared" si="15"/>
        <v>-1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330000</v>
      </c>
      <c r="E66" s="31">
        <v>380000</v>
      </c>
      <c r="F66" s="31">
        <v>21307</v>
      </c>
      <c r="G66" s="36">
        <f t="shared" si="8"/>
        <v>6.4566666666666661E-2</v>
      </c>
      <c r="H66" s="31">
        <v>87230</v>
      </c>
      <c r="I66" s="36">
        <f t="shared" si="9"/>
        <v>0.26433333333333331</v>
      </c>
      <c r="J66" s="31">
        <v>40914</v>
      </c>
      <c r="K66" s="36">
        <f t="shared" si="10"/>
        <v>0.10766842105263158</v>
      </c>
      <c r="L66" s="31">
        <v>0</v>
      </c>
      <c r="M66" s="36">
        <f t="shared" si="11"/>
        <v>0</v>
      </c>
      <c r="N66" s="31">
        <f t="shared" si="12"/>
        <v>149451</v>
      </c>
      <c r="O66" s="36">
        <f t="shared" si="13"/>
        <v>0.39329210526315789</v>
      </c>
      <c r="P66" s="31">
        <v>61612</v>
      </c>
      <c r="Q66" s="31">
        <v>110000</v>
      </c>
      <c r="R66" s="31">
        <v>110000</v>
      </c>
      <c r="S66" s="31">
        <v>91156</v>
      </c>
      <c r="T66" s="36">
        <f t="shared" si="14"/>
        <v>0.82869090909090914</v>
      </c>
      <c r="U66" s="36">
        <f t="shared" si="15"/>
        <v>-0.33594105044471856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130479</v>
      </c>
      <c r="E67" s="31">
        <v>130479</v>
      </c>
      <c r="F67" s="31">
        <v>1404</v>
      </c>
      <c r="G67" s="36">
        <f t="shared" si="8"/>
        <v>1.0760352240590439E-2</v>
      </c>
      <c r="H67" s="31">
        <v>3317</v>
      </c>
      <c r="I67" s="36">
        <f t="shared" si="9"/>
        <v>2.5421715371822286E-2</v>
      </c>
      <c r="J67" s="31">
        <v>1404</v>
      </c>
      <c r="K67" s="36">
        <f t="shared" si="10"/>
        <v>1.0760352240590439E-2</v>
      </c>
      <c r="L67" s="31">
        <v>0</v>
      </c>
      <c r="M67" s="36">
        <f t="shared" si="11"/>
        <v>0</v>
      </c>
      <c r="N67" s="31">
        <f t="shared" si="12"/>
        <v>6125</v>
      </c>
      <c r="O67" s="36">
        <f t="shared" si="13"/>
        <v>4.6942419853003167E-2</v>
      </c>
      <c r="P67" s="31">
        <v>1477</v>
      </c>
      <c r="Q67" s="31">
        <v>0</v>
      </c>
      <c r="R67" s="31">
        <v>0</v>
      </c>
      <c r="S67" s="31">
        <v>4929</v>
      </c>
      <c r="T67" s="36">
        <f t="shared" si="14"/>
        <v>0</v>
      </c>
      <c r="U67" s="36">
        <f t="shared" si="15"/>
        <v>-4.9424509140148953E-2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1816568</v>
      </c>
      <c r="E68" s="31">
        <v>1758240</v>
      </c>
      <c r="F68" s="31">
        <v>5229</v>
      </c>
      <c r="G68" s="36">
        <f t="shared" si="8"/>
        <v>2.8785049610033867E-3</v>
      </c>
      <c r="H68" s="31">
        <v>529733</v>
      </c>
      <c r="I68" s="36">
        <f t="shared" si="9"/>
        <v>0.29161198479770645</v>
      </c>
      <c r="J68" s="31">
        <v>644144</v>
      </c>
      <c r="K68" s="36">
        <f t="shared" si="10"/>
        <v>0.36635726635726634</v>
      </c>
      <c r="L68" s="31">
        <v>0</v>
      </c>
      <c r="M68" s="36">
        <f t="shared" si="11"/>
        <v>0</v>
      </c>
      <c r="N68" s="31">
        <f t="shared" si="12"/>
        <v>1179106</v>
      </c>
      <c r="O68" s="36">
        <f t="shared" si="13"/>
        <v>0.67061720811720815</v>
      </c>
      <c r="P68" s="31">
        <v>301578</v>
      </c>
      <c r="Q68" s="31">
        <v>1747164</v>
      </c>
      <c r="R68" s="31">
        <v>1747164</v>
      </c>
      <c r="S68" s="31">
        <v>801120</v>
      </c>
      <c r="T68" s="36">
        <f t="shared" si="14"/>
        <v>0.45852593116616414</v>
      </c>
      <c r="U68" s="36">
        <f t="shared" si="15"/>
        <v>1.1359117707525086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4216000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15197023</v>
      </c>
      <c r="E70" s="32">
        <f>SUM(E64:E69)</f>
        <v>15188695</v>
      </c>
      <c r="F70" s="32">
        <f>SUM(F64:F69)</f>
        <v>28201</v>
      </c>
      <c r="G70" s="37">
        <f t="shared" si="8"/>
        <v>1.8556923944906842E-3</v>
      </c>
      <c r="H70" s="32">
        <f>SUM(H64:H69)</f>
        <v>646367</v>
      </c>
      <c r="I70" s="37">
        <f t="shared" si="9"/>
        <v>4.2532474945915395E-2</v>
      </c>
      <c r="J70" s="32">
        <f>SUM(J64:J69)</f>
        <v>686462</v>
      </c>
      <c r="K70" s="37">
        <f t="shared" si="10"/>
        <v>4.519558790271317E-2</v>
      </c>
      <c r="L70" s="32">
        <f>SUM(L64:L69)</f>
        <v>0</v>
      </c>
      <c r="M70" s="37">
        <f t="shared" si="11"/>
        <v>0</v>
      </c>
      <c r="N70" s="32">
        <f t="shared" si="12"/>
        <v>1361030</v>
      </c>
      <c r="O70" s="37">
        <f t="shared" si="13"/>
        <v>8.9608093387878285E-2</v>
      </c>
      <c r="P70" s="32">
        <f>SUM(P64:P69)</f>
        <v>368319</v>
      </c>
      <c r="Q70" s="32">
        <f>SUM(Q64:Q69)</f>
        <v>15385177</v>
      </c>
      <c r="R70" s="32">
        <f>SUM(R64:R69)</f>
        <v>11169177</v>
      </c>
      <c r="S70" s="32">
        <f>SUM(S64:S69)</f>
        <v>1171813</v>
      </c>
      <c r="T70" s="37">
        <f t="shared" si="14"/>
        <v>0.10491489211783464</v>
      </c>
      <c r="U70" s="37">
        <f t="shared" si="15"/>
        <v>0.86377026436322857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6000</v>
      </c>
      <c r="E71" s="31">
        <v>126000</v>
      </c>
      <c r="F71" s="31">
        <v>45820</v>
      </c>
      <c r="G71" s="36">
        <f t="shared" si="8"/>
        <v>7.6366666666666667</v>
      </c>
      <c r="H71" s="31">
        <v>17140</v>
      </c>
      <c r="I71" s="36">
        <f t="shared" si="9"/>
        <v>2.8566666666666665</v>
      </c>
      <c r="J71" s="31">
        <v>21545</v>
      </c>
      <c r="K71" s="36">
        <f t="shared" si="10"/>
        <v>0.1709920634920635</v>
      </c>
      <c r="L71" s="31">
        <v>0</v>
      </c>
      <c r="M71" s="36">
        <f t="shared" si="11"/>
        <v>0</v>
      </c>
      <c r="N71" s="31">
        <f t="shared" si="12"/>
        <v>84505</v>
      </c>
      <c r="O71" s="36">
        <f t="shared" si="13"/>
        <v>0.67067460317460315</v>
      </c>
      <c r="P71" s="31">
        <v>2771</v>
      </c>
      <c r="Q71" s="31">
        <v>50004</v>
      </c>
      <c r="R71" s="31">
        <v>10000</v>
      </c>
      <c r="S71" s="31">
        <v>6679</v>
      </c>
      <c r="T71" s="36">
        <f t="shared" si="14"/>
        <v>0.66790000000000005</v>
      </c>
      <c r="U71" s="36">
        <f t="shared" si="15"/>
        <v>6.7751714182605554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36990</v>
      </c>
      <c r="E72" s="31">
        <v>36990</v>
      </c>
      <c r="F72" s="31">
        <v>22822</v>
      </c>
      <c r="G72" s="36">
        <f t="shared" si="8"/>
        <v>0.6169775615031089</v>
      </c>
      <c r="H72" s="31">
        <v>9387</v>
      </c>
      <c r="I72" s="36">
        <f t="shared" si="9"/>
        <v>0.25377128953771289</v>
      </c>
      <c r="J72" s="31">
        <v>9387</v>
      </c>
      <c r="K72" s="36">
        <f t="shared" si="10"/>
        <v>0.25377128953771289</v>
      </c>
      <c r="L72" s="31">
        <v>0</v>
      </c>
      <c r="M72" s="36">
        <f t="shared" si="11"/>
        <v>0</v>
      </c>
      <c r="N72" s="31">
        <f t="shared" si="12"/>
        <v>41596</v>
      </c>
      <c r="O72" s="36">
        <f t="shared" si="13"/>
        <v>1.1245201405785348</v>
      </c>
      <c r="P72" s="31">
        <v>0</v>
      </c>
      <c r="Q72" s="31">
        <v>23419</v>
      </c>
      <c r="R72" s="31">
        <v>35086</v>
      </c>
      <c r="S72" s="31">
        <v>14253</v>
      </c>
      <c r="T72" s="36">
        <f t="shared" si="14"/>
        <v>0.40623040528985921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1721179</v>
      </c>
      <c r="E73" s="31">
        <v>1721179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1539950</v>
      </c>
      <c r="R73" s="31">
        <v>1589659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573575</v>
      </c>
      <c r="E74" s="31">
        <v>1056681</v>
      </c>
      <c r="F74" s="31">
        <v>270127</v>
      </c>
      <c r="G74" s="36">
        <f t="shared" si="8"/>
        <v>0.47095323192259075</v>
      </c>
      <c r="H74" s="31">
        <v>80682</v>
      </c>
      <c r="I74" s="36">
        <f t="shared" si="9"/>
        <v>0.1406651266181406</v>
      </c>
      <c r="J74" s="31">
        <v>406689</v>
      </c>
      <c r="K74" s="36">
        <f t="shared" si="10"/>
        <v>0.38487395912295197</v>
      </c>
      <c r="L74" s="31">
        <v>0</v>
      </c>
      <c r="M74" s="36">
        <f t="shared" si="11"/>
        <v>0</v>
      </c>
      <c r="N74" s="31">
        <f t="shared" si="12"/>
        <v>757498</v>
      </c>
      <c r="O74" s="36">
        <f t="shared" si="13"/>
        <v>0.71686535482326263</v>
      </c>
      <c r="P74" s="31">
        <v>59010</v>
      </c>
      <c r="Q74" s="31">
        <v>573575</v>
      </c>
      <c r="R74" s="31">
        <v>278758</v>
      </c>
      <c r="S74" s="31">
        <v>199050</v>
      </c>
      <c r="T74" s="36">
        <f t="shared" si="14"/>
        <v>0.71406022428055882</v>
      </c>
      <c r="U74" s="36">
        <f t="shared" si="15"/>
        <v>5.8918657854600918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69931</v>
      </c>
      <c r="E75" s="31">
        <v>45446</v>
      </c>
      <c r="F75" s="31">
        <v>10550</v>
      </c>
      <c r="G75" s="36">
        <f t="shared" si="8"/>
        <v>0.15086299352218616</v>
      </c>
      <c r="H75" s="31">
        <v>15398</v>
      </c>
      <c r="I75" s="36">
        <f t="shared" si="9"/>
        <v>0.22018847149332915</v>
      </c>
      <c r="J75" s="31">
        <v>11150</v>
      </c>
      <c r="K75" s="36">
        <f t="shared" si="10"/>
        <v>0.24534612507151343</v>
      </c>
      <c r="L75" s="31">
        <v>0</v>
      </c>
      <c r="M75" s="36">
        <f t="shared" si="11"/>
        <v>0</v>
      </c>
      <c r="N75" s="31">
        <f t="shared" si="12"/>
        <v>37098</v>
      </c>
      <c r="O75" s="36">
        <f t="shared" si="13"/>
        <v>0.81630946617964173</v>
      </c>
      <c r="P75" s="31">
        <v>17311</v>
      </c>
      <c r="Q75" s="31">
        <v>66411</v>
      </c>
      <c r="R75" s="31">
        <v>66411</v>
      </c>
      <c r="S75" s="31">
        <v>66575</v>
      </c>
      <c r="T75" s="36">
        <f t="shared" si="14"/>
        <v>1.0024694704190571</v>
      </c>
      <c r="U75" s="36">
        <f t="shared" si="15"/>
        <v>-0.35590087227774247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3465530</v>
      </c>
      <c r="E76" s="31">
        <v>842530</v>
      </c>
      <c r="F76" s="31">
        <v>0</v>
      </c>
      <c r="G76" s="36">
        <f t="shared" si="8"/>
        <v>0</v>
      </c>
      <c r="H76" s="31">
        <v>211047</v>
      </c>
      <c r="I76" s="36">
        <f t="shared" si="9"/>
        <v>6.0898910123415466E-2</v>
      </c>
      <c r="J76" s="31">
        <v>171710</v>
      </c>
      <c r="K76" s="36">
        <f t="shared" si="10"/>
        <v>0.20380283194663693</v>
      </c>
      <c r="L76" s="31">
        <v>0</v>
      </c>
      <c r="M76" s="36">
        <f t="shared" si="11"/>
        <v>0</v>
      </c>
      <c r="N76" s="31">
        <f t="shared" si="12"/>
        <v>382757</v>
      </c>
      <c r="O76" s="36">
        <f t="shared" si="13"/>
        <v>0.45429480255895932</v>
      </c>
      <c r="P76" s="31">
        <v>0</v>
      </c>
      <c r="Q76" s="31">
        <v>7151927</v>
      </c>
      <c r="R76" s="31">
        <v>6609381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550000</v>
      </c>
      <c r="G77" s="36">
        <f t="shared" si="8"/>
        <v>0</v>
      </c>
      <c r="H77" s="31">
        <v>4308873</v>
      </c>
      <c r="I77" s="36">
        <f t="shared" si="9"/>
        <v>0</v>
      </c>
      <c r="J77" s="31">
        <v>2524557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7383430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-1244361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5873205</v>
      </c>
      <c r="E78" s="32">
        <f>SUM(E71:E77)</f>
        <v>3828826</v>
      </c>
      <c r="F78" s="32">
        <f>SUM(F71:F77)</f>
        <v>899319</v>
      </c>
      <c r="G78" s="37">
        <f t="shared" si="8"/>
        <v>0.15312235823540979</v>
      </c>
      <c r="H78" s="32">
        <f>SUM(H71:H77)</f>
        <v>4642527</v>
      </c>
      <c r="I78" s="37">
        <f t="shared" si="9"/>
        <v>0.79045887211496957</v>
      </c>
      <c r="J78" s="32">
        <f>SUM(J71:J77)</f>
        <v>3145038</v>
      </c>
      <c r="K78" s="37">
        <f t="shared" si="10"/>
        <v>0.82141053158331034</v>
      </c>
      <c r="L78" s="32">
        <f>SUM(L71:L77)</f>
        <v>0</v>
      </c>
      <c r="M78" s="37">
        <f t="shared" si="11"/>
        <v>0</v>
      </c>
      <c r="N78" s="32">
        <f t="shared" si="12"/>
        <v>8686884</v>
      </c>
      <c r="O78" s="37">
        <f t="shared" si="13"/>
        <v>2.2688113797806428</v>
      </c>
      <c r="P78" s="32">
        <f>SUM(P71:P77)</f>
        <v>79092</v>
      </c>
      <c r="Q78" s="32">
        <f>SUM(Q71:Q77)</f>
        <v>9405286</v>
      </c>
      <c r="R78" s="32">
        <f>SUM(R71:R77)</f>
        <v>8589295</v>
      </c>
      <c r="S78" s="32">
        <f>SUM(S71:S77)</f>
        <v>-957804</v>
      </c>
      <c r="T78" s="37">
        <f t="shared" si="14"/>
        <v>-0.11151136385465862</v>
      </c>
      <c r="U78" s="37">
        <f t="shared" si="15"/>
        <v>38.764299802761343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1318700</v>
      </c>
      <c r="E79" s="31">
        <v>1648291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1701023</v>
      </c>
      <c r="K79" s="36">
        <f t="shared" si="10"/>
        <v>1.0319919237561814</v>
      </c>
      <c r="L79" s="31">
        <v>0</v>
      </c>
      <c r="M79" s="36">
        <f t="shared" si="11"/>
        <v>0</v>
      </c>
      <c r="N79" s="31">
        <f t="shared" si="12"/>
        <v>1701023</v>
      </c>
      <c r="O79" s="36">
        <f t="shared" si="13"/>
        <v>1.0319919237561814</v>
      </c>
      <c r="P79" s="31">
        <v>353143</v>
      </c>
      <c r="Q79" s="31">
        <v>1524000</v>
      </c>
      <c r="R79" s="31">
        <v>1269100</v>
      </c>
      <c r="S79" s="31">
        <v>979311</v>
      </c>
      <c r="T79" s="36">
        <f t="shared" si="14"/>
        <v>0.77165786778031675</v>
      </c>
      <c r="U79" s="36">
        <f t="shared" si="15"/>
        <v>3.8168107537173324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727660</v>
      </c>
      <c r="E80" s="31">
        <v>835660</v>
      </c>
      <c r="F80" s="31">
        <v>174361</v>
      </c>
      <c r="G80" s="36">
        <f t="shared" si="8"/>
        <v>0.23961877800071463</v>
      </c>
      <c r="H80" s="31">
        <v>118009</v>
      </c>
      <c r="I80" s="36">
        <f t="shared" si="9"/>
        <v>0.16217601627133552</v>
      </c>
      <c r="J80" s="31">
        <v>95566</v>
      </c>
      <c r="K80" s="36">
        <f t="shared" si="10"/>
        <v>0.11435990713926716</v>
      </c>
      <c r="L80" s="31">
        <v>0</v>
      </c>
      <c r="M80" s="36">
        <f t="shared" si="11"/>
        <v>0</v>
      </c>
      <c r="N80" s="31">
        <f t="shared" si="12"/>
        <v>387936</v>
      </c>
      <c r="O80" s="36">
        <f t="shared" si="13"/>
        <v>0.46422707799822893</v>
      </c>
      <c r="P80" s="31">
        <v>144598</v>
      </c>
      <c r="Q80" s="31">
        <v>691038</v>
      </c>
      <c r="R80" s="31">
        <v>691038</v>
      </c>
      <c r="S80" s="31">
        <v>1714238</v>
      </c>
      <c r="T80" s="36">
        <f t="shared" si="14"/>
        <v>2.4806711063646283</v>
      </c>
      <c r="U80" s="36">
        <f t="shared" si="15"/>
        <v>-0.33909182699622398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4298000</v>
      </c>
      <c r="E81" s="31">
        <v>4298000</v>
      </c>
      <c r="F81" s="31">
        <v>862480</v>
      </c>
      <c r="G81" s="36">
        <f t="shared" si="8"/>
        <v>0.20067007910656118</v>
      </c>
      <c r="H81" s="31">
        <v>587396</v>
      </c>
      <c r="I81" s="36">
        <f t="shared" si="9"/>
        <v>0.13666728711028386</v>
      </c>
      <c r="J81" s="31">
        <v>857891</v>
      </c>
      <c r="K81" s="36">
        <f t="shared" si="10"/>
        <v>0.19960237319683574</v>
      </c>
      <c r="L81" s="31">
        <v>0</v>
      </c>
      <c r="M81" s="36">
        <f t="shared" si="11"/>
        <v>0</v>
      </c>
      <c r="N81" s="31">
        <f t="shared" si="12"/>
        <v>2307767</v>
      </c>
      <c r="O81" s="36">
        <f t="shared" si="13"/>
        <v>0.53693973941368078</v>
      </c>
      <c r="P81" s="31">
        <v>509431</v>
      </c>
      <c r="Q81" s="31">
        <v>4188800</v>
      </c>
      <c r="R81" s="31">
        <v>4188800</v>
      </c>
      <c r="S81" s="31">
        <v>2141538</v>
      </c>
      <c r="T81" s="36">
        <f t="shared" si="14"/>
        <v>0.51125334224598928</v>
      </c>
      <c r="U81" s="36">
        <f t="shared" si="15"/>
        <v>0.68401805151237371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6344360</v>
      </c>
      <c r="E84" s="32">
        <f>SUM(E79:E83)</f>
        <v>6781951</v>
      </c>
      <c r="F84" s="32">
        <f>SUM(F79:F83)</f>
        <v>1036841</v>
      </c>
      <c r="G84" s="37">
        <f t="shared" si="8"/>
        <v>0.16342720148289189</v>
      </c>
      <c r="H84" s="32">
        <f>SUM(H79:H83)</f>
        <v>705405</v>
      </c>
      <c r="I84" s="37">
        <f t="shared" si="9"/>
        <v>0.11118615589279297</v>
      </c>
      <c r="J84" s="32">
        <f>SUM(J79:J83)</f>
        <v>2654480</v>
      </c>
      <c r="K84" s="37">
        <f t="shared" si="10"/>
        <v>0.39140359462933305</v>
      </c>
      <c r="L84" s="32">
        <f>SUM(L79:L83)</f>
        <v>0</v>
      </c>
      <c r="M84" s="37">
        <f t="shared" si="11"/>
        <v>0</v>
      </c>
      <c r="N84" s="32">
        <f t="shared" si="12"/>
        <v>4396726</v>
      </c>
      <c r="O84" s="37">
        <f t="shared" si="13"/>
        <v>0.64829810772740759</v>
      </c>
      <c r="P84" s="32">
        <f>SUM(P79:P83)</f>
        <v>1007172</v>
      </c>
      <c r="Q84" s="32">
        <f>SUM(Q79:Q83)</f>
        <v>6403838</v>
      </c>
      <c r="R84" s="32">
        <f>SUM(R79:R83)</f>
        <v>6148938</v>
      </c>
      <c r="S84" s="32">
        <f>SUM(S79:S83)</f>
        <v>4835087</v>
      </c>
      <c r="T84" s="37">
        <f t="shared" si="14"/>
        <v>0.78632879368762543</v>
      </c>
      <c r="U84" s="37">
        <f t="shared" si="15"/>
        <v>1.6355776371861013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57115493</v>
      </c>
      <c r="E85" s="32">
        <f>SUM(E57,E59:E62,E64:E69,E71:E77,E79:E83)</f>
        <v>55494537</v>
      </c>
      <c r="F85" s="32">
        <f>SUM(F57,F59:F62,F64:F69,F71:F77,F79:F83)</f>
        <v>5974195</v>
      </c>
      <c r="G85" s="37">
        <f t="shared" si="8"/>
        <v>0.10459850184607529</v>
      </c>
      <c r="H85" s="32">
        <f>SUM(H57,H59:H62,H64:H69,H71:H77,H79:H83)</f>
        <v>14265745</v>
      </c>
      <c r="I85" s="37">
        <f t="shared" si="9"/>
        <v>0.24977014555402682</v>
      </c>
      <c r="J85" s="32">
        <f>SUM(J57,J59:J62,J64:J69,J71:J77,J79:J83)</f>
        <v>13840769</v>
      </c>
      <c r="K85" s="37">
        <f t="shared" si="10"/>
        <v>0.2494077750391899</v>
      </c>
      <c r="L85" s="32">
        <f>SUM(L57,L59:L62,L64:L69,L71:L77,L79:L83)</f>
        <v>0</v>
      </c>
      <c r="M85" s="37">
        <f t="shared" si="11"/>
        <v>0</v>
      </c>
      <c r="N85" s="32">
        <f t="shared" si="12"/>
        <v>34080709</v>
      </c>
      <c r="O85" s="37">
        <f t="shared" si="13"/>
        <v>0.61412727887071117</v>
      </c>
      <c r="P85" s="32">
        <f>SUM(P57,P59:P62,P64:P69,P71:P77,P79:P83)</f>
        <v>12250479</v>
      </c>
      <c r="Q85" s="32">
        <f>SUM(Q57,Q59:Q62,Q64:Q69,Q71:Q77,Q79:Q83)</f>
        <v>62122088</v>
      </c>
      <c r="R85" s="32">
        <f>SUM(R57,R59:R62,R64:R69,R71:R77,R79:R83)</f>
        <v>56944675</v>
      </c>
      <c r="S85" s="32">
        <f>SUM(S57,S59:S62,S64:S69,S71:S77,S79:S83)</f>
        <v>30174973</v>
      </c>
      <c r="T85" s="37">
        <f t="shared" si="14"/>
        <v>0.52989981942999942</v>
      </c>
      <c r="U85" s="37">
        <f t="shared" si="15"/>
        <v>0.12981451582423831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325471921</v>
      </c>
      <c r="E88" s="31">
        <v>297679661</v>
      </c>
      <c r="F88" s="31">
        <v>45617263</v>
      </c>
      <c r="G88" s="36">
        <f t="shared" ref="G88:G99" si="16">IF(($D88      =0),0,($F88      /$D88      ))</f>
        <v>0.14015729178677752</v>
      </c>
      <c r="H88" s="31">
        <v>85827968</v>
      </c>
      <c r="I88" s="36">
        <f t="shared" ref="I88:I99" si="17">IF(($D88      =0),0,($H88      /$D88      ))</f>
        <v>0.26370314138404582</v>
      </c>
      <c r="J88" s="31">
        <v>73540256</v>
      </c>
      <c r="K88" s="36">
        <f t="shared" ref="K88:K99" si="18">IF(($E88      =0),0,($J88      /$E88      ))</f>
        <v>0.24704494674898195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204985487</v>
      </c>
      <c r="O88" s="36">
        <f t="shared" ref="O88:O99" si="21">IF(($E88      =0),0,($N88      /$E88      ))</f>
        <v>0.68861099314406971</v>
      </c>
      <c r="P88" s="31">
        <v>37551343</v>
      </c>
      <c r="Q88" s="31">
        <v>177809574</v>
      </c>
      <c r="R88" s="31">
        <v>239459902</v>
      </c>
      <c r="S88" s="31">
        <v>113216232</v>
      </c>
      <c r="T88" s="36">
        <f t="shared" ref="T88:T99" si="22">IF(($R88      =0),0,($S88      /$R88      ))</f>
        <v>0.47279828921002398</v>
      </c>
      <c r="U88" s="36">
        <f t="shared" ref="U88:U99" si="23">IF(($P88      =0),0,(($J88      /$P88      )-1))</f>
        <v>0.95839216722555043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405797700</v>
      </c>
      <c r="E89" s="31">
        <v>224487624</v>
      </c>
      <c r="F89" s="31">
        <v>44032929</v>
      </c>
      <c r="G89" s="36">
        <f t="shared" si="16"/>
        <v>0.10850955784125933</v>
      </c>
      <c r="H89" s="31">
        <v>141451558</v>
      </c>
      <c r="I89" s="36">
        <f t="shared" si="17"/>
        <v>0.34857653949246137</v>
      </c>
      <c r="J89" s="31">
        <v>543473797</v>
      </c>
      <c r="K89" s="36">
        <f t="shared" si="18"/>
        <v>2.4209521545829182</v>
      </c>
      <c r="L89" s="31">
        <v>0</v>
      </c>
      <c r="M89" s="36">
        <f t="shared" si="19"/>
        <v>0</v>
      </c>
      <c r="N89" s="31">
        <f t="shared" si="20"/>
        <v>728958284</v>
      </c>
      <c r="O89" s="36">
        <f t="shared" si="21"/>
        <v>3.2472092269995247</v>
      </c>
      <c r="P89" s="31">
        <v>16070695</v>
      </c>
      <c r="Q89" s="31">
        <v>294156600</v>
      </c>
      <c r="R89" s="31">
        <v>433228600</v>
      </c>
      <c r="S89" s="31">
        <v>73285022</v>
      </c>
      <c r="T89" s="36">
        <f t="shared" si="22"/>
        <v>0.16916016624941196</v>
      </c>
      <c r="U89" s="36">
        <f t="shared" si="23"/>
        <v>32.817690958605091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245541590</v>
      </c>
      <c r="E90" s="31">
        <v>245541590</v>
      </c>
      <c r="F90" s="31">
        <v>38254820</v>
      </c>
      <c r="G90" s="36">
        <f t="shared" si="16"/>
        <v>0.15579772045949528</v>
      </c>
      <c r="H90" s="31">
        <v>21476130</v>
      </c>
      <c r="I90" s="36">
        <f t="shared" si="17"/>
        <v>8.7464327326380834E-2</v>
      </c>
      <c r="J90" s="31">
        <v>27531844</v>
      </c>
      <c r="K90" s="36">
        <f t="shared" si="18"/>
        <v>0.11212700870756763</v>
      </c>
      <c r="L90" s="31">
        <v>0</v>
      </c>
      <c r="M90" s="36">
        <f t="shared" si="19"/>
        <v>0</v>
      </c>
      <c r="N90" s="31">
        <f t="shared" si="20"/>
        <v>87262794</v>
      </c>
      <c r="O90" s="36">
        <f t="shared" si="21"/>
        <v>0.35538905649344371</v>
      </c>
      <c r="P90" s="31">
        <v>33484136</v>
      </c>
      <c r="Q90" s="31">
        <v>243221212</v>
      </c>
      <c r="R90" s="31">
        <v>246661991</v>
      </c>
      <c r="S90" s="31">
        <v>1460917814</v>
      </c>
      <c r="T90" s="36">
        <f t="shared" si="22"/>
        <v>5.9227520546527979</v>
      </c>
      <c r="U90" s="36">
        <f t="shared" si="23"/>
        <v>-0.17776453900438105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976811211</v>
      </c>
      <c r="E91" s="32">
        <f>SUM(E88:E90)</f>
        <v>767708875</v>
      </c>
      <c r="F91" s="32">
        <f>SUM(F88:F90)</f>
        <v>127905012</v>
      </c>
      <c r="G91" s="37">
        <f t="shared" si="16"/>
        <v>0.13094138412791007</v>
      </c>
      <c r="H91" s="32">
        <f>SUM(H88:H90)</f>
        <v>248755656</v>
      </c>
      <c r="I91" s="37">
        <f t="shared" si="17"/>
        <v>0.25466093468085715</v>
      </c>
      <c r="J91" s="32">
        <f>SUM(J88:J90)</f>
        <v>644545897</v>
      </c>
      <c r="K91" s="37">
        <f t="shared" si="18"/>
        <v>0.83957072529609611</v>
      </c>
      <c r="L91" s="32">
        <f>SUM(L88:L90)</f>
        <v>0</v>
      </c>
      <c r="M91" s="37">
        <f t="shared" si="19"/>
        <v>0</v>
      </c>
      <c r="N91" s="32">
        <f t="shared" si="20"/>
        <v>1021206565</v>
      </c>
      <c r="O91" s="37">
        <f t="shared" si="21"/>
        <v>1.330200285883109</v>
      </c>
      <c r="P91" s="32">
        <f>SUM(P88:P90)</f>
        <v>87106174</v>
      </c>
      <c r="Q91" s="32">
        <f>SUM(Q88:Q90)</f>
        <v>715187386</v>
      </c>
      <c r="R91" s="32">
        <f>SUM(R88:R90)</f>
        <v>919350493</v>
      </c>
      <c r="S91" s="32">
        <f>SUM(S88:S90)</f>
        <v>1647419068</v>
      </c>
      <c r="T91" s="37">
        <f t="shared" si="22"/>
        <v>1.791937982895061</v>
      </c>
      <c r="U91" s="37">
        <f t="shared" si="23"/>
        <v>6.3995431942631296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27801061</v>
      </c>
      <c r="E92" s="31">
        <v>14402065</v>
      </c>
      <c r="F92" s="31">
        <v>452992230</v>
      </c>
      <c r="G92" s="36">
        <f t="shared" si="16"/>
        <v>16.294062661853086</v>
      </c>
      <c r="H92" s="31">
        <v>320751899</v>
      </c>
      <c r="I92" s="36">
        <f t="shared" si="17"/>
        <v>11.537397763344355</v>
      </c>
      <c r="J92" s="31">
        <v>309637894</v>
      </c>
      <c r="K92" s="36">
        <f t="shared" si="18"/>
        <v>21.499548432811544</v>
      </c>
      <c r="L92" s="31">
        <v>0</v>
      </c>
      <c r="M92" s="36">
        <f t="shared" si="19"/>
        <v>0</v>
      </c>
      <c r="N92" s="31">
        <f t="shared" si="20"/>
        <v>1083382023</v>
      </c>
      <c r="O92" s="36">
        <f t="shared" si="21"/>
        <v>75.224075366969942</v>
      </c>
      <c r="P92" s="31">
        <v>275848068</v>
      </c>
      <c r="Q92" s="31">
        <v>1000974732</v>
      </c>
      <c r="R92" s="31">
        <v>999505228</v>
      </c>
      <c r="S92" s="31">
        <v>992312230</v>
      </c>
      <c r="T92" s="36">
        <f t="shared" si="22"/>
        <v>0.99280344134428078</v>
      </c>
      <c r="U92" s="36">
        <f t="shared" si="23"/>
        <v>0.1224943362662958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4304483</v>
      </c>
      <c r="E93" s="31">
        <v>3800600</v>
      </c>
      <c r="F93" s="31">
        <v>848249</v>
      </c>
      <c r="G93" s="36">
        <f t="shared" si="16"/>
        <v>0.19706176095944622</v>
      </c>
      <c r="H93" s="31">
        <v>1264120</v>
      </c>
      <c r="I93" s="36">
        <f t="shared" si="17"/>
        <v>0.29367522185591161</v>
      </c>
      <c r="J93" s="31">
        <v>860055</v>
      </c>
      <c r="K93" s="36">
        <f t="shared" si="18"/>
        <v>0.22629453244224595</v>
      </c>
      <c r="L93" s="31">
        <v>0</v>
      </c>
      <c r="M93" s="36">
        <f t="shared" si="19"/>
        <v>0</v>
      </c>
      <c r="N93" s="31">
        <f t="shared" si="20"/>
        <v>2972424</v>
      </c>
      <c r="O93" s="36">
        <f t="shared" si="21"/>
        <v>0.78209335368099775</v>
      </c>
      <c r="P93" s="31">
        <v>1161616</v>
      </c>
      <c r="Q93" s="31">
        <v>3261008</v>
      </c>
      <c r="R93" s="31">
        <v>4061008</v>
      </c>
      <c r="S93" s="31">
        <v>3079659</v>
      </c>
      <c r="T93" s="36">
        <f t="shared" si="22"/>
        <v>0.75834841989968993</v>
      </c>
      <c r="U93" s="36">
        <f t="shared" si="23"/>
        <v>-0.25960472307543969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300643</v>
      </c>
      <c r="E94" s="31">
        <v>462740</v>
      </c>
      <c r="F94" s="31">
        <v>79612</v>
      </c>
      <c r="G94" s="36">
        <f t="shared" si="16"/>
        <v>0.26480576630754749</v>
      </c>
      <c r="H94" s="31">
        <v>159277</v>
      </c>
      <c r="I94" s="36">
        <f t="shared" si="17"/>
        <v>0.52978782143605541</v>
      </c>
      <c r="J94" s="31">
        <v>1009742</v>
      </c>
      <c r="K94" s="36">
        <f t="shared" si="18"/>
        <v>2.1820936162856031</v>
      </c>
      <c r="L94" s="31">
        <v>0</v>
      </c>
      <c r="M94" s="36">
        <f t="shared" si="19"/>
        <v>0</v>
      </c>
      <c r="N94" s="31">
        <f t="shared" si="20"/>
        <v>1248631</v>
      </c>
      <c r="O94" s="36">
        <f t="shared" si="21"/>
        <v>2.6983424817392057</v>
      </c>
      <c r="P94" s="31">
        <v>67974</v>
      </c>
      <c r="Q94" s="31">
        <v>285511</v>
      </c>
      <c r="R94" s="31">
        <v>285511</v>
      </c>
      <c r="S94" s="31">
        <v>203159</v>
      </c>
      <c r="T94" s="36">
        <f t="shared" si="22"/>
        <v>0.71156277691577552</v>
      </c>
      <c r="U94" s="36">
        <f t="shared" si="23"/>
        <v>13.854826845558597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2249000</v>
      </c>
      <c r="E95" s="31">
        <v>2249000</v>
      </c>
      <c r="F95" s="31">
        <v>406975</v>
      </c>
      <c r="G95" s="36">
        <f t="shared" si="16"/>
        <v>0.18095820364606491</v>
      </c>
      <c r="H95" s="31">
        <v>904056</v>
      </c>
      <c r="I95" s="36">
        <f t="shared" si="17"/>
        <v>0.40198132503334816</v>
      </c>
      <c r="J95" s="31">
        <v>312424</v>
      </c>
      <c r="K95" s="36">
        <f t="shared" si="18"/>
        <v>0.13891685193419298</v>
      </c>
      <c r="L95" s="31">
        <v>0</v>
      </c>
      <c r="M95" s="36">
        <f t="shared" si="19"/>
        <v>0</v>
      </c>
      <c r="N95" s="31">
        <f t="shared" si="20"/>
        <v>1623455</v>
      </c>
      <c r="O95" s="36">
        <f t="shared" si="21"/>
        <v>0.72185638061360602</v>
      </c>
      <c r="P95" s="31">
        <v>635225</v>
      </c>
      <c r="Q95" s="31">
        <v>2606000</v>
      </c>
      <c r="R95" s="31">
        <v>2606000</v>
      </c>
      <c r="S95" s="31">
        <v>2061459</v>
      </c>
      <c r="T95" s="36">
        <f t="shared" si="22"/>
        <v>0.79104336147352261</v>
      </c>
      <c r="U95" s="36">
        <f t="shared" si="23"/>
        <v>-0.50816797197843289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34655187</v>
      </c>
      <c r="E96" s="32">
        <f>SUM(E92:E95)</f>
        <v>20914405</v>
      </c>
      <c r="F96" s="32">
        <f>SUM(F92:F95)</f>
        <v>454327066</v>
      </c>
      <c r="G96" s="37">
        <f t="shared" si="16"/>
        <v>13.109929719900228</v>
      </c>
      <c r="H96" s="32">
        <f>SUM(H92:H95)</f>
        <v>323079352</v>
      </c>
      <c r="I96" s="37">
        <f t="shared" si="17"/>
        <v>9.3226838452783412</v>
      </c>
      <c r="J96" s="32">
        <f>SUM(J92:J95)</f>
        <v>311820115</v>
      </c>
      <c r="K96" s="37">
        <f t="shared" si="18"/>
        <v>14.909346691909237</v>
      </c>
      <c r="L96" s="32">
        <f>SUM(L92:L95)</f>
        <v>0</v>
      </c>
      <c r="M96" s="37">
        <f t="shared" si="19"/>
        <v>0</v>
      </c>
      <c r="N96" s="32">
        <f t="shared" si="20"/>
        <v>1089226533</v>
      </c>
      <c r="O96" s="37">
        <f t="shared" si="21"/>
        <v>52.080206584887307</v>
      </c>
      <c r="P96" s="32">
        <f>SUM(P92:P95)</f>
        <v>277712883</v>
      </c>
      <c r="Q96" s="32">
        <f>SUM(Q92:Q95)</f>
        <v>1007127251</v>
      </c>
      <c r="R96" s="32">
        <f>SUM(R92:R95)</f>
        <v>1006457747</v>
      </c>
      <c r="S96" s="32">
        <f>SUM(S92:S95)</f>
        <v>997656507</v>
      </c>
      <c r="T96" s="37">
        <f t="shared" si="22"/>
        <v>0.99125523150253025</v>
      </c>
      <c r="U96" s="37">
        <f t="shared" si="23"/>
        <v>0.12281472732397503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25398795</v>
      </c>
      <c r="E97" s="31">
        <v>15982154</v>
      </c>
      <c r="F97" s="31">
        <v>6081407</v>
      </c>
      <c r="G97" s="36">
        <f t="shared" si="16"/>
        <v>0.23943683155047316</v>
      </c>
      <c r="H97" s="31">
        <v>3774011</v>
      </c>
      <c r="I97" s="36">
        <f t="shared" si="17"/>
        <v>0.14859015949378701</v>
      </c>
      <c r="J97" s="31">
        <v>14013608</v>
      </c>
      <c r="K97" s="36">
        <f t="shared" si="18"/>
        <v>0.87682849257991136</v>
      </c>
      <c r="L97" s="31">
        <v>0</v>
      </c>
      <c r="M97" s="36">
        <f t="shared" si="19"/>
        <v>0</v>
      </c>
      <c r="N97" s="31">
        <f t="shared" si="20"/>
        <v>23869026</v>
      </c>
      <c r="O97" s="36">
        <f t="shared" si="21"/>
        <v>1.4934799151603719</v>
      </c>
      <c r="P97" s="31">
        <v>6059103</v>
      </c>
      <c r="Q97" s="31">
        <v>24506539</v>
      </c>
      <c r="R97" s="31">
        <v>21097968</v>
      </c>
      <c r="S97" s="31">
        <v>17966058</v>
      </c>
      <c r="T97" s="36">
        <f t="shared" si="22"/>
        <v>0.85155395059846517</v>
      </c>
      <c r="U97" s="36">
        <f t="shared" si="23"/>
        <v>1.3128189106539367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6374278</v>
      </c>
      <c r="E98" s="31">
        <v>24425774</v>
      </c>
      <c r="F98" s="31">
        <v>595487</v>
      </c>
      <c r="G98" s="36">
        <f t="shared" si="16"/>
        <v>9.3420305797770345E-2</v>
      </c>
      <c r="H98" s="31">
        <v>434111</v>
      </c>
      <c r="I98" s="36">
        <f t="shared" si="17"/>
        <v>6.8103556198835388E-2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1029598</v>
      </c>
      <c r="O98" s="36">
        <f t="shared" si="21"/>
        <v>4.2152113582971822E-2</v>
      </c>
      <c r="P98" s="31">
        <v>317913</v>
      </c>
      <c r="Q98" s="31">
        <v>5509791</v>
      </c>
      <c r="R98" s="31">
        <v>6656273</v>
      </c>
      <c r="S98" s="31">
        <v>1708815</v>
      </c>
      <c r="T98" s="36">
        <f t="shared" si="22"/>
        <v>0.2567224932030282</v>
      </c>
      <c r="U98" s="36">
        <f t="shared" si="23"/>
        <v>-1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50929879</v>
      </c>
      <c r="E99" s="31">
        <v>51053277</v>
      </c>
      <c r="F99" s="31">
        <v>7007993</v>
      </c>
      <c r="G99" s="36">
        <f t="shared" si="16"/>
        <v>0.13760081778321132</v>
      </c>
      <c r="H99" s="31">
        <v>9614560</v>
      </c>
      <c r="I99" s="36">
        <f t="shared" si="17"/>
        <v>0.18878034247833184</v>
      </c>
      <c r="J99" s="31">
        <v>2733485</v>
      </c>
      <c r="K99" s="36">
        <f t="shared" si="18"/>
        <v>5.354181280077281E-2</v>
      </c>
      <c r="L99" s="31">
        <v>0</v>
      </c>
      <c r="M99" s="36">
        <f t="shared" si="19"/>
        <v>0</v>
      </c>
      <c r="N99" s="31">
        <f t="shared" si="20"/>
        <v>19356038</v>
      </c>
      <c r="O99" s="36">
        <f t="shared" si="21"/>
        <v>0.37913409554493438</v>
      </c>
      <c r="P99" s="31">
        <v>10579948</v>
      </c>
      <c r="Q99" s="31">
        <v>42453758</v>
      </c>
      <c r="R99" s="31">
        <v>36598763</v>
      </c>
      <c r="S99" s="31">
        <v>34703281</v>
      </c>
      <c r="T99" s="36">
        <f t="shared" si="22"/>
        <v>0.94820912389853174</v>
      </c>
      <c r="U99" s="36">
        <f t="shared" si="23"/>
        <v>-0.7416353086045413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32817368</v>
      </c>
      <c r="E100" s="31">
        <v>32712376</v>
      </c>
      <c r="F100" s="31">
        <v>12603766</v>
      </c>
      <c r="G100" s="36">
        <f>IF(($D100     =0),0,($F100     /$D100     ))</f>
        <v>0.38405779525036865</v>
      </c>
      <c r="H100" s="31">
        <v>10837302</v>
      </c>
      <c r="I100" s="36">
        <f>IF(($D100     =0),0,($H100     /$D100     ))</f>
        <v>0.33023068760419788</v>
      </c>
      <c r="J100" s="31">
        <v>8251251</v>
      </c>
      <c r="K100" s="36">
        <f>IF(($E100     =0),0,($J100     /$E100     ))</f>
        <v>0.25223637072403421</v>
      </c>
      <c r="L100" s="31">
        <v>0</v>
      </c>
      <c r="M100" s="36">
        <f>IF(($E100     =0),0,($L100     /$E100     ))</f>
        <v>0</v>
      </c>
      <c r="N100" s="31">
        <f>$F100     +$H100     +$J100</f>
        <v>31692319</v>
      </c>
      <c r="O100" s="36">
        <f>IF(($E100     =0),0,($N100     /$E100     ))</f>
        <v>0.96881739803920086</v>
      </c>
      <c r="P100" s="31">
        <v>8230678</v>
      </c>
      <c r="Q100" s="31">
        <v>31216236</v>
      </c>
      <c r="R100" s="31">
        <v>31123275</v>
      </c>
      <c r="S100" s="31">
        <v>28925287</v>
      </c>
      <c r="T100" s="36">
        <f>IF(($R100     =0),0,($S100     /$R100     ))</f>
        <v>0.92937799765609497</v>
      </c>
      <c r="U100" s="36">
        <f>IF(($P100     =0),0,(($J100     /$P100     )-1))</f>
        <v>2.4995510697902734E-3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115520320</v>
      </c>
      <c r="E101" s="32">
        <f>SUM(E97:E100)</f>
        <v>124173581</v>
      </c>
      <c r="F101" s="32">
        <f>SUM(F97:F100)</f>
        <v>26288653</v>
      </c>
      <c r="G101" s="37">
        <f>IF(($D101     =0),0,($F101     /$D101     ))</f>
        <v>0.22756734919016844</v>
      </c>
      <c r="H101" s="32">
        <f>SUM(H97:H100)</f>
        <v>24659984</v>
      </c>
      <c r="I101" s="37">
        <f>IF(($D101     =0),0,($H101     /$D101     ))</f>
        <v>0.21346879925540371</v>
      </c>
      <c r="J101" s="32">
        <f>SUM(J97:J100)</f>
        <v>24998344</v>
      </c>
      <c r="K101" s="37">
        <f>IF(($E101     =0),0,($J101     /$E101     ))</f>
        <v>0.20131773440600059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75946981</v>
      </c>
      <c r="O101" s="37">
        <f>IF(($E101     =0),0,($N101     /$E101     ))</f>
        <v>0.61161947967015629</v>
      </c>
      <c r="P101" s="32">
        <f>SUM(P97:P100)</f>
        <v>25187642</v>
      </c>
      <c r="Q101" s="32">
        <f>SUM(Q97:Q100)</f>
        <v>103686324</v>
      </c>
      <c r="R101" s="32">
        <f>SUM(R97:R100)</f>
        <v>95476279</v>
      </c>
      <c r="S101" s="32">
        <f>SUM(S97:S100)</f>
        <v>83303441</v>
      </c>
      <c r="T101" s="37">
        <f>IF(($R101     =0),0,($S101     /$R101     ))</f>
        <v>0.87250405935907915</v>
      </c>
      <c r="U101" s="37">
        <f>IF(($P101     =0),0,(($J101     /$P101     )-1))</f>
        <v>-7.5155109795510544E-3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1126986718</v>
      </c>
      <c r="E102" s="32">
        <f>SUM(E88:E90,E92:E95,E97:E100)</f>
        <v>912796861</v>
      </c>
      <c r="F102" s="32">
        <f>SUM(F88:F90,F92:F95,F97:F100)</f>
        <v>608520731</v>
      </c>
      <c r="G102" s="37">
        <f>IF(($D102     =0),0,($F102     /$D102     ))</f>
        <v>0.5399537734392359</v>
      </c>
      <c r="H102" s="32">
        <f>SUM(H88:H90,H92:H95,H97:H100)</f>
        <v>596494992</v>
      </c>
      <c r="I102" s="37">
        <f>IF(($D102     =0),0,($H102     /$D102     ))</f>
        <v>0.52928307181700074</v>
      </c>
      <c r="J102" s="32">
        <f>SUM(J88:J90,J92:J95,J97:J100)</f>
        <v>981364356</v>
      </c>
      <c r="K102" s="37">
        <f>IF(($E102     =0),0,($J102     /$E102     ))</f>
        <v>1.0751180223438563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2186380079</v>
      </c>
      <c r="O102" s="37">
        <f>IF(($E102     =0),0,($N102     /$E102     ))</f>
        <v>2.3952537222846564</v>
      </c>
      <c r="P102" s="32">
        <f>SUM(P88:P90,P92:P95,P97:P100)</f>
        <v>390006699</v>
      </c>
      <c r="Q102" s="32">
        <f>SUM(Q88:Q90,Q92:Q95,Q97:Q100)</f>
        <v>1826000961</v>
      </c>
      <c r="R102" s="32">
        <f>SUM(R88:R90,R92:R95,R97:R100)</f>
        <v>2021284519</v>
      </c>
      <c r="S102" s="32">
        <f>SUM(S88:S90,S92:S95,S97:S100)</f>
        <v>2728379016</v>
      </c>
      <c r="T102" s="37">
        <f>IF(($R102     =0),0,($S102     /$R102     ))</f>
        <v>1.3498243272302033</v>
      </c>
      <c r="U102" s="37">
        <f>IF(($P102     =0),0,(($J102     /$P102     )-1))</f>
        <v>1.5162756396653587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200550660</v>
      </c>
      <c r="E105" s="31">
        <v>252399720</v>
      </c>
      <c r="F105" s="31">
        <v>126294489</v>
      </c>
      <c r="G105" s="36">
        <f t="shared" ref="G105:G136" si="24">IF(($D105     =0),0,($F105     /$D105     ))</f>
        <v>0.62973858575184938</v>
      </c>
      <c r="H105" s="31">
        <v>71645677</v>
      </c>
      <c r="I105" s="36">
        <f t="shared" ref="I105:I136" si="25">IF(($D105     =0),0,($H105     /$D105     ))</f>
        <v>0.3572447829391337</v>
      </c>
      <c r="J105" s="31">
        <v>16649506</v>
      </c>
      <c r="K105" s="36">
        <f t="shared" ref="K105:K136" si="26">IF(($E105     =0),0,($J105     /$E105     ))</f>
        <v>6.596483546019781E-2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214589672</v>
      </c>
      <c r="O105" s="36">
        <f t="shared" ref="O105:O136" si="29">IF(($E105     =0),0,($N105     /$E105     ))</f>
        <v>0.85019774189923825</v>
      </c>
      <c r="P105" s="31">
        <v>85070975</v>
      </c>
      <c r="Q105" s="31">
        <v>313741610</v>
      </c>
      <c r="R105" s="31">
        <v>441773710</v>
      </c>
      <c r="S105" s="31">
        <v>239245806</v>
      </c>
      <c r="T105" s="36">
        <f t="shared" ref="T105:T136" si="30">IF(($R105     =0),0,($S105     /$R105     ))</f>
        <v>0.54155736428951373</v>
      </c>
      <c r="U105" s="36">
        <f t="shared" ref="U105:U136" si="31">IF(($P105     =0),0,(($J105     /$P105     )-1))</f>
        <v>-0.80428687927933118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200550660</v>
      </c>
      <c r="E106" s="32">
        <f>E105</f>
        <v>252399720</v>
      </c>
      <c r="F106" s="32">
        <f>F105</f>
        <v>126294489</v>
      </c>
      <c r="G106" s="37">
        <f t="shared" si="24"/>
        <v>0.62973858575184938</v>
      </c>
      <c r="H106" s="32">
        <f>H105</f>
        <v>71645677</v>
      </c>
      <c r="I106" s="37">
        <f t="shared" si="25"/>
        <v>0.3572447829391337</v>
      </c>
      <c r="J106" s="32">
        <f>J105</f>
        <v>16649506</v>
      </c>
      <c r="K106" s="37">
        <f t="shared" si="26"/>
        <v>6.596483546019781E-2</v>
      </c>
      <c r="L106" s="32">
        <f>L105</f>
        <v>0</v>
      </c>
      <c r="M106" s="37">
        <f t="shared" si="27"/>
        <v>0</v>
      </c>
      <c r="N106" s="32">
        <f t="shared" si="28"/>
        <v>214589672</v>
      </c>
      <c r="O106" s="37">
        <f t="shared" si="29"/>
        <v>0.85019774189923825</v>
      </c>
      <c r="P106" s="32">
        <f>P105</f>
        <v>85070975</v>
      </c>
      <c r="Q106" s="32">
        <f>Q105</f>
        <v>313741610</v>
      </c>
      <c r="R106" s="32">
        <f>R105</f>
        <v>441773710</v>
      </c>
      <c r="S106" s="32">
        <f>S105</f>
        <v>239245806</v>
      </c>
      <c r="T106" s="37">
        <f t="shared" si="30"/>
        <v>0.54155736428951373</v>
      </c>
      <c r="U106" s="37">
        <f t="shared" si="31"/>
        <v>-0.80428687927933118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2999166</v>
      </c>
      <c r="E107" s="31">
        <v>3195406</v>
      </c>
      <c r="F107" s="31">
        <v>468992</v>
      </c>
      <c r="G107" s="36">
        <f t="shared" si="24"/>
        <v>0.15637413867721894</v>
      </c>
      <c r="H107" s="31">
        <v>676021</v>
      </c>
      <c r="I107" s="36">
        <f t="shared" si="25"/>
        <v>0.22540299536604511</v>
      </c>
      <c r="J107" s="31">
        <v>673708</v>
      </c>
      <c r="K107" s="36">
        <f t="shared" si="26"/>
        <v>0.21083643205276575</v>
      </c>
      <c r="L107" s="31">
        <v>0</v>
      </c>
      <c r="M107" s="36">
        <f t="shared" si="27"/>
        <v>0</v>
      </c>
      <c r="N107" s="31">
        <f t="shared" si="28"/>
        <v>1818721</v>
      </c>
      <c r="O107" s="36">
        <f t="shared" si="29"/>
        <v>0.56916742348233684</v>
      </c>
      <c r="P107" s="31">
        <v>1064200</v>
      </c>
      <c r="Q107" s="31">
        <v>2336309</v>
      </c>
      <c r="R107" s="31">
        <v>2336309</v>
      </c>
      <c r="S107" s="31">
        <v>2451490</v>
      </c>
      <c r="T107" s="36">
        <f t="shared" si="30"/>
        <v>1.0493004136011119</v>
      </c>
      <c r="U107" s="36">
        <f t="shared" si="31"/>
        <v>-0.36693478669423041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6741424</v>
      </c>
      <c r="E108" s="31">
        <v>6741424</v>
      </c>
      <c r="F108" s="31">
        <v>433202</v>
      </c>
      <c r="G108" s="36">
        <f t="shared" si="24"/>
        <v>6.4259717234815675E-2</v>
      </c>
      <c r="H108" s="31">
        <v>420051</v>
      </c>
      <c r="I108" s="36">
        <f t="shared" si="25"/>
        <v>6.2308942443020938E-2</v>
      </c>
      <c r="J108" s="31">
        <v>425301</v>
      </c>
      <c r="K108" s="36">
        <f t="shared" si="26"/>
        <v>6.3087709658968191E-2</v>
      </c>
      <c r="L108" s="31">
        <v>0</v>
      </c>
      <c r="M108" s="36">
        <f t="shared" si="27"/>
        <v>0</v>
      </c>
      <c r="N108" s="31">
        <f t="shared" si="28"/>
        <v>1278554</v>
      </c>
      <c r="O108" s="36">
        <f t="shared" si="29"/>
        <v>0.1896563693368048</v>
      </c>
      <c r="P108" s="31">
        <v>826448</v>
      </c>
      <c r="Q108" s="31">
        <v>5462786</v>
      </c>
      <c r="R108" s="31">
        <v>5441082</v>
      </c>
      <c r="S108" s="31">
        <v>1100213</v>
      </c>
      <c r="T108" s="36">
        <f t="shared" si="30"/>
        <v>0.20220481882096245</v>
      </c>
      <c r="U108" s="36">
        <f t="shared" si="31"/>
        <v>-0.48538686039533041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14034113</v>
      </c>
      <c r="E109" s="31">
        <v>13971113</v>
      </c>
      <c r="F109" s="31">
        <v>6926960</v>
      </c>
      <c r="G109" s="36">
        <f t="shared" si="24"/>
        <v>0.49358017852642344</v>
      </c>
      <c r="H109" s="31">
        <v>1386986</v>
      </c>
      <c r="I109" s="36">
        <f t="shared" si="25"/>
        <v>9.8829616093300654E-2</v>
      </c>
      <c r="J109" s="31">
        <v>86653</v>
      </c>
      <c r="K109" s="36">
        <f t="shared" si="26"/>
        <v>6.2022975549621568E-3</v>
      </c>
      <c r="L109" s="31">
        <v>0</v>
      </c>
      <c r="M109" s="36">
        <f t="shared" si="27"/>
        <v>0</v>
      </c>
      <c r="N109" s="31">
        <f t="shared" si="28"/>
        <v>8400599</v>
      </c>
      <c r="O109" s="36">
        <f t="shared" si="29"/>
        <v>0.60128344821203583</v>
      </c>
      <c r="P109" s="31">
        <v>24728</v>
      </c>
      <c r="Q109" s="31">
        <v>14080764</v>
      </c>
      <c r="R109" s="31">
        <v>14023788</v>
      </c>
      <c r="S109" s="31">
        <v>7000457</v>
      </c>
      <c r="T109" s="36">
        <f t="shared" si="30"/>
        <v>0.49918445715237564</v>
      </c>
      <c r="U109" s="36">
        <f t="shared" si="31"/>
        <v>2.5042461986412166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3311760</v>
      </c>
      <c r="E110" s="31">
        <v>7271310</v>
      </c>
      <c r="F110" s="31">
        <v>1064102</v>
      </c>
      <c r="G110" s="36">
        <f t="shared" si="24"/>
        <v>0.32131011909075535</v>
      </c>
      <c r="H110" s="31">
        <v>1573145</v>
      </c>
      <c r="I110" s="36">
        <f t="shared" si="25"/>
        <v>0.47501781530062565</v>
      </c>
      <c r="J110" s="31">
        <v>993354</v>
      </c>
      <c r="K110" s="36">
        <f t="shared" si="26"/>
        <v>0.13661279741889701</v>
      </c>
      <c r="L110" s="31">
        <v>0</v>
      </c>
      <c r="M110" s="36">
        <f t="shared" si="27"/>
        <v>0</v>
      </c>
      <c r="N110" s="31">
        <f t="shared" si="28"/>
        <v>3630601</v>
      </c>
      <c r="O110" s="36">
        <f t="shared" si="29"/>
        <v>0.49930493955009481</v>
      </c>
      <c r="P110" s="31">
        <v>1080788</v>
      </c>
      <c r="Q110" s="31">
        <v>4763730</v>
      </c>
      <c r="R110" s="31">
        <v>5270942</v>
      </c>
      <c r="S110" s="31">
        <v>2576544</v>
      </c>
      <c r="T110" s="36">
        <f t="shared" si="30"/>
        <v>0.48882040439830299</v>
      </c>
      <c r="U110" s="36">
        <f t="shared" si="31"/>
        <v>-8.0898381551238518E-2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2263541</v>
      </c>
      <c r="E111" s="31">
        <v>3609658</v>
      </c>
      <c r="F111" s="31">
        <v>183611</v>
      </c>
      <c r="G111" s="36">
        <f t="shared" si="24"/>
        <v>8.1116710499169228E-2</v>
      </c>
      <c r="H111" s="31">
        <v>3824586</v>
      </c>
      <c r="I111" s="36">
        <f t="shared" si="25"/>
        <v>1.6896473269094749</v>
      </c>
      <c r="J111" s="31">
        <v>3359372</v>
      </c>
      <c r="K111" s="36">
        <f t="shared" si="26"/>
        <v>0.93066212921002489</v>
      </c>
      <c r="L111" s="31">
        <v>0</v>
      </c>
      <c r="M111" s="36">
        <f t="shared" si="27"/>
        <v>0</v>
      </c>
      <c r="N111" s="31">
        <f t="shared" si="28"/>
        <v>7367569</v>
      </c>
      <c r="O111" s="36">
        <f t="shared" si="29"/>
        <v>2.0410712039755565</v>
      </c>
      <c r="P111" s="31">
        <v>1872901</v>
      </c>
      <c r="Q111" s="31">
        <v>1438300</v>
      </c>
      <c r="R111" s="31">
        <v>3938300</v>
      </c>
      <c r="S111" s="31">
        <v>1915894</v>
      </c>
      <c r="T111" s="36">
        <f t="shared" si="30"/>
        <v>0.48647741411268819</v>
      </c>
      <c r="U111" s="36">
        <f t="shared" si="31"/>
        <v>0.79367302382774096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29350004</v>
      </c>
      <c r="E112" s="32">
        <f>SUM(E107:E111)</f>
        <v>34788911</v>
      </c>
      <c r="F112" s="32">
        <f>SUM(F107:F111)</f>
        <v>9076867</v>
      </c>
      <c r="G112" s="37">
        <f t="shared" si="24"/>
        <v>0.30926288800505786</v>
      </c>
      <c r="H112" s="32">
        <f>SUM(H107:H111)</f>
        <v>7880789</v>
      </c>
      <c r="I112" s="37">
        <f t="shared" si="25"/>
        <v>0.26851066187248218</v>
      </c>
      <c r="J112" s="32">
        <f>SUM(J107:J111)</f>
        <v>5538388</v>
      </c>
      <c r="K112" s="37">
        <f t="shared" si="26"/>
        <v>0.15919980938753731</v>
      </c>
      <c r="L112" s="32">
        <f>SUM(L107:L111)</f>
        <v>0</v>
      </c>
      <c r="M112" s="37">
        <f t="shared" si="27"/>
        <v>0</v>
      </c>
      <c r="N112" s="32">
        <f t="shared" si="28"/>
        <v>22496044</v>
      </c>
      <c r="O112" s="37">
        <f t="shared" si="29"/>
        <v>0.64664409874744277</v>
      </c>
      <c r="P112" s="32">
        <f>SUM(P107:P111)</f>
        <v>4869065</v>
      </c>
      <c r="Q112" s="32">
        <f>SUM(Q107:Q111)</f>
        <v>28081889</v>
      </c>
      <c r="R112" s="32">
        <f>SUM(R107:R111)</f>
        <v>31010421</v>
      </c>
      <c r="S112" s="32">
        <f>SUM(S107:S111)</f>
        <v>15044598</v>
      </c>
      <c r="T112" s="37">
        <f t="shared" si="30"/>
        <v>0.4851465254212447</v>
      </c>
      <c r="U112" s="37">
        <f t="shared" si="31"/>
        <v>0.13746437971150516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3690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3690</v>
      </c>
      <c r="O113" s="36">
        <f t="shared" si="29"/>
        <v>0</v>
      </c>
      <c r="P113" s="31">
        <v>0</v>
      </c>
      <c r="Q113" s="31">
        <v>0</v>
      </c>
      <c r="R113" s="31">
        <v>13425000</v>
      </c>
      <c r="S113" s="31">
        <v>4000000</v>
      </c>
      <c r="T113" s="36">
        <f t="shared" si="30"/>
        <v>0.297951582867784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5070951</v>
      </c>
      <c r="E114" s="31">
        <v>4804720</v>
      </c>
      <c r="F114" s="31">
        <v>655959</v>
      </c>
      <c r="G114" s="36">
        <f t="shared" si="24"/>
        <v>0.1293562095157299</v>
      </c>
      <c r="H114" s="31">
        <v>728253</v>
      </c>
      <c r="I114" s="36">
        <f t="shared" si="25"/>
        <v>0.14361270696561651</v>
      </c>
      <c r="J114" s="31">
        <v>758052</v>
      </c>
      <c r="K114" s="36">
        <f t="shared" si="26"/>
        <v>0.15777235718210425</v>
      </c>
      <c r="L114" s="31">
        <v>0</v>
      </c>
      <c r="M114" s="36">
        <f t="shared" si="27"/>
        <v>0</v>
      </c>
      <c r="N114" s="31">
        <f t="shared" si="28"/>
        <v>2142264</v>
      </c>
      <c r="O114" s="36">
        <f t="shared" si="29"/>
        <v>0.44586656454486423</v>
      </c>
      <c r="P114" s="31">
        <v>1137595</v>
      </c>
      <c r="Q114" s="31">
        <v>5157383</v>
      </c>
      <c r="R114" s="31">
        <v>3966434</v>
      </c>
      <c r="S114" s="31">
        <v>2494790</v>
      </c>
      <c r="T114" s="36">
        <f t="shared" si="30"/>
        <v>0.62897554831367419</v>
      </c>
      <c r="U114" s="36">
        <f t="shared" si="31"/>
        <v>-0.33363631169264985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55824</v>
      </c>
      <c r="E115" s="31">
        <v>0</v>
      </c>
      <c r="F115" s="31">
        <v>153419</v>
      </c>
      <c r="G115" s="36">
        <f t="shared" si="24"/>
        <v>2.7482623961020352</v>
      </c>
      <c r="H115" s="31">
        <v>0</v>
      </c>
      <c r="I115" s="36">
        <f t="shared" si="25"/>
        <v>0</v>
      </c>
      <c r="J115" s="31">
        <v>2320600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2474019</v>
      </c>
      <c r="O115" s="36">
        <f t="shared" si="29"/>
        <v>0</v>
      </c>
      <c r="P115" s="31">
        <v>0</v>
      </c>
      <c r="Q115" s="31">
        <v>1216000</v>
      </c>
      <c r="R115" s="31">
        <v>1216000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13392000</v>
      </c>
      <c r="E116" s="31">
        <v>13597000</v>
      </c>
      <c r="F116" s="31">
        <v>5217050</v>
      </c>
      <c r="G116" s="36">
        <f t="shared" si="24"/>
        <v>0.38956466547192353</v>
      </c>
      <c r="H116" s="31">
        <v>4750749</v>
      </c>
      <c r="I116" s="36">
        <f t="shared" si="25"/>
        <v>0.35474529569892471</v>
      </c>
      <c r="J116" s="31">
        <v>2605706</v>
      </c>
      <c r="K116" s="36">
        <f t="shared" si="26"/>
        <v>0.19163830256674266</v>
      </c>
      <c r="L116" s="31">
        <v>0</v>
      </c>
      <c r="M116" s="36">
        <f t="shared" si="27"/>
        <v>0</v>
      </c>
      <c r="N116" s="31">
        <f t="shared" si="28"/>
        <v>12573505</v>
      </c>
      <c r="O116" s="36">
        <f t="shared" si="29"/>
        <v>0.92472641023755242</v>
      </c>
      <c r="P116" s="31">
        <v>3602886</v>
      </c>
      <c r="Q116" s="31">
        <v>12239500</v>
      </c>
      <c r="R116" s="31">
        <v>14041500</v>
      </c>
      <c r="S116" s="31">
        <v>13134292</v>
      </c>
      <c r="T116" s="36">
        <f t="shared" si="30"/>
        <v>0.9353909482605135</v>
      </c>
      <c r="U116" s="36">
        <f t="shared" si="31"/>
        <v>-0.27677256510475212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14078583</v>
      </c>
      <c r="E117" s="31">
        <v>17194089</v>
      </c>
      <c r="F117" s="31">
        <v>4971924</v>
      </c>
      <c r="G117" s="36">
        <f t="shared" si="24"/>
        <v>0.3531551435254528</v>
      </c>
      <c r="H117" s="31">
        <v>6031870</v>
      </c>
      <c r="I117" s="36">
        <f t="shared" si="25"/>
        <v>0.42844297611485477</v>
      </c>
      <c r="J117" s="31">
        <v>4485871</v>
      </c>
      <c r="K117" s="36">
        <f t="shared" si="26"/>
        <v>0.26089611377491417</v>
      </c>
      <c r="L117" s="31">
        <v>0</v>
      </c>
      <c r="M117" s="36">
        <f t="shared" si="27"/>
        <v>0</v>
      </c>
      <c r="N117" s="31">
        <f t="shared" si="28"/>
        <v>15489665</v>
      </c>
      <c r="O117" s="36">
        <f t="shared" si="29"/>
        <v>0.90087151462342674</v>
      </c>
      <c r="P117" s="31">
        <v>2911439</v>
      </c>
      <c r="Q117" s="31">
        <v>10624382</v>
      </c>
      <c r="R117" s="31">
        <v>27177342</v>
      </c>
      <c r="S117" s="31">
        <v>6674628</v>
      </c>
      <c r="T117" s="36">
        <f t="shared" si="30"/>
        <v>0.24559531980721294</v>
      </c>
      <c r="U117" s="36">
        <f t="shared" si="31"/>
        <v>0.54077451047403025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400143</v>
      </c>
      <c r="E118" s="31">
        <v>400143</v>
      </c>
      <c r="F118" s="31">
        <v>50085</v>
      </c>
      <c r="G118" s="36">
        <f t="shared" si="24"/>
        <v>0.12516775252847107</v>
      </c>
      <c r="H118" s="31">
        <v>851341</v>
      </c>
      <c r="I118" s="36">
        <f t="shared" si="25"/>
        <v>2.1275918859007903</v>
      </c>
      <c r="J118" s="31">
        <v>171182</v>
      </c>
      <c r="K118" s="36">
        <f t="shared" si="26"/>
        <v>0.42780206076327715</v>
      </c>
      <c r="L118" s="31">
        <v>0</v>
      </c>
      <c r="M118" s="36">
        <f t="shared" si="27"/>
        <v>0</v>
      </c>
      <c r="N118" s="31">
        <f t="shared" si="28"/>
        <v>1072608</v>
      </c>
      <c r="O118" s="36">
        <f t="shared" si="29"/>
        <v>2.6805616991925385</v>
      </c>
      <c r="P118" s="31">
        <v>22048</v>
      </c>
      <c r="Q118" s="31">
        <v>1540903</v>
      </c>
      <c r="R118" s="31">
        <v>380003</v>
      </c>
      <c r="S118" s="31">
        <v>137692</v>
      </c>
      <c r="T118" s="36">
        <f t="shared" si="30"/>
        <v>0.36234450780651734</v>
      </c>
      <c r="U118" s="36">
        <f t="shared" si="31"/>
        <v>6.7640602322206096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13580552</v>
      </c>
      <c r="E119" s="31">
        <v>13068952</v>
      </c>
      <c r="F119" s="31">
        <v>195353</v>
      </c>
      <c r="G119" s="36">
        <f t="shared" si="24"/>
        <v>1.4384761385251498E-2</v>
      </c>
      <c r="H119" s="31">
        <v>183981</v>
      </c>
      <c r="I119" s="36">
        <f t="shared" si="25"/>
        <v>1.3547387469964402E-2</v>
      </c>
      <c r="J119" s="31">
        <v>207450</v>
      </c>
      <c r="K119" s="36">
        <f t="shared" si="26"/>
        <v>1.5873499267577078E-2</v>
      </c>
      <c r="L119" s="31">
        <v>0</v>
      </c>
      <c r="M119" s="36">
        <f t="shared" si="27"/>
        <v>0</v>
      </c>
      <c r="N119" s="31">
        <f t="shared" si="28"/>
        <v>586784</v>
      </c>
      <c r="O119" s="36">
        <f t="shared" si="29"/>
        <v>4.4899086016996617E-2</v>
      </c>
      <c r="P119" s="31">
        <v>202654</v>
      </c>
      <c r="Q119" s="31">
        <v>13287540</v>
      </c>
      <c r="R119" s="31">
        <v>13250945</v>
      </c>
      <c r="S119" s="31">
        <v>575224</v>
      </c>
      <c r="T119" s="36">
        <f t="shared" si="30"/>
        <v>4.3410036038939108E-2</v>
      </c>
      <c r="U119" s="36">
        <f t="shared" si="31"/>
        <v>2.3665952806260826E-2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-49393</v>
      </c>
      <c r="Q120" s="31">
        <v>0</v>
      </c>
      <c r="R120" s="31">
        <v>0</v>
      </c>
      <c r="S120" s="31">
        <v>197570</v>
      </c>
      <c r="T120" s="36">
        <f t="shared" si="30"/>
        <v>0</v>
      </c>
      <c r="U120" s="36">
        <f t="shared" si="31"/>
        <v>-1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46578053</v>
      </c>
      <c r="E121" s="32">
        <f>SUM(E113:E120)</f>
        <v>49064904</v>
      </c>
      <c r="F121" s="32">
        <f>SUM(F113:F120)</f>
        <v>11243790</v>
      </c>
      <c r="G121" s="37">
        <f t="shared" si="24"/>
        <v>0.24139673678502621</v>
      </c>
      <c r="H121" s="32">
        <f>SUM(H113:H120)</f>
        <v>12546194</v>
      </c>
      <c r="I121" s="37">
        <f t="shared" si="25"/>
        <v>0.26935848950148261</v>
      </c>
      <c r="J121" s="32">
        <f>SUM(J113:J120)</f>
        <v>10552551</v>
      </c>
      <c r="K121" s="37">
        <f t="shared" si="26"/>
        <v>0.215073303720313</v>
      </c>
      <c r="L121" s="32">
        <f>SUM(L113:L120)</f>
        <v>0</v>
      </c>
      <c r="M121" s="37">
        <f t="shared" si="27"/>
        <v>0</v>
      </c>
      <c r="N121" s="32">
        <f t="shared" si="28"/>
        <v>34342535</v>
      </c>
      <c r="O121" s="37">
        <f t="shared" si="29"/>
        <v>0.69994093945440106</v>
      </c>
      <c r="P121" s="32">
        <f>SUM(P113:P120)</f>
        <v>7827229</v>
      </c>
      <c r="Q121" s="32">
        <f>SUM(Q113:Q120)</f>
        <v>44065708</v>
      </c>
      <c r="R121" s="32">
        <f>SUM(R113:R120)</f>
        <v>73457224</v>
      </c>
      <c r="S121" s="32">
        <f>SUM(S113:S120)</f>
        <v>27214196</v>
      </c>
      <c r="T121" s="37">
        <f t="shared" si="30"/>
        <v>0.37047678251495048</v>
      </c>
      <c r="U121" s="37">
        <f t="shared" si="31"/>
        <v>0.34818477905782497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467083</v>
      </c>
      <c r="E122" s="31">
        <v>369895</v>
      </c>
      <c r="F122" s="31">
        <v>91065</v>
      </c>
      <c r="G122" s="36">
        <f t="shared" si="24"/>
        <v>0.19496534877098931</v>
      </c>
      <c r="H122" s="31">
        <v>119172</v>
      </c>
      <c r="I122" s="36">
        <f t="shared" si="25"/>
        <v>0.25514094925313058</v>
      </c>
      <c r="J122" s="31">
        <v>54864</v>
      </c>
      <c r="K122" s="36">
        <f t="shared" si="26"/>
        <v>0.14832317279227888</v>
      </c>
      <c r="L122" s="31">
        <v>0</v>
      </c>
      <c r="M122" s="36">
        <f t="shared" si="27"/>
        <v>0</v>
      </c>
      <c r="N122" s="31">
        <f t="shared" si="28"/>
        <v>265101</v>
      </c>
      <c r="O122" s="36">
        <f t="shared" si="29"/>
        <v>0.71669257491990968</v>
      </c>
      <c r="P122" s="31">
        <v>78411</v>
      </c>
      <c r="Q122" s="31">
        <v>272927</v>
      </c>
      <c r="R122" s="31">
        <v>443573</v>
      </c>
      <c r="S122" s="31">
        <v>336698</v>
      </c>
      <c r="T122" s="36">
        <f t="shared" si="30"/>
        <v>0.75905882459031548</v>
      </c>
      <c r="U122" s="36">
        <f t="shared" si="31"/>
        <v>-0.30030225351034934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237386</v>
      </c>
      <c r="E123" s="31">
        <v>339522</v>
      </c>
      <c r="F123" s="31">
        <v>60890</v>
      </c>
      <c r="G123" s="36">
        <f t="shared" si="24"/>
        <v>0.25650206836123446</v>
      </c>
      <c r="H123" s="31">
        <v>102169</v>
      </c>
      <c r="I123" s="36">
        <f t="shared" si="25"/>
        <v>0.43039185124649304</v>
      </c>
      <c r="J123" s="31">
        <v>237030</v>
      </c>
      <c r="K123" s="36">
        <f t="shared" si="26"/>
        <v>0.69812854542562774</v>
      </c>
      <c r="L123" s="31">
        <v>0</v>
      </c>
      <c r="M123" s="36">
        <f t="shared" si="27"/>
        <v>0</v>
      </c>
      <c r="N123" s="31">
        <f t="shared" si="28"/>
        <v>400089</v>
      </c>
      <c r="O123" s="36">
        <f t="shared" si="29"/>
        <v>1.178389029282344</v>
      </c>
      <c r="P123" s="31">
        <v>674122</v>
      </c>
      <c r="Q123" s="31">
        <v>379671</v>
      </c>
      <c r="R123" s="31">
        <v>225438</v>
      </c>
      <c r="S123" s="31">
        <v>3285568</v>
      </c>
      <c r="T123" s="36">
        <f t="shared" si="30"/>
        <v>14.5741534257756</v>
      </c>
      <c r="U123" s="36">
        <f t="shared" si="31"/>
        <v>-0.64838708720379989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1124268</v>
      </c>
      <c r="E124" s="31">
        <v>15072785</v>
      </c>
      <c r="F124" s="31">
        <v>135330</v>
      </c>
      <c r="G124" s="36">
        <f t="shared" si="24"/>
        <v>0.12037165515695546</v>
      </c>
      <c r="H124" s="31">
        <v>76920</v>
      </c>
      <c r="I124" s="36">
        <f t="shared" si="25"/>
        <v>6.8417850548089951E-2</v>
      </c>
      <c r="J124" s="31">
        <v>331506</v>
      </c>
      <c r="K124" s="36">
        <f t="shared" si="26"/>
        <v>2.1993679336632214E-2</v>
      </c>
      <c r="L124" s="31">
        <v>0</v>
      </c>
      <c r="M124" s="36">
        <f t="shared" si="27"/>
        <v>0</v>
      </c>
      <c r="N124" s="31">
        <f t="shared" si="28"/>
        <v>543756</v>
      </c>
      <c r="O124" s="36">
        <f t="shared" si="29"/>
        <v>3.6075350374864368E-2</v>
      </c>
      <c r="P124" s="31">
        <v>23772296</v>
      </c>
      <c r="Q124" s="31">
        <v>11746836</v>
      </c>
      <c r="R124" s="31">
        <v>54764676</v>
      </c>
      <c r="S124" s="31">
        <v>34578488</v>
      </c>
      <c r="T124" s="36">
        <f t="shared" si="30"/>
        <v>0.63140130693003649</v>
      </c>
      <c r="U124" s="36">
        <f t="shared" si="31"/>
        <v>-0.98605494395661231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1828737</v>
      </c>
      <c r="E126" s="32">
        <f>SUM(E122:E125)</f>
        <v>15782202</v>
      </c>
      <c r="F126" s="32">
        <f>SUM(F122:F125)</f>
        <v>287285</v>
      </c>
      <c r="G126" s="37">
        <f t="shared" si="24"/>
        <v>0.15709475993540897</v>
      </c>
      <c r="H126" s="32">
        <f>SUM(H122:H125)</f>
        <v>298261</v>
      </c>
      <c r="I126" s="37">
        <f t="shared" si="25"/>
        <v>0.16309671647700025</v>
      </c>
      <c r="J126" s="32">
        <f>SUM(J122:J125)</f>
        <v>623400</v>
      </c>
      <c r="K126" s="37">
        <f t="shared" si="26"/>
        <v>3.9500191418155715E-2</v>
      </c>
      <c r="L126" s="32">
        <f>SUM(L122:L125)</f>
        <v>0</v>
      </c>
      <c r="M126" s="37">
        <f t="shared" si="27"/>
        <v>0</v>
      </c>
      <c r="N126" s="32">
        <f t="shared" si="28"/>
        <v>1208946</v>
      </c>
      <c r="O126" s="37">
        <f t="shared" si="29"/>
        <v>7.6601858219784533E-2</v>
      </c>
      <c r="P126" s="32">
        <f>SUM(P122:P125)</f>
        <v>24524829</v>
      </c>
      <c r="Q126" s="32">
        <f>SUM(Q122:Q125)</f>
        <v>12399434</v>
      </c>
      <c r="R126" s="32">
        <f>SUM(R122:R125)</f>
        <v>55433687</v>
      </c>
      <c r="S126" s="32">
        <f>SUM(S122:S125)</f>
        <v>38200754</v>
      </c>
      <c r="T126" s="37">
        <f t="shared" si="30"/>
        <v>0.68912526060191526</v>
      </c>
      <c r="U126" s="37">
        <f t="shared" si="31"/>
        <v>-0.97458086252099863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57</v>
      </c>
      <c r="G127" s="36">
        <f t="shared" si="24"/>
        <v>0</v>
      </c>
      <c r="H127" s="31">
        <v>22</v>
      </c>
      <c r="I127" s="36">
        <f t="shared" si="25"/>
        <v>0</v>
      </c>
      <c r="J127" s="31">
        <v>43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122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65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527997</v>
      </c>
      <c r="E128" s="31">
        <v>695893</v>
      </c>
      <c r="F128" s="31">
        <v>21021</v>
      </c>
      <c r="G128" s="36">
        <f t="shared" si="24"/>
        <v>3.9812726208671642E-2</v>
      </c>
      <c r="H128" s="31">
        <v>222960</v>
      </c>
      <c r="I128" s="36">
        <f t="shared" si="25"/>
        <v>0.42227512656321908</v>
      </c>
      <c r="J128" s="31">
        <v>21749</v>
      </c>
      <c r="K128" s="36">
        <f t="shared" si="26"/>
        <v>3.1253367974674269E-2</v>
      </c>
      <c r="L128" s="31">
        <v>0</v>
      </c>
      <c r="M128" s="36">
        <f t="shared" si="27"/>
        <v>0</v>
      </c>
      <c r="N128" s="31">
        <f t="shared" si="28"/>
        <v>265730</v>
      </c>
      <c r="O128" s="36">
        <f t="shared" si="29"/>
        <v>0.38185468168238507</v>
      </c>
      <c r="P128" s="31">
        <v>24143</v>
      </c>
      <c r="Q128" s="31">
        <v>243844</v>
      </c>
      <c r="R128" s="31">
        <v>1401726</v>
      </c>
      <c r="S128" s="31">
        <v>302374</v>
      </c>
      <c r="T128" s="36">
        <f t="shared" si="30"/>
        <v>0.21571548219837544</v>
      </c>
      <c r="U128" s="36">
        <f t="shared" si="31"/>
        <v>-9.9159176572919727E-2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9090</v>
      </c>
      <c r="G129" s="36">
        <f t="shared" si="24"/>
        <v>0</v>
      </c>
      <c r="H129" s="31">
        <v>6099</v>
      </c>
      <c r="I129" s="36">
        <f t="shared" si="25"/>
        <v>0</v>
      </c>
      <c r="J129" s="31">
        <v>7711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22900</v>
      </c>
      <c r="O129" s="36">
        <f t="shared" si="29"/>
        <v>0</v>
      </c>
      <c r="P129" s="31">
        <v>0</v>
      </c>
      <c r="Q129" s="31">
        <v>500000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6837548</v>
      </c>
      <c r="E130" s="31">
        <v>28842417</v>
      </c>
      <c r="F130" s="31">
        <v>118676</v>
      </c>
      <c r="G130" s="36">
        <f t="shared" si="24"/>
        <v>1.7356514352806007E-2</v>
      </c>
      <c r="H130" s="31">
        <v>97017</v>
      </c>
      <c r="I130" s="36">
        <f t="shared" si="25"/>
        <v>1.418885834512606E-2</v>
      </c>
      <c r="J130" s="31">
        <v>127220</v>
      </c>
      <c r="K130" s="36">
        <f t="shared" si="26"/>
        <v>4.4108647343944858E-3</v>
      </c>
      <c r="L130" s="31">
        <v>0</v>
      </c>
      <c r="M130" s="36">
        <f t="shared" si="27"/>
        <v>0</v>
      </c>
      <c r="N130" s="31">
        <f t="shared" si="28"/>
        <v>342913</v>
      </c>
      <c r="O130" s="36">
        <f t="shared" si="29"/>
        <v>1.1889190840004844E-2</v>
      </c>
      <c r="P130" s="31">
        <v>-253671</v>
      </c>
      <c r="Q130" s="31">
        <v>5356917</v>
      </c>
      <c r="R130" s="31">
        <v>6524378</v>
      </c>
      <c r="S130" s="31">
        <v>2360002</v>
      </c>
      <c r="T130" s="36">
        <f t="shared" si="30"/>
        <v>0.36172061152802609</v>
      </c>
      <c r="U130" s="36">
        <f t="shared" si="31"/>
        <v>-1.5015157428322512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16110119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2500000</v>
      </c>
      <c r="R131" s="31">
        <v>14618830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23475664</v>
      </c>
      <c r="E132" s="32">
        <f>SUM(E127:E131)</f>
        <v>29538310</v>
      </c>
      <c r="F132" s="32">
        <f>SUM(F127:F131)</f>
        <v>148844</v>
      </c>
      <c r="G132" s="37">
        <f t="shared" si="24"/>
        <v>6.3403531418749224E-3</v>
      </c>
      <c r="H132" s="32">
        <f>SUM(H127:H131)</f>
        <v>326098</v>
      </c>
      <c r="I132" s="37">
        <f t="shared" si="25"/>
        <v>1.3890895695218675E-2</v>
      </c>
      <c r="J132" s="32">
        <f>SUM(J127:J131)</f>
        <v>156723</v>
      </c>
      <c r="K132" s="37">
        <f t="shared" si="26"/>
        <v>5.3057537821222679E-3</v>
      </c>
      <c r="L132" s="32">
        <f>SUM(L127:L131)</f>
        <v>0</v>
      </c>
      <c r="M132" s="37">
        <f t="shared" si="27"/>
        <v>0</v>
      </c>
      <c r="N132" s="32">
        <f t="shared" si="28"/>
        <v>631665</v>
      </c>
      <c r="O132" s="37">
        <f t="shared" si="29"/>
        <v>2.1384601894962846E-2</v>
      </c>
      <c r="P132" s="32">
        <f>SUM(P127:P131)</f>
        <v>-229528</v>
      </c>
      <c r="Q132" s="32">
        <f>SUM(Q127:Q131)</f>
        <v>8600761</v>
      </c>
      <c r="R132" s="32">
        <f>SUM(R127:R131)</f>
        <v>22544934</v>
      </c>
      <c r="S132" s="32">
        <f>SUM(S127:S131)</f>
        <v>2662441</v>
      </c>
      <c r="T132" s="37">
        <f t="shared" si="30"/>
        <v>0.11809486778714899</v>
      </c>
      <c r="U132" s="37">
        <f t="shared" si="31"/>
        <v>-1.682805583632498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4362187</v>
      </c>
      <c r="E133" s="31">
        <v>4188187</v>
      </c>
      <c r="F133" s="31">
        <v>804168</v>
      </c>
      <c r="G133" s="36">
        <f t="shared" si="24"/>
        <v>0.18434973099502611</v>
      </c>
      <c r="H133" s="31">
        <v>1593485</v>
      </c>
      <c r="I133" s="36">
        <f t="shared" si="25"/>
        <v>0.36529497703789404</v>
      </c>
      <c r="J133" s="31">
        <v>1138100</v>
      </c>
      <c r="K133" s="36">
        <f t="shared" si="26"/>
        <v>0.27174049296270675</v>
      </c>
      <c r="L133" s="31">
        <v>0</v>
      </c>
      <c r="M133" s="36">
        <f t="shared" si="27"/>
        <v>0</v>
      </c>
      <c r="N133" s="31">
        <f t="shared" si="28"/>
        <v>3535753</v>
      </c>
      <c r="O133" s="36">
        <f t="shared" si="29"/>
        <v>0.84422042282257215</v>
      </c>
      <c r="P133" s="31">
        <v>1933590</v>
      </c>
      <c r="Q133" s="31">
        <v>14066657</v>
      </c>
      <c r="R133" s="31">
        <v>6938081</v>
      </c>
      <c r="S133" s="31">
        <v>3722329</v>
      </c>
      <c r="T133" s="36">
        <f t="shared" si="30"/>
        <v>0.53650699667530544</v>
      </c>
      <c r="U133" s="36">
        <f t="shared" si="31"/>
        <v>-0.41140572717070323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968225</v>
      </c>
      <c r="E134" s="31">
        <v>1495084</v>
      </c>
      <c r="F134" s="31">
        <v>253707</v>
      </c>
      <c r="G134" s="36">
        <f t="shared" si="24"/>
        <v>0.26203310181001316</v>
      </c>
      <c r="H134" s="31">
        <v>437012</v>
      </c>
      <c r="I134" s="36">
        <f t="shared" si="25"/>
        <v>0.451353765911849</v>
      </c>
      <c r="J134" s="31">
        <v>420286</v>
      </c>
      <c r="K134" s="36">
        <f t="shared" si="26"/>
        <v>0.28111196427759244</v>
      </c>
      <c r="L134" s="31">
        <v>0</v>
      </c>
      <c r="M134" s="36">
        <f t="shared" si="27"/>
        <v>0</v>
      </c>
      <c r="N134" s="31">
        <f t="shared" si="28"/>
        <v>1111005</v>
      </c>
      <c r="O134" s="36">
        <f t="shared" si="29"/>
        <v>0.7431054041110734</v>
      </c>
      <c r="P134" s="31">
        <v>-14858</v>
      </c>
      <c r="Q134" s="31">
        <v>1617855</v>
      </c>
      <c r="R134" s="31">
        <v>1617855</v>
      </c>
      <c r="S134" s="31">
        <v>715096</v>
      </c>
      <c r="T134" s="36">
        <f t="shared" si="30"/>
        <v>0.44200252803866846</v>
      </c>
      <c r="U134" s="36">
        <f t="shared" si="31"/>
        <v>-29.286848835644097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9160885</v>
      </c>
      <c r="E135" s="31">
        <v>9160885</v>
      </c>
      <c r="F135" s="31">
        <v>9190</v>
      </c>
      <c r="G135" s="36">
        <f t="shared" si="24"/>
        <v>1.0031781863870139E-3</v>
      </c>
      <c r="H135" s="31">
        <v>1604194</v>
      </c>
      <c r="I135" s="36">
        <f t="shared" si="25"/>
        <v>0.17511343063470397</v>
      </c>
      <c r="J135" s="31">
        <v>-1208817</v>
      </c>
      <c r="K135" s="36">
        <f t="shared" si="26"/>
        <v>-0.13195417254992284</v>
      </c>
      <c r="L135" s="31">
        <v>0</v>
      </c>
      <c r="M135" s="36">
        <f t="shared" si="27"/>
        <v>0</v>
      </c>
      <c r="N135" s="31">
        <f t="shared" si="28"/>
        <v>404567</v>
      </c>
      <c r="O135" s="36">
        <f t="shared" si="29"/>
        <v>4.4162436271168122E-2</v>
      </c>
      <c r="P135" s="31">
        <v>-272846</v>
      </c>
      <c r="Q135" s="31">
        <v>5767140</v>
      </c>
      <c r="R135" s="31">
        <v>4326790</v>
      </c>
      <c r="S135" s="31">
        <v>-262620</v>
      </c>
      <c r="T135" s="36">
        <f t="shared" si="30"/>
        <v>-6.0696266747403964E-2</v>
      </c>
      <c r="U135" s="36">
        <f t="shared" si="31"/>
        <v>3.430400299069805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20100000</v>
      </c>
      <c r="E136" s="31">
        <v>20100000</v>
      </c>
      <c r="F136" s="31">
        <v>8375055</v>
      </c>
      <c r="G136" s="36">
        <f t="shared" si="24"/>
        <v>0.4166694029850746</v>
      </c>
      <c r="H136" s="31">
        <v>6092442</v>
      </c>
      <c r="I136" s="36">
        <f t="shared" si="25"/>
        <v>0.30310656716417911</v>
      </c>
      <c r="J136" s="31">
        <v>5510111</v>
      </c>
      <c r="K136" s="36">
        <f t="shared" si="26"/>
        <v>0.27413487562189054</v>
      </c>
      <c r="L136" s="31">
        <v>0</v>
      </c>
      <c r="M136" s="36">
        <f t="shared" si="27"/>
        <v>0</v>
      </c>
      <c r="N136" s="31">
        <f t="shared" si="28"/>
        <v>19977608</v>
      </c>
      <c r="O136" s="36">
        <f t="shared" si="29"/>
        <v>0.9939108457711443</v>
      </c>
      <c r="P136" s="31">
        <v>5750809</v>
      </c>
      <c r="Q136" s="31">
        <v>20785762</v>
      </c>
      <c r="R136" s="31">
        <v>20785762</v>
      </c>
      <c r="S136" s="31">
        <v>18720719</v>
      </c>
      <c r="T136" s="36">
        <f t="shared" si="30"/>
        <v>0.90065108029236551</v>
      </c>
      <c r="U136" s="36">
        <f t="shared" si="31"/>
        <v>-4.185463297424763E-2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34591297</v>
      </c>
      <c r="E137" s="32">
        <f>SUM(E133:E136)</f>
        <v>34944156</v>
      </c>
      <c r="F137" s="32">
        <f>SUM(F133:F136)</f>
        <v>9442120</v>
      </c>
      <c r="G137" s="37">
        <f t="shared" ref="G137:G170" si="32">IF(($D137     =0),0,($F137     /$D137     ))</f>
        <v>0.27296230031501856</v>
      </c>
      <c r="H137" s="32">
        <f>SUM(H133:H136)</f>
        <v>9727133</v>
      </c>
      <c r="I137" s="37">
        <f t="shared" ref="I137:I170" si="33">IF(($D137     =0),0,($H137     /$D137     ))</f>
        <v>0.28120174273893228</v>
      </c>
      <c r="J137" s="32">
        <f>SUM(J133:J136)</f>
        <v>5859680</v>
      </c>
      <c r="K137" s="37">
        <f t="shared" ref="K137:K170" si="34">IF(($E137     =0),0,($J137     /$E137     ))</f>
        <v>0.16768698033513815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25028933</v>
      </c>
      <c r="O137" s="37">
        <f t="shared" ref="O137:O170" si="37">IF(($E137     =0),0,($N137     /$E137     ))</f>
        <v>0.71625518727652204</v>
      </c>
      <c r="P137" s="32">
        <f>SUM(P133:P136)</f>
        <v>7396695</v>
      </c>
      <c r="Q137" s="32">
        <f>SUM(Q133:Q136)</f>
        <v>42237414</v>
      </c>
      <c r="R137" s="32">
        <f>SUM(R133:R136)</f>
        <v>33668488</v>
      </c>
      <c r="S137" s="32">
        <f>SUM(S133:S136)</f>
        <v>22895524</v>
      </c>
      <c r="T137" s="37">
        <f t="shared" ref="T137:T170" si="38">IF(($R137     =0),0,($S137     /$R137     ))</f>
        <v>0.68002828045025365</v>
      </c>
      <c r="U137" s="37">
        <f t="shared" ref="U137:U170" si="39">IF(($P137     =0),0,(($J137     /$P137     )-1))</f>
        <v>-0.20779753660249611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58377098</v>
      </c>
      <c r="E138" s="31">
        <v>60083139</v>
      </c>
      <c r="F138" s="31">
        <v>23356646</v>
      </c>
      <c r="G138" s="36">
        <f t="shared" si="32"/>
        <v>0.4000994705149612</v>
      </c>
      <c r="H138" s="31">
        <v>12352340</v>
      </c>
      <c r="I138" s="36">
        <f t="shared" si="33"/>
        <v>0.21159565006126205</v>
      </c>
      <c r="J138" s="31">
        <v>9497675</v>
      </c>
      <c r="K138" s="36">
        <f t="shared" si="34"/>
        <v>0.15807554595308343</v>
      </c>
      <c r="L138" s="31">
        <v>0</v>
      </c>
      <c r="M138" s="36">
        <f t="shared" si="35"/>
        <v>0</v>
      </c>
      <c r="N138" s="31">
        <f t="shared" si="36"/>
        <v>45206661</v>
      </c>
      <c r="O138" s="36">
        <f t="shared" si="37"/>
        <v>0.75240178446735284</v>
      </c>
      <c r="P138" s="31">
        <v>14976689</v>
      </c>
      <c r="Q138" s="31">
        <v>35681048</v>
      </c>
      <c r="R138" s="31">
        <v>54365648</v>
      </c>
      <c r="S138" s="31">
        <v>52939223</v>
      </c>
      <c r="T138" s="36">
        <f t="shared" si="38"/>
        <v>0.97376238392302439</v>
      </c>
      <c r="U138" s="36">
        <f t="shared" si="39"/>
        <v>-0.36583613374090895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31175679</v>
      </c>
      <c r="E139" s="31">
        <v>29931914</v>
      </c>
      <c r="F139" s="31">
        <v>12769215</v>
      </c>
      <c r="G139" s="36">
        <f t="shared" si="32"/>
        <v>0.40958899403602406</v>
      </c>
      <c r="H139" s="31">
        <v>9864331</v>
      </c>
      <c r="I139" s="36">
        <f t="shared" si="33"/>
        <v>0.31641110366834352</v>
      </c>
      <c r="J139" s="31">
        <v>6565966</v>
      </c>
      <c r="K139" s="36">
        <f t="shared" si="34"/>
        <v>0.21936338584963194</v>
      </c>
      <c r="L139" s="31">
        <v>0</v>
      </c>
      <c r="M139" s="36">
        <f t="shared" si="35"/>
        <v>0</v>
      </c>
      <c r="N139" s="31">
        <f t="shared" si="36"/>
        <v>29199512</v>
      </c>
      <c r="O139" s="36">
        <f t="shared" si="37"/>
        <v>0.97553106694079106</v>
      </c>
      <c r="P139" s="31">
        <v>7689845</v>
      </c>
      <c r="Q139" s="31">
        <v>28530693</v>
      </c>
      <c r="R139" s="31">
        <v>29533801</v>
      </c>
      <c r="S139" s="31">
        <v>27884183</v>
      </c>
      <c r="T139" s="36">
        <f t="shared" si="38"/>
        <v>0.94414474452509511</v>
      </c>
      <c r="U139" s="36">
        <f t="shared" si="39"/>
        <v>-0.14615106026194291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3127940</v>
      </c>
      <c r="E140" s="31">
        <v>5127940</v>
      </c>
      <c r="F140" s="31">
        <v>239697</v>
      </c>
      <c r="G140" s="36">
        <f t="shared" si="32"/>
        <v>7.6630945606373527E-2</v>
      </c>
      <c r="H140" s="31">
        <v>464557</v>
      </c>
      <c r="I140" s="36">
        <f t="shared" si="33"/>
        <v>0.14851851378223369</v>
      </c>
      <c r="J140" s="31">
        <v>372545</v>
      </c>
      <c r="K140" s="36">
        <f t="shared" si="34"/>
        <v>7.2650031006603041E-2</v>
      </c>
      <c r="L140" s="31">
        <v>0</v>
      </c>
      <c r="M140" s="36">
        <f t="shared" si="35"/>
        <v>0</v>
      </c>
      <c r="N140" s="31">
        <f t="shared" si="36"/>
        <v>1076799</v>
      </c>
      <c r="O140" s="36">
        <f t="shared" si="37"/>
        <v>0.20998666131038976</v>
      </c>
      <c r="P140" s="31">
        <v>438500</v>
      </c>
      <c r="Q140" s="31">
        <v>121500</v>
      </c>
      <c r="R140" s="31">
        <v>121500</v>
      </c>
      <c r="S140" s="31">
        <v>643675</v>
      </c>
      <c r="T140" s="36">
        <f t="shared" si="38"/>
        <v>5.2977366255144034</v>
      </c>
      <c r="U140" s="36">
        <f t="shared" si="39"/>
        <v>-0.15041049030786768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61450</v>
      </c>
      <c r="E141" s="31">
        <v>13629</v>
      </c>
      <c r="F141" s="31">
        <v>43593</v>
      </c>
      <c r="G141" s="36">
        <f t="shared" si="32"/>
        <v>0.70940602115541085</v>
      </c>
      <c r="H141" s="31">
        <v>35218</v>
      </c>
      <c r="I141" s="36">
        <f t="shared" si="33"/>
        <v>0.57311635475996747</v>
      </c>
      <c r="J141" s="31">
        <v>46725</v>
      </c>
      <c r="K141" s="36">
        <f t="shared" si="34"/>
        <v>3.4283513097072418</v>
      </c>
      <c r="L141" s="31">
        <v>0</v>
      </c>
      <c r="M141" s="36">
        <f t="shared" si="35"/>
        <v>0</v>
      </c>
      <c r="N141" s="31">
        <f t="shared" si="36"/>
        <v>125536</v>
      </c>
      <c r="O141" s="36">
        <f t="shared" si="37"/>
        <v>9.2109472448455492</v>
      </c>
      <c r="P141" s="31">
        <v>71418</v>
      </c>
      <c r="Q141" s="31">
        <v>184238</v>
      </c>
      <c r="R141" s="31">
        <v>184238</v>
      </c>
      <c r="S141" s="31">
        <v>134646</v>
      </c>
      <c r="T141" s="36">
        <f t="shared" si="38"/>
        <v>0.73082643102942935</v>
      </c>
      <c r="U141" s="36">
        <f t="shared" si="39"/>
        <v>-0.34575317146937745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524325</v>
      </c>
      <c r="E142" s="31">
        <v>524325</v>
      </c>
      <c r="F142" s="31">
        <v>116411</v>
      </c>
      <c r="G142" s="36">
        <f t="shared" si="32"/>
        <v>0.22202069327230248</v>
      </c>
      <c r="H142" s="31">
        <v>91234</v>
      </c>
      <c r="I142" s="36">
        <f t="shared" si="33"/>
        <v>0.17400276546035379</v>
      </c>
      <c r="J142" s="31">
        <v>142149</v>
      </c>
      <c r="K142" s="36">
        <f t="shared" si="34"/>
        <v>0.27110856815906165</v>
      </c>
      <c r="L142" s="31">
        <v>0</v>
      </c>
      <c r="M142" s="36">
        <f t="shared" si="35"/>
        <v>0</v>
      </c>
      <c r="N142" s="31">
        <f t="shared" si="36"/>
        <v>349794</v>
      </c>
      <c r="O142" s="36">
        <f t="shared" si="37"/>
        <v>0.66713202689171791</v>
      </c>
      <c r="P142" s="31">
        <v>-1258480</v>
      </c>
      <c r="Q142" s="31">
        <v>143805</v>
      </c>
      <c r="R142" s="31">
        <v>2297935</v>
      </c>
      <c r="S142" s="31">
        <v>664344</v>
      </c>
      <c r="T142" s="36">
        <f t="shared" si="38"/>
        <v>0.28910478320753197</v>
      </c>
      <c r="U142" s="36">
        <f t="shared" si="39"/>
        <v>-1.1129529273409191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201712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117665</v>
      </c>
      <c r="K143" s="36">
        <f t="shared" si="34"/>
        <v>0.58333168081224718</v>
      </c>
      <c r="L143" s="31">
        <v>0</v>
      </c>
      <c r="M143" s="36">
        <f t="shared" si="35"/>
        <v>0</v>
      </c>
      <c r="N143" s="31">
        <f t="shared" si="36"/>
        <v>117665</v>
      </c>
      <c r="O143" s="36">
        <f t="shared" si="37"/>
        <v>0.58333168081224718</v>
      </c>
      <c r="P143" s="31">
        <v>0</v>
      </c>
      <c r="Q143" s="31">
        <v>2787000</v>
      </c>
      <c r="R143" s="31">
        <v>2787000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93266492</v>
      </c>
      <c r="E144" s="32">
        <f>SUM(E138:E143)</f>
        <v>95882659</v>
      </c>
      <c r="F144" s="32">
        <f>SUM(F138:F143)</f>
        <v>36525562</v>
      </c>
      <c r="G144" s="37">
        <f t="shared" si="32"/>
        <v>0.3916257727373299</v>
      </c>
      <c r="H144" s="32">
        <f>SUM(H138:H143)</f>
        <v>22807680</v>
      </c>
      <c r="I144" s="37">
        <f t="shared" si="33"/>
        <v>0.24454313131022448</v>
      </c>
      <c r="J144" s="32">
        <f>SUM(J138:J143)</f>
        <v>16742725</v>
      </c>
      <c r="K144" s="37">
        <f t="shared" si="34"/>
        <v>0.17461681991943923</v>
      </c>
      <c r="L144" s="32">
        <f>SUM(L138:L143)</f>
        <v>0</v>
      </c>
      <c r="M144" s="37">
        <f t="shared" si="35"/>
        <v>0</v>
      </c>
      <c r="N144" s="32">
        <f t="shared" si="36"/>
        <v>76075967</v>
      </c>
      <c r="O144" s="37">
        <f t="shared" si="37"/>
        <v>0.79342779803384467</v>
      </c>
      <c r="P144" s="32">
        <f>SUM(P138:P143)</f>
        <v>21917972</v>
      </c>
      <c r="Q144" s="32">
        <f>SUM(Q138:Q143)</f>
        <v>67448284</v>
      </c>
      <c r="R144" s="32">
        <f>SUM(R138:R143)</f>
        <v>89290122</v>
      </c>
      <c r="S144" s="32">
        <f>SUM(S138:S143)</f>
        <v>82266071</v>
      </c>
      <c r="T144" s="37">
        <f t="shared" si="38"/>
        <v>0.9213345122319353</v>
      </c>
      <c r="U144" s="37">
        <f t="shared" si="39"/>
        <v>-0.23611887997666936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3322989</v>
      </c>
      <c r="E145" s="31">
        <v>2995242</v>
      </c>
      <c r="F145" s="31">
        <v>1531477</v>
      </c>
      <c r="G145" s="36">
        <f t="shared" si="32"/>
        <v>0.46087332819940119</v>
      </c>
      <c r="H145" s="31">
        <v>822346</v>
      </c>
      <c r="I145" s="36">
        <f t="shared" si="33"/>
        <v>0.24747177917230542</v>
      </c>
      <c r="J145" s="31">
        <v>262650</v>
      </c>
      <c r="K145" s="36">
        <f t="shared" si="34"/>
        <v>8.7689074872748185E-2</v>
      </c>
      <c r="L145" s="31">
        <v>0</v>
      </c>
      <c r="M145" s="36">
        <f t="shared" si="35"/>
        <v>0</v>
      </c>
      <c r="N145" s="31">
        <f t="shared" si="36"/>
        <v>2616473</v>
      </c>
      <c r="O145" s="36">
        <f t="shared" si="37"/>
        <v>0.87354310603283469</v>
      </c>
      <c r="P145" s="31">
        <v>590751</v>
      </c>
      <c r="Q145" s="31">
        <v>1439230</v>
      </c>
      <c r="R145" s="31">
        <v>2982654</v>
      </c>
      <c r="S145" s="31">
        <v>2162554</v>
      </c>
      <c r="T145" s="36">
        <f t="shared" si="38"/>
        <v>0.72504353505300989</v>
      </c>
      <c r="U145" s="36">
        <f t="shared" si="39"/>
        <v>-0.55539643606189415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35565862</v>
      </c>
      <c r="E146" s="31">
        <v>35465862</v>
      </c>
      <c r="F146" s="31">
        <v>14827823</v>
      </c>
      <c r="G146" s="36">
        <f t="shared" si="32"/>
        <v>0.41691167220971614</v>
      </c>
      <c r="H146" s="31">
        <v>11825432</v>
      </c>
      <c r="I146" s="36">
        <f t="shared" si="33"/>
        <v>0.33249389541015484</v>
      </c>
      <c r="J146" s="31">
        <v>8866501</v>
      </c>
      <c r="K146" s="36">
        <f t="shared" si="34"/>
        <v>0.25000100096255945</v>
      </c>
      <c r="L146" s="31">
        <v>0</v>
      </c>
      <c r="M146" s="36">
        <f t="shared" si="35"/>
        <v>0</v>
      </c>
      <c r="N146" s="31">
        <f t="shared" si="36"/>
        <v>35519756</v>
      </c>
      <c r="O146" s="36">
        <f t="shared" si="37"/>
        <v>1.0015196021458608</v>
      </c>
      <c r="P146" s="31">
        <v>8403962</v>
      </c>
      <c r="Q146" s="31">
        <v>30369862</v>
      </c>
      <c r="R146" s="31">
        <v>30139862</v>
      </c>
      <c r="S146" s="31">
        <v>30193528</v>
      </c>
      <c r="T146" s="36">
        <f t="shared" si="38"/>
        <v>1.0017805655513619</v>
      </c>
      <c r="U146" s="36">
        <f t="shared" si="39"/>
        <v>5.5038206979041604E-2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52592995</v>
      </c>
      <c r="E147" s="31">
        <v>52630174</v>
      </c>
      <c r="F147" s="31">
        <v>31572474</v>
      </c>
      <c r="G147" s="36">
        <f t="shared" si="32"/>
        <v>0.60031709546109702</v>
      </c>
      <c r="H147" s="31">
        <v>59057</v>
      </c>
      <c r="I147" s="36">
        <f t="shared" si="33"/>
        <v>1.1229061969184298E-3</v>
      </c>
      <c r="J147" s="31">
        <v>20972437</v>
      </c>
      <c r="K147" s="36">
        <f t="shared" si="34"/>
        <v>0.398486940210382</v>
      </c>
      <c r="L147" s="31">
        <v>0</v>
      </c>
      <c r="M147" s="36">
        <f t="shared" si="35"/>
        <v>0</v>
      </c>
      <c r="N147" s="31">
        <f t="shared" si="36"/>
        <v>52603968</v>
      </c>
      <c r="O147" s="36">
        <f t="shared" si="37"/>
        <v>0.99950207270832891</v>
      </c>
      <c r="P147" s="31">
        <v>19527552</v>
      </c>
      <c r="Q147" s="31">
        <v>19683900</v>
      </c>
      <c r="R147" s="31">
        <v>19703900</v>
      </c>
      <c r="S147" s="31">
        <v>19549412</v>
      </c>
      <c r="T147" s="36">
        <f t="shared" si="38"/>
        <v>0.99215952171905053</v>
      </c>
      <c r="U147" s="36">
        <f t="shared" si="39"/>
        <v>7.3992121490702001E-2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114750</v>
      </c>
      <c r="E148" s="31">
        <v>2714750</v>
      </c>
      <c r="F148" s="31">
        <v>27466</v>
      </c>
      <c r="G148" s="36">
        <f t="shared" si="32"/>
        <v>0.23935511982570806</v>
      </c>
      <c r="H148" s="31">
        <v>6054</v>
      </c>
      <c r="I148" s="36">
        <f t="shared" si="33"/>
        <v>5.2758169934640525E-2</v>
      </c>
      <c r="J148" s="31">
        <v>65746</v>
      </c>
      <c r="K148" s="36">
        <f t="shared" si="34"/>
        <v>2.4218067962059123E-2</v>
      </c>
      <c r="L148" s="31">
        <v>0</v>
      </c>
      <c r="M148" s="36">
        <f t="shared" si="35"/>
        <v>0</v>
      </c>
      <c r="N148" s="31">
        <f t="shared" si="36"/>
        <v>99266</v>
      </c>
      <c r="O148" s="36">
        <f t="shared" si="37"/>
        <v>3.6565429597568838E-2</v>
      </c>
      <c r="P148" s="31">
        <v>8104</v>
      </c>
      <c r="Q148" s="31">
        <v>30018750</v>
      </c>
      <c r="R148" s="31">
        <v>1220750</v>
      </c>
      <c r="S148" s="31">
        <v>35926</v>
      </c>
      <c r="T148" s="36">
        <f t="shared" si="38"/>
        <v>2.942944910915421E-2</v>
      </c>
      <c r="U148" s="36">
        <f t="shared" si="39"/>
        <v>7.1127838104639682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5383000</v>
      </c>
      <c r="E149" s="31">
        <v>5082000</v>
      </c>
      <c r="F149" s="31">
        <v>1335741</v>
      </c>
      <c r="G149" s="36">
        <f t="shared" si="32"/>
        <v>0.24814062790265651</v>
      </c>
      <c r="H149" s="31">
        <v>4220248</v>
      </c>
      <c r="I149" s="36">
        <f t="shared" si="33"/>
        <v>0.78399554151959872</v>
      </c>
      <c r="J149" s="31">
        <v>-636971</v>
      </c>
      <c r="K149" s="36">
        <f t="shared" si="34"/>
        <v>-0.12533864620228258</v>
      </c>
      <c r="L149" s="31">
        <v>0</v>
      </c>
      <c r="M149" s="36">
        <f t="shared" si="35"/>
        <v>0</v>
      </c>
      <c r="N149" s="31">
        <f t="shared" si="36"/>
        <v>4919018</v>
      </c>
      <c r="O149" s="36">
        <f t="shared" si="37"/>
        <v>0.96792955529319169</v>
      </c>
      <c r="P149" s="31">
        <v>3827196</v>
      </c>
      <c r="Q149" s="31">
        <v>6993000</v>
      </c>
      <c r="R149" s="31">
        <v>6993000</v>
      </c>
      <c r="S149" s="31">
        <v>9929010</v>
      </c>
      <c r="T149" s="36">
        <f t="shared" si="38"/>
        <v>1.4198498498498497</v>
      </c>
      <c r="U149" s="36">
        <f t="shared" si="39"/>
        <v>-1.1664328139975062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96979596</v>
      </c>
      <c r="E150" s="32">
        <f>SUM(E145:E149)</f>
        <v>98888028</v>
      </c>
      <c r="F150" s="32">
        <f>SUM(F145:F149)</f>
        <v>49294981</v>
      </c>
      <c r="G150" s="37">
        <f t="shared" si="32"/>
        <v>0.50830260212674017</v>
      </c>
      <c r="H150" s="32">
        <f>SUM(H145:H149)</f>
        <v>16933137</v>
      </c>
      <c r="I150" s="37">
        <f t="shared" si="33"/>
        <v>0.17460515096392029</v>
      </c>
      <c r="J150" s="32">
        <f>SUM(J145:J149)</f>
        <v>29530363</v>
      </c>
      <c r="K150" s="37">
        <f t="shared" si="34"/>
        <v>0.29862424802322884</v>
      </c>
      <c r="L150" s="32">
        <f>SUM(L145:L149)</f>
        <v>0</v>
      </c>
      <c r="M150" s="37">
        <f t="shared" si="35"/>
        <v>0</v>
      </c>
      <c r="N150" s="32">
        <f t="shared" si="36"/>
        <v>95758481</v>
      </c>
      <c r="O150" s="37">
        <f t="shared" si="37"/>
        <v>0.96835261999561772</v>
      </c>
      <c r="P150" s="32">
        <f>SUM(P145:P149)</f>
        <v>32357565</v>
      </c>
      <c r="Q150" s="32">
        <f>SUM(Q145:Q149)</f>
        <v>88504742</v>
      </c>
      <c r="R150" s="32">
        <f>SUM(R145:R149)</f>
        <v>61040166</v>
      </c>
      <c r="S150" s="32">
        <f>SUM(S145:S149)</f>
        <v>61870430</v>
      </c>
      <c r="T150" s="37">
        <f t="shared" si="38"/>
        <v>1.0136019289331553</v>
      </c>
      <c r="U150" s="37">
        <f t="shared" si="39"/>
        <v>-8.7373756337969177E-2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1533000</v>
      </c>
      <c r="E151" s="31">
        <v>1430450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1474550</v>
      </c>
      <c r="R151" s="31">
        <v>2224550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14529300</v>
      </c>
      <c r="E152" s="31">
        <v>15783900</v>
      </c>
      <c r="F152" s="31">
        <v>2028318</v>
      </c>
      <c r="G152" s="36">
        <f t="shared" si="32"/>
        <v>0.13960190786892693</v>
      </c>
      <c r="H152" s="31">
        <v>1920348</v>
      </c>
      <c r="I152" s="36">
        <f t="shared" si="33"/>
        <v>0.13217071710268216</v>
      </c>
      <c r="J152" s="31">
        <v>92047858</v>
      </c>
      <c r="K152" s="36">
        <f t="shared" si="34"/>
        <v>5.8317562833013383</v>
      </c>
      <c r="L152" s="31">
        <v>0</v>
      </c>
      <c r="M152" s="36">
        <f t="shared" si="35"/>
        <v>0</v>
      </c>
      <c r="N152" s="31">
        <f t="shared" si="36"/>
        <v>95996524</v>
      </c>
      <c r="O152" s="36">
        <f t="shared" si="37"/>
        <v>6.0819267734843736</v>
      </c>
      <c r="P152" s="31">
        <v>1034241</v>
      </c>
      <c r="Q152" s="31">
        <v>17146000</v>
      </c>
      <c r="R152" s="31">
        <v>16751302</v>
      </c>
      <c r="S152" s="31">
        <v>3176814</v>
      </c>
      <c r="T152" s="36">
        <f t="shared" si="38"/>
        <v>0.18964579589097014</v>
      </c>
      <c r="U152" s="36">
        <f t="shared" si="39"/>
        <v>88.000395459085453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10017420</v>
      </c>
      <c r="E153" s="31">
        <v>9117720</v>
      </c>
      <c r="F153" s="31">
        <v>1027085</v>
      </c>
      <c r="G153" s="36">
        <f t="shared" si="32"/>
        <v>0.102529892926522</v>
      </c>
      <c r="H153" s="31">
        <v>988207</v>
      </c>
      <c r="I153" s="36">
        <f t="shared" si="33"/>
        <v>9.8648853696860064E-2</v>
      </c>
      <c r="J153" s="31">
        <v>1975980</v>
      </c>
      <c r="K153" s="36">
        <f t="shared" si="34"/>
        <v>0.21671865334754742</v>
      </c>
      <c r="L153" s="31">
        <v>0</v>
      </c>
      <c r="M153" s="36">
        <f t="shared" si="35"/>
        <v>0</v>
      </c>
      <c r="N153" s="31">
        <f t="shared" si="36"/>
        <v>3991272</v>
      </c>
      <c r="O153" s="36">
        <f t="shared" si="37"/>
        <v>0.43774891091193852</v>
      </c>
      <c r="P153" s="31">
        <v>601703</v>
      </c>
      <c r="Q153" s="31">
        <v>4873360</v>
      </c>
      <c r="R153" s="31">
        <v>3244660</v>
      </c>
      <c r="S153" s="31">
        <v>2025696</v>
      </c>
      <c r="T153" s="36">
        <f t="shared" si="38"/>
        <v>0.62431687757731169</v>
      </c>
      <c r="U153" s="36">
        <f t="shared" si="39"/>
        <v>2.2839789730149258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24539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24539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68004</v>
      </c>
      <c r="E155" s="31">
        <v>68004</v>
      </c>
      <c r="F155" s="31">
        <v>25677</v>
      </c>
      <c r="G155" s="36">
        <f t="shared" si="32"/>
        <v>0.37758073054526203</v>
      </c>
      <c r="H155" s="31">
        <v>0</v>
      </c>
      <c r="I155" s="36">
        <f t="shared" si="33"/>
        <v>0</v>
      </c>
      <c r="J155" s="31">
        <v>7079</v>
      </c>
      <c r="K155" s="36">
        <f t="shared" si="34"/>
        <v>0.10409681783424504</v>
      </c>
      <c r="L155" s="31">
        <v>0</v>
      </c>
      <c r="M155" s="36">
        <f t="shared" si="35"/>
        <v>0</v>
      </c>
      <c r="N155" s="31">
        <f t="shared" si="36"/>
        <v>32756</v>
      </c>
      <c r="O155" s="36">
        <f t="shared" si="37"/>
        <v>0.4816775483795071</v>
      </c>
      <c r="P155" s="31">
        <v>13229</v>
      </c>
      <c r="Q155" s="31">
        <v>1151960</v>
      </c>
      <c r="R155" s="31">
        <v>1475788</v>
      </c>
      <c r="S155" s="31">
        <v>13229</v>
      </c>
      <c r="T155" s="36">
        <f t="shared" si="38"/>
        <v>8.9640246431059202E-3</v>
      </c>
      <c r="U155" s="36">
        <f t="shared" si="39"/>
        <v>-0.46488774661728027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241484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26147724</v>
      </c>
      <c r="E157" s="32">
        <f>SUM(E151:E156)</f>
        <v>26400074</v>
      </c>
      <c r="F157" s="32">
        <f>SUM(F151:F156)</f>
        <v>3105619</v>
      </c>
      <c r="G157" s="37">
        <f t="shared" si="32"/>
        <v>0.11877205832522937</v>
      </c>
      <c r="H157" s="32">
        <f>SUM(H151:H156)</f>
        <v>2908555</v>
      </c>
      <c r="I157" s="37">
        <f t="shared" si="33"/>
        <v>0.11123549414855381</v>
      </c>
      <c r="J157" s="32">
        <f>SUM(J151:J156)</f>
        <v>94030917</v>
      </c>
      <c r="K157" s="37">
        <f t="shared" si="34"/>
        <v>3.5617671753495843</v>
      </c>
      <c r="L157" s="32">
        <f>SUM(L151:L156)</f>
        <v>0</v>
      </c>
      <c r="M157" s="37">
        <f t="shared" si="35"/>
        <v>0</v>
      </c>
      <c r="N157" s="32">
        <f t="shared" si="36"/>
        <v>100045091</v>
      </c>
      <c r="O157" s="37">
        <f t="shared" si="37"/>
        <v>3.7895761580062239</v>
      </c>
      <c r="P157" s="32">
        <f>SUM(P151:P156)</f>
        <v>1649173</v>
      </c>
      <c r="Q157" s="32">
        <f>SUM(Q151:Q156)</f>
        <v>24645870</v>
      </c>
      <c r="R157" s="32">
        <f>SUM(R151:R156)</f>
        <v>23937784</v>
      </c>
      <c r="S157" s="32">
        <f>SUM(S151:S156)</f>
        <v>5215739</v>
      </c>
      <c r="T157" s="37">
        <f t="shared" si="38"/>
        <v>0.2178872948306326</v>
      </c>
      <c r="U157" s="37">
        <f t="shared" si="39"/>
        <v>56.017012163065971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2025522</v>
      </c>
      <c r="E158" s="31">
        <v>3341430</v>
      </c>
      <c r="F158" s="31">
        <v>1434906</v>
      </c>
      <c r="G158" s="36">
        <f t="shared" si="32"/>
        <v>0.70841294244150399</v>
      </c>
      <c r="H158" s="31">
        <v>726498</v>
      </c>
      <c r="I158" s="36">
        <f t="shared" si="33"/>
        <v>0.358671986776742</v>
      </c>
      <c r="J158" s="31">
        <v>511043</v>
      </c>
      <c r="K158" s="36">
        <f t="shared" si="34"/>
        <v>0.15294140532646203</v>
      </c>
      <c r="L158" s="31">
        <v>0</v>
      </c>
      <c r="M158" s="36">
        <f t="shared" si="35"/>
        <v>0</v>
      </c>
      <c r="N158" s="31">
        <f t="shared" si="36"/>
        <v>2672447</v>
      </c>
      <c r="O158" s="36">
        <f t="shared" si="37"/>
        <v>0.79979140667319082</v>
      </c>
      <c r="P158" s="31">
        <v>1223063</v>
      </c>
      <c r="Q158" s="31">
        <v>5507120</v>
      </c>
      <c r="R158" s="31">
        <v>6183834</v>
      </c>
      <c r="S158" s="31">
        <v>4773317</v>
      </c>
      <c r="T158" s="36">
        <f t="shared" si="38"/>
        <v>0.77190251226019324</v>
      </c>
      <c r="U158" s="36">
        <f t="shared" si="39"/>
        <v>-0.58216134410083531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57655300</v>
      </c>
      <c r="E159" s="31">
        <v>67383669</v>
      </c>
      <c r="F159" s="31">
        <v>17344921</v>
      </c>
      <c r="G159" s="36">
        <f t="shared" si="32"/>
        <v>0.30083827505884109</v>
      </c>
      <c r="H159" s="31">
        <v>19473949</v>
      </c>
      <c r="I159" s="36">
        <f t="shared" si="33"/>
        <v>0.33776511439538082</v>
      </c>
      <c r="J159" s="31">
        <v>14366823</v>
      </c>
      <c r="K159" s="36">
        <f t="shared" si="34"/>
        <v>0.21320927181925936</v>
      </c>
      <c r="L159" s="31">
        <v>0</v>
      </c>
      <c r="M159" s="36">
        <f t="shared" si="35"/>
        <v>0</v>
      </c>
      <c r="N159" s="31">
        <f t="shared" si="36"/>
        <v>51185693</v>
      </c>
      <c r="O159" s="36">
        <f t="shared" si="37"/>
        <v>0.75961570154335167</v>
      </c>
      <c r="P159" s="31">
        <v>-38351</v>
      </c>
      <c r="Q159" s="31">
        <v>51226176</v>
      </c>
      <c r="R159" s="31">
        <v>55221732</v>
      </c>
      <c r="S159" s="31">
        <v>36742721</v>
      </c>
      <c r="T159" s="36">
        <f t="shared" si="38"/>
        <v>0.66536705150790998</v>
      </c>
      <c r="U159" s="36">
        <f t="shared" si="39"/>
        <v>-375.61403874735993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999523</v>
      </c>
      <c r="Q160" s="31">
        <v>1000000</v>
      </c>
      <c r="R160" s="31">
        <v>1000000</v>
      </c>
      <c r="S160" s="31">
        <v>999523</v>
      </c>
      <c r="T160" s="36">
        <f t="shared" si="38"/>
        <v>0.99952300000000005</v>
      </c>
      <c r="U160" s="36">
        <f t="shared" si="39"/>
        <v>-1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196100</v>
      </c>
      <c r="E161" s="31">
        <v>196100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1145000</v>
      </c>
      <c r="R161" s="31">
        <v>1200614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55387440</v>
      </c>
      <c r="E162" s="31">
        <v>66279545</v>
      </c>
      <c r="F162" s="31">
        <v>11881539</v>
      </c>
      <c r="G162" s="36">
        <f t="shared" si="32"/>
        <v>0.21451684714079583</v>
      </c>
      <c r="H162" s="31">
        <v>13429376</v>
      </c>
      <c r="I162" s="36">
        <f t="shared" si="33"/>
        <v>0.24246247885802269</v>
      </c>
      <c r="J162" s="31">
        <v>17355919</v>
      </c>
      <c r="K162" s="36">
        <f t="shared" si="34"/>
        <v>0.2618593564575617</v>
      </c>
      <c r="L162" s="31">
        <v>0</v>
      </c>
      <c r="M162" s="36">
        <f t="shared" si="35"/>
        <v>0</v>
      </c>
      <c r="N162" s="31">
        <f t="shared" si="36"/>
        <v>42666834</v>
      </c>
      <c r="O162" s="36">
        <f t="shared" si="37"/>
        <v>0.64374059900381031</v>
      </c>
      <c r="P162" s="31">
        <v>11106530</v>
      </c>
      <c r="Q162" s="31">
        <v>67914509</v>
      </c>
      <c r="R162" s="31">
        <v>68667389</v>
      </c>
      <c r="S162" s="31">
        <v>35630793</v>
      </c>
      <c r="T162" s="36">
        <f t="shared" si="38"/>
        <v>0.5188895852731491</v>
      </c>
      <c r="U162" s="36">
        <f t="shared" si="39"/>
        <v>0.56267700172781243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115264362</v>
      </c>
      <c r="E163" s="32">
        <f>SUM(E158:E162)</f>
        <v>137200744</v>
      </c>
      <c r="F163" s="32">
        <f>SUM(F158:F162)</f>
        <v>30661366</v>
      </c>
      <c r="G163" s="37">
        <f t="shared" si="32"/>
        <v>0.2660090722577374</v>
      </c>
      <c r="H163" s="32">
        <f>SUM(H158:H162)</f>
        <v>33629823</v>
      </c>
      <c r="I163" s="37">
        <f t="shared" si="33"/>
        <v>0.29176253975187927</v>
      </c>
      <c r="J163" s="32">
        <f>SUM(J158:J162)</f>
        <v>32233785</v>
      </c>
      <c r="K163" s="37">
        <f t="shared" si="34"/>
        <v>0.23493884989428337</v>
      </c>
      <c r="L163" s="32">
        <f>SUM(L158:L162)</f>
        <v>0</v>
      </c>
      <c r="M163" s="37">
        <f t="shared" si="35"/>
        <v>0</v>
      </c>
      <c r="N163" s="32">
        <f t="shared" si="36"/>
        <v>96524974</v>
      </c>
      <c r="O163" s="37">
        <f t="shared" si="37"/>
        <v>0.70353098085240706</v>
      </c>
      <c r="P163" s="32">
        <f>SUM(P158:P162)</f>
        <v>13290765</v>
      </c>
      <c r="Q163" s="32">
        <f>SUM(Q158:Q162)</f>
        <v>126792805</v>
      </c>
      <c r="R163" s="32">
        <f>SUM(R158:R162)</f>
        <v>132273569</v>
      </c>
      <c r="S163" s="32">
        <f>SUM(S158:S162)</f>
        <v>78146354</v>
      </c>
      <c r="T163" s="37">
        <f t="shared" si="38"/>
        <v>0.59079341844930489</v>
      </c>
      <c r="U163" s="37">
        <f t="shared" si="39"/>
        <v>1.4252768745817113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4551504</v>
      </c>
      <c r="E164" s="31">
        <v>4423504</v>
      </c>
      <c r="F164" s="31">
        <v>1157430</v>
      </c>
      <c r="G164" s="36">
        <f t="shared" si="32"/>
        <v>0.2542961623234869</v>
      </c>
      <c r="H164" s="31">
        <v>1295169</v>
      </c>
      <c r="I164" s="36">
        <f t="shared" si="33"/>
        <v>0.28455846682766839</v>
      </c>
      <c r="J164" s="31">
        <v>1397045</v>
      </c>
      <c r="K164" s="36">
        <f t="shared" si="34"/>
        <v>0.31582315738835093</v>
      </c>
      <c r="L164" s="31">
        <v>0</v>
      </c>
      <c r="M164" s="36">
        <f t="shared" si="35"/>
        <v>0</v>
      </c>
      <c r="N164" s="31">
        <f t="shared" si="36"/>
        <v>3849644</v>
      </c>
      <c r="O164" s="36">
        <f t="shared" si="37"/>
        <v>0.87027026538237562</v>
      </c>
      <c r="P164" s="31">
        <v>1865368</v>
      </c>
      <c r="Q164" s="31">
        <v>6053700</v>
      </c>
      <c r="R164" s="31">
        <v>6916430</v>
      </c>
      <c r="S164" s="31">
        <v>5288689</v>
      </c>
      <c r="T164" s="36">
        <f t="shared" si="38"/>
        <v>0.76465589906931752</v>
      </c>
      <c r="U164" s="36">
        <f t="shared" si="39"/>
        <v>-0.25106198884080777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131000</v>
      </c>
      <c r="E165" s="31">
        <v>110000</v>
      </c>
      <c r="F165" s="31">
        <v>195614</v>
      </c>
      <c r="G165" s="36">
        <f t="shared" si="32"/>
        <v>1.493236641221374</v>
      </c>
      <c r="H165" s="31">
        <v>-123680</v>
      </c>
      <c r="I165" s="36">
        <f t="shared" si="33"/>
        <v>-0.94412213740458018</v>
      </c>
      <c r="J165" s="31">
        <v>756240</v>
      </c>
      <c r="K165" s="36">
        <f t="shared" si="34"/>
        <v>6.8749090909090906</v>
      </c>
      <c r="L165" s="31">
        <v>0</v>
      </c>
      <c r="M165" s="36">
        <f t="shared" si="35"/>
        <v>0</v>
      </c>
      <c r="N165" s="31">
        <f t="shared" si="36"/>
        <v>828174</v>
      </c>
      <c r="O165" s="36">
        <f t="shared" si="37"/>
        <v>7.5288545454545455</v>
      </c>
      <c r="P165" s="31">
        <v>209</v>
      </c>
      <c r="Q165" s="31">
        <v>2098612</v>
      </c>
      <c r="R165" s="31">
        <v>2098612</v>
      </c>
      <c r="S165" s="31">
        <v>6616</v>
      </c>
      <c r="T165" s="36">
        <f t="shared" si="38"/>
        <v>3.1525598824365818E-3</v>
      </c>
      <c r="U165" s="36">
        <f t="shared" si="39"/>
        <v>3617.3732057416269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33409866</v>
      </c>
      <c r="E166" s="31">
        <v>34892976</v>
      </c>
      <c r="F166" s="31">
        <v>14798735</v>
      </c>
      <c r="G166" s="36">
        <f t="shared" si="32"/>
        <v>0.44294505700801073</v>
      </c>
      <c r="H166" s="31">
        <v>11506096</v>
      </c>
      <c r="I166" s="36">
        <f t="shared" si="33"/>
        <v>0.34439216248278276</v>
      </c>
      <c r="J166" s="31">
        <v>7485445</v>
      </c>
      <c r="K166" s="36">
        <f t="shared" si="34"/>
        <v>0.21452584038690195</v>
      </c>
      <c r="L166" s="31">
        <v>0</v>
      </c>
      <c r="M166" s="36">
        <f t="shared" si="35"/>
        <v>0</v>
      </c>
      <c r="N166" s="31">
        <f t="shared" si="36"/>
        <v>33790276</v>
      </c>
      <c r="O166" s="36">
        <f t="shared" si="37"/>
        <v>0.96839765114904497</v>
      </c>
      <c r="P166" s="31">
        <v>10915464</v>
      </c>
      <c r="Q166" s="31">
        <v>38800909</v>
      </c>
      <c r="R166" s="31">
        <v>38760179</v>
      </c>
      <c r="S166" s="31">
        <v>32565578</v>
      </c>
      <c r="T166" s="36">
        <f t="shared" si="38"/>
        <v>0.84018131082418379</v>
      </c>
      <c r="U166" s="36">
        <f t="shared" si="39"/>
        <v>-0.31423483234427785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305265</v>
      </c>
      <c r="E167" s="31">
        <v>838170</v>
      </c>
      <c r="F167" s="31">
        <v>4933</v>
      </c>
      <c r="G167" s="36">
        <f t="shared" si="32"/>
        <v>1.6159730070594402E-2</v>
      </c>
      <c r="H167" s="31">
        <v>0</v>
      </c>
      <c r="I167" s="36">
        <f t="shared" si="33"/>
        <v>0</v>
      </c>
      <c r="J167" s="31">
        <v>56647</v>
      </c>
      <c r="K167" s="36">
        <f t="shared" si="34"/>
        <v>6.7584141641910359E-2</v>
      </c>
      <c r="L167" s="31">
        <v>0</v>
      </c>
      <c r="M167" s="36">
        <f t="shared" si="35"/>
        <v>0</v>
      </c>
      <c r="N167" s="31">
        <f t="shared" si="36"/>
        <v>61580</v>
      </c>
      <c r="O167" s="36">
        <f t="shared" si="37"/>
        <v>7.346958254292088E-2</v>
      </c>
      <c r="P167" s="31">
        <v>30156</v>
      </c>
      <c r="Q167" s="31">
        <v>1205000</v>
      </c>
      <c r="R167" s="31">
        <v>1205000</v>
      </c>
      <c r="S167" s="31">
        <v>108859</v>
      </c>
      <c r="T167" s="36">
        <f t="shared" si="38"/>
        <v>9.0339419087136927E-2</v>
      </c>
      <c r="U167" s="36">
        <f t="shared" si="39"/>
        <v>0.87846531370208258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638000</v>
      </c>
      <c r="E168" s="31">
        <v>638000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17180000</v>
      </c>
      <c r="R168" s="31">
        <v>16994244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39035635</v>
      </c>
      <c r="E169" s="32">
        <f>SUM(E164:E168)</f>
        <v>40902650</v>
      </c>
      <c r="F169" s="32">
        <f>SUM(F164:F168)</f>
        <v>16156712</v>
      </c>
      <c r="G169" s="37">
        <f t="shared" si="32"/>
        <v>0.41389648202213181</v>
      </c>
      <c r="H169" s="32">
        <f>SUM(H164:H168)</f>
        <v>12677585</v>
      </c>
      <c r="I169" s="37">
        <f t="shared" si="33"/>
        <v>0.32476953429859667</v>
      </c>
      <c r="J169" s="32">
        <f>SUM(J164:J168)</f>
        <v>9695377</v>
      </c>
      <c r="K169" s="37">
        <f t="shared" si="34"/>
        <v>0.23703542435514569</v>
      </c>
      <c r="L169" s="32">
        <f>SUM(L164:L168)</f>
        <v>0</v>
      </c>
      <c r="M169" s="37">
        <f t="shared" si="35"/>
        <v>0</v>
      </c>
      <c r="N169" s="32">
        <f t="shared" si="36"/>
        <v>38529674</v>
      </c>
      <c r="O169" s="37">
        <f t="shared" si="37"/>
        <v>0.9419847858268352</v>
      </c>
      <c r="P169" s="32">
        <f>SUM(P164:P168)</f>
        <v>12811197</v>
      </c>
      <c r="Q169" s="32">
        <f>SUM(Q164:Q168)</f>
        <v>65338221</v>
      </c>
      <c r="R169" s="32">
        <f>SUM(R164:R168)</f>
        <v>65974465</v>
      </c>
      <c r="S169" s="32">
        <f>SUM(S164:S168)</f>
        <v>37969742</v>
      </c>
      <c r="T169" s="37">
        <f t="shared" si="38"/>
        <v>0.57552178710354074</v>
      </c>
      <c r="U169" s="37">
        <f t="shared" si="39"/>
        <v>-0.24321068515299549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707068224</v>
      </c>
      <c r="E170" s="32">
        <f>SUM(E105,E107:E111,E113:E120,E122:E125,E127:E131,E133:E136,E138:E143,E145:E149,E151:E156,E158:E162,E164:E168)</f>
        <v>815792358</v>
      </c>
      <c r="F170" s="32">
        <f>SUM(F105,F107:F111,F113:F120,F122:F125,F127:F131,F133:F136,F138:F143,F145:F149,F151:F156,F158:F162,F164:F168)</f>
        <v>292237635</v>
      </c>
      <c r="G170" s="37">
        <f t="shared" si="32"/>
        <v>0.41330896380375309</v>
      </c>
      <c r="H170" s="32">
        <f>SUM(H105,H107:H111,H113:H120,H122:H125,H127:H131,H133:H136,H138:H143,H145:H149,H151:H156,H158:H162,H164:H168)</f>
        <v>191380932</v>
      </c>
      <c r="I170" s="37">
        <f t="shared" si="33"/>
        <v>0.27066826863937815</v>
      </c>
      <c r="J170" s="32">
        <f>SUM(J105,J107:J111,J113:J120,J122:J125,J127:J131,J133:J136,J138:J143,J145:J149,J151:J156,J158:J162,J164:J168)</f>
        <v>221613415</v>
      </c>
      <c r="K170" s="37">
        <f t="shared" si="34"/>
        <v>0.27165419340689634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705231982</v>
      </c>
      <c r="O170" s="37">
        <f t="shared" si="37"/>
        <v>0.86447485697089599</v>
      </c>
      <c r="P170" s="32">
        <f>SUM(P105,P107:P111,P113:P120,P122:P125,P127:P131,P133:P136,P138:P143,P145:P149,P151:P156,P158:P162,P164:P168)</f>
        <v>211485937</v>
      </c>
      <c r="Q170" s="32">
        <f>SUM(Q105,Q107:Q111,Q113:Q120,Q122:Q125,Q127:Q131,Q133:Q136,Q138:Q143,Q145:Q149,Q151:Q156,Q158:Q162,Q164:Q168)</f>
        <v>821856738</v>
      </c>
      <c r="R170" s="32">
        <f>SUM(R105,R107:R111,R113:R120,R122:R125,R127:R131,R133:R136,R138:R143,R145:R149,R151:R156,R158:R162,R164:R168)</f>
        <v>1030404570</v>
      </c>
      <c r="S170" s="32">
        <f>SUM(S105,S107:S111,S113:S120,S122:S125,S127:S131,S133:S136,S138:S143,S145:S149,S151:S156,S158:S162,S164:S168)</f>
        <v>610731655</v>
      </c>
      <c r="T170" s="37">
        <f t="shared" si="38"/>
        <v>0.59271054572283199</v>
      </c>
      <c r="U170" s="37">
        <f t="shared" si="39"/>
        <v>4.7887240842874546E-2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820000</v>
      </c>
      <c r="E173" s="31">
        <v>2321315</v>
      </c>
      <c r="F173" s="31">
        <v>546453</v>
      </c>
      <c r="G173" s="36">
        <f t="shared" ref="G173:G205" si="40">IF(($D173     =0),0,($F173     /$D173     ))</f>
        <v>0.66640609756097557</v>
      </c>
      <c r="H173" s="31">
        <v>837015</v>
      </c>
      <c r="I173" s="36">
        <f t="shared" ref="I173:I205" si="41">IF(($D173     =0),0,($H173     /$D173     ))</f>
        <v>1.02075</v>
      </c>
      <c r="J173" s="31">
        <v>278219</v>
      </c>
      <c r="K173" s="36">
        <f t="shared" ref="K173:K205" si="42">IF(($E173     =0),0,($J173     /$E173     ))</f>
        <v>0.11985404824420641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1661687</v>
      </c>
      <c r="O173" s="36">
        <f t="shared" ref="O173:O205" si="45">IF(($E173     =0),0,($N173     /$E173     ))</f>
        <v>0.71583865179865724</v>
      </c>
      <c r="P173" s="31">
        <v>282097</v>
      </c>
      <c r="Q173" s="31">
        <v>1025000</v>
      </c>
      <c r="R173" s="31">
        <v>670000</v>
      </c>
      <c r="S173" s="31">
        <v>612556</v>
      </c>
      <c r="T173" s="36">
        <f t="shared" ref="T173:T205" si="46">IF(($R173     =0),0,($S173     /$R173     ))</f>
        <v>0.91426268656716414</v>
      </c>
      <c r="U173" s="36">
        <f t="shared" ref="U173:U205" si="47">IF(($P173     =0),0,(($J173     /$P173     )-1))</f>
        <v>-1.3747044456339452E-2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45843</v>
      </c>
      <c r="E174" s="31">
        <v>3430250</v>
      </c>
      <c r="F174" s="31">
        <v>714653</v>
      </c>
      <c r="G174" s="36">
        <f t="shared" si="40"/>
        <v>15.58914119931069</v>
      </c>
      <c r="H174" s="31">
        <v>684934</v>
      </c>
      <c r="I174" s="36">
        <f t="shared" si="41"/>
        <v>14.940863381541348</v>
      </c>
      <c r="J174" s="31">
        <v>1023444</v>
      </c>
      <c r="K174" s="36">
        <f t="shared" si="42"/>
        <v>0.29835842868595586</v>
      </c>
      <c r="L174" s="31">
        <v>0</v>
      </c>
      <c r="M174" s="36">
        <f t="shared" si="43"/>
        <v>0</v>
      </c>
      <c r="N174" s="31">
        <f t="shared" si="44"/>
        <v>2423031</v>
      </c>
      <c r="O174" s="36">
        <f t="shared" si="45"/>
        <v>0.70637154726331897</v>
      </c>
      <c r="P174" s="31">
        <v>853870</v>
      </c>
      <c r="Q174" s="31">
        <v>43536</v>
      </c>
      <c r="R174" s="31">
        <v>43536</v>
      </c>
      <c r="S174" s="31">
        <v>2556479</v>
      </c>
      <c r="T174" s="36">
        <f t="shared" si="46"/>
        <v>58.721035464902606</v>
      </c>
      <c r="U174" s="36">
        <f t="shared" si="47"/>
        <v>0.19859463384355935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305100</v>
      </c>
      <c r="E175" s="31">
        <v>305100</v>
      </c>
      <c r="F175" s="31">
        <v>35334</v>
      </c>
      <c r="G175" s="36">
        <f t="shared" si="40"/>
        <v>0.11581120943952802</v>
      </c>
      <c r="H175" s="31">
        <v>44136</v>
      </c>
      <c r="I175" s="36">
        <f t="shared" si="41"/>
        <v>0.14466076696165192</v>
      </c>
      <c r="J175" s="31">
        <v>23576</v>
      </c>
      <c r="K175" s="36">
        <f t="shared" si="42"/>
        <v>7.727302523762701E-2</v>
      </c>
      <c r="L175" s="31">
        <v>0</v>
      </c>
      <c r="M175" s="36">
        <f t="shared" si="43"/>
        <v>0</v>
      </c>
      <c r="N175" s="31">
        <f t="shared" si="44"/>
        <v>103046</v>
      </c>
      <c r="O175" s="36">
        <f t="shared" si="45"/>
        <v>0.33774500163880694</v>
      </c>
      <c r="P175" s="31">
        <v>43788</v>
      </c>
      <c r="Q175" s="31">
        <v>300126</v>
      </c>
      <c r="R175" s="31">
        <v>300125</v>
      </c>
      <c r="S175" s="31">
        <v>160971</v>
      </c>
      <c r="T175" s="36">
        <f t="shared" si="46"/>
        <v>0.53634652228238233</v>
      </c>
      <c r="U175" s="36">
        <f t="shared" si="47"/>
        <v>-0.46158764958436105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305622</v>
      </c>
      <c r="E176" s="31">
        <v>260622</v>
      </c>
      <c r="F176" s="31">
        <v>98135</v>
      </c>
      <c r="G176" s="36">
        <f t="shared" si="40"/>
        <v>0.32109926641406705</v>
      </c>
      <c r="H176" s="31">
        <v>38985</v>
      </c>
      <c r="I176" s="36">
        <f t="shared" si="41"/>
        <v>0.12755953432671732</v>
      </c>
      <c r="J176" s="31">
        <v>52395</v>
      </c>
      <c r="K176" s="36">
        <f t="shared" si="42"/>
        <v>0.20103828533278081</v>
      </c>
      <c r="L176" s="31">
        <v>0</v>
      </c>
      <c r="M176" s="36">
        <f t="shared" si="43"/>
        <v>0</v>
      </c>
      <c r="N176" s="31">
        <f t="shared" si="44"/>
        <v>189515</v>
      </c>
      <c r="O176" s="36">
        <f t="shared" si="45"/>
        <v>0.72716424553568004</v>
      </c>
      <c r="P176" s="31">
        <v>42753</v>
      </c>
      <c r="Q176" s="31">
        <v>290239</v>
      </c>
      <c r="R176" s="31">
        <v>290239</v>
      </c>
      <c r="S176" s="31">
        <v>109085</v>
      </c>
      <c r="T176" s="36">
        <f t="shared" si="46"/>
        <v>0.37584542394371534</v>
      </c>
      <c r="U176" s="36">
        <f t="shared" si="47"/>
        <v>0.22552803312048275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2996823</v>
      </c>
      <c r="E177" s="31">
        <v>3004610</v>
      </c>
      <c r="F177" s="31">
        <v>957016</v>
      </c>
      <c r="G177" s="36">
        <f t="shared" si="40"/>
        <v>0.3193435181190214</v>
      </c>
      <c r="H177" s="31">
        <v>665534</v>
      </c>
      <c r="I177" s="36">
        <f t="shared" si="41"/>
        <v>0.22207984922699806</v>
      </c>
      <c r="J177" s="31">
        <v>1020356</v>
      </c>
      <c r="K177" s="36">
        <f t="shared" si="42"/>
        <v>0.3395968195539521</v>
      </c>
      <c r="L177" s="31">
        <v>0</v>
      </c>
      <c r="M177" s="36">
        <f t="shared" si="43"/>
        <v>0</v>
      </c>
      <c r="N177" s="31">
        <f t="shared" si="44"/>
        <v>2642906</v>
      </c>
      <c r="O177" s="36">
        <f t="shared" si="45"/>
        <v>0.87961698856091142</v>
      </c>
      <c r="P177" s="31">
        <v>835574</v>
      </c>
      <c r="Q177" s="31">
        <v>3213238</v>
      </c>
      <c r="R177" s="31">
        <v>2839299</v>
      </c>
      <c r="S177" s="31">
        <v>2863564</v>
      </c>
      <c r="T177" s="36">
        <f t="shared" si="46"/>
        <v>1.0085461235326043</v>
      </c>
      <c r="U177" s="36">
        <f t="shared" si="47"/>
        <v>0.2211437885812626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9458783</v>
      </c>
      <c r="G178" s="36">
        <f t="shared" si="40"/>
        <v>0</v>
      </c>
      <c r="H178" s="31">
        <v>10025397</v>
      </c>
      <c r="I178" s="36">
        <f t="shared" si="41"/>
        <v>0</v>
      </c>
      <c r="J178" s="31">
        <v>10325822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29810002</v>
      </c>
      <c r="O178" s="36">
        <f t="shared" si="45"/>
        <v>0</v>
      </c>
      <c r="P178" s="31">
        <v>8784196</v>
      </c>
      <c r="Q178" s="31">
        <v>0</v>
      </c>
      <c r="R178" s="31">
        <v>0</v>
      </c>
      <c r="S178" s="31">
        <v>15894410</v>
      </c>
      <c r="T178" s="36">
        <f t="shared" si="46"/>
        <v>0</v>
      </c>
      <c r="U178" s="36">
        <f t="shared" si="47"/>
        <v>0.17549995469135715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4473388</v>
      </c>
      <c r="E179" s="32">
        <f>SUM(E173:E178)</f>
        <v>9321897</v>
      </c>
      <c r="F179" s="32">
        <f>SUM(F173:F178)</f>
        <v>11810374</v>
      </c>
      <c r="G179" s="37">
        <f t="shared" si="40"/>
        <v>2.6401407613200556</v>
      </c>
      <c r="H179" s="32">
        <f>SUM(H173:H178)</f>
        <v>12296001</v>
      </c>
      <c r="I179" s="37">
        <f t="shared" si="41"/>
        <v>2.7486998668570668</v>
      </c>
      <c r="J179" s="32">
        <f>SUM(J173:J178)</f>
        <v>12723812</v>
      </c>
      <c r="K179" s="37">
        <f t="shared" si="42"/>
        <v>1.3649380592812814</v>
      </c>
      <c r="L179" s="32">
        <f>SUM(L173:L178)</f>
        <v>0</v>
      </c>
      <c r="M179" s="37">
        <f t="shared" si="43"/>
        <v>0</v>
      </c>
      <c r="N179" s="32">
        <f t="shared" si="44"/>
        <v>36830187</v>
      </c>
      <c r="O179" s="37">
        <f t="shared" si="45"/>
        <v>3.9509326266960469</v>
      </c>
      <c r="P179" s="32">
        <f>SUM(P173:P178)</f>
        <v>10842278</v>
      </c>
      <c r="Q179" s="32">
        <f>SUM(Q173:Q178)</f>
        <v>4872139</v>
      </c>
      <c r="R179" s="32">
        <f>SUM(R173:R178)</f>
        <v>4143199</v>
      </c>
      <c r="S179" s="32">
        <f>SUM(S173:S178)</f>
        <v>22197065</v>
      </c>
      <c r="T179" s="37">
        <f t="shared" si="46"/>
        <v>5.3574701577211234</v>
      </c>
      <c r="U179" s="37">
        <f t="shared" si="47"/>
        <v>0.17353677889461983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84437707</v>
      </c>
      <c r="E180" s="31">
        <v>84437707</v>
      </c>
      <c r="F180" s="31">
        <v>768300</v>
      </c>
      <c r="G180" s="36">
        <f t="shared" si="40"/>
        <v>9.0990154434203198E-3</v>
      </c>
      <c r="H180" s="31">
        <v>972331</v>
      </c>
      <c r="I180" s="36">
        <f t="shared" si="41"/>
        <v>1.1515364812073828E-2</v>
      </c>
      <c r="J180" s="31">
        <v>700322</v>
      </c>
      <c r="K180" s="36">
        <f t="shared" si="42"/>
        <v>8.2939485791578872E-3</v>
      </c>
      <c r="L180" s="31">
        <v>0</v>
      </c>
      <c r="M180" s="36">
        <f t="shared" si="43"/>
        <v>0</v>
      </c>
      <c r="N180" s="31">
        <f t="shared" si="44"/>
        <v>2440953</v>
      </c>
      <c r="O180" s="36">
        <f t="shared" si="45"/>
        <v>2.8908328834652035E-2</v>
      </c>
      <c r="P180" s="31">
        <v>665601</v>
      </c>
      <c r="Q180" s="31">
        <v>30839479</v>
      </c>
      <c r="R180" s="31">
        <v>30839479</v>
      </c>
      <c r="S180" s="31">
        <v>2413360</v>
      </c>
      <c r="T180" s="36">
        <f t="shared" si="46"/>
        <v>7.8255537326035893E-2</v>
      </c>
      <c r="U180" s="36">
        <f t="shared" si="47"/>
        <v>5.2164885569582875E-2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37587342</v>
      </c>
      <c r="E181" s="31">
        <v>24981771</v>
      </c>
      <c r="F181" s="31">
        <v>2049514</v>
      </c>
      <c r="G181" s="36">
        <f t="shared" si="40"/>
        <v>5.4526707421876229E-2</v>
      </c>
      <c r="H181" s="31">
        <v>9936584</v>
      </c>
      <c r="I181" s="36">
        <f t="shared" si="41"/>
        <v>0.26435984752526531</v>
      </c>
      <c r="J181" s="31">
        <v>2257481</v>
      </c>
      <c r="K181" s="36">
        <f t="shared" si="42"/>
        <v>9.0365130638656477E-2</v>
      </c>
      <c r="L181" s="31">
        <v>0</v>
      </c>
      <c r="M181" s="36">
        <f t="shared" si="43"/>
        <v>0</v>
      </c>
      <c r="N181" s="31">
        <f t="shared" si="44"/>
        <v>14243579</v>
      </c>
      <c r="O181" s="36">
        <f t="shared" si="45"/>
        <v>0.57015889706138123</v>
      </c>
      <c r="P181" s="31">
        <v>3092048</v>
      </c>
      <c r="Q181" s="31">
        <v>35306200</v>
      </c>
      <c r="R181" s="31">
        <v>27334300</v>
      </c>
      <c r="S181" s="31">
        <v>13952563</v>
      </c>
      <c r="T181" s="36">
        <f t="shared" si="46"/>
        <v>0.5104415697493625</v>
      </c>
      <c r="U181" s="36">
        <f t="shared" si="47"/>
        <v>-0.26990751760645371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61242743</v>
      </c>
      <c r="E182" s="31">
        <v>61242743</v>
      </c>
      <c r="F182" s="31">
        <v>1545625</v>
      </c>
      <c r="G182" s="36">
        <f t="shared" si="40"/>
        <v>2.5237684079565149E-2</v>
      </c>
      <c r="H182" s="31">
        <v>836173</v>
      </c>
      <c r="I182" s="36">
        <f t="shared" si="41"/>
        <v>1.3653421761334238E-2</v>
      </c>
      <c r="J182" s="31">
        <v>177980</v>
      </c>
      <c r="K182" s="36">
        <f t="shared" si="42"/>
        <v>2.9061402426080098E-3</v>
      </c>
      <c r="L182" s="31">
        <v>0</v>
      </c>
      <c r="M182" s="36">
        <f t="shared" si="43"/>
        <v>0</v>
      </c>
      <c r="N182" s="31">
        <f t="shared" si="44"/>
        <v>2559778</v>
      </c>
      <c r="O182" s="36">
        <f t="shared" si="45"/>
        <v>4.1797246083507399E-2</v>
      </c>
      <c r="P182" s="31">
        <v>4174855</v>
      </c>
      <c r="Q182" s="31">
        <v>80647352</v>
      </c>
      <c r="R182" s="31">
        <v>54438712</v>
      </c>
      <c r="S182" s="31">
        <v>10242815</v>
      </c>
      <c r="T182" s="36">
        <f t="shared" si="46"/>
        <v>0.18815314734117883</v>
      </c>
      <c r="U182" s="36">
        <f t="shared" si="47"/>
        <v>-0.95736857926802243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88863394</v>
      </c>
      <c r="E183" s="31">
        <v>60191296</v>
      </c>
      <c r="F183" s="31">
        <v>595403</v>
      </c>
      <c r="G183" s="36">
        <f t="shared" si="40"/>
        <v>6.7002054861870341E-3</v>
      </c>
      <c r="H183" s="31">
        <v>423617</v>
      </c>
      <c r="I183" s="36">
        <f t="shared" si="41"/>
        <v>4.7670585258087258E-3</v>
      </c>
      <c r="J183" s="31">
        <v>1588157</v>
      </c>
      <c r="K183" s="36">
        <f t="shared" si="42"/>
        <v>2.6385160405916496E-2</v>
      </c>
      <c r="L183" s="31">
        <v>0</v>
      </c>
      <c r="M183" s="36">
        <f t="shared" si="43"/>
        <v>0</v>
      </c>
      <c r="N183" s="31">
        <f t="shared" si="44"/>
        <v>2607177</v>
      </c>
      <c r="O183" s="36">
        <f t="shared" si="45"/>
        <v>4.3314850705324572E-2</v>
      </c>
      <c r="P183" s="31">
        <v>1113953</v>
      </c>
      <c r="Q183" s="31">
        <v>73881988</v>
      </c>
      <c r="R183" s="31">
        <v>90033480</v>
      </c>
      <c r="S183" s="31">
        <v>7519363</v>
      </c>
      <c r="T183" s="36">
        <f t="shared" si="46"/>
        <v>8.3517409301517617E-2</v>
      </c>
      <c r="U183" s="36">
        <f t="shared" si="47"/>
        <v>0.42569480040899399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136904893</v>
      </c>
      <c r="E184" s="31">
        <v>136808068</v>
      </c>
      <c r="F184" s="31">
        <v>46073956</v>
      </c>
      <c r="G184" s="36">
        <f t="shared" si="40"/>
        <v>0.33653987808894459</v>
      </c>
      <c r="H184" s="31">
        <v>41304862</v>
      </c>
      <c r="I184" s="36">
        <f t="shared" si="41"/>
        <v>0.30170479005450884</v>
      </c>
      <c r="J184" s="31">
        <v>36752529</v>
      </c>
      <c r="K184" s="36">
        <f t="shared" si="42"/>
        <v>0.26864299406669495</v>
      </c>
      <c r="L184" s="31">
        <v>0</v>
      </c>
      <c r="M184" s="36">
        <f t="shared" si="43"/>
        <v>0</v>
      </c>
      <c r="N184" s="31">
        <f t="shared" si="44"/>
        <v>124131347</v>
      </c>
      <c r="O184" s="36">
        <f t="shared" si="45"/>
        <v>0.90733937562805145</v>
      </c>
      <c r="P184" s="31">
        <v>385213496</v>
      </c>
      <c r="Q184" s="31">
        <v>310317439</v>
      </c>
      <c r="R184" s="31">
        <v>931841484</v>
      </c>
      <c r="S184" s="31">
        <v>887736935</v>
      </c>
      <c r="T184" s="36">
        <f t="shared" si="46"/>
        <v>0.95266947248293998</v>
      </c>
      <c r="U184" s="36">
        <f t="shared" si="47"/>
        <v>-0.90459179291059932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409036079</v>
      </c>
      <c r="E185" s="32">
        <f>SUM(E180:E184)</f>
        <v>367661585</v>
      </c>
      <c r="F185" s="32">
        <f>SUM(F180:F184)</f>
        <v>51032798</v>
      </c>
      <c r="G185" s="37">
        <f t="shared" si="40"/>
        <v>0.1247635615048031</v>
      </c>
      <c r="H185" s="32">
        <f>SUM(H180:H184)</f>
        <v>53473567</v>
      </c>
      <c r="I185" s="37">
        <f t="shared" si="41"/>
        <v>0.13073068549534966</v>
      </c>
      <c r="J185" s="32">
        <f>SUM(J180:J184)</f>
        <v>41476469</v>
      </c>
      <c r="K185" s="37">
        <f t="shared" si="42"/>
        <v>0.11281153836074552</v>
      </c>
      <c r="L185" s="32">
        <f>SUM(L180:L184)</f>
        <v>0</v>
      </c>
      <c r="M185" s="37">
        <f t="shared" si="43"/>
        <v>0</v>
      </c>
      <c r="N185" s="32">
        <f t="shared" si="44"/>
        <v>145982834</v>
      </c>
      <c r="O185" s="37">
        <f t="shared" si="45"/>
        <v>0.39705762025695451</v>
      </c>
      <c r="P185" s="32">
        <f>SUM(P180:P184)</f>
        <v>394259953</v>
      </c>
      <c r="Q185" s="32">
        <f>SUM(Q180:Q184)</f>
        <v>530992458</v>
      </c>
      <c r="R185" s="32">
        <f>SUM(R180:R184)</f>
        <v>1134487455</v>
      </c>
      <c r="S185" s="32">
        <f>SUM(S180:S184)</f>
        <v>921865036</v>
      </c>
      <c r="T185" s="37">
        <f t="shared" si="46"/>
        <v>0.8125828381240231</v>
      </c>
      <c r="U185" s="37">
        <f t="shared" si="47"/>
        <v>-0.89479918342099529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9722374</v>
      </c>
      <c r="E186" s="31">
        <v>10012571</v>
      </c>
      <c r="F186" s="31">
        <v>36679</v>
      </c>
      <c r="G186" s="36">
        <f t="shared" si="40"/>
        <v>3.7726382465846304E-3</v>
      </c>
      <c r="H186" s="31">
        <v>28656</v>
      </c>
      <c r="I186" s="36">
        <f t="shared" si="41"/>
        <v>2.9474282721483457E-3</v>
      </c>
      <c r="J186" s="31">
        <v>8022028</v>
      </c>
      <c r="K186" s="36">
        <f t="shared" si="42"/>
        <v>0.80119561698988206</v>
      </c>
      <c r="L186" s="31">
        <v>0</v>
      </c>
      <c r="M186" s="36">
        <f t="shared" si="43"/>
        <v>0</v>
      </c>
      <c r="N186" s="31">
        <f t="shared" si="44"/>
        <v>8087363</v>
      </c>
      <c r="O186" s="36">
        <f t="shared" si="45"/>
        <v>0.80772091403896162</v>
      </c>
      <c r="P186" s="31">
        <v>1440982</v>
      </c>
      <c r="Q186" s="31">
        <v>10575328</v>
      </c>
      <c r="R186" s="31">
        <v>14632528</v>
      </c>
      <c r="S186" s="31">
        <v>1515234</v>
      </c>
      <c r="T186" s="36">
        <f t="shared" si="46"/>
        <v>0.10355244151933282</v>
      </c>
      <c r="U186" s="36">
        <f t="shared" si="47"/>
        <v>4.5670563546248326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2226786</v>
      </c>
      <c r="E187" s="31">
        <v>1658869</v>
      </c>
      <c r="F187" s="31">
        <v>201688</v>
      </c>
      <c r="G187" s="36">
        <f t="shared" si="40"/>
        <v>9.0573589020229162E-2</v>
      </c>
      <c r="H187" s="31">
        <v>157555</v>
      </c>
      <c r="I187" s="36">
        <f t="shared" si="41"/>
        <v>7.0754441603279344E-2</v>
      </c>
      <c r="J187" s="31">
        <v>34510</v>
      </c>
      <c r="K187" s="36">
        <f t="shared" si="42"/>
        <v>2.0803330461899042E-2</v>
      </c>
      <c r="L187" s="31">
        <v>0</v>
      </c>
      <c r="M187" s="36">
        <f t="shared" si="43"/>
        <v>0</v>
      </c>
      <c r="N187" s="31">
        <f t="shared" si="44"/>
        <v>393753</v>
      </c>
      <c r="O187" s="36">
        <f t="shared" si="45"/>
        <v>0.23736232336610064</v>
      </c>
      <c r="P187" s="31">
        <v>-427929</v>
      </c>
      <c r="Q187" s="31">
        <v>2152554</v>
      </c>
      <c r="R187" s="31">
        <v>2167210</v>
      </c>
      <c r="S187" s="31">
        <v>624737</v>
      </c>
      <c r="T187" s="36">
        <f t="shared" si="46"/>
        <v>0.28826786513535835</v>
      </c>
      <c r="U187" s="36">
        <f t="shared" si="47"/>
        <v>-1.0806442190176409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29091796</v>
      </c>
      <c r="E188" s="31">
        <v>30225611</v>
      </c>
      <c r="F188" s="31">
        <v>3934183</v>
      </c>
      <c r="G188" s="36">
        <f t="shared" si="40"/>
        <v>0.135233417696178</v>
      </c>
      <c r="H188" s="31">
        <v>4501457</v>
      </c>
      <c r="I188" s="36">
        <f t="shared" si="41"/>
        <v>0.15473286695671865</v>
      </c>
      <c r="J188" s="31">
        <v>3979310</v>
      </c>
      <c r="K188" s="36">
        <f t="shared" si="42"/>
        <v>0.13165358344617087</v>
      </c>
      <c r="L188" s="31">
        <v>0</v>
      </c>
      <c r="M188" s="36">
        <f t="shared" si="43"/>
        <v>0</v>
      </c>
      <c r="N188" s="31">
        <f t="shared" si="44"/>
        <v>12414950</v>
      </c>
      <c r="O188" s="36">
        <f t="shared" si="45"/>
        <v>0.41074273072593964</v>
      </c>
      <c r="P188" s="31">
        <v>2642749</v>
      </c>
      <c r="Q188" s="31">
        <v>27785865</v>
      </c>
      <c r="R188" s="31">
        <v>27785865</v>
      </c>
      <c r="S188" s="31">
        <v>12463822</v>
      </c>
      <c r="T188" s="36">
        <f t="shared" si="46"/>
        <v>0.44856699620472495</v>
      </c>
      <c r="U188" s="36">
        <f t="shared" si="47"/>
        <v>0.50574647838292619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19604527</v>
      </c>
      <c r="E189" s="31">
        <v>1329448</v>
      </c>
      <c r="F189" s="31">
        <v>351269</v>
      </c>
      <c r="G189" s="36">
        <f t="shared" si="40"/>
        <v>1.7917749303515459E-2</v>
      </c>
      <c r="H189" s="31">
        <v>141547</v>
      </c>
      <c r="I189" s="36">
        <f t="shared" si="41"/>
        <v>7.2201180880314018E-3</v>
      </c>
      <c r="J189" s="31">
        <v>124513</v>
      </c>
      <c r="K189" s="36">
        <f t="shared" si="42"/>
        <v>9.3657668445851217E-2</v>
      </c>
      <c r="L189" s="31">
        <v>0</v>
      </c>
      <c r="M189" s="36">
        <f t="shared" si="43"/>
        <v>0</v>
      </c>
      <c r="N189" s="31">
        <f t="shared" si="44"/>
        <v>617329</v>
      </c>
      <c r="O189" s="36">
        <f t="shared" si="45"/>
        <v>0.4643498655080906</v>
      </c>
      <c r="P189" s="31">
        <v>129711</v>
      </c>
      <c r="Q189" s="31">
        <v>18529778</v>
      </c>
      <c r="R189" s="31">
        <v>18636778</v>
      </c>
      <c r="S189" s="31">
        <v>478711</v>
      </c>
      <c r="T189" s="36">
        <f t="shared" si="46"/>
        <v>2.5686360593016669E-2</v>
      </c>
      <c r="U189" s="36">
        <f t="shared" si="47"/>
        <v>-4.0073702307437342E-2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18099000</v>
      </c>
      <c r="E190" s="31">
        <v>16538000</v>
      </c>
      <c r="F190" s="31">
        <v>6829966</v>
      </c>
      <c r="G190" s="36">
        <f t="shared" si="40"/>
        <v>0.37736703685286482</v>
      </c>
      <c r="H190" s="31">
        <v>5950364</v>
      </c>
      <c r="I190" s="36">
        <f t="shared" si="41"/>
        <v>0.32876755621857562</v>
      </c>
      <c r="J190" s="31">
        <v>4370886</v>
      </c>
      <c r="K190" s="36">
        <f t="shared" si="42"/>
        <v>0.26429350586527994</v>
      </c>
      <c r="L190" s="31">
        <v>0</v>
      </c>
      <c r="M190" s="36">
        <f t="shared" si="43"/>
        <v>0</v>
      </c>
      <c r="N190" s="31">
        <f t="shared" si="44"/>
        <v>17151216</v>
      </c>
      <c r="O190" s="36">
        <f t="shared" si="45"/>
        <v>1.0370792115128795</v>
      </c>
      <c r="P190" s="31">
        <v>3969225819</v>
      </c>
      <c r="Q190" s="31">
        <v>17917000</v>
      </c>
      <c r="R190" s="31">
        <v>18757000</v>
      </c>
      <c r="S190" s="31">
        <v>3981128368</v>
      </c>
      <c r="T190" s="36">
        <f t="shared" si="46"/>
        <v>212.24760718665033</v>
      </c>
      <c r="U190" s="36">
        <f t="shared" si="47"/>
        <v>-0.99889880641734285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78744483</v>
      </c>
      <c r="E191" s="32">
        <f>SUM(E186:E190)</f>
        <v>59764499</v>
      </c>
      <c r="F191" s="32">
        <f>SUM(F186:F190)</f>
        <v>11353785</v>
      </c>
      <c r="G191" s="37">
        <f t="shared" si="40"/>
        <v>0.14418514881861627</v>
      </c>
      <c r="H191" s="32">
        <f>SUM(H186:H190)</f>
        <v>10779579</v>
      </c>
      <c r="I191" s="37">
        <f t="shared" si="41"/>
        <v>0.13689313319893154</v>
      </c>
      <c r="J191" s="32">
        <f>SUM(J186:J190)</f>
        <v>16531247</v>
      </c>
      <c r="K191" s="37">
        <f t="shared" si="42"/>
        <v>0.27660646833164282</v>
      </c>
      <c r="L191" s="32">
        <f>SUM(L186:L190)</f>
        <v>0</v>
      </c>
      <c r="M191" s="37">
        <f t="shared" si="43"/>
        <v>0</v>
      </c>
      <c r="N191" s="32">
        <f t="shared" si="44"/>
        <v>38664611</v>
      </c>
      <c r="O191" s="37">
        <f t="shared" si="45"/>
        <v>0.64694947078867004</v>
      </c>
      <c r="P191" s="32">
        <f>SUM(P186:P190)</f>
        <v>3973011332</v>
      </c>
      <c r="Q191" s="32">
        <f>SUM(Q186:Q190)</f>
        <v>76960525</v>
      </c>
      <c r="R191" s="32">
        <f>SUM(R186:R190)</f>
        <v>81979381</v>
      </c>
      <c r="S191" s="32">
        <f>SUM(S186:S190)</f>
        <v>3996210872</v>
      </c>
      <c r="T191" s="37">
        <f t="shared" si="46"/>
        <v>48.746536302829611</v>
      </c>
      <c r="U191" s="37">
        <f t="shared" si="47"/>
        <v>-0.99583911405767922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689209</v>
      </c>
      <c r="E192" s="31">
        <v>741463</v>
      </c>
      <c r="F192" s="31">
        <v>204960</v>
      </c>
      <c r="G192" s="36">
        <f t="shared" si="40"/>
        <v>0.29738439283294327</v>
      </c>
      <c r="H192" s="31">
        <v>243372</v>
      </c>
      <c r="I192" s="36">
        <f t="shared" si="41"/>
        <v>0.35311784959279408</v>
      </c>
      <c r="J192" s="31">
        <v>48199</v>
      </c>
      <c r="K192" s="36">
        <f t="shared" si="42"/>
        <v>6.5005266614787255E-2</v>
      </c>
      <c r="L192" s="31">
        <v>0</v>
      </c>
      <c r="M192" s="36">
        <f t="shared" si="43"/>
        <v>0</v>
      </c>
      <c r="N192" s="31">
        <f t="shared" si="44"/>
        <v>496531</v>
      </c>
      <c r="O192" s="36">
        <f t="shared" si="45"/>
        <v>0.66966389421994088</v>
      </c>
      <c r="P192" s="31">
        <v>103170</v>
      </c>
      <c r="Q192" s="31">
        <v>340294</v>
      </c>
      <c r="R192" s="31">
        <v>1023325</v>
      </c>
      <c r="S192" s="31">
        <v>443263</v>
      </c>
      <c r="T192" s="36">
        <f t="shared" si="46"/>
        <v>0.43315955341655876</v>
      </c>
      <c r="U192" s="36">
        <f t="shared" si="47"/>
        <v>-0.53281961810603851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1030598</v>
      </c>
      <c r="E193" s="31">
        <v>1323489</v>
      </c>
      <c r="F193" s="31">
        <v>415055</v>
      </c>
      <c r="G193" s="36">
        <f t="shared" si="40"/>
        <v>0.40273220014011285</v>
      </c>
      <c r="H193" s="31">
        <v>73295</v>
      </c>
      <c r="I193" s="36">
        <f t="shared" si="41"/>
        <v>7.111890378207604E-2</v>
      </c>
      <c r="J193" s="31">
        <v>241755</v>
      </c>
      <c r="K193" s="36">
        <f t="shared" si="42"/>
        <v>0.1826649107019401</v>
      </c>
      <c r="L193" s="31">
        <v>0</v>
      </c>
      <c r="M193" s="36">
        <f t="shared" si="43"/>
        <v>0</v>
      </c>
      <c r="N193" s="31">
        <f t="shared" si="44"/>
        <v>730105</v>
      </c>
      <c r="O193" s="36">
        <f t="shared" si="45"/>
        <v>0.5516517326551259</v>
      </c>
      <c r="P193" s="31">
        <v>140354</v>
      </c>
      <c r="Q193" s="31">
        <v>978723</v>
      </c>
      <c r="R193" s="31">
        <v>978723</v>
      </c>
      <c r="S193" s="31">
        <v>789642</v>
      </c>
      <c r="T193" s="36">
        <f t="shared" si="46"/>
        <v>0.80680846368175674</v>
      </c>
      <c r="U193" s="36">
        <f t="shared" si="47"/>
        <v>0.72246605013038456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2516407</v>
      </c>
      <c r="E194" s="31">
        <v>2415157</v>
      </c>
      <c r="F194" s="31">
        <v>507571</v>
      </c>
      <c r="G194" s="36">
        <f t="shared" si="40"/>
        <v>0.20170465270522614</v>
      </c>
      <c r="H194" s="31">
        <v>1032448</v>
      </c>
      <c r="I194" s="36">
        <f t="shared" si="41"/>
        <v>0.4102865712899384</v>
      </c>
      <c r="J194" s="31">
        <v>271830</v>
      </c>
      <c r="K194" s="36">
        <f t="shared" si="42"/>
        <v>0.11255168918625166</v>
      </c>
      <c r="L194" s="31">
        <v>0</v>
      </c>
      <c r="M194" s="36">
        <f t="shared" si="43"/>
        <v>0</v>
      </c>
      <c r="N194" s="31">
        <f t="shared" si="44"/>
        <v>1811849</v>
      </c>
      <c r="O194" s="36">
        <f t="shared" si="45"/>
        <v>0.75019926240819956</v>
      </c>
      <c r="P194" s="31">
        <v>211544</v>
      </c>
      <c r="Q194" s="31">
        <v>2066789</v>
      </c>
      <c r="R194" s="31">
        <v>2086698</v>
      </c>
      <c r="S194" s="31">
        <v>1635824</v>
      </c>
      <c r="T194" s="36">
        <f t="shared" si="46"/>
        <v>0.78392944259303454</v>
      </c>
      <c r="U194" s="36">
        <f t="shared" si="47"/>
        <v>0.28498090231819395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11209215</v>
      </c>
      <c r="E195" s="31">
        <v>11217215</v>
      </c>
      <c r="F195" s="31">
        <v>1832835</v>
      </c>
      <c r="G195" s="36">
        <f t="shared" si="40"/>
        <v>0.16351145017737639</v>
      </c>
      <c r="H195" s="31">
        <v>2031586</v>
      </c>
      <c r="I195" s="36">
        <f t="shared" si="41"/>
        <v>0.18124248665049247</v>
      </c>
      <c r="J195" s="31">
        <v>1999540</v>
      </c>
      <c r="K195" s="36">
        <f t="shared" si="42"/>
        <v>0.17825636755647459</v>
      </c>
      <c r="L195" s="31">
        <v>0</v>
      </c>
      <c r="M195" s="36">
        <f t="shared" si="43"/>
        <v>0</v>
      </c>
      <c r="N195" s="31">
        <f t="shared" si="44"/>
        <v>5863961</v>
      </c>
      <c r="O195" s="36">
        <f t="shared" si="45"/>
        <v>0.52276442949519997</v>
      </c>
      <c r="P195" s="31">
        <v>1744583</v>
      </c>
      <c r="Q195" s="31">
        <v>10089462</v>
      </c>
      <c r="R195" s="31">
        <v>10321362</v>
      </c>
      <c r="S195" s="31">
        <v>2274826</v>
      </c>
      <c r="T195" s="36">
        <f t="shared" si="46"/>
        <v>0.22039978832251014</v>
      </c>
      <c r="U195" s="36">
        <f t="shared" si="47"/>
        <v>0.14614208667630035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151308700</v>
      </c>
      <c r="E196" s="31">
        <v>150308700</v>
      </c>
      <c r="F196" s="31">
        <v>61385588</v>
      </c>
      <c r="G196" s="36">
        <f t="shared" si="40"/>
        <v>0.40569767633982712</v>
      </c>
      <c r="H196" s="31">
        <v>49500382</v>
      </c>
      <c r="I196" s="36">
        <f t="shared" si="41"/>
        <v>0.32714828691278164</v>
      </c>
      <c r="J196" s="31">
        <v>36350114</v>
      </c>
      <c r="K196" s="36">
        <f t="shared" si="42"/>
        <v>0.24183639403441051</v>
      </c>
      <c r="L196" s="31">
        <v>0</v>
      </c>
      <c r="M196" s="36">
        <f t="shared" si="43"/>
        <v>0</v>
      </c>
      <c r="N196" s="31">
        <f t="shared" si="44"/>
        <v>147236084</v>
      </c>
      <c r="O196" s="36">
        <f t="shared" si="45"/>
        <v>0.97955796304538589</v>
      </c>
      <c r="P196" s="31">
        <v>40417940</v>
      </c>
      <c r="Q196" s="31">
        <v>140420000</v>
      </c>
      <c r="R196" s="31">
        <v>140421000</v>
      </c>
      <c r="S196" s="31">
        <v>135181169</v>
      </c>
      <c r="T196" s="36">
        <f t="shared" si="46"/>
        <v>0.96268484770796392</v>
      </c>
      <c r="U196" s="36">
        <f t="shared" si="47"/>
        <v>-0.10064407043011103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166754129</v>
      </c>
      <c r="E198" s="32">
        <f>SUM(E192:E197)</f>
        <v>166006024</v>
      </c>
      <c r="F198" s="32">
        <f>SUM(F192:F197)</f>
        <v>64346009</v>
      </c>
      <c r="G198" s="37">
        <f t="shared" si="40"/>
        <v>0.38587355758968944</v>
      </c>
      <c r="H198" s="32">
        <f>SUM(H192:H197)</f>
        <v>52881083</v>
      </c>
      <c r="I198" s="37">
        <f t="shared" si="41"/>
        <v>0.31712008162628463</v>
      </c>
      <c r="J198" s="32">
        <f>SUM(J192:J197)</f>
        <v>38911438</v>
      </c>
      <c r="K198" s="37">
        <f t="shared" si="42"/>
        <v>0.23439774691549747</v>
      </c>
      <c r="L198" s="32">
        <f>SUM(L192:L197)</f>
        <v>0</v>
      </c>
      <c r="M198" s="37">
        <f t="shared" si="43"/>
        <v>0</v>
      </c>
      <c r="N198" s="32">
        <f t="shared" si="44"/>
        <v>156138530</v>
      </c>
      <c r="O198" s="37">
        <f t="shared" si="45"/>
        <v>0.94055942210868204</v>
      </c>
      <c r="P198" s="32">
        <f>SUM(P192:P197)</f>
        <v>42617591</v>
      </c>
      <c r="Q198" s="32">
        <f>SUM(Q192:Q197)</f>
        <v>153895268</v>
      </c>
      <c r="R198" s="32">
        <f>SUM(R192:R197)</f>
        <v>154831108</v>
      </c>
      <c r="S198" s="32">
        <f>SUM(S192:S197)</f>
        <v>140324724</v>
      </c>
      <c r="T198" s="37">
        <f t="shared" si="46"/>
        <v>0.90630833695254576</v>
      </c>
      <c r="U198" s="37">
        <f t="shared" si="47"/>
        <v>-8.6962986715978352E-2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64776</v>
      </c>
      <c r="E199" s="31">
        <v>20188</v>
      </c>
      <c r="F199" s="31">
        <v>363</v>
      </c>
      <c r="G199" s="36">
        <f t="shared" si="40"/>
        <v>5.6039273805113003E-3</v>
      </c>
      <c r="H199" s="31">
        <v>8097</v>
      </c>
      <c r="I199" s="36">
        <f t="shared" si="41"/>
        <v>0.125</v>
      </c>
      <c r="J199" s="31">
        <v>2694</v>
      </c>
      <c r="K199" s="36">
        <f t="shared" si="42"/>
        <v>0.13344561125421042</v>
      </c>
      <c r="L199" s="31">
        <v>0</v>
      </c>
      <c r="M199" s="36">
        <f t="shared" si="43"/>
        <v>0</v>
      </c>
      <c r="N199" s="31">
        <f t="shared" si="44"/>
        <v>11154</v>
      </c>
      <c r="O199" s="36">
        <f t="shared" si="45"/>
        <v>0.55250643946899147</v>
      </c>
      <c r="P199" s="31">
        <v>11087</v>
      </c>
      <c r="Q199" s="31">
        <v>61869</v>
      </c>
      <c r="R199" s="31">
        <v>61869</v>
      </c>
      <c r="S199" s="31">
        <v>37807</v>
      </c>
      <c r="T199" s="36">
        <f t="shared" si="46"/>
        <v>0.61108147860802664</v>
      </c>
      <c r="U199" s="36">
        <f t="shared" si="47"/>
        <v>-0.75701271759718591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22674344</v>
      </c>
      <c r="E200" s="31">
        <v>22488577</v>
      </c>
      <c r="F200" s="31">
        <v>10483785</v>
      </c>
      <c r="G200" s="36">
        <f t="shared" si="40"/>
        <v>0.46236332129388175</v>
      </c>
      <c r="H200" s="31">
        <v>9543095</v>
      </c>
      <c r="I200" s="36">
        <f t="shared" si="41"/>
        <v>0.42087634376544697</v>
      </c>
      <c r="J200" s="31">
        <v>3590176</v>
      </c>
      <c r="K200" s="36">
        <f t="shared" si="42"/>
        <v>0.1596444274797823</v>
      </c>
      <c r="L200" s="31">
        <v>0</v>
      </c>
      <c r="M200" s="36">
        <f t="shared" si="43"/>
        <v>0</v>
      </c>
      <c r="N200" s="31">
        <f t="shared" si="44"/>
        <v>23617056</v>
      </c>
      <c r="O200" s="36">
        <f t="shared" si="45"/>
        <v>1.0501800981004712</v>
      </c>
      <c r="P200" s="31">
        <v>11588845</v>
      </c>
      <c r="Q200" s="31">
        <v>20919523</v>
      </c>
      <c r="R200" s="31">
        <v>21441479</v>
      </c>
      <c r="S200" s="31">
        <v>29348281</v>
      </c>
      <c r="T200" s="36">
        <f t="shared" si="46"/>
        <v>1.3687619683325016</v>
      </c>
      <c r="U200" s="36">
        <f t="shared" si="47"/>
        <v>-0.69020415753252373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2563000</v>
      </c>
      <c r="E202" s="31">
        <v>2653000</v>
      </c>
      <c r="F202" s="31">
        <v>925767</v>
      </c>
      <c r="G202" s="36">
        <f t="shared" si="40"/>
        <v>0.36120444791260242</v>
      </c>
      <c r="H202" s="31">
        <v>1415694</v>
      </c>
      <c r="I202" s="36">
        <f t="shared" si="41"/>
        <v>0.55235817401482634</v>
      </c>
      <c r="J202" s="31">
        <v>1170704</v>
      </c>
      <c r="K202" s="36">
        <f t="shared" si="42"/>
        <v>0.44127553712777989</v>
      </c>
      <c r="L202" s="31">
        <v>0</v>
      </c>
      <c r="M202" s="36">
        <f t="shared" si="43"/>
        <v>0</v>
      </c>
      <c r="N202" s="31">
        <f t="shared" si="44"/>
        <v>3512165</v>
      </c>
      <c r="O202" s="36">
        <f t="shared" si="45"/>
        <v>1.3238465887674331</v>
      </c>
      <c r="P202" s="31">
        <v>777391</v>
      </c>
      <c r="Q202" s="31">
        <v>2422298</v>
      </c>
      <c r="R202" s="31">
        <v>2422298</v>
      </c>
      <c r="S202" s="31">
        <v>1451675</v>
      </c>
      <c r="T202" s="36">
        <f t="shared" si="46"/>
        <v>0.59929661833515113</v>
      </c>
      <c r="U202" s="36">
        <f t="shared" si="47"/>
        <v>0.50593973946186677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25302120</v>
      </c>
      <c r="E204" s="32">
        <f>SUM(E199:E203)</f>
        <v>25161765</v>
      </c>
      <c r="F204" s="32">
        <f>SUM(F199:F203)</f>
        <v>11409915</v>
      </c>
      <c r="G204" s="37">
        <f t="shared" si="40"/>
        <v>0.45094699574581104</v>
      </c>
      <c r="H204" s="32">
        <f>SUM(H199:H203)</f>
        <v>10966886</v>
      </c>
      <c r="I204" s="37">
        <f t="shared" si="41"/>
        <v>0.43343743528210282</v>
      </c>
      <c r="J204" s="32">
        <f>SUM(J199:J203)</f>
        <v>4763574</v>
      </c>
      <c r="K204" s="37">
        <f t="shared" si="42"/>
        <v>0.18931795921311562</v>
      </c>
      <c r="L204" s="32">
        <f>SUM(L199:L203)</f>
        <v>0</v>
      </c>
      <c r="M204" s="37">
        <f t="shared" si="43"/>
        <v>0</v>
      </c>
      <c r="N204" s="32">
        <f t="shared" si="44"/>
        <v>27140375</v>
      </c>
      <c r="O204" s="37">
        <f t="shared" si="45"/>
        <v>1.0786355806120913</v>
      </c>
      <c r="P204" s="32">
        <f>SUM(P199:P203)</f>
        <v>12377323</v>
      </c>
      <c r="Q204" s="32">
        <f>SUM(Q199:Q203)</f>
        <v>23403690</v>
      </c>
      <c r="R204" s="32">
        <f>SUM(R199:R203)</f>
        <v>23925646</v>
      </c>
      <c r="S204" s="32">
        <f>SUM(S199:S203)</f>
        <v>30837763</v>
      </c>
      <c r="T204" s="37">
        <f t="shared" si="46"/>
        <v>1.2888999109992683</v>
      </c>
      <c r="U204" s="37">
        <f t="shared" si="47"/>
        <v>-0.61513697267171585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684310199</v>
      </c>
      <c r="E205" s="32">
        <f>SUM(E173:E178,E180:E184,E186:E190,E192:E197,E199:E203)</f>
        <v>627915770</v>
      </c>
      <c r="F205" s="32">
        <f>SUM(F173:F178,F180:F184,F186:F190,F192:F197,F199:F203)</f>
        <v>149952881</v>
      </c>
      <c r="G205" s="37">
        <f t="shared" si="40"/>
        <v>0.21912998113886067</v>
      </c>
      <c r="H205" s="32">
        <f>SUM(H173:H178,H180:H184,H186:H190,H192:H197,H199:H203)</f>
        <v>140397116</v>
      </c>
      <c r="I205" s="37">
        <f t="shared" si="41"/>
        <v>0.20516589728629778</v>
      </c>
      <c r="J205" s="32">
        <f>SUM(J173:J178,J180:J184,J186:J190,J192:J197,J199:J203)</f>
        <v>114406540</v>
      </c>
      <c r="K205" s="37">
        <f t="shared" si="42"/>
        <v>0.18220045659945761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404756537</v>
      </c>
      <c r="O205" s="37">
        <f t="shared" si="45"/>
        <v>0.64460323555817045</v>
      </c>
      <c r="P205" s="32">
        <f>SUM(P173:P178,P180:P184,P186:P190,P192:P197,P199:P203)</f>
        <v>4433108477</v>
      </c>
      <c r="Q205" s="32">
        <f>SUM(Q173:Q178,Q180:Q184,Q186:Q190,Q192:Q197,Q199:Q203)</f>
        <v>790124080</v>
      </c>
      <c r="R205" s="32">
        <f>SUM(R173:R178,R180:R184,R186:R190,R192:R197,R199:R203)</f>
        <v>1399366789</v>
      </c>
      <c r="S205" s="32">
        <f>SUM(S173:S178,S180:S184,S186:S190,S192:S197,S199:S203)</f>
        <v>5111435460</v>
      </c>
      <c r="T205" s="37">
        <f t="shared" si="46"/>
        <v>3.6526774110829638</v>
      </c>
      <c r="U205" s="37">
        <f t="shared" si="47"/>
        <v>-0.97419270460139473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5335</v>
      </c>
      <c r="G208" s="36">
        <f t="shared" ref="G208:G231" si="48">IF(($D208     =0),0,($F208     /$D208     ))</f>
        <v>0</v>
      </c>
      <c r="H208" s="31">
        <v>241382</v>
      </c>
      <c r="I208" s="36">
        <f t="shared" ref="I208:I231" si="49">IF(($D208     =0),0,($H208     /$D208     ))</f>
        <v>0</v>
      </c>
      <c r="J208" s="31">
        <v>152094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398811</v>
      </c>
      <c r="O208" s="36">
        <f t="shared" ref="O208:O231" si="53">IF(($E208     =0),0,($N208     /$E208     ))</f>
        <v>0</v>
      </c>
      <c r="P208" s="31">
        <v>57996</v>
      </c>
      <c r="Q208" s="31">
        <v>235243</v>
      </c>
      <c r="R208" s="31">
        <v>235243</v>
      </c>
      <c r="S208" s="31">
        <v>241321</v>
      </c>
      <c r="T208" s="36">
        <f t="shared" ref="T208:T231" si="54">IF(($R208     =0),0,($S208     /$R208     ))</f>
        <v>1.0258371131128237</v>
      </c>
      <c r="U208" s="36">
        <f t="shared" ref="U208:U231" si="55">IF(($P208     =0),0,(($J208     /$P208     )-1))</f>
        <v>1.6224912062900891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5714088</v>
      </c>
      <c r="E209" s="31">
        <v>5788354</v>
      </c>
      <c r="F209" s="31">
        <v>397563</v>
      </c>
      <c r="G209" s="36">
        <f t="shared" si="48"/>
        <v>6.9575932327258519E-2</v>
      </c>
      <c r="H209" s="31">
        <v>659311</v>
      </c>
      <c r="I209" s="36">
        <f t="shared" si="49"/>
        <v>0.11538341726623741</v>
      </c>
      <c r="J209" s="31">
        <v>466218</v>
      </c>
      <c r="K209" s="36">
        <f t="shared" si="50"/>
        <v>8.054414087320852E-2</v>
      </c>
      <c r="L209" s="31">
        <v>0</v>
      </c>
      <c r="M209" s="36">
        <f t="shared" si="51"/>
        <v>0</v>
      </c>
      <c r="N209" s="31">
        <f t="shared" si="52"/>
        <v>1523092</v>
      </c>
      <c r="O209" s="36">
        <f t="shared" si="53"/>
        <v>0.26313041669531617</v>
      </c>
      <c r="P209" s="31">
        <v>517141</v>
      </c>
      <c r="Q209" s="31">
        <v>5422277</v>
      </c>
      <c r="R209" s="31">
        <v>5452831</v>
      </c>
      <c r="S209" s="31">
        <v>1625774</v>
      </c>
      <c r="T209" s="36">
        <f t="shared" si="54"/>
        <v>0.29815228089775753</v>
      </c>
      <c r="U209" s="36">
        <f t="shared" si="55"/>
        <v>-9.8470243125182488E-2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5811054</v>
      </c>
      <c r="E210" s="31">
        <v>6883624</v>
      </c>
      <c r="F210" s="31">
        <v>160609</v>
      </c>
      <c r="G210" s="36">
        <f t="shared" si="48"/>
        <v>2.7638531667404913E-2</v>
      </c>
      <c r="H210" s="31">
        <v>1354584</v>
      </c>
      <c r="I210" s="36">
        <f t="shared" si="49"/>
        <v>0.23310470011120185</v>
      </c>
      <c r="J210" s="31">
        <v>48162</v>
      </c>
      <c r="K210" s="36">
        <f t="shared" si="50"/>
        <v>6.9966052765229481E-3</v>
      </c>
      <c r="L210" s="31">
        <v>0</v>
      </c>
      <c r="M210" s="36">
        <f t="shared" si="51"/>
        <v>0</v>
      </c>
      <c r="N210" s="31">
        <f t="shared" si="52"/>
        <v>1563355</v>
      </c>
      <c r="O210" s="36">
        <f t="shared" si="53"/>
        <v>0.22711220136370028</v>
      </c>
      <c r="P210" s="31">
        <v>105414</v>
      </c>
      <c r="Q210" s="31">
        <v>3673639</v>
      </c>
      <c r="R210" s="31">
        <v>3445511</v>
      </c>
      <c r="S210" s="31">
        <v>498039</v>
      </c>
      <c r="T210" s="36">
        <f t="shared" si="54"/>
        <v>0.14454720939796739</v>
      </c>
      <c r="U210" s="36">
        <f t="shared" si="55"/>
        <v>-0.5431157151801469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19139856</v>
      </c>
      <c r="E211" s="31">
        <v>19259856</v>
      </c>
      <c r="F211" s="31">
        <v>39926</v>
      </c>
      <c r="G211" s="36">
        <f t="shared" si="48"/>
        <v>2.0860136042820804E-3</v>
      </c>
      <c r="H211" s="31">
        <v>27532</v>
      </c>
      <c r="I211" s="36">
        <f t="shared" si="49"/>
        <v>1.4384643228245813E-3</v>
      </c>
      <c r="J211" s="31">
        <v>31071</v>
      </c>
      <c r="K211" s="36">
        <f t="shared" si="50"/>
        <v>1.613251937086134E-3</v>
      </c>
      <c r="L211" s="31">
        <v>0</v>
      </c>
      <c r="M211" s="36">
        <f t="shared" si="51"/>
        <v>0</v>
      </c>
      <c r="N211" s="31">
        <f t="shared" si="52"/>
        <v>98529</v>
      </c>
      <c r="O211" s="36">
        <f t="shared" si="53"/>
        <v>5.1157703359775899E-3</v>
      </c>
      <c r="P211" s="31">
        <v>55144</v>
      </c>
      <c r="Q211" s="31">
        <v>2925718</v>
      </c>
      <c r="R211" s="31">
        <v>2975718</v>
      </c>
      <c r="S211" s="31">
        <v>157877</v>
      </c>
      <c r="T211" s="36">
        <f t="shared" si="54"/>
        <v>5.3055094602378318E-2</v>
      </c>
      <c r="U211" s="36">
        <f t="shared" si="55"/>
        <v>-0.43654794719280432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1265000</v>
      </c>
      <c r="E212" s="31">
        <v>2563400</v>
      </c>
      <c r="F212" s="31">
        <v>205756</v>
      </c>
      <c r="G212" s="36">
        <f t="shared" si="48"/>
        <v>0.16265296442687746</v>
      </c>
      <c r="H212" s="31">
        <v>144279</v>
      </c>
      <c r="I212" s="36">
        <f t="shared" si="49"/>
        <v>0.11405454545454545</v>
      </c>
      <c r="J212" s="31">
        <v>135552</v>
      </c>
      <c r="K212" s="36">
        <f t="shared" si="50"/>
        <v>5.2879769056721544E-2</v>
      </c>
      <c r="L212" s="31">
        <v>0</v>
      </c>
      <c r="M212" s="36">
        <f t="shared" si="51"/>
        <v>0</v>
      </c>
      <c r="N212" s="31">
        <f t="shared" si="52"/>
        <v>485587</v>
      </c>
      <c r="O212" s="36">
        <f t="shared" si="53"/>
        <v>0.18943083404852928</v>
      </c>
      <c r="P212" s="31">
        <v>370397</v>
      </c>
      <c r="Q212" s="31">
        <v>850000</v>
      </c>
      <c r="R212" s="31">
        <v>850000</v>
      </c>
      <c r="S212" s="31">
        <v>627618</v>
      </c>
      <c r="T212" s="36">
        <f t="shared" si="54"/>
        <v>0.73837411764705885</v>
      </c>
      <c r="U212" s="36">
        <f t="shared" si="55"/>
        <v>-0.63403591281786842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15825</v>
      </c>
      <c r="E213" s="31">
        <v>15825</v>
      </c>
      <c r="F213" s="31">
        <v>8322</v>
      </c>
      <c r="G213" s="36">
        <f t="shared" si="48"/>
        <v>0.52587677725118487</v>
      </c>
      <c r="H213" s="31">
        <v>-3926</v>
      </c>
      <c r="I213" s="36">
        <f t="shared" si="49"/>
        <v>-0.24808846761453396</v>
      </c>
      <c r="J213" s="31">
        <v>9485</v>
      </c>
      <c r="K213" s="36">
        <f t="shared" si="50"/>
        <v>0.59936808846761458</v>
      </c>
      <c r="L213" s="31">
        <v>0</v>
      </c>
      <c r="M213" s="36">
        <f t="shared" si="51"/>
        <v>0</v>
      </c>
      <c r="N213" s="31">
        <f t="shared" si="52"/>
        <v>13881</v>
      </c>
      <c r="O213" s="36">
        <f t="shared" si="53"/>
        <v>0.87715639810426538</v>
      </c>
      <c r="P213" s="31">
        <v>7973</v>
      </c>
      <c r="Q213" s="31">
        <v>15000</v>
      </c>
      <c r="R213" s="31">
        <v>15000</v>
      </c>
      <c r="S213" s="31">
        <v>21885</v>
      </c>
      <c r="T213" s="36">
        <f t="shared" si="54"/>
        <v>1.4590000000000001</v>
      </c>
      <c r="U213" s="36">
        <f t="shared" si="55"/>
        <v>0.18964003511852501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3404179</v>
      </c>
      <c r="E214" s="31">
        <v>3718080</v>
      </c>
      <c r="F214" s="31">
        <v>1104893</v>
      </c>
      <c r="G214" s="36">
        <f t="shared" si="48"/>
        <v>0.32456959519461226</v>
      </c>
      <c r="H214" s="31">
        <v>1016675</v>
      </c>
      <c r="I214" s="36">
        <f t="shared" si="49"/>
        <v>0.29865497672125935</v>
      </c>
      <c r="J214" s="31">
        <v>930043</v>
      </c>
      <c r="K214" s="36">
        <f t="shared" si="50"/>
        <v>0.25014066399862295</v>
      </c>
      <c r="L214" s="31">
        <v>0</v>
      </c>
      <c r="M214" s="36">
        <f t="shared" si="51"/>
        <v>0</v>
      </c>
      <c r="N214" s="31">
        <f t="shared" si="52"/>
        <v>3051611</v>
      </c>
      <c r="O214" s="36">
        <f t="shared" si="53"/>
        <v>0.82074915009897587</v>
      </c>
      <c r="P214" s="31">
        <v>720853</v>
      </c>
      <c r="Q214" s="31">
        <v>3232839</v>
      </c>
      <c r="R214" s="31">
        <v>3232839</v>
      </c>
      <c r="S214" s="31">
        <v>2760968</v>
      </c>
      <c r="T214" s="36">
        <f t="shared" si="54"/>
        <v>0.85403819986086538</v>
      </c>
      <c r="U214" s="36">
        <f t="shared" si="55"/>
        <v>0.29019786280975457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2506490</v>
      </c>
      <c r="E215" s="31">
        <v>450816305</v>
      </c>
      <c r="F215" s="31">
        <v>102440532</v>
      </c>
      <c r="G215" s="36">
        <f t="shared" si="48"/>
        <v>40.87011398409728</v>
      </c>
      <c r="H215" s="31">
        <v>130444770</v>
      </c>
      <c r="I215" s="36">
        <f t="shared" si="49"/>
        <v>52.042804878535321</v>
      </c>
      <c r="J215" s="31">
        <v>67420649</v>
      </c>
      <c r="K215" s="36">
        <f t="shared" si="50"/>
        <v>0.14955237477490971</v>
      </c>
      <c r="L215" s="31">
        <v>0</v>
      </c>
      <c r="M215" s="36">
        <f t="shared" si="51"/>
        <v>0</v>
      </c>
      <c r="N215" s="31">
        <f t="shared" si="52"/>
        <v>300305951</v>
      </c>
      <c r="O215" s="36">
        <f t="shared" si="53"/>
        <v>0.66613817572547651</v>
      </c>
      <c r="P215" s="31">
        <v>323103</v>
      </c>
      <c r="Q215" s="31">
        <v>4321030</v>
      </c>
      <c r="R215" s="31">
        <v>3104030</v>
      </c>
      <c r="S215" s="31">
        <v>2596805</v>
      </c>
      <c r="T215" s="36">
        <f t="shared" si="54"/>
        <v>0.83659146335570211</v>
      </c>
      <c r="U215" s="36">
        <f t="shared" si="55"/>
        <v>207.66611885374013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37856492</v>
      </c>
      <c r="E216" s="32">
        <f>SUM(E208:E215)</f>
        <v>489045444</v>
      </c>
      <c r="F216" s="32">
        <f>SUM(F208:F215)</f>
        <v>104362936</v>
      </c>
      <c r="G216" s="37">
        <f t="shared" si="48"/>
        <v>2.7568041962261058</v>
      </c>
      <c r="H216" s="32">
        <f>SUM(H208:H215)</f>
        <v>133884607</v>
      </c>
      <c r="I216" s="37">
        <f t="shared" si="49"/>
        <v>3.5366353279643556</v>
      </c>
      <c r="J216" s="32">
        <f>SUM(J208:J215)</f>
        <v>69193274</v>
      </c>
      <c r="K216" s="37">
        <f t="shared" si="50"/>
        <v>0.14148638914628148</v>
      </c>
      <c r="L216" s="32">
        <f>SUM(L208:L215)</f>
        <v>0</v>
      </c>
      <c r="M216" s="37">
        <f t="shared" si="51"/>
        <v>0</v>
      </c>
      <c r="N216" s="32">
        <f t="shared" si="52"/>
        <v>307440817</v>
      </c>
      <c r="O216" s="37">
        <f t="shared" si="53"/>
        <v>0.62865490471678942</v>
      </c>
      <c r="P216" s="32">
        <f>SUM(P208:P215)</f>
        <v>2158021</v>
      </c>
      <c r="Q216" s="32">
        <f>SUM(Q208:Q215)</f>
        <v>20675746</v>
      </c>
      <c r="R216" s="32">
        <f>SUM(R208:R215)</f>
        <v>19311172</v>
      </c>
      <c r="S216" s="32">
        <f>SUM(S208:S215)</f>
        <v>8530287</v>
      </c>
      <c r="T216" s="37">
        <f t="shared" si="54"/>
        <v>0.44172808361916099</v>
      </c>
      <c r="U216" s="37">
        <f t="shared" si="55"/>
        <v>31.063299662051485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1572000</v>
      </c>
      <c r="E217" s="31">
        <v>1572000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31910449</v>
      </c>
      <c r="E218" s="31">
        <v>29130075</v>
      </c>
      <c r="F218" s="31">
        <v>4062429</v>
      </c>
      <c r="G218" s="36">
        <f t="shared" si="48"/>
        <v>0.12730717139078801</v>
      </c>
      <c r="H218" s="31">
        <v>3959071</v>
      </c>
      <c r="I218" s="36">
        <f t="shared" si="49"/>
        <v>0.12406816964562298</v>
      </c>
      <c r="J218" s="31">
        <v>4085644</v>
      </c>
      <c r="K218" s="36">
        <f t="shared" si="50"/>
        <v>0.14025518300244677</v>
      </c>
      <c r="L218" s="31">
        <v>0</v>
      </c>
      <c r="M218" s="36">
        <f t="shared" si="51"/>
        <v>0</v>
      </c>
      <c r="N218" s="31">
        <f t="shared" si="52"/>
        <v>12107144</v>
      </c>
      <c r="O218" s="36">
        <f t="shared" si="53"/>
        <v>0.41562350937991061</v>
      </c>
      <c r="P218" s="31">
        <v>3633663</v>
      </c>
      <c r="Q218" s="31">
        <v>22687426</v>
      </c>
      <c r="R218" s="31">
        <v>24560297</v>
      </c>
      <c r="S218" s="31">
        <v>12757699</v>
      </c>
      <c r="T218" s="36">
        <f t="shared" si="54"/>
        <v>0.51944400346624475</v>
      </c>
      <c r="U218" s="36">
        <f t="shared" si="55"/>
        <v>0.12438715422976765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5805664</v>
      </c>
      <c r="E219" s="31">
        <v>5805664</v>
      </c>
      <c r="F219" s="31">
        <v>1239972</v>
      </c>
      <c r="G219" s="36">
        <f t="shared" si="48"/>
        <v>0.21357970423365871</v>
      </c>
      <c r="H219" s="31">
        <v>844920</v>
      </c>
      <c r="I219" s="36">
        <f t="shared" si="49"/>
        <v>0.14553374084342463</v>
      </c>
      <c r="J219" s="31">
        <v>1658812</v>
      </c>
      <c r="K219" s="36">
        <f t="shared" si="50"/>
        <v>0.2857230456326787</v>
      </c>
      <c r="L219" s="31">
        <v>0</v>
      </c>
      <c r="M219" s="36">
        <f t="shared" si="51"/>
        <v>0</v>
      </c>
      <c r="N219" s="31">
        <f t="shared" si="52"/>
        <v>3743704</v>
      </c>
      <c r="O219" s="36">
        <f t="shared" si="53"/>
        <v>0.64483649070976201</v>
      </c>
      <c r="P219" s="31">
        <v>796580</v>
      </c>
      <c r="Q219" s="31">
        <v>5657028</v>
      </c>
      <c r="R219" s="31">
        <v>5657028</v>
      </c>
      <c r="S219" s="31">
        <v>3898593</v>
      </c>
      <c r="T219" s="36">
        <f t="shared" si="54"/>
        <v>0.6891592192932402</v>
      </c>
      <c r="U219" s="36">
        <f t="shared" si="55"/>
        <v>1.0824173341032917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4426487</v>
      </c>
      <c r="E220" s="31">
        <v>6316854</v>
      </c>
      <c r="F220" s="31">
        <v>753537</v>
      </c>
      <c r="G220" s="36">
        <f t="shared" si="48"/>
        <v>0.17023364125998788</v>
      </c>
      <c r="H220" s="31">
        <v>1726495</v>
      </c>
      <c r="I220" s="36">
        <f t="shared" si="49"/>
        <v>0.3900372914231986</v>
      </c>
      <c r="J220" s="31">
        <v>2571363</v>
      </c>
      <c r="K220" s="36">
        <f t="shared" si="50"/>
        <v>0.40706386438565778</v>
      </c>
      <c r="L220" s="31">
        <v>0</v>
      </c>
      <c r="M220" s="36">
        <f t="shared" si="51"/>
        <v>0</v>
      </c>
      <c r="N220" s="31">
        <f t="shared" si="52"/>
        <v>5051395</v>
      </c>
      <c r="O220" s="36">
        <f t="shared" si="53"/>
        <v>0.79966942405190944</v>
      </c>
      <c r="P220" s="31">
        <v>226717</v>
      </c>
      <c r="Q220" s="31">
        <v>5188992</v>
      </c>
      <c r="R220" s="31">
        <v>2798249</v>
      </c>
      <c r="S220" s="31">
        <v>717831</v>
      </c>
      <c r="T220" s="36">
        <f t="shared" si="54"/>
        <v>0.25652863630077238</v>
      </c>
      <c r="U220" s="36">
        <f t="shared" si="55"/>
        <v>10.341729998191578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8671824</v>
      </c>
      <c r="E221" s="31">
        <v>7376835</v>
      </c>
      <c r="F221" s="31">
        <v>708018</v>
      </c>
      <c r="G221" s="36">
        <f t="shared" si="48"/>
        <v>8.1645799084483259E-2</v>
      </c>
      <c r="H221" s="31">
        <v>3970513</v>
      </c>
      <c r="I221" s="36">
        <f t="shared" si="49"/>
        <v>0.45786365129181589</v>
      </c>
      <c r="J221" s="31">
        <v>100674</v>
      </c>
      <c r="K221" s="36">
        <f t="shared" si="50"/>
        <v>1.3647316227081126E-2</v>
      </c>
      <c r="L221" s="31">
        <v>0</v>
      </c>
      <c r="M221" s="36">
        <f t="shared" si="51"/>
        <v>0</v>
      </c>
      <c r="N221" s="31">
        <f t="shared" si="52"/>
        <v>4779205</v>
      </c>
      <c r="O221" s="36">
        <f t="shared" si="53"/>
        <v>0.64786659861580198</v>
      </c>
      <c r="P221" s="31">
        <v>1170581</v>
      </c>
      <c r="Q221" s="31">
        <v>7568366</v>
      </c>
      <c r="R221" s="31">
        <v>8275701</v>
      </c>
      <c r="S221" s="31">
        <v>3623953</v>
      </c>
      <c r="T221" s="36">
        <f t="shared" si="54"/>
        <v>0.43790284351742531</v>
      </c>
      <c r="U221" s="36">
        <f t="shared" si="55"/>
        <v>-0.91399655384804634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51257</v>
      </c>
      <c r="E222" s="31">
        <v>66257</v>
      </c>
      <c r="F222" s="31">
        <v>6385</v>
      </c>
      <c r="G222" s="36">
        <f t="shared" si="48"/>
        <v>0.12456835163977603</v>
      </c>
      <c r="H222" s="31">
        <v>9579</v>
      </c>
      <c r="I222" s="36">
        <f t="shared" si="49"/>
        <v>0.18688179175527245</v>
      </c>
      <c r="J222" s="31">
        <v>11169</v>
      </c>
      <c r="K222" s="36">
        <f t="shared" si="50"/>
        <v>0.1685708679837602</v>
      </c>
      <c r="L222" s="31">
        <v>0</v>
      </c>
      <c r="M222" s="36">
        <f t="shared" si="51"/>
        <v>0</v>
      </c>
      <c r="N222" s="31">
        <f t="shared" si="52"/>
        <v>27133</v>
      </c>
      <c r="O222" s="36">
        <f t="shared" si="53"/>
        <v>0.40951144784701993</v>
      </c>
      <c r="P222" s="31">
        <v>17444</v>
      </c>
      <c r="Q222" s="31">
        <v>34008</v>
      </c>
      <c r="R222" s="31">
        <v>49008</v>
      </c>
      <c r="S222" s="31">
        <v>41950</v>
      </c>
      <c r="T222" s="36">
        <f t="shared" si="54"/>
        <v>0.8559826967025792</v>
      </c>
      <c r="U222" s="36">
        <f t="shared" si="55"/>
        <v>-0.35972254070167398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472094000</v>
      </c>
      <c r="E223" s="31">
        <v>442094000</v>
      </c>
      <c r="F223" s="31">
        <v>89724603</v>
      </c>
      <c r="G223" s="36">
        <f t="shared" si="48"/>
        <v>0.19005664761678817</v>
      </c>
      <c r="H223" s="31">
        <v>135989224</v>
      </c>
      <c r="I223" s="36">
        <f t="shared" si="49"/>
        <v>0.28805539574745709</v>
      </c>
      <c r="J223" s="31">
        <v>125201525</v>
      </c>
      <c r="K223" s="36">
        <f t="shared" si="50"/>
        <v>0.28320114048143608</v>
      </c>
      <c r="L223" s="31">
        <v>0</v>
      </c>
      <c r="M223" s="36">
        <f t="shared" si="51"/>
        <v>0</v>
      </c>
      <c r="N223" s="31">
        <f t="shared" si="52"/>
        <v>350915352</v>
      </c>
      <c r="O223" s="36">
        <f t="shared" si="53"/>
        <v>0.79375732762715623</v>
      </c>
      <c r="P223" s="31">
        <v>72956519</v>
      </c>
      <c r="Q223" s="31">
        <v>197315000</v>
      </c>
      <c r="R223" s="31">
        <v>302878000</v>
      </c>
      <c r="S223" s="31">
        <v>104878380</v>
      </c>
      <c r="T223" s="36">
        <f t="shared" si="54"/>
        <v>0.34627269065432287</v>
      </c>
      <c r="U223" s="36">
        <f t="shared" si="55"/>
        <v>0.71611155132004045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524531681</v>
      </c>
      <c r="E224" s="32">
        <f>SUM(E217:E223)</f>
        <v>492361685</v>
      </c>
      <c r="F224" s="32">
        <f>SUM(F217:F223)</f>
        <v>96494944</v>
      </c>
      <c r="G224" s="37">
        <f t="shared" si="48"/>
        <v>0.1839639958753988</v>
      </c>
      <c r="H224" s="32">
        <f>SUM(H217:H223)</f>
        <v>146499802</v>
      </c>
      <c r="I224" s="37">
        <f t="shared" si="49"/>
        <v>0.2792963843875047</v>
      </c>
      <c r="J224" s="32">
        <f>SUM(J217:J223)</f>
        <v>133629187</v>
      </c>
      <c r="K224" s="37">
        <f t="shared" si="50"/>
        <v>0.2714045204390752</v>
      </c>
      <c r="L224" s="32">
        <f>SUM(L217:L223)</f>
        <v>0</v>
      </c>
      <c r="M224" s="37">
        <f t="shared" si="51"/>
        <v>0</v>
      </c>
      <c r="N224" s="32">
        <f t="shared" si="52"/>
        <v>376623933</v>
      </c>
      <c r="O224" s="37">
        <f t="shared" si="53"/>
        <v>0.7649334716205628</v>
      </c>
      <c r="P224" s="32">
        <f>SUM(P217:P223)</f>
        <v>78801504</v>
      </c>
      <c r="Q224" s="32">
        <f>SUM(Q217:Q223)</f>
        <v>238450820</v>
      </c>
      <c r="R224" s="32">
        <f>SUM(R217:R223)</f>
        <v>344218283</v>
      </c>
      <c r="S224" s="32">
        <f>SUM(S217:S223)</f>
        <v>125918406</v>
      </c>
      <c r="T224" s="37">
        <f t="shared" si="54"/>
        <v>0.36580975566599988</v>
      </c>
      <c r="U224" s="37">
        <f t="shared" si="55"/>
        <v>0.69576949952630351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37660000</v>
      </c>
      <c r="E225" s="31">
        <v>37660000</v>
      </c>
      <c r="F225" s="31">
        <v>233894</v>
      </c>
      <c r="G225" s="36">
        <f t="shared" si="48"/>
        <v>6.2106744556558683E-3</v>
      </c>
      <c r="H225" s="31">
        <v>451558</v>
      </c>
      <c r="I225" s="36">
        <f t="shared" si="49"/>
        <v>1.1990387679235263E-2</v>
      </c>
      <c r="J225" s="31">
        <v>832232</v>
      </c>
      <c r="K225" s="36">
        <f t="shared" si="50"/>
        <v>2.2098566117896973E-2</v>
      </c>
      <c r="L225" s="31">
        <v>0</v>
      </c>
      <c r="M225" s="36">
        <f t="shared" si="51"/>
        <v>0</v>
      </c>
      <c r="N225" s="31">
        <f t="shared" si="52"/>
        <v>1517684</v>
      </c>
      <c r="O225" s="36">
        <f t="shared" si="53"/>
        <v>4.0299628252788107E-2</v>
      </c>
      <c r="P225" s="31">
        <v>1620318</v>
      </c>
      <c r="Q225" s="31">
        <v>30565152</v>
      </c>
      <c r="R225" s="31">
        <v>30565152</v>
      </c>
      <c r="S225" s="31">
        <v>9052929</v>
      </c>
      <c r="T225" s="36">
        <f t="shared" si="54"/>
        <v>0.29618465499533586</v>
      </c>
      <c r="U225" s="36">
        <f t="shared" si="55"/>
        <v>-0.4863773654307364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15324992</v>
      </c>
      <c r="E226" s="31">
        <v>17620457</v>
      </c>
      <c r="F226" s="31">
        <v>2749834</v>
      </c>
      <c r="G226" s="36">
        <f t="shared" si="48"/>
        <v>0.17943461242916148</v>
      </c>
      <c r="H226" s="31">
        <v>3763776</v>
      </c>
      <c r="I226" s="36">
        <f t="shared" si="49"/>
        <v>0.24559725708176552</v>
      </c>
      <c r="J226" s="31">
        <v>7310573</v>
      </c>
      <c r="K226" s="36">
        <f t="shared" si="50"/>
        <v>0.41489122557945007</v>
      </c>
      <c r="L226" s="31">
        <v>0</v>
      </c>
      <c r="M226" s="36">
        <f t="shared" si="51"/>
        <v>0</v>
      </c>
      <c r="N226" s="31">
        <f t="shared" si="52"/>
        <v>13824183</v>
      </c>
      <c r="O226" s="36">
        <f t="shared" si="53"/>
        <v>0.78455303401041188</v>
      </c>
      <c r="P226" s="31">
        <v>2244756</v>
      </c>
      <c r="Q226" s="31">
        <v>11354121</v>
      </c>
      <c r="R226" s="31">
        <v>9497143</v>
      </c>
      <c r="S226" s="31">
        <v>7015362</v>
      </c>
      <c r="T226" s="36">
        <f t="shared" si="54"/>
        <v>0.73868130657819941</v>
      </c>
      <c r="U226" s="36">
        <f t="shared" si="55"/>
        <v>2.2567339167374985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341956</v>
      </c>
      <c r="E227" s="31">
        <v>444249</v>
      </c>
      <c r="F227" s="31">
        <v>13345</v>
      </c>
      <c r="G227" s="36">
        <f t="shared" si="48"/>
        <v>3.9025488659359682E-2</v>
      </c>
      <c r="H227" s="31">
        <v>13614</v>
      </c>
      <c r="I227" s="36">
        <f t="shared" si="49"/>
        <v>3.981213957351238E-2</v>
      </c>
      <c r="J227" s="31">
        <v>53468</v>
      </c>
      <c r="K227" s="36">
        <f t="shared" si="50"/>
        <v>0.1203559265186866</v>
      </c>
      <c r="L227" s="31">
        <v>0</v>
      </c>
      <c r="M227" s="36">
        <f t="shared" si="51"/>
        <v>0</v>
      </c>
      <c r="N227" s="31">
        <f t="shared" si="52"/>
        <v>80427</v>
      </c>
      <c r="O227" s="36">
        <f t="shared" si="53"/>
        <v>0.18104036249940911</v>
      </c>
      <c r="P227" s="31">
        <v>80421</v>
      </c>
      <c r="Q227" s="31">
        <v>87189650</v>
      </c>
      <c r="R227" s="31">
        <v>87189650</v>
      </c>
      <c r="S227" s="31">
        <v>87442</v>
      </c>
      <c r="T227" s="36">
        <f t="shared" si="54"/>
        <v>1.0028942655464267E-3</v>
      </c>
      <c r="U227" s="36">
        <f t="shared" si="55"/>
        <v>-0.33514877954763056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15854062</v>
      </c>
      <c r="E228" s="31">
        <v>13645512</v>
      </c>
      <c r="F228" s="31">
        <v>7476627</v>
      </c>
      <c r="G228" s="36">
        <f t="shared" si="48"/>
        <v>0.47159062453521378</v>
      </c>
      <c r="H228" s="31">
        <v>8361029</v>
      </c>
      <c r="I228" s="36">
        <f t="shared" si="49"/>
        <v>0.52737456179999798</v>
      </c>
      <c r="J228" s="31">
        <v>2048411</v>
      </c>
      <c r="K228" s="36">
        <f t="shared" si="50"/>
        <v>0.15011609677965912</v>
      </c>
      <c r="L228" s="31">
        <v>0</v>
      </c>
      <c r="M228" s="36">
        <f t="shared" si="51"/>
        <v>0</v>
      </c>
      <c r="N228" s="31">
        <f t="shared" si="52"/>
        <v>17886067</v>
      </c>
      <c r="O228" s="36">
        <f t="shared" si="53"/>
        <v>1.3107655469432</v>
      </c>
      <c r="P228" s="31">
        <v>2127545</v>
      </c>
      <c r="Q228" s="31">
        <v>16553874</v>
      </c>
      <c r="R228" s="31">
        <v>16556874</v>
      </c>
      <c r="S228" s="31">
        <v>14620417</v>
      </c>
      <c r="T228" s="36">
        <f t="shared" si="54"/>
        <v>0.88304211290126389</v>
      </c>
      <c r="U228" s="36">
        <f t="shared" si="55"/>
        <v>-3.7194982949831812E-2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69181010</v>
      </c>
      <c r="E230" s="32">
        <f>SUM(E225:E229)</f>
        <v>69370218</v>
      </c>
      <c r="F230" s="32">
        <f>SUM(F225:F229)</f>
        <v>10473700</v>
      </c>
      <c r="G230" s="37">
        <f t="shared" si="48"/>
        <v>0.15139559251881404</v>
      </c>
      <c r="H230" s="32">
        <f>SUM(H225:H229)</f>
        <v>12589977</v>
      </c>
      <c r="I230" s="37">
        <f t="shared" si="49"/>
        <v>0.18198602477760878</v>
      </c>
      <c r="J230" s="32">
        <f>SUM(J225:J229)</f>
        <v>10244684</v>
      </c>
      <c r="K230" s="37">
        <f t="shared" si="50"/>
        <v>0.14768130035284019</v>
      </c>
      <c r="L230" s="32">
        <f>SUM(L225:L229)</f>
        <v>0</v>
      </c>
      <c r="M230" s="37">
        <f t="shared" si="51"/>
        <v>0</v>
      </c>
      <c r="N230" s="32">
        <f t="shared" si="52"/>
        <v>33308361</v>
      </c>
      <c r="O230" s="37">
        <f t="shared" si="53"/>
        <v>0.48015361577788324</v>
      </c>
      <c r="P230" s="32">
        <f>SUM(P225:P229)</f>
        <v>6073040</v>
      </c>
      <c r="Q230" s="32">
        <f>SUM(Q225:Q229)</f>
        <v>145662797</v>
      </c>
      <c r="R230" s="32">
        <f>SUM(R225:R229)</f>
        <v>143808819</v>
      </c>
      <c r="S230" s="32">
        <f>SUM(S225:S229)</f>
        <v>30776150</v>
      </c>
      <c r="T230" s="37">
        <f t="shared" si="54"/>
        <v>0.21400738990840332</v>
      </c>
      <c r="U230" s="37">
        <f t="shared" si="55"/>
        <v>0.68691199135852887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631569183</v>
      </c>
      <c r="E231" s="32">
        <f>SUM(E208:E215,E217:E223,E225:E229)</f>
        <v>1050777347</v>
      </c>
      <c r="F231" s="32">
        <f>SUM(F208:F215,F217:F223,F225:F229)</f>
        <v>211331580</v>
      </c>
      <c r="G231" s="37">
        <f t="shared" si="48"/>
        <v>0.33461350820849028</v>
      </c>
      <c r="H231" s="32">
        <f>SUM(H208:H215,H217:H223,H225:H229)</f>
        <v>292974386</v>
      </c>
      <c r="I231" s="37">
        <f t="shared" si="49"/>
        <v>0.46388328291819142</v>
      </c>
      <c r="J231" s="32">
        <f>SUM(J208:J215,J217:J223,J225:J229)</f>
        <v>213067145</v>
      </c>
      <c r="K231" s="37">
        <f t="shared" si="50"/>
        <v>0.20277097294523233</v>
      </c>
      <c r="L231" s="32">
        <f>SUM(L208:L215,L217:L223,L225:L229)</f>
        <v>0</v>
      </c>
      <c r="M231" s="37">
        <f t="shared" si="51"/>
        <v>0</v>
      </c>
      <c r="N231" s="32">
        <f t="shared" si="52"/>
        <v>717373111</v>
      </c>
      <c r="O231" s="37">
        <f t="shared" si="53"/>
        <v>0.68270705782544816</v>
      </c>
      <c r="P231" s="32">
        <f>SUM(P208:P215,P217:P223,P225:P229)</f>
        <v>87032565</v>
      </c>
      <c r="Q231" s="32">
        <f>SUM(Q208:Q215,Q217:Q223,Q225:Q229)</f>
        <v>404789363</v>
      </c>
      <c r="R231" s="32">
        <f>SUM(R208:R215,R217:R223,R225:R229)</f>
        <v>507338274</v>
      </c>
      <c r="S231" s="32">
        <f>SUM(S208:S215,S217:S223,S225:S229)</f>
        <v>165224843</v>
      </c>
      <c r="T231" s="37">
        <f t="shared" si="54"/>
        <v>0.32566997498004657</v>
      </c>
      <c r="U231" s="37">
        <f t="shared" si="55"/>
        <v>1.4481312828135078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5943865</v>
      </c>
      <c r="E234" s="31">
        <v>5943865</v>
      </c>
      <c r="F234" s="31">
        <v>1190504</v>
      </c>
      <c r="G234" s="36">
        <f t="shared" ref="G234:G260" si="56">IF(($D234     =0),0,($F234     /$D234     ))</f>
        <v>0.20029122464928123</v>
      </c>
      <c r="H234" s="31">
        <v>922124</v>
      </c>
      <c r="I234" s="36">
        <f t="shared" ref="I234:I260" si="57">IF(($D234     =0),0,($H234     /$D234     ))</f>
        <v>0.15513878595829481</v>
      </c>
      <c r="J234" s="31">
        <v>2336725</v>
      </c>
      <c r="K234" s="36">
        <f t="shared" ref="K234:K260" si="58">IF(($E234     =0),0,($J234     /$E234     ))</f>
        <v>0.39313224644234013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4449353</v>
      </c>
      <c r="O234" s="36">
        <f t="shared" ref="O234:O260" si="61">IF(($E234     =0),0,($N234     /$E234     ))</f>
        <v>0.74856225704991619</v>
      </c>
      <c r="P234" s="31">
        <v>0</v>
      </c>
      <c r="Q234" s="31">
        <v>6584000</v>
      </c>
      <c r="R234" s="31">
        <v>6584000</v>
      </c>
      <c r="S234" s="31">
        <v>130</v>
      </c>
      <c r="T234" s="36">
        <f t="shared" ref="T234:T260" si="62">IF(($R234     =0),0,($S234     /$R234     ))</f>
        <v>1.9744835965978128E-5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13433928</v>
      </c>
      <c r="E235" s="31">
        <v>13433928</v>
      </c>
      <c r="F235" s="31">
        <v>1312009</v>
      </c>
      <c r="G235" s="36">
        <f t="shared" si="56"/>
        <v>9.7663840389795156E-2</v>
      </c>
      <c r="H235" s="31">
        <v>1426501</v>
      </c>
      <c r="I235" s="36">
        <f t="shared" si="57"/>
        <v>0.10618644077889952</v>
      </c>
      <c r="J235" s="31">
        <v>975705</v>
      </c>
      <c r="K235" s="36">
        <f t="shared" si="58"/>
        <v>7.2629911370672817E-2</v>
      </c>
      <c r="L235" s="31">
        <v>0</v>
      </c>
      <c r="M235" s="36">
        <f t="shared" si="59"/>
        <v>0</v>
      </c>
      <c r="N235" s="31">
        <f t="shared" si="60"/>
        <v>3714215</v>
      </c>
      <c r="O235" s="36">
        <f t="shared" si="61"/>
        <v>0.27648019253936751</v>
      </c>
      <c r="P235" s="31">
        <v>1150182</v>
      </c>
      <c r="Q235" s="31">
        <v>13561660</v>
      </c>
      <c r="R235" s="31">
        <v>13561660</v>
      </c>
      <c r="S235" s="31">
        <v>3653369</v>
      </c>
      <c r="T235" s="36">
        <f t="shared" si="62"/>
        <v>0.26938951426300323</v>
      </c>
      <c r="U235" s="36">
        <f t="shared" si="63"/>
        <v>-0.15169512303270261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27427065</v>
      </c>
      <c r="E236" s="31">
        <v>25609065</v>
      </c>
      <c r="F236" s="31">
        <v>2705071</v>
      </c>
      <c r="G236" s="36">
        <f t="shared" si="56"/>
        <v>9.8627797031873438E-2</v>
      </c>
      <c r="H236" s="31">
        <v>5099619</v>
      </c>
      <c r="I236" s="36">
        <f t="shared" si="57"/>
        <v>0.18593382120908672</v>
      </c>
      <c r="J236" s="31">
        <v>3751810</v>
      </c>
      <c r="K236" s="36">
        <f t="shared" si="58"/>
        <v>0.14650320111257478</v>
      </c>
      <c r="L236" s="31">
        <v>0</v>
      </c>
      <c r="M236" s="36">
        <f t="shared" si="59"/>
        <v>0</v>
      </c>
      <c r="N236" s="31">
        <f t="shared" si="60"/>
        <v>11556500</v>
      </c>
      <c r="O236" s="36">
        <f t="shared" si="61"/>
        <v>0.45126598725880857</v>
      </c>
      <c r="P236" s="31">
        <v>4368566</v>
      </c>
      <c r="Q236" s="31">
        <v>28397095</v>
      </c>
      <c r="R236" s="31">
        <v>27024944</v>
      </c>
      <c r="S236" s="31">
        <v>14770231</v>
      </c>
      <c r="T236" s="36">
        <f t="shared" si="62"/>
        <v>0.54654066998251694</v>
      </c>
      <c r="U236" s="36">
        <f t="shared" si="63"/>
        <v>-0.14118042396520969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432628</v>
      </c>
      <c r="E237" s="31">
        <v>306184</v>
      </c>
      <c r="F237" s="31">
        <v>18398</v>
      </c>
      <c r="G237" s="36">
        <f t="shared" si="56"/>
        <v>4.2526142552030841E-2</v>
      </c>
      <c r="H237" s="31">
        <v>14254</v>
      </c>
      <c r="I237" s="36">
        <f t="shared" si="57"/>
        <v>3.2947474504655266E-2</v>
      </c>
      <c r="J237" s="31">
        <v>10157</v>
      </c>
      <c r="K237" s="36">
        <f t="shared" si="58"/>
        <v>3.3172863376270477E-2</v>
      </c>
      <c r="L237" s="31">
        <v>0</v>
      </c>
      <c r="M237" s="36">
        <f t="shared" si="59"/>
        <v>0</v>
      </c>
      <c r="N237" s="31">
        <f t="shared" si="60"/>
        <v>42809</v>
      </c>
      <c r="O237" s="36">
        <f t="shared" si="61"/>
        <v>0.13981462127348263</v>
      </c>
      <c r="P237" s="31">
        <v>27760</v>
      </c>
      <c r="Q237" s="31">
        <v>343254</v>
      </c>
      <c r="R237" s="31">
        <v>370254</v>
      </c>
      <c r="S237" s="31">
        <v>55894</v>
      </c>
      <c r="T237" s="36">
        <f t="shared" si="62"/>
        <v>0.15096123201910039</v>
      </c>
      <c r="U237" s="36">
        <f t="shared" si="63"/>
        <v>-0.63411383285302592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8097210</v>
      </c>
      <c r="E238" s="31">
        <v>6127733</v>
      </c>
      <c r="F238" s="31">
        <v>1581396</v>
      </c>
      <c r="G238" s="36">
        <f t="shared" si="56"/>
        <v>0.19530134453719245</v>
      </c>
      <c r="H238" s="31">
        <v>1439174</v>
      </c>
      <c r="I238" s="36">
        <f t="shared" si="57"/>
        <v>0.17773702299927999</v>
      </c>
      <c r="J238" s="31">
        <v>900089</v>
      </c>
      <c r="K238" s="36">
        <f t="shared" si="58"/>
        <v>0.14688776420251992</v>
      </c>
      <c r="L238" s="31">
        <v>0</v>
      </c>
      <c r="M238" s="36">
        <f t="shared" si="59"/>
        <v>0</v>
      </c>
      <c r="N238" s="31">
        <f t="shared" si="60"/>
        <v>3920659</v>
      </c>
      <c r="O238" s="36">
        <f t="shared" si="61"/>
        <v>0.63982210060392641</v>
      </c>
      <c r="P238" s="31">
        <v>3094848</v>
      </c>
      <c r="Q238" s="31">
        <v>6027117</v>
      </c>
      <c r="R238" s="31">
        <v>4742116</v>
      </c>
      <c r="S238" s="31">
        <v>3131598</v>
      </c>
      <c r="T238" s="36">
        <f t="shared" si="62"/>
        <v>0.66037988104888201</v>
      </c>
      <c r="U238" s="36">
        <f t="shared" si="63"/>
        <v>-0.70916536127137753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55334696</v>
      </c>
      <c r="E240" s="32">
        <f>SUM(E234:E239)</f>
        <v>51420775</v>
      </c>
      <c r="F240" s="32">
        <f>SUM(F234:F239)</f>
        <v>6807378</v>
      </c>
      <c r="G240" s="37">
        <f t="shared" si="56"/>
        <v>0.1230218740155363</v>
      </c>
      <c r="H240" s="32">
        <f>SUM(H234:H239)</f>
        <v>8901672</v>
      </c>
      <c r="I240" s="37">
        <f t="shared" si="57"/>
        <v>0.16086962870456539</v>
      </c>
      <c r="J240" s="32">
        <f>SUM(J234:J239)</f>
        <v>7974486</v>
      </c>
      <c r="K240" s="37">
        <f t="shared" si="58"/>
        <v>0.15508296014597212</v>
      </c>
      <c r="L240" s="32">
        <f>SUM(L234:L239)</f>
        <v>0</v>
      </c>
      <c r="M240" s="37">
        <f t="shared" si="59"/>
        <v>0</v>
      </c>
      <c r="N240" s="32">
        <f t="shared" si="60"/>
        <v>23683536</v>
      </c>
      <c r="O240" s="37">
        <f t="shared" si="61"/>
        <v>0.46058302310690574</v>
      </c>
      <c r="P240" s="32">
        <f>SUM(P234:P239)</f>
        <v>8641356</v>
      </c>
      <c r="Q240" s="32">
        <f>SUM(Q234:Q239)</f>
        <v>54913126</v>
      </c>
      <c r="R240" s="32">
        <f>SUM(R234:R239)</f>
        <v>52282974</v>
      </c>
      <c r="S240" s="32">
        <f>SUM(S234:S239)</f>
        <v>21611222</v>
      </c>
      <c r="T240" s="37">
        <f t="shared" si="62"/>
        <v>0.41335104617422874</v>
      </c>
      <c r="U240" s="37">
        <f t="shared" si="63"/>
        <v>-7.7171916074282754E-2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6450684</v>
      </c>
      <c r="E241" s="31">
        <v>10030692</v>
      </c>
      <c r="F241" s="31">
        <v>10828837</v>
      </c>
      <c r="G241" s="36">
        <f t="shared" si="56"/>
        <v>1.678711435872537</v>
      </c>
      <c r="H241" s="31">
        <v>432728</v>
      </c>
      <c r="I241" s="36">
        <f t="shared" si="57"/>
        <v>6.7082498538139523E-2</v>
      </c>
      <c r="J241" s="31">
        <v>5834706</v>
      </c>
      <c r="K241" s="36">
        <f t="shared" si="58"/>
        <v>0.58168529150331805</v>
      </c>
      <c r="L241" s="31">
        <v>0</v>
      </c>
      <c r="M241" s="36">
        <f t="shared" si="59"/>
        <v>0</v>
      </c>
      <c r="N241" s="31">
        <f t="shared" si="60"/>
        <v>17096271</v>
      </c>
      <c r="O241" s="36">
        <f t="shared" si="61"/>
        <v>1.7043959678953355</v>
      </c>
      <c r="P241" s="31">
        <v>7987883</v>
      </c>
      <c r="Q241" s="31">
        <v>33250983</v>
      </c>
      <c r="R241" s="31">
        <v>33841497</v>
      </c>
      <c r="S241" s="31">
        <v>27164996</v>
      </c>
      <c r="T241" s="36">
        <f t="shared" si="62"/>
        <v>0.80271259867729849</v>
      </c>
      <c r="U241" s="36">
        <f t="shared" si="63"/>
        <v>-0.26955540034825243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19623560</v>
      </c>
      <c r="E243" s="31">
        <v>19623560</v>
      </c>
      <c r="F243" s="31">
        <v>379658</v>
      </c>
      <c r="G243" s="36">
        <f t="shared" si="56"/>
        <v>1.9347050178458954E-2</v>
      </c>
      <c r="H243" s="31">
        <v>421881</v>
      </c>
      <c r="I243" s="36">
        <f t="shared" si="57"/>
        <v>2.1498698503227751E-2</v>
      </c>
      <c r="J243" s="31">
        <v>246811</v>
      </c>
      <c r="K243" s="36">
        <f t="shared" si="58"/>
        <v>1.2577279555799254E-2</v>
      </c>
      <c r="L243" s="31">
        <v>0</v>
      </c>
      <c r="M243" s="36">
        <f t="shared" si="59"/>
        <v>0</v>
      </c>
      <c r="N243" s="31">
        <f t="shared" si="60"/>
        <v>1048350</v>
      </c>
      <c r="O243" s="36">
        <f t="shared" si="61"/>
        <v>5.3423028237485959E-2</v>
      </c>
      <c r="P243" s="31">
        <v>3233196</v>
      </c>
      <c r="Q243" s="31">
        <v>22476168</v>
      </c>
      <c r="R243" s="31">
        <v>22476168</v>
      </c>
      <c r="S243" s="31">
        <v>11643896</v>
      </c>
      <c r="T243" s="36">
        <f t="shared" si="62"/>
        <v>0.51805521297046719</v>
      </c>
      <c r="U243" s="36">
        <f t="shared" si="63"/>
        <v>-0.92366345869535904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9280000</v>
      </c>
      <c r="E244" s="31">
        <v>9280000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8891245</v>
      </c>
      <c r="R244" s="31">
        <v>8891245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18391644</v>
      </c>
      <c r="E245" s="31">
        <v>5515596</v>
      </c>
      <c r="F245" s="31">
        <v>1254162</v>
      </c>
      <c r="G245" s="36">
        <f t="shared" si="56"/>
        <v>6.8191946299091047E-2</v>
      </c>
      <c r="H245" s="31">
        <v>1000267</v>
      </c>
      <c r="I245" s="36">
        <f t="shared" si="57"/>
        <v>5.4387035764720107E-2</v>
      </c>
      <c r="J245" s="31">
        <v>887057</v>
      </c>
      <c r="K245" s="36">
        <f t="shared" si="58"/>
        <v>0.16082704389516564</v>
      </c>
      <c r="L245" s="31">
        <v>0</v>
      </c>
      <c r="M245" s="36">
        <f t="shared" si="59"/>
        <v>0</v>
      </c>
      <c r="N245" s="31">
        <f t="shared" si="60"/>
        <v>3141486</v>
      </c>
      <c r="O245" s="36">
        <f t="shared" si="61"/>
        <v>0.56956419578228712</v>
      </c>
      <c r="P245" s="31">
        <v>2745211</v>
      </c>
      <c r="Q245" s="31">
        <v>29809210</v>
      </c>
      <c r="R245" s="31">
        <v>15329208</v>
      </c>
      <c r="S245" s="31">
        <v>10271818</v>
      </c>
      <c r="T245" s="36">
        <f t="shared" si="62"/>
        <v>0.67008145495840354</v>
      </c>
      <c r="U245" s="36">
        <f t="shared" si="63"/>
        <v>-0.67687110389693173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11929824</v>
      </c>
      <c r="E246" s="31">
        <v>11929824</v>
      </c>
      <c r="F246" s="31">
        <v>1125846</v>
      </c>
      <c r="G246" s="36">
        <f t="shared" si="56"/>
        <v>9.4372389735171286E-2</v>
      </c>
      <c r="H246" s="31">
        <v>2232738</v>
      </c>
      <c r="I246" s="36">
        <f t="shared" si="57"/>
        <v>0.18715598821910534</v>
      </c>
      <c r="J246" s="31">
        <v>1044067</v>
      </c>
      <c r="K246" s="36">
        <f t="shared" si="58"/>
        <v>8.7517385000818113E-2</v>
      </c>
      <c r="L246" s="31">
        <v>0</v>
      </c>
      <c r="M246" s="36">
        <f t="shared" si="59"/>
        <v>0</v>
      </c>
      <c r="N246" s="31">
        <f t="shared" si="60"/>
        <v>4402651</v>
      </c>
      <c r="O246" s="36">
        <f t="shared" si="61"/>
        <v>0.36904576295509472</v>
      </c>
      <c r="P246" s="31">
        <v>0</v>
      </c>
      <c r="Q246" s="31">
        <v>2040000</v>
      </c>
      <c r="R246" s="31">
        <v>2040000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65675712</v>
      </c>
      <c r="E247" s="32">
        <f>SUM(E241:E246)</f>
        <v>56379672</v>
      </c>
      <c r="F247" s="32">
        <f>SUM(F241:F246)</f>
        <v>13588503</v>
      </c>
      <c r="G247" s="37">
        <f t="shared" si="56"/>
        <v>0.20690301766351615</v>
      </c>
      <c r="H247" s="32">
        <f>SUM(H241:H246)</f>
        <v>4087614</v>
      </c>
      <c r="I247" s="37">
        <f t="shared" si="57"/>
        <v>6.223935569971438E-2</v>
      </c>
      <c r="J247" s="32">
        <f>SUM(J241:J246)</f>
        <v>8012641</v>
      </c>
      <c r="K247" s="37">
        <f t="shared" si="58"/>
        <v>0.14211932627064591</v>
      </c>
      <c r="L247" s="32">
        <f>SUM(L241:L246)</f>
        <v>0</v>
      </c>
      <c r="M247" s="37">
        <f t="shared" si="59"/>
        <v>0</v>
      </c>
      <c r="N247" s="32">
        <f t="shared" si="60"/>
        <v>25688758</v>
      </c>
      <c r="O247" s="37">
        <f t="shared" si="61"/>
        <v>0.45563865642921797</v>
      </c>
      <c r="P247" s="32">
        <f>SUM(P241:P246)</f>
        <v>13966290</v>
      </c>
      <c r="Q247" s="32">
        <f>SUM(Q241:Q246)</f>
        <v>96467606</v>
      </c>
      <c r="R247" s="32">
        <f>SUM(R241:R246)</f>
        <v>82578118</v>
      </c>
      <c r="S247" s="32">
        <f>SUM(S241:S246)</f>
        <v>49080710</v>
      </c>
      <c r="T247" s="37">
        <f t="shared" si="62"/>
        <v>0.59435491130955542</v>
      </c>
      <c r="U247" s="37">
        <f t="shared" si="63"/>
        <v>-0.42628708125063997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1921207</v>
      </c>
      <c r="E248" s="31">
        <v>1921207</v>
      </c>
      <c r="F248" s="31">
        <v>193858</v>
      </c>
      <c r="G248" s="36">
        <f t="shared" si="56"/>
        <v>0.10090427528111234</v>
      </c>
      <c r="H248" s="31">
        <v>670621</v>
      </c>
      <c r="I248" s="36">
        <f t="shared" si="57"/>
        <v>0.34906233425133265</v>
      </c>
      <c r="J248" s="31">
        <v>168514</v>
      </c>
      <c r="K248" s="36">
        <f t="shared" si="58"/>
        <v>8.7712568192807955E-2</v>
      </c>
      <c r="L248" s="31">
        <v>0</v>
      </c>
      <c r="M248" s="36">
        <f t="shared" si="59"/>
        <v>0</v>
      </c>
      <c r="N248" s="31">
        <f t="shared" si="60"/>
        <v>1032993</v>
      </c>
      <c r="O248" s="36">
        <f t="shared" si="61"/>
        <v>0.53767917772525298</v>
      </c>
      <c r="P248" s="31">
        <v>109833</v>
      </c>
      <c r="Q248" s="31">
        <v>401231</v>
      </c>
      <c r="R248" s="31">
        <v>2238261</v>
      </c>
      <c r="S248" s="31">
        <v>447335</v>
      </c>
      <c r="T248" s="36">
        <f t="shared" si="62"/>
        <v>0.19985828283654142</v>
      </c>
      <c r="U248" s="36">
        <f t="shared" si="63"/>
        <v>0.53427476259412021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14772</v>
      </c>
      <c r="E249" s="31">
        <v>21959</v>
      </c>
      <c r="F249" s="31">
        <v>9519</v>
      </c>
      <c r="G249" s="36">
        <f t="shared" si="56"/>
        <v>0.64439480097481727</v>
      </c>
      <c r="H249" s="31">
        <v>3816</v>
      </c>
      <c r="I249" s="36">
        <f t="shared" si="57"/>
        <v>0.25832656376929325</v>
      </c>
      <c r="J249" s="31">
        <v>11782</v>
      </c>
      <c r="K249" s="36">
        <f t="shared" si="58"/>
        <v>0.53654538002641283</v>
      </c>
      <c r="L249" s="31">
        <v>0</v>
      </c>
      <c r="M249" s="36">
        <f t="shared" si="59"/>
        <v>0</v>
      </c>
      <c r="N249" s="31">
        <f t="shared" si="60"/>
        <v>25117</v>
      </c>
      <c r="O249" s="36">
        <f t="shared" si="61"/>
        <v>1.1438134705587686</v>
      </c>
      <c r="P249" s="31">
        <v>1014</v>
      </c>
      <c r="Q249" s="31">
        <v>26764</v>
      </c>
      <c r="R249" s="31">
        <v>26764</v>
      </c>
      <c r="S249" s="31">
        <v>9353</v>
      </c>
      <c r="T249" s="36">
        <f t="shared" si="62"/>
        <v>0.34946196383201317</v>
      </c>
      <c r="U249" s="36">
        <f t="shared" si="63"/>
        <v>10.619329388560157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2899210</v>
      </c>
      <c r="E250" s="31">
        <v>2599210</v>
      </c>
      <c r="F250" s="31">
        <v>15421</v>
      </c>
      <c r="G250" s="36">
        <f t="shared" si="56"/>
        <v>5.3190351854470698E-3</v>
      </c>
      <c r="H250" s="31">
        <v>803250</v>
      </c>
      <c r="I250" s="36">
        <f t="shared" si="57"/>
        <v>0.27705823310488031</v>
      </c>
      <c r="J250" s="31">
        <v>802236</v>
      </c>
      <c r="K250" s="36">
        <f t="shared" si="58"/>
        <v>0.30864608861923432</v>
      </c>
      <c r="L250" s="31">
        <v>0</v>
      </c>
      <c r="M250" s="36">
        <f t="shared" si="59"/>
        <v>0</v>
      </c>
      <c r="N250" s="31">
        <f t="shared" si="60"/>
        <v>1620907</v>
      </c>
      <c r="O250" s="36">
        <f t="shared" si="61"/>
        <v>0.62361525232666848</v>
      </c>
      <c r="P250" s="31">
        <v>3067</v>
      </c>
      <c r="Q250" s="31">
        <v>2778150</v>
      </c>
      <c r="R250" s="31">
        <v>2778150</v>
      </c>
      <c r="S250" s="31">
        <v>23577</v>
      </c>
      <c r="T250" s="36">
        <f t="shared" si="62"/>
        <v>8.48658279790508E-3</v>
      </c>
      <c r="U250" s="36">
        <f t="shared" si="63"/>
        <v>260.57026410172807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6135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6135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20993076</v>
      </c>
      <c r="E252" s="31">
        <v>21728088</v>
      </c>
      <c r="F252" s="31">
        <v>0</v>
      </c>
      <c r="G252" s="36">
        <f t="shared" si="56"/>
        <v>0</v>
      </c>
      <c r="H252" s="31">
        <v>8107114</v>
      </c>
      <c r="I252" s="36">
        <f t="shared" si="57"/>
        <v>0.38618037680614314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8107114</v>
      </c>
      <c r="O252" s="36">
        <f t="shared" si="61"/>
        <v>0.37311676940925498</v>
      </c>
      <c r="P252" s="31">
        <v>4054900</v>
      </c>
      <c r="Q252" s="31">
        <v>23863030</v>
      </c>
      <c r="R252" s="31">
        <v>20923972</v>
      </c>
      <c r="S252" s="31">
        <v>10874471</v>
      </c>
      <c r="T252" s="36">
        <f t="shared" si="62"/>
        <v>0.51971351328514492</v>
      </c>
      <c r="U252" s="36">
        <f t="shared" si="63"/>
        <v>-1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39971696</v>
      </c>
      <c r="E253" s="31">
        <v>39971696</v>
      </c>
      <c r="F253" s="31">
        <v>15573845</v>
      </c>
      <c r="G253" s="36">
        <f t="shared" si="56"/>
        <v>0.38962182140082324</v>
      </c>
      <c r="H253" s="31">
        <v>7692500</v>
      </c>
      <c r="I253" s="36">
        <f t="shared" si="57"/>
        <v>0.19244867668362134</v>
      </c>
      <c r="J253" s="31">
        <v>14511972</v>
      </c>
      <c r="K253" s="36">
        <f t="shared" si="58"/>
        <v>0.36305619856610538</v>
      </c>
      <c r="L253" s="31">
        <v>0</v>
      </c>
      <c r="M253" s="36">
        <f t="shared" si="59"/>
        <v>0</v>
      </c>
      <c r="N253" s="31">
        <f t="shared" si="60"/>
        <v>37778317</v>
      </c>
      <c r="O253" s="36">
        <f t="shared" si="61"/>
        <v>0.94512669665054994</v>
      </c>
      <c r="P253" s="31">
        <v>0</v>
      </c>
      <c r="Q253" s="31">
        <v>35018913</v>
      </c>
      <c r="R253" s="31">
        <v>37633913</v>
      </c>
      <c r="S253" s="31">
        <v>11502650</v>
      </c>
      <c r="T253" s="36">
        <f t="shared" si="62"/>
        <v>0.30564586786391307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65799961</v>
      </c>
      <c r="E254" s="32">
        <f>SUM(E248:E253)</f>
        <v>66242160</v>
      </c>
      <c r="F254" s="32">
        <f>SUM(F248:F253)</f>
        <v>15792643</v>
      </c>
      <c r="G254" s="37">
        <f t="shared" si="56"/>
        <v>0.24000991429159055</v>
      </c>
      <c r="H254" s="32">
        <f>SUM(H248:H253)</f>
        <v>17283436</v>
      </c>
      <c r="I254" s="37">
        <f t="shared" si="57"/>
        <v>0.26266635629160934</v>
      </c>
      <c r="J254" s="32">
        <f>SUM(J248:J253)</f>
        <v>15494504</v>
      </c>
      <c r="K254" s="37">
        <f t="shared" si="58"/>
        <v>0.23390698612484859</v>
      </c>
      <c r="L254" s="32">
        <f>SUM(L248:L253)</f>
        <v>0</v>
      </c>
      <c r="M254" s="37">
        <f t="shared" si="59"/>
        <v>0</v>
      </c>
      <c r="N254" s="32">
        <f t="shared" si="60"/>
        <v>48570583</v>
      </c>
      <c r="O254" s="37">
        <f t="shared" si="61"/>
        <v>0.73322764535455964</v>
      </c>
      <c r="P254" s="32">
        <f>SUM(P248:P253)</f>
        <v>4168814</v>
      </c>
      <c r="Q254" s="32">
        <f>SUM(Q248:Q253)</f>
        <v>62088088</v>
      </c>
      <c r="R254" s="32">
        <f>SUM(R248:R253)</f>
        <v>63601060</v>
      </c>
      <c r="S254" s="32">
        <f>SUM(S248:S253)</f>
        <v>22857386</v>
      </c>
      <c r="T254" s="37">
        <f t="shared" si="62"/>
        <v>0.35938687185402257</v>
      </c>
      <c r="U254" s="37">
        <f t="shared" si="63"/>
        <v>2.7167654877382392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11845622</v>
      </c>
      <c r="E255" s="31">
        <v>11845622</v>
      </c>
      <c r="F255" s="31">
        <v>2116923</v>
      </c>
      <c r="G255" s="36">
        <f t="shared" si="56"/>
        <v>0.17870931555979078</v>
      </c>
      <c r="H255" s="31">
        <v>2090920</v>
      </c>
      <c r="I255" s="36">
        <f t="shared" si="57"/>
        <v>0.1765141585642358</v>
      </c>
      <c r="J255" s="31">
        <v>2599791</v>
      </c>
      <c r="K255" s="36">
        <f t="shared" si="58"/>
        <v>0.21947273009386928</v>
      </c>
      <c r="L255" s="31">
        <v>0</v>
      </c>
      <c r="M255" s="36">
        <f t="shared" si="59"/>
        <v>0</v>
      </c>
      <c r="N255" s="31">
        <f t="shared" si="60"/>
        <v>6807634</v>
      </c>
      <c r="O255" s="36">
        <f t="shared" si="61"/>
        <v>0.57469620421789591</v>
      </c>
      <c r="P255" s="31">
        <v>2466031</v>
      </c>
      <c r="Q255" s="31">
        <v>10763409</v>
      </c>
      <c r="R255" s="31">
        <v>10763409</v>
      </c>
      <c r="S255" s="31">
        <v>7157940</v>
      </c>
      <c r="T255" s="36">
        <f t="shared" si="62"/>
        <v>0.66502536510505172</v>
      </c>
      <c r="U255" s="36">
        <f t="shared" si="63"/>
        <v>5.4241005080633675E-2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1274294</v>
      </c>
      <c r="E256" s="31">
        <v>720000</v>
      </c>
      <c r="F256" s="31">
        <v>17453952</v>
      </c>
      <c r="G256" s="36">
        <f t="shared" si="56"/>
        <v>13.696958472691545</v>
      </c>
      <c r="H256" s="31">
        <v>7336650</v>
      </c>
      <c r="I256" s="36">
        <f t="shared" si="57"/>
        <v>5.7574233261711978</v>
      </c>
      <c r="J256" s="31">
        <v>6098398</v>
      </c>
      <c r="K256" s="36">
        <f t="shared" si="58"/>
        <v>8.4699972222222222</v>
      </c>
      <c r="L256" s="31">
        <v>0</v>
      </c>
      <c r="M256" s="36">
        <f t="shared" si="59"/>
        <v>0</v>
      </c>
      <c r="N256" s="31">
        <f t="shared" si="60"/>
        <v>30889000</v>
      </c>
      <c r="O256" s="36">
        <f t="shared" si="61"/>
        <v>42.901388888888889</v>
      </c>
      <c r="P256" s="31">
        <v>9242566</v>
      </c>
      <c r="Q256" s="31">
        <v>725832</v>
      </c>
      <c r="R256" s="31">
        <v>310000</v>
      </c>
      <c r="S256" s="31">
        <v>31961158</v>
      </c>
      <c r="T256" s="36">
        <f t="shared" si="62"/>
        <v>103.10050967741935</v>
      </c>
      <c r="U256" s="36">
        <f t="shared" si="63"/>
        <v>-0.34018345121906624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9831267</v>
      </c>
      <c r="E257" s="31">
        <v>5767504</v>
      </c>
      <c r="F257" s="31">
        <v>496607</v>
      </c>
      <c r="G257" s="36">
        <f t="shared" si="56"/>
        <v>5.0513021363370561E-2</v>
      </c>
      <c r="H257" s="31">
        <v>1107247</v>
      </c>
      <c r="I257" s="36">
        <f t="shared" si="57"/>
        <v>0.11262505636353889</v>
      </c>
      <c r="J257" s="31">
        <v>1260857</v>
      </c>
      <c r="K257" s="36">
        <f t="shared" si="58"/>
        <v>0.21861397928809412</v>
      </c>
      <c r="L257" s="31">
        <v>0</v>
      </c>
      <c r="M257" s="36">
        <f t="shared" si="59"/>
        <v>0</v>
      </c>
      <c r="N257" s="31">
        <f t="shared" si="60"/>
        <v>2864711</v>
      </c>
      <c r="O257" s="36">
        <f t="shared" si="61"/>
        <v>0.49669857186054833</v>
      </c>
      <c r="P257" s="31">
        <v>207002</v>
      </c>
      <c r="Q257" s="31">
        <v>5165574</v>
      </c>
      <c r="R257" s="31">
        <v>6312878</v>
      </c>
      <c r="S257" s="31">
        <v>2045073</v>
      </c>
      <c r="T257" s="36">
        <f t="shared" si="62"/>
        <v>0.32395256173174897</v>
      </c>
      <c r="U257" s="36">
        <f t="shared" si="63"/>
        <v>5.0910377677510361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4947000</v>
      </c>
      <c r="E258" s="31">
        <v>4947000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3425416</v>
      </c>
      <c r="K258" s="36">
        <f t="shared" si="58"/>
        <v>0.69242288255508389</v>
      </c>
      <c r="L258" s="31">
        <v>0</v>
      </c>
      <c r="M258" s="36">
        <f t="shared" si="59"/>
        <v>0</v>
      </c>
      <c r="N258" s="31">
        <f t="shared" si="60"/>
        <v>3425416</v>
      </c>
      <c r="O258" s="36">
        <f t="shared" si="61"/>
        <v>0.69242288255508389</v>
      </c>
      <c r="P258" s="31">
        <v>4402037</v>
      </c>
      <c r="Q258" s="31">
        <v>5011000</v>
      </c>
      <c r="R258" s="31">
        <v>5011000</v>
      </c>
      <c r="S258" s="31">
        <v>4402037</v>
      </c>
      <c r="T258" s="36">
        <f t="shared" si="62"/>
        <v>0.87847475553781684</v>
      </c>
      <c r="U258" s="36">
        <f t="shared" si="63"/>
        <v>-0.22185660865640155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27898183</v>
      </c>
      <c r="E259" s="32">
        <f>SUM(E255:E258)</f>
        <v>23280126</v>
      </c>
      <c r="F259" s="32">
        <f>SUM(F255:F258)</f>
        <v>20067482</v>
      </c>
      <c r="G259" s="37">
        <f t="shared" si="56"/>
        <v>0.71931143329298541</v>
      </c>
      <c r="H259" s="32">
        <f>SUM(H255:H258)</f>
        <v>10534817</v>
      </c>
      <c r="I259" s="37">
        <f t="shared" si="57"/>
        <v>0.37761659961869204</v>
      </c>
      <c r="J259" s="32">
        <f>SUM(J255:J258)</f>
        <v>13384462</v>
      </c>
      <c r="K259" s="37">
        <f t="shared" si="58"/>
        <v>0.57493082296891351</v>
      </c>
      <c r="L259" s="32">
        <f>SUM(L255:L258)</f>
        <v>0</v>
      </c>
      <c r="M259" s="37">
        <f t="shared" si="59"/>
        <v>0</v>
      </c>
      <c r="N259" s="32">
        <f t="shared" si="60"/>
        <v>43986761</v>
      </c>
      <c r="O259" s="37">
        <f t="shared" si="61"/>
        <v>1.8894554522600093</v>
      </c>
      <c r="P259" s="32">
        <f>SUM(P255:P258)</f>
        <v>16317636</v>
      </c>
      <c r="Q259" s="32">
        <f>SUM(Q255:Q258)</f>
        <v>21665815</v>
      </c>
      <c r="R259" s="32">
        <f>SUM(R255:R258)</f>
        <v>22397287</v>
      </c>
      <c r="S259" s="32">
        <f>SUM(S255:S258)</f>
        <v>45566208</v>
      </c>
      <c r="T259" s="37">
        <f t="shared" si="62"/>
        <v>2.0344521191338933</v>
      </c>
      <c r="U259" s="37">
        <f t="shared" si="63"/>
        <v>-0.17975483703644324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214708552</v>
      </c>
      <c r="E260" s="32">
        <f>SUM(E234:E239,E241:E246,E248:E253,E255:E258)</f>
        <v>197322733</v>
      </c>
      <c r="F260" s="32">
        <f>SUM(F234:F239,F241:F246,F248:F253,F255:F258)</f>
        <v>56256006</v>
      </c>
      <c r="G260" s="37">
        <f t="shared" si="56"/>
        <v>0.2620110166827449</v>
      </c>
      <c r="H260" s="32">
        <f>SUM(H234:H239,H241:H246,H248:H253,H255:H258)</f>
        <v>40807539</v>
      </c>
      <c r="I260" s="37">
        <f t="shared" si="57"/>
        <v>0.19006014720829564</v>
      </c>
      <c r="J260" s="32">
        <f>SUM(J234:J239,J241:J246,J248:J253,J255:J258)</f>
        <v>44866093</v>
      </c>
      <c r="K260" s="37">
        <f t="shared" si="58"/>
        <v>0.22737417183452452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141929638</v>
      </c>
      <c r="O260" s="37">
        <f t="shared" si="61"/>
        <v>0.719276668441441</v>
      </c>
      <c r="P260" s="32">
        <f>SUM(P234:P239,P241:P246,P248:P253,P255:P258)</f>
        <v>43094096</v>
      </c>
      <c r="Q260" s="32">
        <f>SUM(Q234:Q239,Q241:Q246,Q248:Q253,Q255:Q258)</f>
        <v>235134635</v>
      </c>
      <c r="R260" s="32">
        <f>SUM(R234:R239,R241:R246,R248:R253,R255:R258)</f>
        <v>220859439</v>
      </c>
      <c r="S260" s="32">
        <f>SUM(S234:S239,S241:S246,S248:S253,S255:S258)</f>
        <v>139115526</v>
      </c>
      <c r="T260" s="37">
        <f t="shared" si="62"/>
        <v>0.62988263770786812</v>
      </c>
      <c r="U260" s="37">
        <f t="shared" si="63"/>
        <v>4.1119252159274922E-2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3666350</v>
      </c>
      <c r="E263" s="31">
        <v>3716350</v>
      </c>
      <c r="F263" s="31">
        <v>94527</v>
      </c>
      <c r="G263" s="36">
        <f t="shared" ref="G263:G299" si="64">IF(($D263     =0),0,($F263     /$D263     ))</f>
        <v>2.5782317563789601E-2</v>
      </c>
      <c r="H263" s="31">
        <v>7543</v>
      </c>
      <c r="I263" s="36">
        <f t="shared" ref="I263:I299" si="65">IF(($D263     =0),0,($H263     /$D263     ))</f>
        <v>2.0573594992294789E-3</v>
      </c>
      <c r="J263" s="31">
        <v>9096</v>
      </c>
      <c r="K263" s="36">
        <f t="shared" ref="K263:K299" si="66">IF(($E263     =0),0,($J263     /$E263     ))</f>
        <v>2.4475627968302232E-3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111166</v>
      </c>
      <c r="O263" s="36">
        <f t="shared" ref="O263:O299" si="69">IF(($E263     =0),0,($N263     /$E263     ))</f>
        <v>2.9912683143406837E-2</v>
      </c>
      <c r="P263" s="31">
        <v>942554</v>
      </c>
      <c r="Q263" s="31">
        <v>3460800</v>
      </c>
      <c r="R263" s="31">
        <v>3484800</v>
      </c>
      <c r="S263" s="31">
        <v>971914</v>
      </c>
      <c r="T263" s="36">
        <f t="shared" ref="T263:T299" si="70">IF(($R263     =0),0,($S263     /$R263     ))</f>
        <v>0.2789009412304867</v>
      </c>
      <c r="U263" s="36">
        <f t="shared" ref="U263:U299" si="71">IF(($P263     =0),0,(($J263     /$P263     )-1))</f>
        <v>-0.99034962453079611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35481505</v>
      </c>
      <c r="E264" s="31">
        <v>35739145</v>
      </c>
      <c r="F264" s="31">
        <v>5207157</v>
      </c>
      <c r="G264" s="36">
        <f t="shared" si="64"/>
        <v>0.14675693717050617</v>
      </c>
      <c r="H264" s="31">
        <v>4410934</v>
      </c>
      <c r="I264" s="36">
        <f t="shared" si="65"/>
        <v>0.12431642908044628</v>
      </c>
      <c r="J264" s="31">
        <v>6372733</v>
      </c>
      <c r="K264" s="36">
        <f t="shared" si="66"/>
        <v>0.17831240786538122</v>
      </c>
      <c r="L264" s="31">
        <v>0</v>
      </c>
      <c r="M264" s="36">
        <f t="shared" si="67"/>
        <v>0</v>
      </c>
      <c r="N264" s="31">
        <f t="shared" si="68"/>
        <v>15990824</v>
      </c>
      <c r="O264" s="36">
        <f t="shared" si="69"/>
        <v>0.44743163273771658</v>
      </c>
      <c r="P264" s="31">
        <v>4162226</v>
      </c>
      <c r="Q264" s="31">
        <v>29355040</v>
      </c>
      <c r="R264" s="31">
        <v>30555040</v>
      </c>
      <c r="S264" s="31">
        <v>17007735</v>
      </c>
      <c r="T264" s="36">
        <f t="shared" si="70"/>
        <v>0.55662617361980216</v>
      </c>
      <c r="U264" s="36">
        <f t="shared" si="71"/>
        <v>0.53108769201864581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4063958</v>
      </c>
      <c r="E265" s="31">
        <v>4063958</v>
      </c>
      <c r="F265" s="31">
        <v>828123</v>
      </c>
      <c r="G265" s="36">
        <f t="shared" si="64"/>
        <v>0.20377252914523231</v>
      </c>
      <c r="H265" s="31">
        <v>447198</v>
      </c>
      <c r="I265" s="36">
        <f t="shared" si="65"/>
        <v>0.1100400151773222</v>
      </c>
      <c r="J265" s="31">
        <v>705514</v>
      </c>
      <c r="K265" s="36">
        <f t="shared" si="66"/>
        <v>0.17360267994895617</v>
      </c>
      <c r="L265" s="31">
        <v>0</v>
      </c>
      <c r="M265" s="36">
        <f t="shared" si="67"/>
        <v>0</v>
      </c>
      <c r="N265" s="31">
        <f t="shared" si="68"/>
        <v>1980835</v>
      </c>
      <c r="O265" s="36">
        <f t="shared" si="69"/>
        <v>0.48741522427151068</v>
      </c>
      <c r="P265" s="31">
        <v>293212</v>
      </c>
      <c r="Q265" s="31">
        <v>4063958</v>
      </c>
      <c r="R265" s="31">
        <v>4063958</v>
      </c>
      <c r="S265" s="31">
        <v>1741746</v>
      </c>
      <c r="T265" s="36">
        <f t="shared" si="70"/>
        <v>0.42858366154374627</v>
      </c>
      <c r="U265" s="36">
        <f t="shared" si="71"/>
        <v>1.4061566375182464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24781796</v>
      </c>
      <c r="E266" s="31">
        <v>25704540</v>
      </c>
      <c r="F266" s="31">
        <v>7936774</v>
      </c>
      <c r="G266" s="36">
        <f t="shared" si="64"/>
        <v>0.32026629546946478</v>
      </c>
      <c r="H266" s="31">
        <v>7694186</v>
      </c>
      <c r="I266" s="36">
        <f t="shared" si="65"/>
        <v>0.31047733586379295</v>
      </c>
      <c r="J266" s="31">
        <v>5555768</v>
      </c>
      <c r="K266" s="36">
        <f t="shared" si="66"/>
        <v>0.21613956133819162</v>
      </c>
      <c r="L266" s="31">
        <v>0</v>
      </c>
      <c r="M266" s="36">
        <f t="shared" si="67"/>
        <v>0</v>
      </c>
      <c r="N266" s="31">
        <f t="shared" si="68"/>
        <v>21186728</v>
      </c>
      <c r="O266" s="36">
        <f t="shared" si="69"/>
        <v>0.8242406983357804</v>
      </c>
      <c r="P266" s="31">
        <v>5326115</v>
      </c>
      <c r="Q266" s="31">
        <v>22088352</v>
      </c>
      <c r="R266" s="31">
        <v>24860443</v>
      </c>
      <c r="S266" s="31">
        <v>18100473</v>
      </c>
      <c r="T266" s="36">
        <f t="shared" si="70"/>
        <v>0.72808328475884365</v>
      </c>
      <c r="U266" s="36">
        <f t="shared" si="71"/>
        <v>4.3118295417954755E-2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67993609</v>
      </c>
      <c r="E267" s="32">
        <f>SUM(E263:E266)</f>
        <v>69223993</v>
      </c>
      <c r="F267" s="32">
        <f>SUM(F263:F266)</f>
        <v>14066581</v>
      </c>
      <c r="G267" s="37">
        <f t="shared" si="64"/>
        <v>0.20688092905908259</v>
      </c>
      <c r="H267" s="32">
        <f>SUM(H263:H266)</f>
        <v>12559861</v>
      </c>
      <c r="I267" s="37">
        <f t="shared" si="65"/>
        <v>0.18472119931154118</v>
      </c>
      <c r="J267" s="32">
        <f>SUM(J263:J266)</f>
        <v>12643111</v>
      </c>
      <c r="K267" s="37">
        <f t="shared" si="66"/>
        <v>0.18264059110256758</v>
      </c>
      <c r="L267" s="32">
        <f>SUM(L263:L266)</f>
        <v>0</v>
      </c>
      <c r="M267" s="37">
        <f t="shared" si="67"/>
        <v>0</v>
      </c>
      <c r="N267" s="32">
        <f t="shared" si="68"/>
        <v>39269553</v>
      </c>
      <c r="O267" s="37">
        <f t="shared" si="69"/>
        <v>0.56728240163782517</v>
      </c>
      <c r="P267" s="32">
        <f>SUM(P263:P266)</f>
        <v>10724107</v>
      </c>
      <c r="Q267" s="32">
        <f>SUM(Q263:Q266)</f>
        <v>58968150</v>
      </c>
      <c r="R267" s="32">
        <f>SUM(R263:R266)</f>
        <v>62964241</v>
      </c>
      <c r="S267" s="32">
        <f>SUM(S263:S266)</f>
        <v>37821868</v>
      </c>
      <c r="T267" s="37">
        <f t="shared" si="70"/>
        <v>0.60068806356293569</v>
      </c>
      <c r="U267" s="37">
        <f t="shared" si="71"/>
        <v>0.17894301129222234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100462</v>
      </c>
      <c r="E268" s="31">
        <v>100462</v>
      </c>
      <c r="F268" s="31">
        <v>0</v>
      </c>
      <c r="G268" s="36">
        <f t="shared" si="64"/>
        <v>0</v>
      </c>
      <c r="H268" s="31">
        <v>24521</v>
      </c>
      <c r="I268" s="36">
        <f t="shared" si="65"/>
        <v>0.24408233959108916</v>
      </c>
      <c r="J268" s="31">
        <v>26107</v>
      </c>
      <c r="K268" s="36">
        <f t="shared" si="66"/>
        <v>0.259869403356493</v>
      </c>
      <c r="L268" s="31">
        <v>0</v>
      </c>
      <c r="M268" s="36">
        <f t="shared" si="67"/>
        <v>0</v>
      </c>
      <c r="N268" s="31">
        <f t="shared" si="68"/>
        <v>50628</v>
      </c>
      <c r="O268" s="36">
        <f t="shared" si="69"/>
        <v>0.50395174294758216</v>
      </c>
      <c r="P268" s="31">
        <v>4716</v>
      </c>
      <c r="Q268" s="31">
        <v>94775</v>
      </c>
      <c r="R268" s="31">
        <v>94775</v>
      </c>
      <c r="S268" s="31">
        <v>55099</v>
      </c>
      <c r="T268" s="36">
        <f t="shared" si="70"/>
        <v>0.58136639409126878</v>
      </c>
      <c r="U268" s="36">
        <f t="shared" si="71"/>
        <v>4.5358354537743848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261875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3118000</v>
      </c>
      <c r="E274" s="31">
        <v>3767000</v>
      </c>
      <c r="F274" s="31">
        <v>185032</v>
      </c>
      <c r="G274" s="36">
        <f t="shared" si="64"/>
        <v>5.934316869788326E-2</v>
      </c>
      <c r="H274" s="31">
        <v>692093</v>
      </c>
      <c r="I274" s="36">
        <f t="shared" si="65"/>
        <v>0.22196696600384863</v>
      </c>
      <c r="J274" s="31">
        <v>3638</v>
      </c>
      <c r="K274" s="36">
        <f t="shared" si="66"/>
        <v>9.6575524289885847E-4</v>
      </c>
      <c r="L274" s="31">
        <v>0</v>
      </c>
      <c r="M274" s="36">
        <f t="shared" si="67"/>
        <v>0</v>
      </c>
      <c r="N274" s="31">
        <f t="shared" si="68"/>
        <v>880763</v>
      </c>
      <c r="O274" s="36">
        <f t="shared" si="69"/>
        <v>0.23381019378816034</v>
      </c>
      <c r="P274" s="31">
        <v>835460</v>
      </c>
      <c r="Q274" s="31">
        <v>3106000</v>
      </c>
      <c r="R274" s="31">
        <v>3106000</v>
      </c>
      <c r="S274" s="31">
        <v>1909038</v>
      </c>
      <c r="T274" s="36">
        <f t="shared" si="70"/>
        <v>0.61462910495814549</v>
      </c>
      <c r="U274" s="36">
        <f t="shared" si="71"/>
        <v>-0.99564551265171286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3218462</v>
      </c>
      <c r="E275" s="32">
        <f>SUM(E268:E274)</f>
        <v>3867462</v>
      </c>
      <c r="F275" s="32">
        <f>SUM(F268:F274)</f>
        <v>185032</v>
      </c>
      <c r="G275" s="37">
        <f t="shared" si="64"/>
        <v>5.7490813935351728E-2</v>
      </c>
      <c r="H275" s="32">
        <f>SUM(H268:H274)</f>
        <v>716614</v>
      </c>
      <c r="I275" s="37">
        <f t="shared" si="65"/>
        <v>0.22265728164570531</v>
      </c>
      <c r="J275" s="32">
        <f>SUM(J268:J274)</f>
        <v>29745</v>
      </c>
      <c r="K275" s="37">
        <f t="shared" si="66"/>
        <v>7.6910904360534115E-3</v>
      </c>
      <c r="L275" s="32">
        <f>SUM(L268:L274)</f>
        <v>0</v>
      </c>
      <c r="M275" s="37">
        <f t="shared" si="67"/>
        <v>0</v>
      </c>
      <c r="N275" s="32">
        <f t="shared" si="68"/>
        <v>931391</v>
      </c>
      <c r="O275" s="37">
        <f t="shared" si="69"/>
        <v>0.24082744704408213</v>
      </c>
      <c r="P275" s="32">
        <f>SUM(P268:P274)</f>
        <v>840176</v>
      </c>
      <c r="Q275" s="32">
        <f>SUM(Q268:Q274)</f>
        <v>3200775</v>
      </c>
      <c r="R275" s="32">
        <f>SUM(R268:R274)</f>
        <v>3200775</v>
      </c>
      <c r="S275" s="32">
        <f>SUM(S268:S274)</f>
        <v>2226012</v>
      </c>
      <c r="T275" s="37">
        <f t="shared" si="70"/>
        <v>0.69546031820418497</v>
      </c>
      <c r="U275" s="37">
        <f t="shared" si="71"/>
        <v>-0.96459670354782812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8251</v>
      </c>
      <c r="F276" s="31">
        <v>1400</v>
      </c>
      <c r="G276" s="36">
        <f t="shared" si="64"/>
        <v>0</v>
      </c>
      <c r="H276" s="31">
        <v>3000</v>
      </c>
      <c r="I276" s="36">
        <f t="shared" si="65"/>
        <v>0</v>
      </c>
      <c r="J276" s="31">
        <v>2163</v>
      </c>
      <c r="K276" s="36">
        <f t="shared" si="66"/>
        <v>0.26215004241910073</v>
      </c>
      <c r="L276" s="31">
        <v>0</v>
      </c>
      <c r="M276" s="36">
        <f t="shared" si="67"/>
        <v>0</v>
      </c>
      <c r="N276" s="31">
        <f t="shared" si="68"/>
        <v>6563</v>
      </c>
      <c r="O276" s="36">
        <f t="shared" si="69"/>
        <v>0.795418737122773</v>
      </c>
      <c r="P276" s="31">
        <v>885</v>
      </c>
      <c r="Q276" s="31">
        <v>0</v>
      </c>
      <c r="R276" s="31">
        <v>0</v>
      </c>
      <c r="S276" s="31">
        <v>2020</v>
      </c>
      <c r="T276" s="36">
        <f t="shared" si="70"/>
        <v>0</v>
      </c>
      <c r="U276" s="36">
        <f t="shared" si="71"/>
        <v>1.4440677966101694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1632701</v>
      </c>
      <c r="E278" s="31">
        <v>1632701</v>
      </c>
      <c r="F278" s="31">
        <v>0</v>
      </c>
      <c r="G278" s="36">
        <f t="shared" si="64"/>
        <v>0</v>
      </c>
      <c r="H278" s="31">
        <v>297</v>
      </c>
      <c r="I278" s="36">
        <f t="shared" si="65"/>
        <v>1.8190715875105118E-4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297</v>
      </c>
      <c r="O278" s="36">
        <f t="shared" si="69"/>
        <v>1.8190715875105118E-4</v>
      </c>
      <c r="P278" s="31">
        <v>3511</v>
      </c>
      <c r="Q278" s="31">
        <v>1073000</v>
      </c>
      <c r="R278" s="31">
        <v>1073000</v>
      </c>
      <c r="S278" s="31">
        <v>274207</v>
      </c>
      <c r="T278" s="36">
        <f t="shared" si="70"/>
        <v>0.25555172413793104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3511098</v>
      </c>
      <c r="E281" s="31">
        <v>519000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4401117</v>
      </c>
      <c r="R281" s="31">
        <v>7550241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363513</v>
      </c>
      <c r="E283" s="31">
        <v>369513</v>
      </c>
      <c r="F283" s="31">
        <v>0</v>
      </c>
      <c r="G283" s="36">
        <f t="shared" si="64"/>
        <v>0</v>
      </c>
      <c r="H283" s="31">
        <v>7883</v>
      </c>
      <c r="I283" s="36">
        <f t="shared" si="65"/>
        <v>2.1685606842121188E-2</v>
      </c>
      <c r="J283" s="31">
        <v>461</v>
      </c>
      <c r="K283" s="36">
        <f t="shared" si="66"/>
        <v>1.2475880415574012E-3</v>
      </c>
      <c r="L283" s="31">
        <v>0</v>
      </c>
      <c r="M283" s="36">
        <f t="shared" si="67"/>
        <v>0</v>
      </c>
      <c r="N283" s="31">
        <f t="shared" si="68"/>
        <v>8344</v>
      </c>
      <c r="O283" s="36">
        <f t="shared" si="69"/>
        <v>2.2581072925715741E-2</v>
      </c>
      <c r="P283" s="31">
        <v>490</v>
      </c>
      <c r="Q283" s="31">
        <v>638250</v>
      </c>
      <c r="R283" s="31">
        <v>582748</v>
      </c>
      <c r="S283" s="31">
        <v>6864</v>
      </c>
      <c r="T283" s="36">
        <f t="shared" si="70"/>
        <v>1.1778676203092931E-2</v>
      </c>
      <c r="U283" s="36">
        <f t="shared" si="71"/>
        <v>-5.9183673469387799E-2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4182000</v>
      </c>
      <c r="E284" s="31">
        <v>4924000</v>
      </c>
      <c r="F284" s="31">
        <v>2765000</v>
      </c>
      <c r="G284" s="36">
        <f t="shared" si="64"/>
        <v>0.66116690578670489</v>
      </c>
      <c r="H284" s="31">
        <v>904000</v>
      </c>
      <c r="I284" s="36">
        <f t="shared" si="65"/>
        <v>0.21616451458632233</v>
      </c>
      <c r="J284" s="31">
        <v>1573000</v>
      </c>
      <c r="K284" s="36">
        <f t="shared" si="66"/>
        <v>0.31945572705117792</v>
      </c>
      <c r="L284" s="31">
        <v>0</v>
      </c>
      <c r="M284" s="36">
        <f t="shared" si="67"/>
        <v>0</v>
      </c>
      <c r="N284" s="31">
        <f t="shared" si="68"/>
        <v>5242000</v>
      </c>
      <c r="O284" s="36">
        <f t="shared" si="69"/>
        <v>1.0645816409423232</v>
      </c>
      <c r="P284" s="31">
        <v>1287000</v>
      </c>
      <c r="Q284" s="31">
        <v>4293000</v>
      </c>
      <c r="R284" s="31">
        <v>4289939</v>
      </c>
      <c r="S284" s="31">
        <v>4293000</v>
      </c>
      <c r="T284" s="36">
        <f t="shared" si="70"/>
        <v>1.0007135299592838</v>
      </c>
      <c r="U284" s="36">
        <f t="shared" si="71"/>
        <v>0.22222222222222232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9689312</v>
      </c>
      <c r="E285" s="32">
        <f>SUM(E276:E284)</f>
        <v>7453465</v>
      </c>
      <c r="F285" s="32">
        <f>SUM(F276:F284)</f>
        <v>2766400</v>
      </c>
      <c r="G285" s="37">
        <f t="shared" si="64"/>
        <v>0.28551046761627658</v>
      </c>
      <c r="H285" s="32">
        <f>SUM(H276:H284)</f>
        <v>915180</v>
      </c>
      <c r="I285" s="37">
        <f t="shared" si="65"/>
        <v>9.445252666030364E-2</v>
      </c>
      <c r="J285" s="32">
        <f>SUM(J276:J284)</f>
        <v>1575624</v>
      </c>
      <c r="K285" s="37">
        <f t="shared" si="66"/>
        <v>0.21139483448302232</v>
      </c>
      <c r="L285" s="32">
        <f>SUM(L276:L284)</f>
        <v>0</v>
      </c>
      <c r="M285" s="37">
        <f t="shared" si="67"/>
        <v>0</v>
      </c>
      <c r="N285" s="32">
        <f t="shared" si="68"/>
        <v>5257204</v>
      </c>
      <c r="O285" s="37">
        <f t="shared" si="69"/>
        <v>0.70533691377097762</v>
      </c>
      <c r="P285" s="32">
        <f>SUM(P276:P284)</f>
        <v>1291886</v>
      </c>
      <c r="Q285" s="32">
        <f>SUM(Q276:Q284)</f>
        <v>10405367</v>
      </c>
      <c r="R285" s="32">
        <f>SUM(R276:R284)</f>
        <v>13495928</v>
      </c>
      <c r="S285" s="32">
        <f>SUM(S276:S284)</f>
        <v>4576091</v>
      </c>
      <c r="T285" s="37">
        <f t="shared" si="70"/>
        <v>0.33907197785880305</v>
      </c>
      <c r="U285" s="37">
        <f t="shared" si="71"/>
        <v>0.21963083429962094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56824</v>
      </c>
      <c r="E286" s="31">
        <v>56824</v>
      </c>
      <c r="F286" s="31">
        <v>23464</v>
      </c>
      <c r="G286" s="36">
        <f t="shared" si="64"/>
        <v>0.41292411657046318</v>
      </c>
      <c r="H286" s="31">
        <v>53171</v>
      </c>
      <c r="I286" s="36">
        <f t="shared" si="65"/>
        <v>0.93571378290863017</v>
      </c>
      <c r="J286" s="31">
        <v>23900</v>
      </c>
      <c r="K286" s="36">
        <f t="shared" si="66"/>
        <v>0.42059693087427846</v>
      </c>
      <c r="L286" s="31">
        <v>0</v>
      </c>
      <c r="M286" s="36">
        <f t="shared" si="67"/>
        <v>0</v>
      </c>
      <c r="N286" s="31">
        <f t="shared" si="68"/>
        <v>100535</v>
      </c>
      <c r="O286" s="36">
        <f t="shared" si="69"/>
        <v>1.7692348303533718</v>
      </c>
      <c r="P286" s="31">
        <v>13318</v>
      </c>
      <c r="Q286" s="31">
        <v>48000</v>
      </c>
      <c r="R286" s="31">
        <v>50500</v>
      </c>
      <c r="S286" s="31">
        <v>40104</v>
      </c>
      <c r="T286" s="36">
        <f t="shared" si="70"/>
        <v>0.79413861386138618</v>
      </c>
      <c r="U286" s="36">
        <f t="shared" si="71"/>
        <v>0.79456374831055721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12630413</v>
      </c>
      <c r="E290" s="31">
        <v>11930926</v>
      </c>
      <c r="F290" s="31">
        <v>2562819</v>
      </c>
      <c r="G290" s="36">
        <f t="shared" si="64"/>
        <v>0.20290856680616856</v>
      </c>
      <c r="H290" s="31">
        <v>3671919</v>
      </c>
      <c r="I290" s="36">
        <f t="shared" si="65"/>
        <v>0.29072042220630473</v>
      </c>
      <c r="J290" s="31">
        <v>3847241</v>
      </c>
      <c r="K290" s="36">
        <f t="shared" si="66"/>
        <v>0.32245954756571282</v>
      </c>
      <c r="L290" s="31">
        <v>0</v>
      </c>
      <c r="M290" s="36">
        <f t="shared" si="67"/>
        <v>0</v>
      </c>
      <c r="N290" s="31">
        <f t="shared" si="68"/>
        <v>10081979</v>
      </c>
      <c r="O290" s="36">
        <f t="shared" si="69"/>
        <v>0.84502904468605367</v>
      </c>
      <c r="P290" s="31">
        <v>2264665</v>
      </c>
      <c r="Q290" s="31">
        <v>12886586</v>
      </c>
      <c r="R290" s="31">
        <v>13011718</v>
      </c>
      <c r="S290" s="31">
        <v>8479607</v>
      </c>
      <c r="T290" s="36">
        <f t="shared" si="70"/>
        <v>0.65169003816406101</v>
      </c>
      <c r="U290" s="36">
        <f t="shared" si="71"/>
        <v>0.69881240713306392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3278000</v>
      </c>
      <c r="E291" s="31">
        <v>3028000</v>
      </c>
      <c r="F291" s="31">
        <v>132556</v>
      </c>
      <c r="G291" s="36">
        <f t="shared" si="64"/>
        <v>4.0438071995118972E-2</v>
      </c>
      <c r="H291" s="31">
        <v>2105044</v>
      </c>
      <c r="I291" s="36">
        <f t="shared" si="65"/>
        <v>0.64217327638804145</v>
      </c>
      <c r="J291" s="31">
        <v>553794</v>
      </c>
      <c r="K291" s="36">
        <f t="shared" si="66"/>
        <v>0.18289101717305151</v>
      </c>
      <c r="L291" s="31">
        <v>0</v>
      </c>
      <c r="M291" s="36">
        <f t="shared" si="67"/>
        <v>0</v>
      </c>
      <c r="N291" s="31">
        <f t="shared" si="68"/>
        <v>2791394</v>
      </c>
      <c r="O291" s="36">
        <f t="shared" si="69"/>
        <v>0.92186063408190222</v>
      </c>
      <c r="P291" s="31">
        <v>627518</v>
      </c>
      <c r="Q291" s="31">
        <v>3390000</v>
      </c>
      <c r="R291" s="31">
        <v>2860000</v>
      </c>
      <c r="S291" s="31">
        <v>1051960</v>
      </c>
      <c r="T291" s="36">
        <f t="shared" si="70"/>
        <v>0.36781818181818182</v>
      </c>
      <c r="U291" s="36">
        <f t="shared" si="71"/>
        <v>-0.11748507612530634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15965237</v>
      </c>
      <c r="E292" s="32">
        <f>SUM(E286:E291)</f>
        <v>15015750</v>
      </c>
      <c r="F292" s="32">
        <f>SUM(F286:F291)</f>
        <v>2718839</v>
      </c>
      <c r="G292" s="37">
        <f t="shared" si="64"/>
        <v>0.17029744062051819</v>
      </c>
      <c r="H292" s="32">
        <f>SUM(H286:H291)</f>
        <v>5830134</v>
      </c>
      <c r="I292" s="37">
        <f t="shared" si="65"/>
        <v>0.3651767900470253</v>
      </c>
      <c r="J292" s="32">
        <f>SUM(J286:J291)</f>
        <v>4424935</v>
      </c>
      <c r="K292" s="37">
        <f t="shared" si="66"/>
        <v>0.294686246108253</v>
      </c>
      <c r="L292" s="32">
        <f>SUM(L286:L291)</f>
        <v>0</v>
      </c>
      <c r="M292" s="37">
        <f t="shared" si="67"/>
        <v>0</v>
      </c>
      <c r="N292" s="32">
        <f t="shared" si="68"/>
        <v>12973908</v>
      </c>
      <c r="O292" s="37">
        <f t="shared" si="69"/>
        <v>0.86401997902202687</v>
      </c>
      <c r="P292" s="32">
        <f>SUM(P286:P291)</f>
        <v>2905501</v>
      </c>
      <c r="Q292" s="32">
        <f>SUM(Q286:Q291)</f>
        <v>16324586</v>
      </c>
      <c r="R292" s="32">
        <f>SUM(R286:R291)</f>
        <v>15922218</v>
      </c>
      <c r="S292" s="32">
        <f>SUM(S286:S291)</f>
        <v>9571671</v>
      </c>
      <c r="T292" s="37">
        <f t="shared" si="70"/>
        <v>0.60115186213378058</v>
      </c>
      <c r="U292" s="37">
        <f t="shared" si="71"/>
        <v>0.52295077509868348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5595000</v>
      </c>
      <c r="E293" s="31">
        <v>6645000</v>
      </c>
      <c r="F293" s="31">
        <v>3611385</v>
      </c>
      <c r="G293" s="36">
        <f t="shared" si="64"/>
        <v>0.64546648793565686</v>
      </c>
      <c r="H293" s="31">
        <v>1495563</v>
      </c>
      <c r="I293" s="36">
        <f t="shared" si="65"/>
        <v>0.26730348525469166</v>
      </c>
      <c r="J293" s="31">
        <v>791776</v>
      </c>
      <c r="K293" s="36">
        <f t="shared" si="66"/>
        <v>0.11915364936042137</v>
      </c>
      <c r="L293" s="31">
        <v>0</v>
      </c>
      <c r="M293" s="36">
        <f t="shared" si="67"/>
        <v>0</v>
      </c>
      <c r="N293" s="31">
        <f t="shared" si="68"/>
        <v>5898724</v>
      </c>
      <c r="O293" s="36">
        <f t="shared" si="69"/>
        <v>0.88769360421369448</v>
      </c>
      <c r="P293" s="31">
        <v>1072563</v>
      </c>
      <c r="Q293" s="31">
        <v>5525000</v>
      </c>
      <c r="R293" s="31">
        <v>8125000</v>
      </c>
      <c r="S293" s="31">
        <v>7114952</v>
      </c>
      <c r="T293" s="36">
        <f t="shared" si="70"/>
        <v>0.87568639999999998</v>
      </c>
      <c r="U293" s="36">
        <f t="shared" si="71"/>
        <v>-0.26179068269183259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41178</v>
      </c>
      <c r="E294" s="31">
        <v>68715</v>
      </c>
      <c r="F294" s="31">
        <v>28695</v>
      </c>
      <c r="G294" s="36">
        <f t="shared" si="64"/>
        <v>0.69685268832871927</v>
      </c>
      <c r="H294" s="31">
        <v>12241</v>
      </c>
      <c r="I294" s="36">
        <f t="shared" si="65"/>
        <v>0.29727038709990772</v>
      </c>
      <c r="J294" s="31">
        <v>3375</v>
      </c>
      <c r="K294" s="36">
        <f t="shared" si="66"/>
        <v>4.9115913555992138E-2</v>
      </c>
      <c r="L294" s="31">
        <v>0</v>
      </c>
      <c r="M294" s="36">
        <f t="shared" si="67"/>
        <v>0</v>
      </c>
      <c r="N294" s="31">
        <f t="shared" si="68"/>
        <v>44311</v>
      </c>
      <c r="O294" s="36">
        <f t="shared" si="69"/>
        <v>0.64485192461616825</v>
      </c>
      <c r="P294" s="31">
        <v>949</v>
      </c>
      <c r="Q294" s="31">
        <v>39217</v>
      </c>
      <c r="R294" s="31">
        <v>39217</v>
      </c>
      <c r="S294" s="31">
        <v>16304</v>
      </c>
      <c r="T294" s="36">
        <f t="shared" si="70"/>
        <v>0.41573807277456204</v>
      </c>
      <c r="U294" s="36">
        <f t="shared" si="71"/>
        <v>2.5563751317175973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4157447</v>
      </c>
      <c r="R296" s="31">
        <v>4157447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6866000</v>
      </c>
      <c r="E297" s="31">
        <v>7366000</v>
      </c>
      <c r="F297" s="31">
        <v>2103825</v>
      </c>
      <c r="G297" s="36">
        <f t="shared" si="64"/>
        <v>0.30641203029420333</v>
      </c>
      <c r="H297" s="31">
        <v>-897160</v>
      </c>
      <c r="I297" s="36">
        <f t="shared" si="65"/>
        <v>-0.13066705505388873</v>
      </c>
      <c r="J297" s="31">
        <v>619689</v>
      </c>
      <c r="K297" s="36">
        <f t="shared" si="66"/>
        <v>8.4128292153136025E-2</v>
      </c>
      <c r="L297" s="31">
        <v>0</v>
      </c>
      <c r="M297" s="36">
        <f t="shared" si="67"/>
        <v>0</v>
      </c>
      <c r="N297" s="31">
        <f t="shared" si="68"/>
        <v>1826354</v>
      </c>
      <c r="O297" s="36">
        <f t="shared" si="69"/>
        <v>0.24794379581862613</v>
      </c>
      <c r="P297" s="31">
        <v>590809</v>
      </c>
      <c r="Q297" s="31">
        <v>6580000</v>
      </c>
      <c r="R297" s="31">
        <v>6580000</v>
      </c>
      <c r="S297" s="31">
        <v>1765235</v>
      </c>
      <c r="T297" s="36">
        <f t="shared" si="70"/>
        <v>0.26827279635258361</v>
      </c>
      <c r="U297" s="36">
        <f t="shared" si="71"/>
        <v>4.888212603396358E-2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12502178</v>
      </c>
      <c r="E298" s="32">
        <f>SUM(E293:E297)</f>
        <v>14079715</v>
      </c>
      <c r="F298" s="32">
        <f>SUM(F293:F297)</f>
        <v>5743905</v>
      </c>
      <c r="G298" s="37">
        <f t="shared" si="64"/>
        <v>0.45943234850759601</v>
      </c>
      <c r="H298" s="32">
        <f>SUM(H293:H297)</f>
        <v>610644</v>
      </c>
      <c r="I298" s="37">
        <f t="shared" si="65"/>
        <v>4.8843009594008342E-2</v>
      </c>
      <c r="J298" s="32">
        <f>SUM(J293:J297)</f>
        <v>1414840</v>
      </c>
      <c r="K298" s="37">
        <f t="shared" si="66"/>
        <v>0.10048782947666199</v>
      </c>
      <c r="L298" s="32">
        <f>SUM(L293:L297)</f>
        <v>0</v>
      </c>
      <c r="M298" s="37">
        <f t="shared" si="67"/>
        <v>0</v>
      </c>
      <c r="N298" s="32">
        <f t="shared" si="68"/>
        <v>7769389</v>
      </c>
      <c r="O298" s="37">
        <f t="shared" si="69"/>
        <v>0.55181436556066654</v>
      </c>
      <c r="P298" s="32">
        <f>SUM(P293:P297)</f>
        <v>1664321</v>
      </c>
      <c r="Q298" s="32">
        <f>SUM(Q293:Q297)</f>
        <v>16301664</v>
      </c>
      <c r="R298" s="32">
        <f>SUM(R293:R297)</f>
        <v>18901664</v>
      </c>
      <c r="S298" s="32">
        <f>SUM(S293:S297)</f>
        <v>8896491</v>
      </c>
      <c r="T298" s="37">
        <f t="shared" si="70"/>
        <v>0.47067237043257143</v>
      </c>
      <c r="U298" s="37">
        <f t="shared" si="71"/>
        <v>-0.14989956865292209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109368798</v>
      </c>
      <c r="E299" s="32">
        <f>SUM(E263:E266,E268:E274,E276:E284,E286:E291,E293:E297)</f>
        <v>109640385</v>
      </c>
      <c r="F299" s="32">
        <f>SUM(F263:F266,F268:F274,F276:F284,F286:F291,F293:F297)</f>
        <v>25480757</v>
      </c>
      <c r="G299" s="37">
        <f t="shared" si="64"/>
        <v>0.23298013204826482</v>
      </c>
      <c r="H299" s="32">
        <f>SUM(H263:H266,H268:H274,H276:H284,H286:H291,H293:H297)</f>
        <v>20632433</v>
      </c>
      <c r="I299" s="37">
        <f t="shared" si="65"/>
        <v>0.18865008464297103</v>
      </c>
      <c r="J299" s="32">
        <f>SUM(J263:J266,J268:J274,J276:J284,J286:J291,J293:J297)</f>
        <v>20088255</v>
      </c>
      <c r="K299" s="37">
        <f t="shared" si="66"/>
        <v>0.18321948614098718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66201445</v>
      </c>
      <c r="O299" s="37">
        <f t="shared" si="69"/>
        <v>0.60380529491938573</v>
      </c>
      <c r="P299" s="32">
        <f>SUM(P263:P266,P268:P274,P276:P284,P286:P291,P293:P297)</f>
        <v>17425991</v>
      </c>
      <c r="Q299" s="32">
        <f>SUM(Q263:Q266,Q268:Q274,Q276:Q284,Q286:Q291,Q293:Q297)</f>
        <v>105200542</v>
      </c>
      <c r="R299" s="32">
        <f>SUM(R263:R266,R268:R274,R276:R284,R286:R291,R293:R297)</f>
        <v>114484826</v>
      </c>
      <c r="S299" s="32">
        <f>SUM(S263:S266,S268:S274,S276:S284,S286:S291,S293:S297)</f>
        <v>63092133</v>
      </c>
      <c r="T299" s="37">
        <f t="shared" si="70"/>
        <v>0.55109602909297339</v>
      </c>
      <c r="U299" s="37">
        <f t="shared" si="71"/>
        <v>0.15277547199467745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708335204</v>
      </c>
      <c r="E302" s="31">
        <v>627047540</v>
      </c>
      <c r="F302" s="31">
        <v>153946396</v>
      </c>
      <c r="G302" s="36">
        <f t="shared" ref="G302:G339" si="72">IF(($D302     =0),0,($F302     /$D302     ))</f>
        <v>0.21733551450027888</v>
      </c>
      <c r="H302" s="31">
        <v>151483843</v>
      </c>
      <c r="I302" s="36">
        <f t="shared" ref="I302:I339" si="73">IF(($D302     =0),0,($H302     /$D302     ))</f>
        <v>0.21385897826984185</v>
      </c>
      <c r="J302" s="31">
        <v>151882763</v>
      </c>
      <c r="K302" s="36">
        <f t="shared" ref="K302:K339" si="74">IF(($E302     =0),0,($J302     /$E302     ))</f>
        <v>0.2422188961940589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457313002</v>
      </c>
      <c r="O302" s="36">
        <f t="shared" ref="O302:O339" si="77">IF(($E302     =0),0,($N302     /$E302     ))</f>
        <v>0.72931153194540876</v>
      </c>
      <c r="P302" s="31">
        <v>126221588</v>
      </c>
      <c r="Q302" s="31">
        <v>530573882</v>
      </c>
      <c r="R302" s="31">
        <v>615829171</v>
      </c>
      <c r="S302" s="31">
        <v>373458532</v>
      </c>
      <c r="T302" s="36">
        <f t="shared" ref="T302:T339" si="78">IF(($R302     =0),0,($S302     /$R302     ))</f>
        <v>0.60643202626073722</v>
      </c>
      <c r="U302" s="36">
        <f t="shared" ref="U302:U339" si="79">IF(($P302     =0),0,(($J302     /$P302     )-1))</f>
        <v>0.20330258402389934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708335204</v>
      </c>
      <c r="E303" s="32">
        <f>E302</f>
        <v>627047540</v>
      </c>
      <c r="F303" s="32">
        <f>F302</f>
        <v>153946396</v>
      </c>
      <c r="G303" s="37">
        <f t="shared" si="72"/>
        <v>0.21733551450027888</v>
      </c>
      <c r="H303" s="32">
        <f>H302</f>
        <v>151483843</v>
      </c>
      <c r="I303" s="37">
        <f t="shared" si="73"/>
        <v>0.21385897826984185</v>
      </c>
      <c r="J303" s="32">
        <f>J302</f>
        <v>151882763</v>
      </c>
      <c r="K303" s="37">
        <f t="shared" si="74"/>
        <v>0.2422188961940589</v>
      </c>
      <c r="L303" s="32">
        <f>L302</f>
        <v>0</v>
      </c>
      <c r="M303" s="37">
        <f t="shared" si="75"/>
        <v>0</v>
      </c>
      <c r="N303" s="32">
        <f t="shared" si="76"/>
        <v>457313002</v>
      </c>
      <c r="O303" s="37">
        <f t="shared" si="77"/>
        <v>0.72931153194540876</v>
      </c>
      <c r="P303" s="32">
        <f>P302</f>
        <v>126221588</v>
      </c>
      <c r="Q303" s="32">
        <f>Q302</f>
        <v>530573882</v>
      </c>
      <c r="R303" s="32">
        <f>R302</f>
        <v>615829171</v>
      </c>
      <c r="S303" s="32">
        <f>S302</f>
        <v>373458532</v>
      </c>
      <c r="T303" s="37">
        <f t="shared" si="78"/>
        <v>0.60643202626073722</v>
      </c>
      <c r="U303" s="37">
        <f t="shared" si="79"/>
        <v>0.20330258402389934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1684647</v>
      </c>
      <c r="E304" s="31">
        <v>1799373</v>
      </c>
      <c r="F304" s="31">
        <v>458134</v>
      </c>
      <c r="G304" s="36">
        <f t="shared" si="72"/>
        <v>0.27194658584261272</v>
      </c>
      <c r="H304" s="31">
        <v>382205</v>
      </c>
      <c r="I304" s="36">
        <f t="shared" si="73"/>
        <v>0.22687542256627055</v>
      </c>
      <c r="J304" s="31">
        <v>388191</v>
      </c>
      <c r="K304" s="36">
        <f t="shared" si="74"/>
        <v>0.21573681499055505</v>
      </c>
      <c r="L304" s="31">
        <v>0</v>
      </c>
      <c r="M304" s="36">
        <f t="shared" si="75"/>
        <v>0</v>
      </c>
      <c r="N304" s="31">
        <f t="shared" si="76"/>
        <v>1228530</v>
      </c>
      <c r="O304" s="36">
        <f t="shared" si="77"/>
        <v>0.68275449281499723</v>
      </c>
      <c r="P304" s="31">
        <v>421765</v>
      </c>
      <c r="Q304" s="31">
        <v>400065</v>
      </c>
      <c r="R304" s="31">
        <v>1618422</v>
      </c>
      <c r="S304" s="31">
        <v>1248499</v>
      </c>
      <c r="T304" s="36">
        <f t="shared" si="78"/>
        <v>0.77142982485408629</v>
      </c>
      <c r="U304" s="36">
        <f t="shared" si="79"/>
        <v>-7.9603570708807081E-2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2418551</v>
      </c>
      <c r="E305" s="31">
        <v>2158105</v>
      </c>
      <c r="F305" s="31">
        <v>485846</v>
      </c>
      <c r="G305" s="36">
        <f t="shared" si="72"/>
        <v>0.2008830907431764</v>
      </c>
      <c r="H305" s="31">
        <v>662019</v>
      </c>
      <c r="I305" s="36">
        <f t="shared" si="73"/>
        <v>0.27372546619856269</v>
      </c>
      <c r="J305" s="31">
        <v>410906</v>
      </c>
      <c r="K305" s="36">
        <f t="shared" si="74"/>
        <v>0.19040130114151071</v>
      </c>
      <c r="L305" s="31">
        <v>0</v>
      </c>
      <c r="M305" s="36">
        <f t="shared" si="75"/>
        <v>0</v>
      </c>
      <c r="N305" s="31">
        <f t="shared" si="76"/>
        <v>1558771</v>
      </c>
      <c r="O305" s="36">
        <f t="shared" si="77"/>
        <v>0.72228691375072107</v>
      </c>
      <c r="P305" s="31">
        <v>-42284</v>
      </c>
      <c r="Q305" s="31">
        <v>2962063</v>
      </c>
      <c r="R305" s="31">
        <v>2292178</v>
      </c>
      <c r="S305" s="31">
        <v>1981593</v>
      </c>
      <c r="T305" s="36">
        <f t="shared" si="78"/>
        <v>0.86450223324715625</v>
      </c>
      <c r="U305" s="36">
        <f t="shared" si="79"/>
        <v>-10.717765585091287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5017043</v>
      </c>
      <c r="E306" s="31">
        <v>5202245</v>
      </c>
      <c r="F306" s="31">
        <v>2256162</v>
      </c>
      <c r="G306" s="36">
        <f t="shared" si="72"/>
        <v>0.44969955409989509</v>
      </c>
      <c r="H306" s="31">
        <v>1677154</v>
      </c>
      <c r="I306" s="36">
        <f t="shared" si="73"/>
        <v>0.33429133455702892</v>
      </c>
      <c r="J306" s="31">
        <v>1117329</v>
      </c>
      <c r="K306" s="36">
        <f t="shared" si="74"/>
        <v>0.2147782351657794</v>
      </c>
      <c r="L306" s="31">
        <v>0</v>
      </c>
      <c r="M306" s="36">
        <f t="shared" si="75"/>
        <v>0</v>
      </c>
      <c r="N306" s="31">
        <f t="shared" si="76"/>
        <v>5050645</v>
      </c>
      <c r="O306" s="36">
        <f t="shared" si="77"/>
        <v>0.97085873502689701</v>
      </c>
      <c r="P306" s="31">
        <v>1213483</v>
      </c>
      <c r="Q306" s="31">
        <v>4561564</v>
      </c>
      <c r="R306" s="31">
        <v>7199258</v>
      </c>
      <c r="S306" s="31">
        <v>3817944</v>
      </c>
      <c r="T306" s="36">
        <f t="shared" si="78"/>
        <v>0.53032465290172959</v>
      </c>
      <c r="U306" s="36">
        <f t="shared" si="79"/>
        <v>-7.9238028056429322E-2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10655203</v>
      </c>
      <c r="E307" s="31">
        <v>9704878</v>
      </c>
      <c r="F307" s="31">
        <v>2555073</v>
      </c>
      <c r="G307" s="36">
        <f t="shared" si="72"/>
        <v>0.23979580679973905</v>
      </c>
      <c r="H307" s="31">
        <v>2544418</v>
      </c>
      <c r="I307" s="36">
        <f t="shared" si="73"/>
        <v>0.23879582585146431</v>
      </c>
      <c r="J307" s="31">
        <v>1577700</v>
      </c>
      <c r="K307" s="36">
        <f t="shared" si="74"/>
        <v>0.16256773140270284</v>
      </c>
      <c r="L307" s="31">
        <v>0</v>
      </c>
      <c r="M307" s="36">
        <f t="shared" si="75"/>
        <v>0</v>
      </c>
      <c r="N307" s="31">
        <f t="shared" si="76"/>
        <v>6677191</v>
      </c>
      <c r="O307" s="36">
        <f t="shared" si="77"/>
        <v>0.68802420803229059</v>
      </c>
      <c r="P307" s="31">
        <v>1868260</v>
      </c>
      <c r="Q307" s="31">
        <v>6476133</v>
      </c>
      <c r="R307" s="31">
        <v>10075333</v>
      </c>
      <c r="S307" s="31">
        <v>8661592</v>
      </c>
      <c r="T307" s="36">
        <f t="shared" si="78"/>
        <v>0.85968295042952925</v>
      </c>
      <c r="U307" s="36">
        <f t="shared" si="79"/>
        <v>-0.15552439167995891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4788841</v>
      </c>
      <c r="E308" s="31">
        <v>4992042</v>
      </c>
      <c r="F308" s="31">
        <v>1541844</v>
      </c>
      <c r="G308" s="36">
        <f t="shared" si="72"/>
        <v>0.32196600388277663</v>
      </c>
      <c r="H308" s="31">
        <v>1356220</v>
      </c>
      <c r="I308" s="36">
        <f t="shared" si="73"/>
        <v>0.28320422415361046</v>
      </c>
      <c r="J308" s="31">
        <v>1134350</v>
      </c>
      <c r="K308" s="36">
        <f t="shared" si="74"/>
        <v>0.2272316619131009</v>
      </c>
      <c r="L308" s="31">
        <v>0</v>
      </c>
      <c r="M308" s="36">
        <f t="shared" si="75"/>
        <v>0</v>
      </c>
      <c r="N308" s="31">
        <f t="shared" si="76"/>
        <v>4032414</v>
      </c>
      <c r="O308" s="36">
        <f t="shared" si="77"/>
        <v>0.80776844425587768</v>
      </c>
      <c r="P308" s="31">
        <v>1096919</v>
      </c>
      <c r="Q308" s="31">
        <v>4265802</v>
      </c>
      <c r="R308" s="31">
        <v>4571448</v>
      </c>
      <c r="S308" s="31">
        <v>3911192</v>
      </c>
      <c r="T308" s="36">
        <f t="shared" si="78"/>
        <v>0.85556961382914121</v>
      </c>
      <c r="U308" s="36">
        <f t="shared" si="79"/>
        <v>3.4123759366005979E-2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361000</v>
      </c>
      <c r="E309" s="31">
        <v>376594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3563</v>
      </c>
      <c r="K309" s="36">
        <f t="shared" si="74"/>
        <v>9.4611172774924715E-3</v>
      </c>
      <c r="L309" s="31">
        <v>0</v>
      </c>
      <c r="M309" s="36">
        <f t="shared" si="75"/>
        <v>0</v>
      </c>
      <c r="N309" s="31">
        <f t="shared" si="76"/>
        <v>3563</v>
      </c>
      <c r="O309" s="36">
        <f t="shared" si="77"/>
        <v>9.4611172774924715E-3</v>
      </c>
      <c r="P309" s="31">
        <v>6825</v>
      </c>
      <c r="Q309" s="31">
        <v>75000</v>
      </c>
      <c r="R309" s="31">
        <v>1405437</v>
      </c>
      <c r="S309" s="31">
        <v>6825</v>
      </c>
      <c r="T309" s="36">
        <f t="shared" si="78"/>
        <v>4.8561408302186439E-3</v>
      </c>
      <c r="U309" s="36">
        <f t="shared" si="79"/>
        <v>-0.47794871794871796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24925285</v>
      </c>
      <c r="E310" s="32">
        <f>SUM(E304:E309)</f>
        <v>24233237</v>
      </c>
      <c r="F310" s="32">
        <f>SUM(F304:F309)</f>
        <v>7297059</v>
      </c>
      <c r="G310" s="37">
        <f t="shared" si="72"/>
        <v>0.29275729445019383</v>
      </c>
      <c r="H310" s="32">
        <f>SUM(H304:H309)</f>
        <v>6622016</v>
      </c>
      <c r="I310" s="37">
        <f t="shared" si="73"/>
        <v>0.26567463521480295</v>
      </c>
      <c r="J310" s="32">
        <f>SUM(J304:J309)</f>
        <v>4632039</v>
      </c>
      <c r="K310" s="37">
        <f t="shared" si="74"/>
        <v>0.19114404732640547</v>
      </c>
      <c r="L310" s="32">
        <f>SUM(L304:L309)</f>
        <v>0</v>
      </c>
      <c r="M310" s="37">
        <f t="shared" si="75"/>
        <v>0</v>
      </c>
      <c r="N310" s="32">
        <f t="shared" si="76"/>
        <v>18551114</v>
      </c>
      <c r="O310" s="37">
        <f t="shared" si="77"/>
        <v>0.76552356583645842</v>
      </c>
      <c r="P310" s="32">
        <f>SUM(P304:P309)</f>
        <v>4564968</v>
      </c>
      <c r="Q310" s="32">
        <f>SUM(Q304:Q309)</f>
        <v>18740627</v>
      </c>
      <c r="R310" s="32">
        <f>SUM(R304:R309)</f>
        <v>27162076</v>
      </c>
      <c r="S310" s="32">
        <f>SUM(S304:S309)</f>
        <v>19627645</v>
      </c>
      <c r="T310" s="37">
        <f t="shared" si="78"/>
        <v>0.72261210814666743</v>
      </c>
      <c r="U310" s="37">
        <f t="shared" si="79"/>
        <v>1.4692545489913611E-2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2997117</v>
      </c>
      <c r="E311" s="31">
        <v>3066292</v>
      </c>
      <c r="F311" s="31">
        <v>285599</v>
      </c>
      <c r="G311" s="36">
        <f t="shared" si="72"/>
        <v>9.5291241549796027E-2</v>
      </c>
      <c r="H311" s="31">
        <v>517242</v>
      </c>
      <c r="I311" s="36">
        <f t="shared" si="73"/>
        <v>0.17257984923511493</v>
      </c>
      <c r="J311" s="31">
        <v>462897</v>
      </c>
      <c r="K311" s="36">
        <f t="shared" si="74"/>
        <v>0.1509631176678542</v>
      </c>
      <c r="L311" s="31">
        <v>0</v>
      </c>
      <c r="M311" s="36">
        <f t="shared" si="75"/>
        <v>0</v>
      </c>
      <c r="N311" s="31">
        <f t="shared" si="76"/>
        <v>1265738</v>
      </c>
      <c r="O311" s="36">
        <f t="shared" si="77"/>
        <v>0.41279108447597296</v>
      </c>
      <c r="P311" s="31">
        <v>295448</v>
      </c>
      <c r="Q311" s="31">
        <v>4600111</v>
      </c>
      <c r="R311" s="31">
        <v>3283394</v>
      </c>
      <c r="S311" s="31">
        <v>1813302</v>
      </c>
      <c r="T311" s="36">
        <f t="shared" si="78"/>
        <v>0.55226451653380615</v>
      </c>
      <c r="U311" s="36">
        <f t="shared" si="79"/>
        <v>0.56676301751915736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11799132</v>
      </c>
      <c r="E312" s="31">
        <v>14417191</v>
      </c>
      <c r="F312" s="31">
        <v>4202683</v>
      </c>
      <c r="G312" s="36">
        <f t="shared" si="72"/>
        <v>0.35618577705546478</v>
      </c>
      <c r="H312" s="31">
        <v>2627843</v>
      </c>
      <c r="I312" s="36">
        <f t="shared" si="73"/>
        <v>0.22271494208218029</v>
      </c>
      <c r="J312" s="31">
        <v>3654001</v>
      </c>
      <c r="K312" s="36">
        <f t="shared" si="74"/>
        <v>0.2534474988921212</v>
      </c>
      <c r="L312" s="31">
        <v>0</v>
      </c>
      <c r="M312" s="36">
        <f t="shared" si="75"/>
        <v>0</v>
      </c>
      <c r="N312" s="31">
        <f t="shared" si="76"/>
        <v>10484527</v>
      </c>
      <c r="O312" s="36">
        <f t="shared" si="77"/>
        <v>0.72722397865159727</v>
      </c>
      <c r="P312" s="31">
        <v>1941385</v>
      </c>
      <c r="Q312" s="31">
        <v>11085959</v>
      </c>
      <c r="R312" s="31">
        <v>11085959</v>
      </c>
      <c r="S312" s="31">
        <v>9984041</v>
      </c>
      <c r="T312" s="36">
        <f t="shared" si="78"/>
        <v>0.90060237458933412</v>
      </c>
      <c r="U312" s="36">
        <f t="shared" si="79"/>
        <v>0.8821619616922971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30585284</v>
      </c>
      <c r="E313" s="31">
        <v>17208354</v>
      </c>
      <c r="F313" s="31">
        <v>2596221</v>
      </c>
      <c r="G313" s="36">
        <f t="shared" si="72"/>
        <v>8.4884645831635894E-2</v>
      </c>
      <c r="H313" s="31">
        <v>2193814</v>
      </c>
      <c r="I313" s="36">
        <f t="shared" si="73"/>
        <v>7.1727762933311331E-2</v>
      </c>
      <c r="J313" s="31">
        <v>4953298</v>
      </c>
      <c r="K313" s="36">
        <f t="shared" si="74"/>
        <v>0.28784263736090043</v>
      </c>
      <c r="L313" s="31">
        <v>0</v>
      </c>
      <c r="M313" s="36">
        <f t="shared" si="75"/>
        <v>0</v>
      </c>
      <c r="N313" s="31">
        <f t="shared" si="76"/>
        <v>9743333</v>
      </c>
      <c r="O313" s="36">
        <f t="shared" si="77"/>
        <v>0.56619784785924321</v>
      </c>
      <c r="P313" s="31">
        <v>2725165</v>
      </c>
      <c r="Q313" s="31">
        <v>20746120</v>
      </c>
      <c r="R313" s="31">
        <v>29599718</v>
      </c>
      <c r="S313" s="31">
        <v>13696164</v>
      </c>
      <c r="T313" s="36">
        <f t="shared" si="78"/>
        <v>0.46271265151918001</v>
      </c>
      <c r="U313" s="36">
        <f t="shared" si="79"/>
        <v>0.81761397933703095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1859060</v>
      </c>
      <c r="E314" s="31">
        <v>1859060</v>
      </c>
      <c r="F314" s="31">
        <v>406923</v>
      </c>
      <c r="G314" s="36">
        <f t="shared" si="72"/>
        <v>0.21888642647359419</v>
      </c>
      <c r="H314" s="31">
        <v>429012</v>
      </c>
      <c r="I314" s="36">
        <f t="shared" si="73"/>
        <v>0.23076823771153163</v>
      </c>
      <c r="J314" s="31">
        <v>396682</v>
      </c>
      <c r="K314" s="36">
        <f t="shared" si="74"/>
        <v>0.21337772852947187</v>
      </c>
      <c r="L314" s="31">
        <v>0</v>
      </c>
      <c r="M314" s="36">
        <f t="shared" si="75"/>
        <v>0</v>
      </c>
      <c r="N314" s="31">
        <f t="shared" si="76"/>
        <v>1232617</v>
      </c>
      <c r="O314" s="36">
        <f t="shared" si="77"/>
        <v>0.66303239271459768</v>
      </c>
      <c r="P314" s="31">
        <v>499008</v>
      </c>
      <c r="Q314" s="31">
        <v>1426200</v>
      </c>
      <c r="R314" s="31">
        <v>1426200</v>
      </c>
      <c r="S314" s="31">
        <v>1412225</v>
      </c>
      <c r="T314" s="36">
        <f t="shared" si="78"/>
        <v>0.99020123404852056</v>
      </c>
      <c r="U314" s="36">
        <f t="shared" si="79"/>
        <v>-0.20505883673207648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1933343</v>
      </c>
      <c r="E315" s="31">
        <v>3605546</v>
      </c>
      <c r="F315" s="31">
        <v>419709</v>
      </c>
      <c r="G315" s="36">
        <f t="shared" si="72"/>
        <v>0.21708977662008241</v>
      </c>
      <c r="H315" s="31">
        <v>943086</v>
      </c>
      <c r="I315" s="36">
        <f t="shared" si="73"/>
        <v>0.48780066444495362</v>
      </c>
      <c r="J315" s="31">
        <v>597450</v>
      </c>
      <c r="K315" s="36">
        <f t="shared" si="74"/>
        <v>0.1657030585658871</v>
      </c>
      <c r="L315" s="31">
        <v>0</v>
      </c>
      <c r="M315" s="36">
        <f t="shared" si="75"/>
        <v>0</v>
      </c>
      <c r="N315" s="31">
        <f t="shared" si="76"/>
        <v>1960245</v>
      </c>
      <c r="O315" s="36">
        <f t="shared" si="77"/>
        <v>0.54367493855299587</v>
      </c>
      <c r="P315" s="31">
        <v>1461362</v>
      </c>
      <c r="Q315" s="31">
        <v>3937614</v>
      </c>
      <c r="R315" s="31">
        <v>4493951</v>
      </c>
      <c r="S315" s="31">
        <v>3451215</v>
      </c>
      <c r="T315" s="36">
        <f t="shared" si="78"/>
        <v>0.76796898764583765</v>
      </c>
      <c r="U315" s="36">
        <f t="shared" si="79"/>
        <v>-0.59116906009599268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6709288</v>
      </c>
      <c r="E316" s="31">
        <v>6668400</v>
      </c>
      <c r="F316" s="31">
        <v>644626</v>
      </c>
      <c r="G316" s="36">
        <f t="shared" si="72"/>
        <v>9.607964362239331E-2</v>
      </c>
      <c r="H316" s="31">
        <v>560762</v>
      </c>
      <c r="I316" s="36">
        <f t="shared" si="73"/>
        <v>8.3579956621328527E-2</v>
      </c>
      <c r="J316" s="31">
        <v>1552820</v>
      </c>
      <c r="K316" s="36">
        <f t="shared" si="74"/>
        <v>0.232862455761502</v>
      </c>
      <c r="L316" s="31">
        <v>0</v>
      </c>
      <c r="M316" s="36">
        <f t="shared" si="75"/>
        <v>0</v>
      </c>
      <c r="N316" s="31">
        <f t="shared" si="76"/>
        <v>2758208</v>
      </c>
      <c r="O316" s="36">
        <f t="shared" si="77"/>
        <v>0.41362365784895927</v>
      </c>
      <c r="P316" s="31">
        <v>626137</v>
      </c>
      <c r="Q316" s="31">
        <v>5840190</v>
      </c>
      <c r="R316" s="31">
        <v>6542288</v>
      </c>
      <c r="S316" s="31">
        <v>1496071</v>
      </c>
      <c r="T316" s="36">
        <f t="shared" si="78"/>
        <v>0.22867703164397532</v>
      </c>
      <c r="U316" s="36">
        <f t="shared" si="79"/>
        <v>1.4800003833026958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55883224</v>
      </c>
      <c r="E317" s="32">
        <f>SUM(E311:E316)</f>
        <v>46824843</v>
      </c>
      <c r="F317" s="32">
        <f>SUM(F311:F316)</f>
        <v>8555761</v>
      </c>
      <c r="G317" s="37">
        <f t="shared" si="72"/>
        <v>0.15310070514185081</v>
      </c>
      <c r="H317" s="32">
        <f>SUM(H311:H316)</f>
        <v>7271759</v>
      </c>
      <c r="I317" s="37">
        <f t="shared" si="73"/>
        <v>0.13012418539059237</v>
      </c>
      <c r="J317" s="32">
        <f>SUM(J311:J316)</f>
        <v>11617148</v>
      </c>
      <c r="K317" s="37">
        <f t="shared" si="74"/>
        <v>0.24809795945284857</v>
      </c>
      <c r="L317" s="32">
        <f>SUM(L311:L316)</f>
        <v>0</v>
      </c>
      <c r="M317" s="37">
        <f t="shared" si="75"/>
        <v>0</v>
      </c>
      <c r="N317" s="32">
        <f t="shared" si="76"/>
        <v>27444668</v>
      </c>
      <c r="O317" s="37">
        <f t="shared" si="77"/>
        <v>0.58611340138396195</v>
      </c>
      <c r="P317" s="32">
        <f>SUM(P311:P316)</f>
        <v>7548505</v>
      </c>
      <c r="Q317" s="32">
        <f>SUM(Q311:Q316)</f>
        <v>47636194</v>
      </c>
      <c r="R317" s="32">
        <f>SUM(R311:R316)</f>
        <v>56431510</v>
      </c>
      <c r="S317" s="32">
        <f>SUM(S311:S316)</f>
        <v>31853018</v>
      </c>
      <c r="T317" s="37">
        <f t="shared" si="78"/>
        <v>0.56445446878880257</v>
      </c>
      <c r="U317" s="37">
        <f t="shared" si="79"/>
        <v>0.53899984169050685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2285940</v>
      </c>
      <c r="E318" s="31">
        <v>2335940</v>
      </c>
      <c r="F318" s="31">
        <v>379089</v>
      </c>
      <c r="G318" s="36">
        <f t="shared" si="72"/>
        <v>0.16583506128769784</v>
      </c>
      <c r="H318" s="31">
        <v>374898</v>
      </c>
      <c r="I318" s="36">
        <f t="shared" si="73"/>
        <v>0.16400167983411637</v>
      </c>
      <c r="J318" s="31">
        <v>653998</v>
      </c>
      <c r="K318" s="36">
        <f t="shared" si="74"/>
        <v>0.27997208832418641</v>
      </c>
      <c r="L318" s="31">
        <v>0</v>
      </c>
      <c r="M318" s="36">
        <f t="shared" si="75"/>
        <v>0</v>
      </c>
      <c r="N318" s="31">
        <f t="shared" si="76"/>
        <v>1407985</v>
      </c>
      <c r="O318" s="36">
        <f t="shared" si="77"/>
        <v>0.60274878635581397</v>
      </c>
      <c r="P318" s="31">
        <v>385768</v>
      </c>
      <c r="Q318" s="31">
        <v>2203720</v>
      </c>
      <c r="R318" s="31">
        <v>2970477</v>
      </c>
      <c r="S318" s="31">
        <v>1328608</v>
      </c>
      <c r="T318" s="36">
        <f t="shared" si="78"/>
        <v>0.44727092652122874</v>
      </c>
      <c r="U318" s="36">
        <f t="shared" si="79"/>
        <v>0.69531428215922531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15360210</v>
      </c>
      <c r="E319" s="31">
        <v>15340535</v>
      </c>
      <c r="F319" s="31">
        <v>4288655</v>
      </c>
      <c r="G319" s="36">
        <f t="shared" si="72"/>
        <v>0.27920549263323874</v>
      </c>
      <c r="H319" s="31">
        <v>4315256</v>
      </c>
      <c r="I319" s="36">
        <f t="shared" si="73"/>
        <v>0.28093730489361801</v>
      </c>
      <c r="J319" s="31">
        <v>4568167</v>
      </c>
      <c r="K319" s="36">
        <f t="shared" si="74"/>
        <v>0.29778407337162621</v>
      </c>
      <c r="L319" s="31">
        <v>0</v>
      </c>
      <c r="M319" s="36">
        <f t="shared" si="75"/>
        <v>0</v>
      </c>
      <c r="N319" s="31">
        <f t="shared" si="76"/>
        <v>13172078</v>
      </c>
      <c r="O319" s="36">
        <f t="shared" si="77"/>
        <v>0.8586452819279119</v>
      </c>
      <c r="P319" s="31">
        <v>5145809</v>
      </c>
      <c r="Q319" s="31">
        <v>13395296</v>
      </c>
      <c r="R319" s="31">
        <v>13695295</v>
      </c>
      <c r="S319" s="31">
        <v>13216679</v>
      </c>
      <c r="T319" s="36">
        <f t="shared" si="78"/>
        <v>0.96505252351263704</v>
      </c>
      <c r="U319" s="36">
        <f t="shared" si="79"/>
        <v>-0.11225484661401153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3044260</v>
      </c>
      <c r="E320" s="31">
        <v>3044260</v>
      </c>
      <c r="F320" s="31">
        <v>801678</v>
      </c>
      <c r="G320" s="36">
        <f t="shared" si="72"/>
        <v>0.2633408447373089</v>
      </c>
      <c r="H320" s="31">
        <v>302482</v>
      </c>
      <c r="I320" s="36">
        <f t="shared" si="73"/>
        <v>9.9361421166391836E-2</v>
      </c>
      <c r="J320" s="31">
        <v>371887</v>
      </c>
      <c r="K320" s="36">
        <f t="shared" si="74"/>
        <v>0.12216006517183157</v>
      </c>
      <c r="L320" s="31">
        <v>0</v>
      </c>
      <c r="M320" s="36">
        <f t="shared" si="75"/>
        <v>0</v>
      </c>
      <c r="N320" s="31">
        <f t="shared" si="76"/>
        <v>1476047</v>
      </c>
      <c r="O320" s="36">
        <f t="shared" si="77"/>
        <v>0.48486233107553234</v>
      </c>
      <c r="P320" s="31">
        <v>639549</v>
      </c>
      <c r="Q320" s="31">
        <v>2479670</v>
      </c>
      <c r="R320" s="31">
        <v>2579670</v>
      </c>
      <c r="S320" s="31">
        <v>1741374</v>
      </c>
      <c r="T320" s="36">
        <f t="shared" si="78"/>
        <v>0.67503750479712521</v>
      </c>
      <c r="U320" s="36">
        <f t="shared" si="79"/>
        <v>-0.41851679855648272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2223891</v>
      </c>
      <c r="E321" s="31">
        <v>2179141</v>
      </c>
      <c r="F321" s="31">
        <v>610501</v>
      </c>
      <c r="G321" s="36">
        <f t="shared" si="72"/>
        <v>0.27451929973186634</v>
      </c>
      <c r="H321" s="31">
        <v>609835</v>
      </c>
      <c r="I321" s="36">
        <f t="shared" si="73"/>
        <v>0.27421982462269956</v>
      </c>
      <c r="J321" s="31">
        <v>462236</v>
      </c>
      <c r="K321" s="36">
        <f t="shared" si="74"/>
        <v>0.21211844483674988</v>
      </c>
      <c r="L321" s="31">
        <v>0</v>
      </c>
      <c r="M321" s="36">
        <f t="shared" si="75"/>
        <v>0</v>
      </c>
      <c r="N321" s="31">
        <f t="shared" si="76"/>
        <v>1682572</v>
      </c>
      <c r="O321" s="36">
        <f t="shared" si="77"/>
        <v>0.77212626443171872</v>
      </c>
      <c r="P321" s="31">
        <v>412742</v>
      </c>
      <c r="Q321" s="31">
        <v>1310512</v>
      </c>
      <c r="R321" s="31">
        <v>1124558</v>
      </c>
      <c r="S321" s="31">
        <v>989306</v>
      </c>
      <c r="T321" s="36">
        <f t="shared" si="78"/>
        <v>0.87972874676094959</v>
      </c>
      <c r="U321" s="36">
        <f t="shared" si="79"/>
        <v>0.11991510435090191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22914301</v>
      </c>
      <c r="E323" s="32">
        <f>SUM(E318:E322)</f>
        <v>22899876</v>
      </c>
      <c r="F323" s="32">
        <f>SUM(F318:F322)</f>
        <v>6079923</v>
      </c>
      <c r="G323" s="37">
        <f t="shared" si="72"/>
        <v>0.2653331210059604</v>
      </c>
      <c r="H323" s="32">
        <f>SUM(H318:H322)</f>
        <v>5602471</v>
      </c>
      <c r="I323" s="37">
        <f t="shared" si="73"/>
        <v>0.24449670099035534</v>
      </c>
      <c r="J323" s="32">
        <f>SUM(J318:J322)</f>
        <v>6056288</v>
      </c>
      <c r="K323" s="37">
        <f t="shared" si="74"/>
        <v>0.26446815694547865</v>
      </c>
      <c r="L323" s="32">
        <f>SUM(L318:L322)</f>
        <v>0</v>
      </c>
      <c r="M323" s="37">
        <f t="shared" si="75"/>
        <v>0</v>
      </c>
      <c r="N323" s="32">
        <f t="shared" si="76"/>
        <v>17738682</v>
      </c>
      <c r="O323" s="37">
        <f t="shared" si="77"/>
        <v>0.77461912894200824</v>
      </c>
      <c r="P323" s="32">
        <f>SUM(P318:P322)</f>
        <v>6583868</v>
      </c>
      <c r="Q323" s="32">
        <f>SUM(Q318:Q322)</f>
        <v>19389198</v>
      </c>
      <c r="R323" s="32">
        <f>SUM(R318:R322)</f>
        <v>20370000</v>
      </c>
      <c r="S323" s="32">
        <f>SUM(S318:S322)</f>
        <v>17275967</v>
      </c>
      <c r="T323" s="37">
        <f t="shared" si="78"/>
        <v>0.84810834560628379</v>
      </c>
      <c r="U323" s="37">
        <f t="shared" si="79"/>
        <v>-8.0132226223247449E-2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6803990</v>
      </c>
      <c r="E325" s="31">
        <v>7053990</v>
      </c>
      <c r="F325" s="31">
        <v>1935580</v>
      </c>
      <c r="G325" s="36">
        <f t="shared" si="72"/>
        <v>0.28447719646854275</v>
      </c>
      <c r="H325" s="31">
        <v>1197516</v>
      </c>
      <c r="I325" s="36">
        <f t="shared" si="73"/>
        <v>0.1760020223427724</v>
      </c>
      <c r="J325" s="31">
        <v>3329596</v>
      </c>
      <c r="K325" s="36">
        <f t="shared" si="74"/>
        <v>0.47201597960870373</v>
      </c>
      <c r="L325" s="31">
        <v>0</v>
      </c>
      <c r="M325" s="36">
        <f t="shared" si="75"/>
        <v>0</v>
      </c>
      <c r="N325" s="31">
        <f t="shared" si="76"/>
        <v>6462692</v>
      </c>
      <c r="O325" s="36">
        <f t="shared" si="77"/>
        <v>0.91617538442782032</v>
      </c>
      <c r="P325" s="31">
        <v>1373832</v>
      </c>
      <c r="Q325" s="31">
        <v>2868023</v>
      </c>
      <c r="R325" s="31">
        <v>3424807</v>
      </c>
      <c r="S325" s="31">
        <v>5370454</v>
      </c>
      <c r="T325" s="36">
        <f t="shared" si="78"/>
        <v>1.5681041296633649</v>
      </c>
      <c r="U325" s="36">
        <f t="shared" si="79"/>
        <v>1.4235830873061626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30609861</v>
      </c>
      <c r="E326" s="31">
        <v>20426055</v>
      </c>
      <c r="F326" s="31">
        <v>8166081</v>
      </c>
      <c r="G326" s="36">
        <f t="shared" si="72"/>
        <v>0.26677942118064502</v>
      </c>
      <c r="H326" s="31">
        <v>4719353</v>
      </c>
      <c r="I326" s="36">
        <f t="shared" si="73"/>
        <v>0.15417753775490847</v>
      </c>
      <c r="J326" s="31">
        <v>4319839</v>
      </c>
      <c r="K326" s="36">
        <f t="shared" si="74"/>
        <v>0.21148670166608285</v>
      </c>
      <c r="L326" s="31">
        <v>0</v>
      </c>
      <c r="M326" s="36">
        <f t="shared" si="75"/>
        <v>0</v>
      </c>
      <c r="N326" s="31">
        <f t="shared" si="76"/>
        <v>17205273</v>
      </c>
      <c r="O326" s="36">
        <f t="shared" si="77"/>
        <v>0.84231991933831574</v>
      </c>
      <c r="P326" s="31">
        <v>4760377</v>
      </c>
      <c r="Q326" s="31">
        <v>20149350</v>
      </c>
      <c r="R326" s="31">
        <v>28959782</v>
      </c>
      <c r="S326" s="31">
        <v>18343825</v>
      </c>
      <c r="T326" s="36">
        <f t="shared" si="78"/>
        <v>0.63342413972591372</v>
      </c>
      <c r="U326" s="36">
        <f t="shared" si="79"/>
        <v>-9.2542670464965227E-2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23505480</v>
      </c>
      <c r="E327" s="31">
        <v>24291820</v>
      </c>
      <c r="F327" s="31">
        <v>5094650</v>
      </c>
      <c r="G327" s="36">
        <f t="shared" si="72"/>
        <v>0.21674307438095286</v>
      </c>
      <c r="H327" s="31">
        <v>4649664</v>
      </c>
      <c r="I327" s="36">
        <f t="shared" si="73"/>
        <v>0.19781191449823615</v>
      </c>
      <c r="J327" s="31">
        <v>5520548</v>
      </c>
      <c r="K327" s="36">
        <f t="shared" si="74"/>
        <v>0.22725954662927686</v>
      </c>
      <c r="L327" s="31">
        <v>0</v>
      </c>
      <c r="M327" s="36">
        <f t="shared" si="75"/>
        <v>0</v>
      </c>
      <c r="N327" s="31">
        <f t="shared" si="76"/>
        <v>15264862</v>
      </c>
      <c r="O327" s="36">
        <f t="shared" si="77"/>
        <v>0.62839515524155865</v>
      </c>
      <c r="P327" s="31">
        <v>5021514</v>
      </c>
      <c r="Q327" s="31">
        <v>12726581</v>
      </c>
      <c r="R327" s="31">
        <v>13976883</v>
      </c>
      <c r="S327" s="31">
        <v>14602197</v>
      </c>
      <c r="T327" s="36">
        <f t="shared" si="78"/>
        <v>1.0447391596538369</v>
      </c>
      <c r="U327" s="36">
        <f t="shared" si="79"/>
        <v>9.9379191216035556E-2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120000</v>
      </c>
      <c r="E328" s="31">
        <v>270000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12726408</v>
      </c>
      <c r="E329" s="31">
        <v>21223191</v>
      </c>
      <c r="F329" s="31">
        <v>4357751</v>
      </c>
      <c r="G329" s="36">
        <f t="shared" si="72"/>
        <v>0.34241798628489672</v>
      </c>
      <c r="H329" s="31">
        <v>6359008</v>
      </c>
      <c r="I329" s="36">
        <f t="shared" si="73"/>
        <v>0.49967029188440287</v>
      </c>
      <c r="J329" s="31">
        <v>900023</v>
      </c>
      <c r="K329" s="36">
        <f t="shared" si="74"/>
        <v>4.2407524862778649E-2</v>
      </c>
      <c r="L329" s="31">
        <v>0</v>
      </c>
      <c r="M329" s="36">
        <f t="shared" si="75"/>
        <v>0</v>
      </c>
      <c r="N329" s="31">
        <f t="shared" si="76"/>
        <v>11616782</v>
      </c>
      <c r="O329" s="36">
        <f t="shared" si="77"/>
        <v>0.54736264683289149</v>
      </c>
      <c r="P329" s="31">
        <v>4040172</v>
      </c>
      <c r="Q329" s="31">
        <v>6752155</v>
      </c>
      <c r="R329" s="31">
        <v>8119124</v>
      </c>
      <c r="S329" s="31">
        <v>7535883</v>
      </c>
      <c r="T329" s="36">
        <f t="shared" si="78"/>
        <v>0.92816454090367384</v>
      </c>
      <c r="U329" s="36">
        <f t="shared" si="79"/>
        <v>-0.77723151390584366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10193264</v>
      </c>
      <c r="E330" s="31">
        <v>5910021</v>
      </c>
      <c r="F330" s="31">
        <v>2299389</v>
      </c>
      <c r="G330" s="36">
        <f t="shared" si="72"/>
        <v>0.22557926489493454</v>
      </c>
      <c r="H330" s="31">
        <v>2816040</v>
      </c>
      <c r="I330" s="36">
        <f t="shared" si="73"/>
        <v>0.27626479604570237</v>
      </c>
      <c r="J330" s="31">
        <v>2764071</v>
      </c>
      <c r="K330" s="36">
        <f t="shared" si="74"/>
        <v>0.46769224677881854</v>
      </c>
      <c r="L330" s="31">
        <v>0</v>
      </c>
      <c r="M330" s="36">
        <f t="shared" si="75"/>
        <v>0</v>
      </c>
      <c r="N330" s="31">
        <f t="shared" si="76"/>
        <v>7879500</v>
      </c>
      <c r="O330" s="36">
        <f t="shared" si="77"/>
        <v>1.3332439935492615</v>
      </c>
      <c r="P330" s="31">
        <v>1791526</v>
      </c>
      <c r="Q330" s="31">
        <v>11022374</v>
      </c>
      <c r="R330" s="31">
        <v>11373050</v>
      </c>
      <c r="S330" s="31">
        <v>6429116</v>
      </c>
      <c r="T330" s="36">
        <f t="shared" si="78"/>
        <v>0.56529391851789978</v>
      </c>
      <c r="U330" s="36">
        <f t="shared" si="79"/>
        <v>0.54285843465291594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4605457</v>
      </c>
      <c r="F331" s="31">
        <v>1142378</v>
      </c>
      <c r="G331" s="36">
        <f t="shared" si="72"/>
        <v>0</v>
      </c>
      <c r="H331" s="31">
        <v>1172310</v>
      </c>
      <c r="I331" s="36">
        <f t="shared" si="73"/>
        <v>0</v>
      </c>
      <c r="J331" s="31">
        <v>1089827</v>
      </c>
      <c r="K331" s="36">
        <f t="shared" si="74"/>
        <v>0.23663818813203555</v>
      </c>
      <c r="L331" s="31">
        <v>0</v>
      </c>
      <c r="M331" s="36">
        <f t="shared" si="75"/>
        <v>0</v>
      </c>
      <c r="N331" s="31">
        <f t="shared" si="76"/>
        <v>3404515</v>
      </c>
      <c r="O331" s="36">
        <f t="shared" si="77"/>
        <v>0.73923499882856358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83959003</v>
      </c>
      <c r="E332" s="32">
        <f>SUM(E324:E331)</f>
        <v>83780534</v>
      </c>
      <c r="F332" s="32">
        <f>SUM(F324:F331)</f>
        <v>22995829</v>
      </c>
      <c r="G332" s="37">
        <f t="shared" si="72"/>
        <v>0.27389354540096195</v>
      </c>
      <c r="H332" s="32">
        <f>SUM(H324:H331)</f>
        <v>20913891</v>
      </c>
      <c r="I332" s="37">
        <f t="shared" si="73"/>
        <v>0.24909646676009242</v>
      </c>
      <c r="J332" s="32">
        <f>SUM(J324:J331)</f>
        <v>17923904</v>
      </c>
      <c r="K332" s="37">
        <f t="shared" si="74"/>
        <v>0.21393876529839259</v>
      </c>
      <c r="L332" s="32">
        <f>SUM(L324:L331)</f>
        <v>0</v>
      </c>
      <c r="M332" s="37">
        <f t="shared" si="75"/>
        <v>0</v>
      </c>
      <c r="N332" s="32">
        <f t="shared" si="76"/>
        <v>61833624</v>
      </c>
      <c r="O332" s="37">
        <f t="shared" si="77"/>
        <v>0.73804284895104633</v>
      </c>
      <c r="P332" s="32">
        <f>SUM(P324:P331)</f>
        <v>16987421</v>
      </c>
      <c r="Q332" s="32">
        <f>SUM(Q324:Q331)</f>
        <v>53518483</v>
      </c>
      <c r="R332" s="32">
        <f>SUM(R324:R331)</f>
        <v>65853646</v>
      </c>
      <c r="S332" s="32">
        <f>SUM(S324:S331)</f>
        <v>52281475</v>
      </c>
      <c r="T332" s="37">
        <f t="shared" si="78"/>
        <v>0.79390403076543403</v>
      </c>
      <c r="U332" s="37">
        <f t="shared" si="79"/>
        <v>5.5128026791118057E-2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763594</v>
      </c>
      <c r="E334" s="31">
        <v>389443</v>
      </c>
      <c r="F334" s="31">
        <v>181625</v>
      </c>
      <c r="G334" s="36">
        <f t="shared" si="72"/>
        <v>0.2378554572194124</v>
      </c>
      <c r="H334" s="31">
        <v>212687</v>
      </c>
      <c r="I334" s="36">
        <f t="shared" si="73"/>
        <v>0.27853414248933334</v>
      </c>
      <c r="J334" s="31">
        <v>219612</v>
      </c>
      <c r="K334" s="36">
        <f t="shared" si="74"/>
        <v>0.56391307585448958</v>
      </c>
      <c r="L334" s="31">
        <v>0</v>
      </c>
      <c r="M334" s="36">
        <f t="shared" si="75"/>
        <v>0</v>
      </c>
      <c r="N334" s="31">
        <f t="shared" si="76"/>
        <v>613924</v>
      </c>
      <c r="O334" s="36">
        <f t="shared" si="77"/>
        <v>1.5764155473329857</v>
      </c>
      <c r="P334" s="31">
        <v>272475</v>
      </c>
      <c r="Q334" s="31">
        <v>56000</v>
      </c>
      <c r="R334" s="31">
        <v>1041581</v>
      </c>
      <c r="S334" s="31">
        <v>292536</v>
      </c>
      <c r="T334" s="36">
        <f t="shared" si="78"/>
        <v>0.28085765773377203</v>
      </c>
      <c r="U334" s="36">
        <f t="shared" si="79"/>
        <v>-0.19401045967519959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1465700</v>
      </c>
      <c r="E335" s="31">
        <v>1968445</v>
      </c>
      <c r="F335" s="31">
        <v>302550</v>
      </c>
      <c r="G335" s="36">
        <f t="shared" si="72"/>
        <v>0.20642014054717883</v>
      </c>
      <c r="H335" s="31">
        <v>339994</v>
      </c>
      <c r="I335" s="36">
        <f t="shared" si="73"/>
        <v>0.23196697823565532</v>
      </c>
      <c r="J335" s="31">
        <v>462085</v>
      </c>
      <c r="K335" s="36">
        <f t="shared" si="74"/>
        <v>0.23474620830147655</v>
      </c>
      <c r="L335" s="31">
        <v>0</v>
      </c>
      <c r="M335" s="36">
        <f t="shared" si="75"/>
        <v>0</v>
      </c>
      <c r="N335" s="31">
        <f t="shared" si="76"/>
        <v>1104629</v>
      </c>
      <c r="O335" s="36">
        <f t="shared" si="77"/>
        <v>0.56116833337990135</v>
      </c>
      <c r="P335" s="31">
        <v>345300</v>
      </c>
      <c r="Q335" s="31">
        <v>1330620</v>
      </c>
      <c r="R335" s="31">
        <v>2361887</v>
      </c>
      <c r="S335" s="31">
        <v>826110</v>
      </c>
      <c r="T335" s="36">
        <f t="shared" si="78"/>
        <v>0.34976694481996812</v>
      </c>
      <c r="U335" s="36">
        <f t="shared" si="79"/>
        <v>0.33821314798725743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540000</v>
      </c>
      <c r="E336" s="31">
        <v>2306000</v>
      </c>
      <c r="F336" s="31">
        <v>0</v>
      </c>
      <c r="G336" s="36">
        <f t="shared" si="72"/>
        <v>0</v>
      </c>
      <c r="H336" s="31">
        <v>-1274</v>
      </c>
      <c r="I336" s="36">
        <f t="shared" si="73"/>
        <v>-2.3592592592592593E-3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-1274</v>
      </c>
      <c r="O336" s="36">
        <f t="shared" si="77"/>
        <v>-5.5247181266261929E-4</v>
      </c>
      <c r="P336" s="31">
        <v>0</v>
      </c>
      <c r="Q336" s="31">
        <v>2435000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2769294</v>
      </c>
      <c r="E337" s="32">
        <f>SUM(E333:E336)</f>
        <v>4663888</v>
      </c>
      <c r="F337" s="32">
        <f>SUM(F333:F336)</f>
        <v>484175</v>
      </c>
      <c r="G337" s="37">
        <f t="shared" si="72"/>
        <v>0.17483698011117635</v>
      </c>
      <c r="H337" s="32">
        <f>SUM(H333:H336)</f>
        <v>551407</v>
      </c>
      <c r="I337" s="37">
        <f t="shared" si="73"/>
        <v>0.19911464799331527</v>
      </c>
      <c r="J337" s="32">
        <f>SUM(J333:J336)</f>
        <v>681697</v>
      </c>
      <c r="K337" s="37">
        <f t="shared" si="74"/>
        <v>0.14616495936437582</v>
      </c>
      <c r="L337" s="32">
        <f>SUM(L333:L336)</f>
        <v>0</v>
      </c>
      <c r="M337" s="37">
        <f t="shared" si="75"/>
        <v>0</v>
      </c>
      <c r="N337" s="32">
        <f t="shared" si="76"/>
        <v>1717279</v>
      </c>
      <c r="O337" s="37">
        <f t="shared" si="77"/>
        <v>0.36820759846720164</v>
      </c>
      <c r="P337" s="32">
        <f>SUM(P333:P336)</f>
        <v>617775</v>
      </c>
      <c r="Q337" s="32">
        <f>SUM(Q333:Q336)</f>
        <v>3821620</v>
      </c>
      <c r="R337" s="32">
        <f>SUM(R333:R336)</f>
        <v>3403468</v>
      </c>
      <c r="S337" s="32">
        <f>SUM(S333:S336)</f>
        <v>1118646</v>
      </c>
      <c r="T337" s="37">
        <f t="shared" si="78"/>
        <v>0.32867827756864471</v>
      </c>
      <c r="U337" s="37">
        <f t="shared" si="79"/>
        <v>0.1034713285581319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898786311</v>
      </c>
      <c r="E338" s="32">
        <f>SUM(E302,E304:E309,E311:E316,E318:E322,E324:E331,E333:E336)</f>
        <v>809449918</v>
      </c>
      <c r="F338" s="32">
        <f>SUM(F302,F304:F309,F311:F316,F318:F322,F324:F331,F333:F336)</f>
        <v>199359143</v>
      </c>
      <c r="G338" s="37">
        <f t="shared" si="72"/>
        <v>0.22180927831242858</v>
      </c>
      <c r="H338" s="32">
        <f>SUM(H302,H304:H309,H311:H316,H318:H322,H324:H331,H333:H336)</f>
        <v>192445387</v>
      </c>
      <c r="I338" s="37">
        <f t="shared" si="73"/>
        <v>0.2141169537683357</v>
      </c>
      <c r="J338" s="32">
        <f>SUM(J302,J304:J309,J311:J316,J318:J322,J324:J331,J333:J336)</f>
        <v>192793839</v>
      </c>
      <c r="K338" s="37">
        <f t="shared" si="74"/>
        <v>0.23817883566701406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584598369</v>
      </c>
      <c r="O338" s="37">
        <f t="shared" si="77"/>
        <v>0.72221684875135161</v>
      </c>
      <c r="P338" s="32">
        <f>SUM(P302,P304:P309,P311:P316,P318:P322,P324:P331,P333:P336)</f>
        <v>162524125</v>
      </c>
      <c r="Q338" s="32">
        <f>SUM(Q302,Q304:Q309,Q311:Q316,Q318:Q322,Q324:Q331,Q333:Q336)</f>
        <v>673680004</v>
      </c>
      <c r="R338" s="32">
        <f>SUM(R302,R304:R309,R311:R316,R318:R322,R324:R331,R333:R336)</f>
        <v>789049871</v>
      </c>
      <c r="S338" s="32">
        <f>SUM(S302,S304:S309,S311:S316,S318:S322,S324:S331,S333:S336)</f>
        <v>495615283</v>
      </c>
      <c r="T338" s="37">
        <f t="shared" si="78"/>
        <v>0.62811655031624736</v>
      </c>
      <c r="U338" s="37">
        <f t="shared" si="79"/>
        <v>0.18624751248468496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5392038124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5654387885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1677607086</v>
      </c>
      <c r="G339" s="39">
        <f t="shared" si="72"/>
        <v>0.31112671079474735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1577560788</v>
      </c>
      <c r="I339" s="39">
        <f t="shared" si="73"/>
        <v>0.29257226149389887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1897533389</v>
      </c>
      <c r="K339" s="39">
        <f t="shared" si="74"/>
        <v>0.33558599579519294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5152701263</v>
      </c>
      <c r="O339" s="39">
        <f t="shared" si="77"/>
        <v>0.91127481308261893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5548072402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5723847263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6922636025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9736469356</v>
      </c>
      <c r="T339" s="39">
        <f t="shared" si="78"/>
        <v>1.4064684783135049</v>
      </c>
      <c r="U339" s="39">
        <f t="shared" si="79"/>
        <v>-0.65798330455890108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sheetProtection algorithmName="SHA-512" hashValue="29h+r6aoyH/CciT73BQVUDtGhOg0QR0LoJKE50jUr9M9au/gHgVm+fz6Aw4UM+quJZGmzV86iHXztKE7aB1vQA==" saltValue="mDC3UARnnCYI64lwqVQ3TQ==" spinCount="100000" sheet="1" objects="1" scenarios="1"/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597E1C2AB45A748B70EBBBB3F4830C7" ma:contentTypeVersion="" ma:contentTypeDescription="Create a new document." ma:contentTypeScope="" ma:versionID="f68aa413ea198626af3856aa91207604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7C801E6-696A-46C7-895D-77527F3E1261}"/>
</file>

<file path=customXml/itemProps2.xml><?xml version="1.0" encoding="utf-8"?>
<ds:datastoreItem xmlns:ds="http://schemas.openxmlformats.org/officeDocument/2006/customXml" ds:itemID="{A5CCE428-ACDE-4E71-9408-2406B9A9C32E}"/>
</file>

<file path=customXml/itemProps3.xml><?xml version="1.0" encoding="utf-8"?>
<ds:datastoreItem xmlns:ds="http://schemas.openxmlformats.org/officeDocument/2006/customXml" ds:itemID="{BE69EB9B-DD73-4A1C-8B0B-620034CA745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2024-05-02T10:25:52Z</dcterms:created>
  <dcterms:modified xsi:type="dcterms:W3CDTF">2024-05-02T10:29:43Z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0x010100C597E1C2AB45A748B70EBBBB3F4830C7</vt:lpwstr>
  </property>
</Properties>
</file>