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3\Final\"/>
    </mc:Choice>
  </mc:AlternateContent>
  <xr:revisionPtr revIDLastSave="0" documentId="13_ncr:1_{002D61E6-5A24-48A3-8995-32C4A3C6F780}" xr6:coauthVersionLast="47" xr6:coauthVersionMax="47" xr10:uidLastSave="{00000000-0000-0000-0000-000000000000}"/>
  <workbookProtection workbookAlgorithmName="SHA-512" workbookHashValue="kBeakc+NT6Ttfu7YM5plbk7FnCnLYoUkW3AsAJButeYooIiWGxGicT9C4nOciH/3kC9qJwmri/hRLmv8t9Kj6g==" workbookSaltValue="sAF/AX8OHpvFhKYzhAapcw==" workbookSpinCount="100000" lockStructure="1"/>
  <bookViews>
    <workbookView xWindow="28680" yWindow="-120" windowWidth="29040" windowHeight="15840" firstSheet="9" activeTab="16" xr2:uid="{00000000-000D-0000-FFFF-FFFF00000000}"/>
  </bookViews>
  <sheets>
    <sheet name="Summary" sheetId="1" r:id="rId1"/>
    <sheet name="MAN" sheetId="2" r:id="rId2"/>
    <sheet name="FS161" sheetId="3" r:id="rId3"/>
    <sheet name="FS162" sheetId="4" r:id="rId4"/>
    <sheet name="FS163" sheetId="5" r:id="rId5"/>
    <sheet name="DC16" sheetId="6" r:id="rId6"/>
    <sheet name="FS181" sheetId="7" r:id="rId7"/>
    <sheet name="FS182" sheetId="8" r:id="rId8"/>
    <sheet name="FS183" sheetId="9" r:id="rId9"/>
    <sheet name="FS184" sheetId="10" r:id="rId10"/>
    <sheet name="FS185" sheetId="11" r:id="rId11"/>
    <sheet name="DC18" sheetId="12" r:id="rId12"/>
    <sheet name="FS191" sheetId="13" r:id="rId13"/>
    <sheet name="FS192" sheetId="14" r:id="rId14"/>
    <sheet name="FS193" sheetId="15" r:id="rId15"/>
    <sheet name="FS194" sheetId="16" r:id="rId16"/>
    <sheet name="FS195" sheetId="17" r:id="rId17"/>
    <sheet name="FS196" sheetId="18" r:id="rId18"/>
    <sheet name="DC19" sheetId="19" r:id="rId19"/>
    <sheet name="FS201" sheetId="20" r:id="rId20"/>
    <sheet name="FS203" sheetId="21" r:id="rId21"/>
    <sheet name="FS204" sheetId="22" r:id="rId22"/>
    <sheet name="FS205" sheetId="23" r:id="rId23"/>
    <sheet name="DC20" sheetId="24" r:id="rId24"/>
  </sheets>
  <definedNames>
    <definedName name="_xlnm.Print_Area" localSheetId="5">'DC16'!$A$1:$X$128</definedName>
    <definedName name="_xlnm.Print_Area" localSheetId="11">'DC18'!$A$1:$X$128</definedName>
    <definedName name="_xlnm.Print_Area" localSheetId="18">'DC19'!$A$1:$X$128</definedName>
    <definedName name="_xlnm.Print_Area" localSheetId="23">'DC20'!$A$1:$X$128</definedName>
    <definedName name="_xlnm.Print_Area" localSheetId="2">'FS161'!$A$1:$X$128</definedName>
    <definedName name="_xlnm.Print_Area" localSheetId="3">'FS162'!$A$1:$X$128</definedName>
    <definedName name="_xlnm.Print_Area" localSheetId="4">'FS163'!$A$1:$X$128</definedName>
    <definedName name="_xlnm.Print_Area" localSheetId="6">'FS181'!$A$1:$X$128</definedName>
    <definedName name="_xlnm.Print_Area" localSheetId="7">'FS182'!$A$1:$X$128</definedName>
    <definedName name="_xlnm.Print_Area" localSheetId="8">'FS183'!$A$1:$X$128</definedName>
    <definedName name="_xlnm.Print_Area" localSheetId="9">'FS184'!$A$1:$X$128</definedName>
    <definedName name="_xlnm.Print_Area" localSheetId="10">'FS185'!$A$1:$X$128</definedName>
    <definedName name="_xlnm.Print_Area" localSheetId="12">'FS191'!$A$1:$X$128</definedName>
    <definedName name="_xlnm.Print_Area" localSheetId="13">'FS192'!$A$1:$X$128</definedName>
    <definedName name="_xlnm.Print_Area" localSheetId="14">'FS193'!$A$1:$X$128</definedName>
    <definedName name="_xlnm.Print_Area" localSheetId="15">'FS194'!$A$1:$X$128</definedName>
    <definedName name="_xlnm.Print_Area" localSheetId="16">'FS195'!$A$1:$X$128</definedName>
    <definedName name="_xlnm.Print_Area" localSheetId="17">'FS196'!$A$1:$X$128</definedName>
    <definedName name="_xlnm.Print_Area" localSheetId="19">'FS201'!$A$1:$X$128</definedName>
    <definedName name="_xlnm.Print_Area" localSheetId="20">'FS203'!$A$1:$X$128</definedName>
    <definedName name="_xlnm.Print_Area" localSheetId="21">'FS204'!$A$1:$X$128</definedName>
    <definedName name="_xlnm.Print_Area" localSheetId="22">'FS205'!$A$1:$X$128</definedName>
    <definedName name="_xlnm.Print_Area" localSheetId="1">MAN!$A$1:$X$128</definedName>
    <definedName name="_xlnm.Print_Area" localSheetId="0">Summary!$A$1:$X$128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4" i="2" l="1"/>
  <c r="V114" i="2"/>
  <c r="T114" i="2"/>
  <c r="Q114" i="2"/>
  <c r="P114" i="2"/>
  <c r="O114" i="2"/>
  <c r="N114" i="2"/>
  <c r="M114" i="2"/>
  <c r="S114" i="2" s="1"/>
  <c r="L114" i="2"/>
  <c r="R114" i="2" s="1"/>
  <c r="K114" i="2"/>
  <c r="J114" i="2"/>
  <c r="I114" i="2"/>
  <c r="H114" i="2"/>
  <c r="G114" i="2"/>
  <c r="F114" i="2"/>
  <c r="E114" i="2"/>
  <c r="U114" i="2" s="1"/>
  <c r="D114" i="2"/>
  <c r="C114" i="2"/>
  <c r="B114" i="2"/>
  <c r="Q113" i="2"/>
  <c r="P113" i="2"/>
  <c r="O113" i="2"/>
  <c r="N113" i="2"/>
  <c r="U112" i="2"/>
  <c r="T112" i="2"/>
  <c r="S112" i="2"/>
  <c r="R112" i="2"/>
  <c r="S111" i="2"/>
  <c r="R111" i="2"/>
  <c r="E111" i="2"/>
  <c r="U111" i="2" s="1"/>
  <c r="S110" i="2"/>
  <c r="R110" i="2"/>
  <c r="E110" i="2"/>
  <c r="U110" i="2" s="1"/>
  <c r="S109" i="2"/>
  <c r="R109" i="2"/>
  <c r="E109" i="2"/>
  <c r="S108" i="2"/>
  <c r="R108" i="2"/>
  <c r="E108" i="2"/>
  <c r="T108" i="2" s="1"/>
  <c r="S107" i="2"/>
  <c r="R107" i="2"/>
  <c r="E107" i="2"/>
  <c r="S106" i="2"/>
  <c r="R106" i="2"/>
  <c r="E106" i="2"/>
  <c r="U106" i="2" s="1"/>
  <c r="S105" i="2"/>
  <c r="R105" i="2"/>
  <c r="E105" i="2"/>
  <c r="S104" i="2"/>
  <c r="R104" i="2"/>
  <c r="E104" i="2"/>
  <c r="T104" i="2" s="1"/>
  <c r="S103" i="2"/>
  <c r="R103" i="2"/>
  <c r="E103" i="2"/>
  <c r="T103" i="2" s="1"/>
  <c r="U102" i="2"/>
  <c r="S102" i="2"/>
  <c r="R102" i="2"/>
  <c r="E102" i="2"/>
  <c r="T102" i="2" s="1"/>
  <c r="S101" i="2"/>
  <c r="R101" i="2"/>
  <c r="E101" i="2"/>
  <c r="S100" i="2"/>
  <c r="R100" i="2"/>
  <c r="E100" i="2"/>
  <c r="S99" i="2"/>
  <c r="R99" i="2"/>
  <c r="E99" i="2"/>
  <c r="U99" i="2" s="1"/>
  <c r="S98" i="2"/>
  <c r="R98" i="2"/>
  <c r="E98" i="2"/>
  <c r="U98" i="2" s="1"/>
  <c r="S97" i="2"/>
  <c r="R97" i="2"/>
  <c r="E97" i="2"/>
  <c r="U97" i="2" s="1"/>
  <c r="W96" i="2"/>
  <c r="W113" i="2" s="1"/>
  <c r="V96" i="2"/>
  <c r="V113" i="2" s="1"/>
  <c r="M96" i="2"/>
  <c r="M113" i="2" s="1"/>
  <c r="S113" i="2" s="1"/>
  <c r="L96" i="2"/>
  <c r="L113" i="2" s="1"/>
  <c r="R113" i="2" s="1"/>
  <c r="K96" i="2"/>
  <c r="K113" i="2" s="1"/>
  <c r="J96" i="2"/>
  <c r="J113" i="2" s="1"/>
  <c r="I96" i="2"/>
  <c r="I113" i="2" s="1"/>
  <c r="H96" i="2"/>
  <c r="H113" i="2" s="1"/>
  <c r="G96" i="2"/>
  <c r="G113" i="2" s="1"/>
  <c r="F96" i="2"/>
  <c r="F113" i="2" s="1"/>
  <c r="D96" i="2"/>
  <c r="D113" i="2" s="1"/>
  <c r="C96" i="2"/>
  <c r="C113" i="2" s="1"/>
  <c r="B96" i="2"/>
  <c r="B113" i="2" s="1"/>
  <c r="W114" i="3"/>
  <c r="V114" i="3"/>
  <c r="Q114" i="3"/>
  <c r="P114" i="3"/>
  <c r="O114" i="3"/>
  <c r="N114" i="3"/>
  <c r="M114" i="3"/>
  <c r="S114" i="3" s="1"/>
  <c r="L114" i="3"/>
  <c r="R114" i="3" s="1"/>
  <c r="K114" i="3"/>
  <c r="J114" i="3"/>
  <c r="I114" i="3"/>
  <c r="H114" i="3"/>
  <c r="G114" i="3"/>
  <c r="F114" i="3"/>
  <c r="E114" i="3"/>
  <c r="D114" i="3"/>
  <c r="C114" i="3"/>
  <c r="B114" i="3"/>
  <c r="Q113" i="3"/>
  <c r="P113" i="3"/>
  <c r="O113" i="3"/>
  <c r="N113" i="3"/>
  <c r="U112" i="3"/>
  <c r="T112" i="3"/>
  <c r="S112" i="3"/>
  <c r="R112" i="3"/>
  <c r="S111" i="3"/>
  <c r="R111" i="3"/>
  <c r="E111" i="3"/>
  <c r="T111" i="3" s="1"/>
  <c r="S110" i="3"/>
  <c r="R110" i="3"/>
  <c r="E110" i="3"/>
  <c r="U110" i="3" s="1"/>
  <c r="U109" i="3"/>
  <c r="S109" i="3"/>
  <c r="R109" i="3"/>
  <c r="E109" i="3"/>
  <c r="T109" i="3" s="1"/>
  <c r="S108" i="3"/>
  <c r="R108" i="3"/>
  <c r="E108" i="3"/>
  <c r="U108" i="3" s="1"/>
  <c r="S107" i="3"/>
  <c r="R107" i="3"/>
  <c r="E107" i="3"/>
  <c r="U107" i="3" s="1"/>
  <c r="S106" i="3"/>
  <c r="R106" i="3"/>
  <c r="E106" i="3"/>
  <c r="S105" i="3"/>
  <c r="R105" i="3"/>
  <c r="E105" i="3"/>
  <c r="S104" i="3"/>
  <c r="R104" i="3"/>
  <c r="E104" i="3"/>
  <c r="S103" i="3"/>
  <c r="R103" i="3"/>
  <c r="E103" i="3"/>
  <c r="U103" i="3" s="1"/>
  <c r="S102" i="3"/>
  <c r="R102" i="3"/>
  <c r="E102" i="3"/>
  <c r="U102" i="3" s="1"/>
  <c r="S101" i="3"/>
  <c r="R101" i="3"/>
  <c r="E101" i="3"/>
  <c r="T101" i="3" s="1"/>
  <c r="S100" i="3"/>
  <c r="R100" i="3"/>
  <c r="E100" i="3"/>
  <c r="U100" i="3" s="1"/>
  <c r="S99" i="3"/>
  <c r="R99" i="3"/>
  <c r="E99" i="3"/>
  <c r="U99" i="3" s="1"/>
  <c r="S98" i="3"/>
  <c r="R98" i="3"/>
  <c r="E98" i="3"/>
  <c r="T98" i="3" s="1"/>
  <c r="S97" i="3"/>
  <c r="R97" i="3"/>
  <c r="E97" i="3"/>
  <c r="U97" i="3" s="1"/>
  <c r="W96" i="3"/>
  <c r="W113" i="3" s="1"/>
  <c r="V96" i="3"/>
  <c r="V113" i="3" s="1"/>
  <c r="M96" i="3"/>
  <c r="S96" i="3" s="1"/>
  <c r="L96" i="3"/>
  <c r="K96" i="3"/>
  <c r="K113" i="3" s="1"/>
  <c r="J96" i="3"/>
  <c r="J113" i="3" s="1"/>
  <c r="I96" i="3"/>
  <c r="I113" i="3" s="1"/>
  <c r="H96" i="3"/>
  <c r="H113" i="3" s="1"/>
  <c r="G96" i="3"/>
  <c r="G113" i="3" s="1"/>
  <c r="F96" i="3"/>
  <c r="F113" i="3" s="1"/>
  <c r="D96" i="3"/>
  <c r="D113" i="3" s="1"/>
  <c r="C96" i="3"/>
  <c r="C113" i="3" s="1"/>
  <c r="B96" i="3"/>
  <c r="B113" i="3" s="1"/>
  <c r="W114" i="4"/>
  <c r="V114" i="4"/>
  <c r="Q114" i="4"/>
  <c r="P114" i="4"/>
  <c r="O114" i="4"/>
  <c r="N114" i="4"/>
  <c r="M114" i="4"/>
  <c r="S114" i="4" s="1"/>
  <c r="L114" i="4"/>
  <c r="R114" i="4" s="1"/>
  <c r="K114" i="4"/>
  <c r="J114" i="4"/>
  <c r="I114" i="4"/>
  <c r="H114" i="4"/>
  <c r="G114" i="4"/>
  <c r="F114" i="4"/>
  <c r="E114" i="4"/>
  <c r="U114" i="4" s="1"/>
  <c r="D114" i="4"/>
  <c r="C114" i="4"/>
  <c r="B114" i="4"/>
  <c r="Q113" i="4"/>
  <c r="P113" i="4"/>
  <c r="O113" i="4"/>
  <c r="N113" i="4"/>
  <c r="U112" i="4"/>
  <c r="T112" i="4"/>
  <c r="S112" i="4"/>
  <c r="R112" i="4"/>
  <c r="S111" i="4"/>
  <c r="R111" i="4"/>
  <c r="E111" i="4"/>
  <c r="U111" i="4" s="1"/>
  <c r="S110" i="4"/>
  <c r="R110" i="4"/>
  <c r="E110" i="4"/>
  <c r="S109" i="4"/>
  <c r="R109" i="4"/>
  <c r="E109" i="4"/>
  <c r="U109" i="4" s="1"/>
  <c r="S108" i="4"/>
  <c r="R108" i="4"/>
  <c r="E108" i="4"/>
  <c r="U108" i="4" s="1"/>
  <c r="S107" i="4"/>
  <c r="R107" i="4"/>
  <c r="E107" i="4"/>
  <c r="U107" i="4" s="1"/>
  <c r="S106" i="4"/>
  <c r="R106" i="4"/>
  <c r="E106" i="4"/>
  <c r="S105" i="4"/>
  <c r="R105" i="4"/>
  <c r="E105" i="4"/>
  <c r="U105" i="4" s="1"/>
  <c r="U104" i="4"/>
  <c r="S104" i="4"/>
  <c r="R104" i="4"/>
  <c r="E104" i="4"/>
  <c r="T104" i="4" s="1"/>
  <c r="S103" i="4"/>
  <c r="R103" i="4"/>
  <c r="E103" i="4"/>
  <c r="S102" i="4"/>
  <c r="R102" i="4"/>
  <c r="E102" i="4"/>
  <c r="T102" i="4" s="1"/>
  <c r="S101" i="4"/>
  <c r="R101" i="4"/>
  <c r="E101" i="4"/>
  <c r="T101" i="4" s="1"/>
  <c r="S100" i="4"/>
  <c r="R100" i="4"/>
  <c r="E100" i="4"/>
  <c r="S99" i="4"/>
  <c r="R99" i="4"/>
  <c r="E99" i="4"/>
  <c r="T99" i="4" s="1"/>
  <c r="S98" i="4"/>
  <c r="R98" i="4"/>
  <c r="E98" i="4"/>
  <c r="U98" i="4" s="1"/>
  <c r="S97" i="4"/>
  <c r="R97" i="4"/>
  <c r="E97" i="4"/>
  <c r="W96" i="4"/>
  <c r="W113" i="4" s="1"/>
  <c r="V96" i="4"/>
  <c r="V113" i="4" s="1"/>
  <c r="M96" i="4"/>
  <c r="L96" i="4"/>
  <c r="K96" i="4"/>
  <c r="K113" i="4" s="1"/>
  <c r="J96" i="4"/>
  <c r="J113" i="4" s="1"/>
  <c r="I96" i="4"/>
  <c r="I113" i="4" s="1"/>
  <c r="H96" i="4"/>
  <c r="H113" i="4" s="1"/>
  <c r="G96" i="4"/>
  <c r="G113" i="4" s="1"/>
  <c r="F96" i="4"/>
  <c r="F113" i="4" s="1"/>
  <c r="D96" i="4"/>
  <c r="D113" i="4" s="1"/>
  <c r="C96" i="4"/>
  <c r="C113" i="4" s="1"/>
  <c r="B96" i="4"/>
  <c r="B113" i="4" s="1"/>
  <c r="W114" i="5"/>
  <c r="V114" i="5"/>
  <c r="T114" i="5"/>
  <c r="S114" i="5"/>
  <c r="Q114" i="5"/>
  <c r="P114" i="5"/>
  <c r="O114" i="5"/>
  <c r="N114" i="5"/>
  <c r="M114" i="5"/>
  <c r="L114" i="5"/>
  <c r="R114" i="5" s="1"/>
  <c r="K114" i="5"/>
  <c r="J114" i="5"/>
  <c r="I114" i="5"/>
  <c r="H114" i="5"/>
  <c r="G114" i="5"/>
  <c r="F114" i="5"/>
  <c r="E114" i="5"/>
  <c r="U114" i="5" s="1"/>
  <c r="D114" i="5"/>
  <c r="C114" i="5"/>
  <c r="B114" i="5"/>
  <c r="Q113" i="5"/>
  <c r="P113" i="5"/>
  <c r="O113" i="5"/>
  <c r="N113" i="5"/>
  <c r="U112" i="5"/>
  <c r="T112" i="5"/>
  <c r="S112" i="5"/>
  <c r="R112" i="5"/>
  <c r="S111" i="5"/>
  <c r="R111" i="5"/>
  <c r="E111" i="5"/>
  <c r="S110" i="5"/>
  <c r="R110" i="5"/>
  <c r="E110" i="5"/>
  <c r="T110" i="5" s="1"/>
  <c r="S109" i="5"/>
  <c r="R109" i="5"/>
  <c r="E109" i="5"/>
  <c r="S108" i="5"/>
  <c r="R108" i="5"/>
  <c r="E108" i="5"/>
  <c r="U108" i="5" s="1"/>
  <c r="S107" i="5"/>
  <c r="R107" i="5"/>
  <c r="E107" i="5"/>
  <c r="U107" i="5" s="1"/>
  <c r="S106" i="5"/>
  <c r="R106" i="5"/>
  <c r="E106" i="5"/>
  <c r="S105" i="5"/>
  <c r="R105" i="5"/>
  <c r="E105" i="5"/>
  <c r="U105" i="5" s="1"/>
  <c r="S104" i="5"/>
  <c r="R104" i="5"/>
  <c r="E104" i="5"/>
  <c r="S103" i="5"/>
  <c r="R103" i="5"/>
  <c r="E103" i="5"/>
  <c r="S102" i="5"/>
  <c r="R102" i="5"/>
  <c r="E102" i="5"/>
  <c r="T102" i="5" s="1"/>
  <c r="S101" i="5"/>
  <c r="R101" i="5"/>
  <c r="E101" i="5"/>
  <c r="U101" i="5" s="1"/>
  <c r="S100" i="5"/>
  <c r="R100" i="5"/>
  <c r="E100" i="5"/>
  <c r="S99" i="5"/>
  <c r="R99" i="5"/>
  <c r="E99" i="5"/>
  <c r="U99" i="5" s="1"/>
  <c r="S98" i="5"/>
  <c r="R98" i="5"/>
  <c r="E98" i="5"/>
  <c r="S97" i="5"/>
  <c r="R97" i="5"/>
  <c r="E97" i="5"/>
  <c r="W96" i="5"/>
  <c r="W113" i="5" s="1"/>
  <c r="V96" i="5"/>
  <c r="V113" i="5" s="1"/>
  <c r="M96" i="5"/>
  <c r="M113" i="5" s="1"/>
  <c r="S113" i="5" s="1"/>
  <c r="L96" i="5"/>
  <c r="L113" i="5" s="1"/>
  <c r="R113" i="5" s="1"/>
  <c r="K96" i="5"/>
  <c r="K113" i="5" s="1"/>
  <c r="J96" i="5"/>
  <c r="J113" i="5" s="1"/>
  <c r="I96" i="5"/>
  <c r="I113" i="5" s="1"/>
  <c r="H96" i="5"/>
  <c r="H113" i="5" s="1"/>
  <c r="G96" i="5"/>
  <c r="G113" i="5" s="1"/>
  <c r="F96" i="5"/>
  <c r="F113" i="5" s="1"/>
  <c r="D96" i="5"/>
  <c r="D113" i="5" s="1"/>
  <c r="C96" i="5"/>
  <c r="C113" i="5" s="1"/>
  <c r="B96" i="5"/>
  <c r="B113" i="5" s="1"/>
  <c r="W114" i="6"/>
  <c r="V114" i="6"/>
  <c r="Q114" i="6"/>
  <c r="P114" i="6"/>
  <c r="O114" i="6"/>
  <c r="N114" i="6"/>
  <c r="M114" i="6"/>
  <c r="S114" i="6" s="1"/>
  <c r="L114" i="6"/>
  <c r="R114" i="6" s="1"/>
  <c r="K114" i="6"/>
  <c r="J114" i="6"/>
  <c r="I114" i="6"/>
  <c r="H114" i="6"/>
  <c r="G114" i="6"/>
  <c r="F114" i="6"/>
  <c r="E114" i="6"/>
  <c r="D114" i="6"/>
  <c r="C114" i="6"/>
  <c r="B114" i="6"/>
  <c r="Q113" i="6"/>
  <c r="P113" i="6"/>
  <c r="O113" i="6"/>
  <c r="N113" i="6"/>
  <c r="M113" i="6"/>
  <c r="S113" i="6" s="1"/>
  <c r="U112" i="6"/>
  <c r="T112" i="6"/>
  <c r="S112" i="6"/>
  <c r="R112" i="6"/>
  <c r="S111" i="6"/>
  <c r="R111" i="6"/>
  <c r="E111" i="6"/>
  <c r="T111" i="6" s="1"/>
  <c r="S110" i="6"/>
  <c r="R110" i="6"/>
  <c r="E110" i="6"/>
  <c r="S109" i="6"/>
  <c r="R109" i="6"/>
  <c r="E109" i="6"/>
  <c r="U109" i="6" s="1"/>
  <c r="S108" i="6"/>
  <c r="R108" i="6"/>
  <c r="E108" i="6"/>
  <c r="S107" i="6"/>
  <c r="R107" i="6"/>
  <c r="E107" i="6"/>
  <c r="S106" i="6"/>
  <c r="R106" i="6"/>
  <c r="E106" i="6"/>
  <c r="T106" i="6" s="1"/>
  <c r="T105" i="6"/>
  <c r="S105" i="6"/>
  <c r="R105" i="6"/>
  <c r="E105" i="6"/>
  <c r="U105" i="6" s="1"/>
  <c r="S104" i="6"/>
  <c r="R104" i="6"/>
  <c r="E104" i="6"/>
  <c r="T104" i="6" s="1"/>
  <c r="S103" i="6"/>
  <c r="R103" i="6"/>
  <c r="E103" i="6"/>
  <c r="S102" i="6"/>
  <c r="R102" i="6"/>
  <c r="E102" i="6"/>
  <c r="U102" i="6" s="1"/>
  <c r="S101" i="6"/>
  <c r="R101" i="6"/>
  <c r="E101" i="6"/>
  <c r="S100" i="6"/>
  <c r="R100" i="6"/>
  <c r="E100" i="6"/>
  <c r="U100" i="6" s="1"/>
  <c r="S99" i="6"/>
  <c r="R99" i="6"/>
  <c r="E99" i="6"/>
  <c r="S98" i="6"/>
  <c r="R98" i="6"/>
  <c r="E98" i="6"/>
  <c r="S97" i="6"/>
  <c r="R97" i="6"/>
  <c r="E97" i="6"/>
  <c r="T97" i="6" s="1"/>
  <c r="W96" i="6"/>
  <c r="W113" i="6" s="1"/>
  <c r="V96" i="6"/>
  <c r="V113" i="6" s="1"/>
  <c r="M96" i="6"/>
  <c r="S96" i="6" s="1"/>
  <c r="L96" i="6"/>
  <c r="K96" i="6"/>
  <c r="K113" i="6" s="1"/>
  <c r="J96" i="6"/>
  <c r="J113" i="6" s="1"/>
  <c r="I96" i="6"/>
  <c r="I113" i="6" s="1"/>
  <c r="H96" i="6"/>
  <c r="H113" i="6" s="1"/>
  <c r="G96" i="6"/>
  <c r="G113" i="6" s="1"/>
  <c r="F96" i="6"/>
  <c r="F113" i="6" s="1"/>
  <c r="D96" i="6"/>
  <c r="D113" i="6" s="1"/>
  <c r="C96" i="6"/>
  <c r="C113" i="6" s="1"/>
  <c r="B96" i="6"/>
  <c r="B113" i="6" s="1"/>
  <c r="W114" i="7"/>
  <c r="V114" i="7"/>
  <c r="Q114" i="7"/>
  <c r="P114" i="7"/>
  <c r="O114" i="7"/>
  <c r="N114" i="7"/>
  <c r="M114" i="7"/>
  <c r="S114" i="7" s="1"/>
  <c r="L114" i="7"/>
  <c r="R114" i="7" s="1"/>
  <c r="K114" i="7"/>
  <c r="J114" i="7"/>
  <c r="I114" i="7"/>
  <c r="H114" i="7"/>
  <c r="G114" i="7"/>
  <c r="F114" i="7"/>
  <c r="E114" i="7"/>
  <c r="D114" i="7"/>
  <c r="C114" i="7"/>
  <c r="B114" i="7"/>
  <c r="Q113" i="7"/>
  <c r="P113" i="7"/>
  <c r="O113" i="7"/>
  <c r="N113" i="7"/>
  <c r="U112" i="7"/>
  <c r="T112" i="7"/>
  <c r="S112" i="7"/>
  <c r="R112" i="7"/>
  <c r="S111" i="7"/>
  <c r="R111" i="7"/>
  <c r="E111" i="7"/>
  <c r="S110" i="7"/>
  <c r="R110" i="7"/>
  <c r="E110" i="7"/>
  <c r="U110" i="7" s="1"/>
  <c r="S109" i="7"/>
  <c r="R109" i="7"/>
  <c r="E109" i="7"/>
  <c r="S108" i="7"/>
  <c r="R108" i="7"/>
  <c r="E108" i="7"/>
  <c r="S107" i="7"/>
  <c r="R107" i="7"/>
  <c r="E107" i="7"/>
  <c r="S106" i="7"/>
  <c r="R106" i="7"/>
  <c r="E106" i="7"/>
  <c r="T106" i="7" s="1"/>
  <c r="S105" i="7"/>
  <c r="R105" i="7"/>
  <c r="E105" i="7"/>
  <c r="S104" i="7"/>
  <c r="R104" i="7"/>
  <c r="E104" i="7"/>
  <c r="T104" i="7" s="1"/>
  <c r="S103" i="7"/>
  <c r="R103" i="7"/>
  <c r="E103" i="7"/>
  <c r="S102" i="7"/>
  <c r="R102" i="7"/>
  <c r="E102" i="7"/>
  <c r="U102" i="7" s="1"/>
  <c r="S101" i="7"/>
  <c r="R101" i="7"/>
  <c r="E101" i="7"/>
  <c r="U101" i="7" s="1"/>
  <c r="S100" i="7"/>
  <c r="R100" i="7"/>
  <c r="E100" i="7"/>
  <c r="S99" i="7"/>
  <c r="R99" i="7"/>
  <c r="E99" i="7"/>
  <c r="S98" i="7"/>
  <c r="R98" i="7"/>
  <c r="E98" i="7"/>
  <c r="T98" i="7" s="1"/>
  <c r="S97" i="7"/>
  <c r="R97" i="7"/>
  <c r="E97" i="7"/>
  <c r="W96" i="7"/>
  <c r="W113" i="7" s="1"/>
  <c r="V96" i="7"/>
  <c r="V113" i="7" s="1"/>
  <c r="M96" i="7"/>
  <c r="L96" i="7"/>
  <c r="R96" i="7" s="1"/>
  <c r="K96" i="7"/>
  <c r="K113" i="7" s="1"/>
  <c r="J96" i="7"/>
  <c r="J113" i="7" s="1"/>
  <c r="I96" i="7"/>
  <c r="I113" i="7" s="1"/>
  <c r="H96" i="7"/>
  <c r="H113" i="7" s="1"/>
  <c r="G96" i="7"/>
  <c r="G113" i="7" s="1"/>
  <c r="F96" i="7"/>
  <c r="F113" i="7" s="1"/>
  <c r="D96" i="7"/>
  <c r="D113" i="7" s="1"/>
  <c r="C96" i="7"/>
  <c r="C113" i="7" s="1"/>
  <c r="B96" i="7"/>
  <c r="B113" i="7" s="1"/>
  <c r="W114" i="8"/>
  <c r="V114" i="8"/>
  <c r="Q114" i="8"/>
  <c r="P114" i="8"/>
  <c r="O114" i="8"/>
  <c r="N114" i="8"/>
  <c r="M114" i="8"/>
  <c r="S114" i="8" s="1"/>
  <c r="L114" i="8"/>
  <c r="R114" i="8" s="1"/>
  <c r="K114" i="8"/>
  <c r="J114" i="8"/>
  <c r="I114" i="8"/>
  <c r="H114" i="8"/>
  <c r="G114" i="8"/>
  <c r="F114" i="8"/>
  <c r="E114" i="8"/>
  <c r="U114" i="8" s="1"/>
  <c r="D114" i="8"/>
  <c r="C114" i="8"/>
  <c r="B114" i="8"/>
  <c r="Q113" i="8"/>
  <c r="P113" i="8"/>
  <c r="O113" i="8"/>
  <c r="N113" i="8"/>
  <c r="U112" i="8"/>
  <c r="T112" i="8"/>
  <c r="S112" i="8"/>
  <c r="R112" i="8"/>
  <c r="S111" i="8"/>
  <c r="R111" i="8"/>
  <c r="E111" i="8"/>
  <c r="U111" i="8" s="1"/>
  <c r="T110" i="8"/>
  <c r="S110" i="8"/>
  <c r="R110" i="8"/>
  <c r="E110" i="8"/>
  <c r="U110" i="8" s="1"/>
  <c r="S109" i="8"/>
  <c r="R109" i="8"/>
  <c r="E109" i="8"/>
  <c r="S108" i="8"/>
  <c r="R108" i="8"/>
  <c r="E108" i="8"/>
  <c r="U108" i="8" s="1"/>
  <c r="S107" i="8"/>
  <c r="R107" i="8"/>
  <c r="E107" i="8"/>
  <c r="U107" i="8" s="1"/>
  <c r="S106" i="8"/>
  <c r="R106" i="8"/>
  <c r="E106" i="8"/>
  <c r="U105" i="8"/>
  <c r="S105" i="8"/>
  <c r="R105" i="8"/>
  <c r="E105" i="8"/>
  <c r="T105" i="8" s="1"/>
  <c r="S104" i="8"/>
  <c r="R104" i="8"/>
  <c r="E104" i="8"/>
  <c r="S103" i="8"/>
  <c r="R103" i="8"/>
  <c r="E103" i="8"/>
  <c r="T103" i="8" s="1"/>
  <c r="S102" i="8"/>
  <c r="R102" i="8"/>
  <c r="E102" i="8"/>
  <c r="S101" i="8"/>
  <c r="R101" i="8"/>
  <c r="E101" i="8"/>
  <c r="S100" i="8"/>
  <c r="R100" i="8"/>
  <c r="E100" i="8"/>
  <c r="S99" i="8"/>
  <c r="R99" i="8"/>
  <c r="E99" i="8"/>
  <c r="U99" i="8" s="1"/>
  <c r="S98" i="8"/>
  <c r="R98" i="8"/>
  <c r="E98" i="8"/>
  <c r="S97" i="8"/>
  <c r="R97" i="8"/>
  <c r="E97" i="8"/>
  <c r="T97" i="8" s="1"/>
  <c r="W96" i="8"/>
  <c r="W113" i="8" s="1"/>
  <c r="V96" i="8"/>
  <c r="V113" i="8" s="1"/>
  <c r="M96" i="8"/>
  <c r="S96" i="8" s="1"/>
  <c r="L96" i="8"/>
  <c r="K96" i="8"/>
  <c r="K113" i="8" s="1"/>
  <c r="J96" i="8"/>
  <c r="J113" i="8" s="1"/>
  <c r="I96" i="8"/>
  <c r="I113" i="8" s="1"/>
  <c r="H96" i="8"/>
  <c r="H113" i="8" s="1"/>
  <c r="G96" i="8"/>
  <c r="G113" i="8" s="1"/>
  <c r="F96" i="8"/>
  <c r="F113" i="8" s="1"/>
  <c r="D96" i="8"/>
  <c r="D113" i="8" s="1"/>
  <c r="C96" i="8"/>
  <c r="C113" i="8" s="1"/>
  <c r="B96" i="8"/>
  <c r="B113" i="8" s="1"/>
  <c r="W114" i="9"/>
  <c r="V114" i="9"/>
  <c r="Q114" i="9"/>
  <c r="P114" i="9"/>
  <c r="O114" i="9"/>
  <c r="N114" i="9"/>
  <c r="M114" i="9"/>
  <c r="S114" i="9" s="1"/>
  <c r="L114" i="9"/>
  <c r="R114" i="9" s="1"/>
  <c r="K114" i="9"/>
  <c r="J114" i="9"/>
  <c r="I114" i="9"/>
  <c r="H114" i="9"/>
  <c r="G114" i="9"/>
  <c r="F114" i="9"/>
  <c r="E114" i="9"/>
  <c r="U114" i="9" s="1"/>
  <c r="D114" i="9"/>
  <c r="C114" i="9"/>
  <c r="B114" i="9"/>
  <c r="Q113" i="9"/>
  <c r="P113" i="9"/>
  <c r="O113" i="9"/>
  <c r="N113" i="9"/>
  <c r="U112" i="9"/>
  <c r="T112" i="9"/>
  <c r="S112" i="9"/>
  <c r="R112" i="9"/>
  <c r="S111" i="9"/>
  <c r="R111" i="9"/>
  <c r="E111" i="9"/>
  <c r="U111" i="9" s="1"/>
  <c r="S110" i="9"/>
  <c r="R110" i="9"/>
  <c r="E110" i="9"/>
  <c r="S109" i="9"/>
  <c r="R109" i="9"/>
  <c r="E109" i="9"/>
  <c r="U109" i="9" s="1"/>
  <c r="S108" i="9"/>
  <c r="R108" i="9"/>
  <c r="E108" i="9"/>
  <c r="S107" i="9"/>
  <c r="R107" i="9"/>
  <c r="E107" i="9"/>
  <c r="T107" i="9" s="1"/>
  <c r="S106" i="9"/>
  <c r="R106" i="9"/>
  <c r="E106" i="9"/>
  <c r="T105" i="9"/>
  <c r="S105" i="9"/>
  <c r="R105" i="9"/>
  <c r="E105" i="9"/>
  <c r="U105" i="9" s="1"/>
  <c r="S104" i="9"/>
  <c r="R104" i="9"/>
  <c r="E104" i="9"/>
  <c r="U104" i="9" s="1"/>
  <c r="U103" i="9"/>
  <c r="S103" i="9"/>
  <c r="R103" i="9"/>
  <c r="E103" i="9"/>
  <c r="T103" i="9" s="1"/>
  <c r="S102" i="9"/>
  <c r="R102" i="9"/>
  <c r="E102" i="9"/>
  <c r="T101" i="9"/>
  <c r="S101" i="9"/>
  <c r="R101" i="9"/>
  <c r="E101" i="9"/>
  <c r="U101" i="9" s="1"/>
  <c r="S100" i="9"/>
  <c r="R100" i="9"/>
  <c r="E100" i="9"/>
  <c r="S99" i="9"/>
  <c r="R99" i="9"/>
  <c r="E99" i="9"/>
  <c r="S98" i="9"/>
  <c r="R98" i="9"/>
  <c r="E98" i="9"/>
  <c r="S97" i="9"/>
  <c r="R97" i="9"/>
  <c r="E97" i="9"/>
  <c r="U97" i="9" s="1"/>
  <c r="W96" i="9"/>
  <c r="W113" i="9" s="1"/>
  <c r="V96" i="9"/>
  <c r="V113" i="9" s="1"/>
  <c r="M96" i="9"/>
  <c r="M113" i="9" s="1"/>
  <c r="S113" i="9" s="1"/>
  <c r="L96" i="9"/>
  <c r="L113" i="9" s="1"/>
  <c r="R113" i="9" s="1"/>
  <c r="K96" i="9"/>
  <c r="K113" i="9" s="1"/>
  <c r="J96" i="9"/>
  <c r="J113" i="9" s="1"/>
  <c r="I96" i="9"/>
  <c r="I113" i="9" s="1"/>
  <c r="H96" i="9"/>
  <c r="H113" i="9" s="1"/>
  <c r="G96" i="9"/>
  <c r="G113" i="9" s="1"/>
  <c r="F96" i="9"/>
  <c r="F113" i="9" s="1"/>
  <c r="D96" i="9"/>
  <c r="D113" i="9" s="1"/>
  <c r="C96" i="9"/>
  <c r="C113" i="9" s="1"/>
  <c r="B96" i="9"/>
  <c r="B113" i="9" s="1"/>
  <c r="W114" i="10"/>
  <c r="V114" i="10"/>
  <c r="U114" i="10"/>
  <c r="Q114" i="10"/>
  <c r="P114" i="10"/>
  <c r="O114" i="10"/>
  <c r="N114" i="10"/>
  <c r="M114" i="10"/>
  <c r="S114" i="10" s="1"/>
  <c r="L114" i="10"/>
  <c r="R114" i="10" s="1"/>
  <c r="K114" i="10"/>
  <c r="J114" i="10"/>
  <c r="I114" i="10"/>
  <c r="H114" i="10"/>
  <c r="G114" i="10"/>
  <c r="F114" i="10"/>
  <c r="E114" i="10"/>
  <c r="T114" i="10" s="1"/>
  <c r="D114" i="10"/>
  <c r="C114" i="10"/>
  <c r="B114" i="10"/>
  <c r="Q113" i="10"/>
  <c r="P113" i="10"/>
  <c r="O113" i="10"/>
  <c r="N113" i="10"/>
  <c r="U112" i="10"/>
  <c r="T112" i="10"/>
  <c r="S112" i="10"/>
  <c r="R112" i="10"/>
  <c r="S111" i="10"/>
  <c r="R111" i="10"/>
  <c r="E111" i="10"/>
  <c r="S110" i="10"/>
  <c r="R110" i="10"/>
  <c r="E110" i="10"/>
  <c r="S109" i="10"/>
  <c r="R109" i="10"/>
  <c r="E109" i="10"/>
  <c r="U109" i="10" s="1"/>
  <c r="S108" i="10"/>
  <c r="R108" i="10"/>
  <c r="E108" i="10"/>
  <c r="T108" i="10" s="1"/>
  <c r="S107" i="10"/>
  <c r="R107" i="10"/>
  <c r="E107" i="10"/>
  <c r="T107" i="10" s="1"/>
  <c r="S106" i="10"/>
  <c r="R106" i="10"/>
  <c r="E106" i="10"/>
  <c r="S105" i="10"/>
  <c r="R105" i="10"/>
  <c r="E105" i="10"/>
  <c r="T105" i="10" s="1"/>
  <c r="S104" i="10"/>
  <c r="R104" i="10"/>
  <c r="E104" i="10"/>
  <c r="S103" i="10"/>
  <c r="R103" i="10"/>
  <c r="E103" i="10"/>
  <c r="S102" i="10"/>
  <c r="R102" i="10"/>
  <c r="E102" i="10"/>
  <c r="S101" i="10"/>
  <c r="R101" i="10"/>
  <c r="E101" i="10"/>
  <c r="S100" i="10"/>
  <c r="R100" i="10"/>
  <c r="E100" i="10"/>
  <c r="S99" i="10"/>
  <c r="R99" i="10"/>
  <c r="E99" i="10"/>
  <c r="T99" i="10" s="1"/>
  <c r="S98" i="10"/>
  <c r="R98" i="10"/>
  <c r="E98" i="10"/>
  <c r="S97" i="10"/>
  <c r="R97" i="10"/>
  <c r="E97" i="10"/>
  <c r="W96" i="10"/>
  <c r="W113" i="10" s="1"/>
  <c r="V96" i="10"/>
  <c r="V113" i="10" s="1"/>
  <c r="M96" i="10"/>
  <c r="S96" i="10" s="1"/>
  <c r="L96" i="10"/>
  <c r="K96" i="10"/>
  <c r="K113" i="10" s="1"/>
  <c r="J96" i="10"/>
  <c r="J113" i="10" s="1"/>
  <c r="I96" i="10"/>
  <c r="I113" i="10" s="1"/>
  <c r="H96" i="10"/>
  <c r="H113" i="10" s="1"/>
  <c r="G96" i="10"/>
  <c r="G113" i="10" s="1"/>
  <c r="F96" i="10"/>
  <c r="F113" i="10" s="1"/>
  <c r="D96" i="10"/>
  <c r="D113" i="10" s="1"/>
  <c r="C96" i="10"/>
  <c r="C113" i="10" s="1"/>
  <c r="B96" i="10"/>
  <c r="B113" i="10" s="1"/>
  <c r="W114" i="11"/>
  <c r="V114" i="11"/>
  <c r="Q114" i="11"/>
  <c r="P114" i="11"/>
  <c r="O114" i="11"/>
  <c r="N114" i="11"/>
  <c r="M114" i="11"/>
  <c r="S114" i="11" s="1"/>
  <c r="L114" i="11"/>
  <c r="R114" i="11" s="1"/>
  <c r="K114" i="11"/>
  <c r="J114" i="11"/>
  <c r="I114" i="11"/>
  <c r="H114" i="11"/>
  <c r="G114" i="11"/>
  <c r="F114" i="11"/>
  <c r="E114" i="11"/>
  <c r="D114" i="11"/>
  <c r="C114" i="11"/>
  <c r="B114" i="11"/>
  <c r="Q113" i="11"/>
  <c r="P113" i="11"/>
  <c r="O113" i="11"/>
  <c r="N113" i="11"/>
  <c r="U112" i="11"/>
  <c r="T112" i="11"/>
  <c r="S112" i="11"/>
  <c r="R112" i="11"/>
  <c r="S111" i="11"/>
  <c r="R111" i="11"/>
  <c r="E111" i="11"/>
  <c r="S110" i="11"/>
  <c r="R110" i="11"/>
  <c r="E110" i="11"/>
  <c r="T110" i="11" s="1"/>
  <c r="S109" i="11"/>
  <c r="R109" i="11"/>
  <c r="E109" i="11"/>
  <c r="U108" i="11"/>
  <c r="S108" i="11"/>
  <c r="R108" i="11"/>
  <c r="E108" i="11"/>
  <c r="T108" i="11" s="1"/>
  <c r="S107" i="11"/>
  <c r="R107" i="11"/>
  <c r="E107" i="11"/>
  <c r="T106" i="11"/>
  <c r="S106" i="11"/>
  <c r="R106" i="11"/>
  <c r="E106" i="11"/>
  <c r="U106" i="11" s="1"/>
  <c r="S105" i="11"/>
  <c r="R105" i="11"/>
  <c r="E105" i="11"/>
  <c r="S104" i="11"/>
  <c r="R104" i="11"/>
  <c r="E104" i="11"/>
  <c r="S103" i="11"/>
  <c r="R103" i="11"/>
  <c r="E103" i="11"/>
  <c r="S102" i="11"/>
  <c r="R102" i="11"/>
  <c r="E102" i="11"/>
  <c r="S101" i="11"/>
  <c r="R101" i="11"/>
  <c r="E101" i="11"/>
  <c r="S100" i="11"/>
  <c r="R100" i="11"/>
  <c r="E100" i="11"/>
  <c r="T100" i="11" s="1"/>
  <c r="S99" i="11"/>
  <c r="R99" i="11"/>
  <c r="E99" i="11"/>
  <c r="S98" i="11"/>
  <c r="R98" i="11"/>
  <c r="E98" i="11"/>
  <c r="U98" i="11" s="1"/>
  <c r="S97" i="11"/>
  <c r="R97" i="11"/>
  <c r="E97" i="11"/>
  <c r="W96" i="11"/>
  <c r="W113" i="11" s="1"/>
  <c r="V96" i="11"/>
  <c r="V113" i="11" s="1"/>
  <c r="M96" i="11"/>
  <c r="M113" i="11" s="1"/>
  <c r="S113" i="11" s="1"/>
  <c r="L96" i="11"/>
  <c r="R96" i="11" s="1"/>
  <c r="K96" i="11"/>
  <c r="K113" i="11" s="1"/>
  <c r="J96" i="11"/>
  <c r="J113" i="11" s="1"/>
  <c r="I96" i="11"/>
  <c r="I113" i="11" s="1"/>
  <c r="H96" i="11"/>
  <c r="H113" i="11" s="1"/>
  <c r="G96" i="11"/>
  <c r="G113" i="11" s="1"/>
  <c r="F96" i="11"/>
  <c r="F113" i="11" s="1"/>
  <c r="D96" i="11"/>
  <c r="D113" i="11" s="1"/>
  <c r="C96" i="11"/>
  <c r="C113" i="11" s="1"/>
  <c r="B96" i="11"/>
  <c r="B113" i="11" s="1"/>
  <c r="W114" i="12"/>
  <c r="V114" i="12"/>
  <c r="R114" i="12"/>
  <c r="Q114" i="12"/>
  <c r="P114" i="12"/>
  <c r="O114" i="12"/>
  <c r="N114" i="12"/>
  <c r="M114" i="12"/>
  <c r="S114" i="12" s="1"/>
  <c r="L114" i="12"/>
  <c r="K114" i="12"/>
  <c r="J114" i="12"/>
  <c r="I114" i="12"/>
  <c r="H114" i="12"/>
  <c r="G114" i="12"/>
  <c r="F114" i="12"/>
  <c r="E114" i="12"/>
  <c r="T114" i="12" s="1"/>
  <c r="D114" i="12"/>
  <c r="C114" i="12"/>
  <c r="B114" i="12"/>
  <c r="W113" i="12"/>
  <c r="Q113" i="12"/>
  <c r="P113" i="12"/>
  <c r="O113" i="12"/>
  <c r="N113" i="12"/>
  <c r="C113" i="12"/>
  <c r="U112" i="12"/>
  <c r="T112" i="12"/>
  <c r="S112" i="12"/>
  <c r="R112" i="12"/>
  <c r="S111" i="12"/>
  <c r="R111" i="12"/>
  <c r="E111" i="12"/>
  <c r="T111" i="12" s="1"/>
  <c r="S110" i="12"/>
  <c r="R110" i="12"/>
  <c r="E110" i="12"/>
  <c r="S109" i="12"/>
  <c r="R109" i="12"/>
  <c r="E109" i="12"/>
  <c r="S108" i="12"/>
  <c r="R108" i="12"/>
  <c r="E108" i="12"/>
  <c r="S107" i="12"/>
  <c r="R107" i="12"/>
  <c r="E107" i="12"/>
  <c r="U107" i="12" s="1"/>
  <c r="S106" i="12"/>
  <c r="R106" i="12"/>
  <c r="E106" i="12"/>
  <c r="S105" i="12"/>
  <c r="R105" i="12"/>
  <c r="E105" i="12"/>
  <c r="S104" i="12"/>
  <c r="R104" i="12"/>
  <c r="E104" i="12"/>
  <c r="S103" i="12"/>
  <c r="R103" i="12"/>
  <c r="E103" i="12"/>
  <c r="U103" i="12" s="1"/>
  <c r="S102" i="12"/>
  <c r="R102" i="12"/>
  <c r="E102" i="12"/>
  <c r="T102" i="12" s="1"/>
  <c r="U101" i="12"/>
  <c r="S101" i="12"/>
  <c r="R101" i="12"/>
  <c r="E101" i="12"/>
  <c r="T101" i="12" s="1"/>
  <c r="S100" i="12"/>
  <c r="R100" i="12"/>
  <c r="E100" i="12"/>
  <c r="U100" i="12" s="1"/>
  <c r="S99" i="12"/>
  <c r="R99" i="12"/>
  <c r="E99" i="12"/>
  <c r="T99" i="12" s="1"/>
  <c r="S98" i="12"/>
  <c r="R98" i="12"/>
  <c r="E98" i="12"/>
  <c r="U98" i="12" s="1"/>
  <c r="S97" i="12"/>
  <c r="R97" i="12"/>
  <c r="E97" i="12"/>
  <c r="W96" i="12"/>
  <c r="V96" i="12"/>
  <c r="V113" i="12" s="1"/>
  <c r="M96" i="12"/>
  <c r="S96" i="12" s="1"/>
  <c r="L96" i="12"/>
  <c r="L113" i="12" s="1"/>
  <c r="R113" i="12" s="1"/>
  <c r="K96" i="12"/>
  <c r="K113" i="12" s="1"/>
  <c r="J96" i="12"/>
  <c r="J113" i="12" s="1"/>
  <c r="I96" i="12"/>
  <c r="I113" i="12" s="1"/>
  <c r="H96" i="12"/>
  <c r="H113" i="12" s="1"/>
  <c r="G96" i="12"/>
  <c r="G113" i="12" s="1"/>
  <c r="F96" i="12"/>
  <c r="F113" i="12" s="1"/>
  <c r="D96" i="12"/>
  <c r="D113" i="12" s="1"/>
  <c r="C96" i="12"/>
  <c r="B96" i="12"/>
  <c r="B113" i="12" s="1"/>
  <c r="W114" i="13"/>
  <c r="V114" i="13"/>
  <c r="Q114" i="13"/>
  <c r="P114" i="13"/>
  <c r="O114" i="13"/>
  <c r="N114" i="13"/>
  <c r="M114" i="13"/>
  <c r="S114" i="13" s="1"/>
  <c r="L114" i="13"/>
  <c r="R114" i="13" s="1"/>
  <c r="K114" i="13"/>
  <c r="J114" i="13"/>
  <c r="I114" i="13"/>
  <c r="H114" i="13"/>
  <c r="G114" i="13"/>
  <c r="F114" i="13"/>
  <c r="E114" i="13"/>
  <c r="U114" i="13" s="1"/>
  <c r="D114" i="13"/>
  <c r="C114" i="13"/>
  <c r="B114" i="13"/>
  <c r="Q113" i="13"/>
  <c r="P113" i="13"/>
  <c r="O113" i="13"/>
  <c r="N113" i="13"/>
  <c r="U112" i="13"/>
  <c r="T112" i="13"/>
  <c r="S112" i="13"/>
  <c r="R112" i="13"/>
  <c r="S111" i="13"/>
  <c r="R111" i="13"/>
  <c r="E111" i="13"/>
  <c r="T111" i="13" s="1"/>
  <c r="S110" i="13"/>
  <c r="R110" i="13"/>
  <c r="E110" i="13"/>
  <c r="S109" i="13"/>
  <c r="R109" i="13"/>
  <c r="E109" i="13"/>
  <c r="U109" i="13" s="1"/>
  <c r="S108" i="13"/>
  <c r="R108" i="13"/>
  <c r="E108" i="13"/>
  <c r="T108" i="13" s="1"/>
  <c r="T107" i="13"/>
  <c r="S107" i="13"/>
  <c r="R107" i="13"/>
  <c r="E107" i="13"/>
  <c r="U107" i="13" s="1"/>
  <c r="S106" i="13"/>
  <c r="R106" i="13"/>
  <c r="E106" i="13"/>
  <c r="T105" i="13"/>
  <c r="S105" i="13"/>
  <c r="R105" i="13"/>
  <c r="E105" i="13"/>
  <c r="U105" i="13" s="1"/>
  <c r="S104" i="13"/>
  <c r="R104" i="13"/>
  <c r="E104" i="13"/>
  <c r="U104" i="13" s="1"/>
  <c r="S103" i="13"/>
  <c r="R103" i="13"/>
  <c r="E103" i="13"/>
  <c r="S102" i="13"/>
  <c r="R102" i="13"/>
  <c r="E102" i="13"/>
  <c r="S101" i="13"/>
  <c r="R101" i="13"/>
  <c r="E101" i="13"/>
  <c r="U101" i="13" s="1"/>
  <c r="S100" i="13"/>
  <c r="R100" i="13"/>
  <c r="E100" i="13"/>
  <c r="T100" i="13" s="1"/>
  <c r="S99" i="13"/>
  <c r="R99" i="13"/>
  <c r="E99" i="13"/>
  <c r="S98" i="13"/>
  <c r="R98" i="13"/>
  <c r="E98" i="13"/>
  <c r="S97" i="13"/>
  <c r="R97" i="13"/>
  <c r="E97" i="13"/>
  <c r="W96" i="13"/>
  <c r="W113" i="13" s="1"/>
  <c r="V96" i="13"/>
  <c r="V113" i="13" s="1"/>
  <c r="M96" i="13"/>
  <c r="L96" i="13"/>
  <c r="K96" i="13"/>
  <c r="K113" i="13" s="1"/>
  <c r="J96" i="13"/>
  <c r="J113" i="13" s="1"/>
  <c r="I96" i="13"/>
  <c r="I113" i="13" s="1"/>
  <c r="H96" i="13"/>
  <c r="H113" i="13" s="1"/>
  <c r="G96" i="13"/>
  <c r="G113" i="13" s="1"/>
  <c r="F96" i="13"/>
  <c r="F113" i="13" s="1"/>
  <c r="D96" i="13"/>
  <c r="D113" i="13" s="1"/>
  <c r="C96" i="13"/>
  <c r="C113" i="13" s="1"/>
  <c r="B96" i="13"/>
  <c r="B113" i="13" s="1"/>
  <c r="W114" i="14"/>
  <c r="V114" i="14"/>
  <c r="Q114" i="14"/>
  <c r="P114" i="14"/>
  <c r="O114" i="14"/>
  <c r="N114" i="14"/>
  <c r="M114" i="14"/>
  <c r="S114" i="14" s="1"/>
  <c r="L114" i="14"/>
  <c r="R114" i="14" s="1"/>
  <c r="K114" i="14"/>
  <c r="J114" i="14"/>
  <c r="I114" i="14"/>
  <c r="H114" i="14"/>
  <c r="G114" i="14"/>
  <c r="F114" i="14"/>
  <c r="E114" i="14"/>
  <c r="T114" i="14" s="1"/>
  <c r="D114" i="14"/>
  <c r="C114" i="14"/>
  <c r="B114" i="14"/>
  <c r="Q113" i="14"/>
  <c r="P113" i="14"/>
  <c r="O113" i="14"/>
  <c r="N113" i="14"/>
  <c r="L113" i="14"/>
  <c r="R113" i="14" s="1"/>
  <c r="U112" i="14"/>
  <c r="T112" i="14"/>
  <c r="S112" i="14"/>
  <c r="R112" i="14"/>
  <c r="S111" i="14"/>
  <c r="R111" i="14"/>
  <c r="E111" i="14"/>
  <c r="U111" i="14" s="1"/>
  <c r="S110" i="14"/>
  <c r="R110" i="14"/>
  <c r="E110" i="14"/>
  <c r="S109" i="14"/>
  <c r="R109" i="14"/>
  <c r="E109" i="14"/>
  <c r="U109" i="14" s="1"/>
  <c r="S108" i="14"/>
  <c r="R108" i="14"/>
  <c r="E108" i="14"/>
  <c r="S107" i="14"/>
  <c r="R107" i="14"/>
  <c r="E107" i="14"/>
  <c r="U107" i="14" s="1"/>
  <c r="S106" i="14"/>
  <c r="R106" i="14"/>
  <c r="E106" i="14"/>
  <c r="T106" i="14" s="1"/>
  <c r="U105" i="14"/>
  <c r="T105" i="14"/>
  <c r="S105" i="14"/>
  <c r="R105" i="14"/>
  <c r="E105" i="14"/>
  <c r="S104" i="14"/>
  <c r="R104" i="14"/>
  <c r="E104" i="14"/>
  <c r="U104" i="14" s="1"/>
  <c r="U103" i="14"/>
  <c r="T103" i="14"/>
  <c r="S103" i="14"/>
  <c r="R103" i="14"/>
  <c r="E103" i="14"/>
  <c r="S102" i="14"/>
  <c r="R102" i="14"/>
  <c r="E102" i="14"/>
  <c r="T102" i="14" s="1"/>
  <c r="S101" i="14"/>
  <c r="R101" i="14"/>
  <c r="E101" i="14"/>
  <c r="S100" i="14"/>
  <c r="R100" i="14"/>
  <c r="E100" i="14"/>
  <c r="S99" i="14"/>
  <c r="R99" i="14"/>
  <c r="E99" i="14"/>
  <c r="T99" i="14" s="1"/>
  <c r="S98" i="14"/>
  <c r="R98" i="14"/>
  <c r="E98" i="14"/>
  <c r="T98" i="14" s="1"/>
  <c r="S97" i="14"/>
  <c r="R97" i="14"/>
  <c r="E97" i="14"/>
  <c r="U97" i="14" s="1"/>
  <c r="W96" i="14"/>
  <c r="W113" i="14" s="1"/>
  <c r="V96" i="14"/>
  <c r="V113" i="14" s="1"/>
  <c r="M96" i="14"/>
  <c r="L96" i="14"/>
  <c r="R96" i="14" s="1"/>
  <c r="K96" i="14"/>
  <c r="K113" i="14" s="1"/>
  <c r="J96" i="14"/>
  <c r="J113" i="14" s="1"/>
  <c r="I96" i="14"/>
  <c r="I113" i="14" s="1"/>
  <c r="H96" i="14"/>
  <c r="H113" i="14" s="1"/>
  <c r="G96" i="14"/>
  <c r="G113" i="14" s="1"/>
  <c r="F96" i="14"/>
  <c r="F113" i="14" s="1"/>
  <c r="D96" i="14"/>
  <c r="D113" i="14" s="1"/>
  <c r="C96" i="14"/>
  <c r="C113" i="14" s="1"/>
  <c r="B96" i="14"/>
  <c r="B113" i="14" s="1"/>
  <c r="W114" i="15"/>
  <c r="V114" i="15"/>
  <c r="Q114" i="15"/>
  <c r="P114" i="15"/>
  <c r="O114" i="15"/>
  <c r="N114" i="15"/>
  <c r="M114" i="15"/>
  <c r="S114" i="15" s="1"/>
  <c r="L114" i="15"/>
  <c r="R114" i="15" s="1"/>
  <c r="K114" i="15"/>
  <c r="J114" i="15"/>
  <c r="I114" i="15"/>
  <c r="H114" i="15"/>
  <c r="G114" i="15"/>
  <c r="F114" i="15"/>
  <c r="E114" i="15"/>
  <c r="U114" i="15" s="1"/>
  <c r="D114" i="15"/>
  <c r="C114" i="15"/>
  <c r="B114" i="15"/>
  <c r="Q113" i="15"/>
  <c r="P113" i="15"/>
  <c r="O113" i="15"/>
  <c r="N113" i="15"/>
  <c r="U112" i="15"/>
  <c r="T112" i="15"/>
  <c r="S112" i="15"/>
  <c r="R112" i="15"/>
  <c r="S111" i="15"/>
  <c r="R111" i="15"/>
  <c r="E111" i="15"/>
  <c r="S110" i="15"/>
  <c r="R110" i="15"/>
  <c r="E110" i="15"/>
  <c r="S109" i="15"/>
  <c r="R109" i="15"/>
  <c r="E109" i="15"/>
  <c r="U108" i="15"/>
  <c r="T108" i="15"/>
  <c r="S108" i="15"/>
  <c r="R108" i="15"/>
  <c r="E108" i="15"/>
  <c r="S107" i="15"/>
  <c r="R107" i="15"/>
  <c r="E107" i="15"/>
  <c r="T107" i="15" s="1"/>
  <c r="U106" i="15"/>
  <c r="T106" i="15"/>
  <c r="S106" i="15"/>
  <c r="R106" i="15"/>
  <c r="E106" i="15"/>
  <c r="S105" i="15"/>
  <c r="R105" i="15"/>
  <c r="E105" i="15"/>
  <c r="U105" i="15" s="1"/>
  <c r="U104" i="15"/>
  <c r="T104" i="15"/>
  <c r="S104" i="15"/>
  <c r="R104" i="15"/>
  <c r="E104" i="15"/>
  <c r="S103" i="15"/>
  <c r="R103" i="15"/>
  <c r="E103" i="15"/>
  <c r="T103" i="15" s="1"/>
  <c r="S102" i="15"/>
  <c r="R102" i="15"/>
  <c r="E102" i="15"/>
  <c r="U102" i="15" s="1"/>
  <c r="S101" i="15"/>
  <c r="R101" i="15"/>
  <c r="E101" i="15"/>
  <c r="S100" i="15"/>
  <c r="R100" i="15"/>
  <c r="E100" i="15"/>
  <c r="U100" i="15" s="1"/>
  <c r="S99" i="15"/>
  <c r="R99" i="15"/>
  <c r="E99" i="15"/>
  <c r="S98" i="15"/>
  <c r="R98" i="15"/>
  <c r="E98" i="15"/>
  <c r="S97" i="15"/>
  <c r="R97" i="15"/>
  <c r="E97" i="15"/>
  <c r="T97" i="15" s="1"/>
  <c r="W96" i="15"/>
  <c r="W113" i="15" s="1"/>
  <c r="V96" i="15"/>
  <c r="V113" i="15" s="1"/>
  <c r="M96" i="15"/>
  <c r="M113" i="15" s="1"/>
  <c r="S113" i="15" s="1"/>
  <c r="L96" i="15"/>
  <c r="L113" i="15" s="1"/>
  <c r="R113" i="15" s="1"/>
  <c r="K96" i="15"/>
  <c r="K113" i="15" s="1"/>
  <c r="J96" i="15"/>
  <c r="J113" i="15" s="1"/>
  <c r="I96" i="15"/>
  <c r="I113" i="15" s="1"/>
  <c r="H96" i="15"/>
  <c r="H113" i="15" s="1"/>
  <c r="G96" i="15"/>
  <c r="G113" i="15" s="1"/>
  <c r="F96" i="15"/>
  <c r="F113" i="15" s="1"/>
  <c r="D96" i="15"/>
  <c r="D113" i="15" s="1"/>
  <c r="C96" i="15"/>
  <c r="C113" i="15" s="1"/>
  <c r="B96" i="15"/>
  <c r="B113" i="15" s="1"/>
  <c r="W114" i="16"/>
  <c r="V114" i="16"/>
  <c r="U114" i="16"/>
  <c r="Q114" i="16"/>
  <c r="P114" i="16"/>
  <c r="O114" i="16"/>
  <c r="N114" i="16"/>
  <c r="M114" i="16"/>
  <c r="S114" i="16" s="1"/>
  <c r="L114" i="16"/>
  <c r="R114" i="16" s="1"/>
  <c r="K114" i="16"/>
  <c r="J114" i="16"/>
  <c r="I114" i="16"/>
  <c r="H114" i="16"/>
  <c r="G114" i="16"/>
  <c r="F114" i="16"/>
  <c r="E114" i="16"/>
  <c r="T114" i="16" s="1"/>
  <c r="D114" i="16"/>
  <c r="C114" i="16"/>
  <c r="B114" i="16"/>
  <c r="Q113" i="16"/>
  <c r="P113" i="16"/>
  <c r="O113" i="16"/>
  <c r="N113" i="16"/>
  <c r="U112" i="16"/>
  <c r="T112" i="16"/>
  <c r="S112" i="16"/>
  <c r="R112" i="16"/>
  <c r="S111" i="16"/>
  <c r="R111" i="16"/>
  <c r="E111" i="16"/>
  <c r="S110" i="16"/>
  <c r="R110" i="16"/>
  <c r="E110" i="16"/>
  <c r="U110" i="16" s="1"/>
  <c r="S109" i="16"/>
  <c r="R109" i="16"/>
  <c r="E109" i="16"/>
  <c r="T109" i="16" s="1"/>
  <c r="S108" i="16"/>
  <c r="R108" i="16"/>
  <c r="E108" i="16"/>
  <c r="T108" i="16" s="1"/>
  <c r="S107" i="16"/>
  <c r="R107" i="16"/>
  <c r="E107" i="16"/>
  <c r="S106" i="16"/>
  <c r="R106" i="16"/>
  <c r="E106" i="16"/>
  <c r="U106" i="16" s="1"/>
  <c r="S105" i="16"/>
  <c r="R105" i="16"/>
  <c r="E105" i="16"/>
  <c r="S104" i="16"/>
  <c r="R104" i="16"/>
  <c r="E104" i="16"/>
  <c r="T104" i="16" s="1"/>
  <c r="S103" i="16"/>
  <c r="R103" i="16"/>
  <c r="E103" i="16"/>
  <c r="U103" i="16" s="1"/>
  <c r="U102" i="16"/>
  <c r="S102" i="16"/>
  <c r="R102" i="16"/>
  <c r="E102" i="16"/>
  <c r="T102" i="16" s="1"/>
  <c r="S101" i="16"/>
  <c r="R101" i="16"/>
  <c r="E101" i="16"/>
  <c r="S100" i="16"/>
  <c r="R100" i="16"/>
  <c r="E100" i="16"/>
  <c r="T100" i="16" s="1"/>
  <c r="S99" i="16"/>
  <c r="R99" i="16"/>
  <c r="E99" i="16"/>
  <c r="S98" i="16"/>
  <c r="R98" i="16"/>
  <c r="E98" i="16"/>
  <c r="U98" i="16" s="1"/>
  <c r="S97" i="16"/>
  <c r="R97" i="16"/>
  <c r="E97" i="16"/>
  <c r="W96" i="16"/>
  <c r="W113" i="16" s="1"/>
  <c r="V96" i="16"/>
  <c r="V113" i="16" s="1"/>
  <c r="M96" i="16"/>
  <c r="M113" i="16" s="1"/>
  <c r="S113" i="16" s="1"/>
  <c r="L96" i="16"/>
  <c r="K96" i="16"/>
  <c r="K113" i="16" s="1"/>
  <c r="J96" i="16"/>
  <c r="J113" i="16" s="1"/>
  <c r="I96" i="16"/>
  <c r="I113" i="16" s="1"/>
  <c r="H96" i="16"/>
  <c r="H113" i="16" s="1"/>
  <c r="G96" i="16"/>
  <c r="G113" i="16" s="1"/>
  <c r="F96" i="16"/>
  <c r="F113" i="16" s="1"/>
  <c r="D96" i="16"/>
  <c r="D113" i="16" s="1"/>
  <c r="C96" i="16"/>
  <c r="C113" i="16" s="1"/>
  <c r="B96" i="16"/>
  <c r="B113" i="16" s="1"/>
  <c r="W114" i="17"/>
  <c r="V114" i="17"/>
  <c r="Q114" i="17"/>
  <c r="P114" i="17"/>
  <c r="O114" i="17"/>
  <c r="N114" i="17"/>
  <c r="M114" i="17"/>
  <c r="S114" i="17" s="1"/>
  <c r="L114" i="17"/>
  <c r="R114" i="17" s="1"/>
  <c r="K114" i="17"/>
  <c r="J114" i="17"/>
  <c r="I114" i="17"/>
  <c r="H114" i="17"/>
  <c r="G114" i="17"/>
  <c r="F114" i="17"/>
  <c r="E114" i="17"/>
  <c r="T114" i="17" s="1"/>
  <c r="D114" i="17"/>
  <c r="C114" i="17"/>
  <c r="B114" i="17"/>
  <c r="Q113" i="17"/>
  <c r="P113" i="17"/>
  <c r="O113" i="17"/>
  <c r="N113" i="17"/>
  <c r="U112" i="17"/>
  <c r="T112" i="17"/>
  <c r="S112" i="17"/>
  <c r="R112" i="17"/>
  <c r="S111" i="17"/>
  <c r="R111" i="17"/>
  <c r="E111" i="17"/>
  <c r="U111" i="17" s="1"/>
  <c r="S110" i="17"/>
  <c r="R110" i="17"/>
  <c r="E110" i="17"/>
  <c r="T110" i="17" s="1"/>
  <c r="S109" i="17"/>
  <c r="R109" i="17"/>
  <c r="E109" i="17"/>
  <c r="S108" i="17"/>
  <c r="R108" i="17"/>
  <c r="E108" i="17"/>
  <c r="S107" i="17"/>
  <c r="R107" i="17"/>
  <c r="E107" i="17"/>
  <c r="U107" i="17" s="1"/>
  <c r="S106" i="17"/>
  <c r="R106" i="17"/>
  <c r="E106" i="17"/>
  <c r="S105" i="17"/>
  <c r="R105" i="17"/>
  <c r="E105" i="17"/>
  <c r="T105" i="17" s="1"/>
  <c r="S104" i="17"/>
  <c r="R104" i="17"/>
  <c r="E104" i="17"/>
  <c r="U104" i="17" s="1"/>
  <c r="S103" i="17"/>
  <c r="R103" i="17"/>
  <c r="E103" i="17"/>
  <c r="U103" i="17" s="1"/>
  <c r="S102" i="17"/>
  <c r="R102" i="17"/>
  <c r="E102" i="17"/>
  <c r="T102" i="17" s="1"/>
  <c r="S101" i="17"/>
  <c r="R101" i="17"/>
  <c r="E101" i="17"/>
  <c r="T101" i="17" s="1"/>
  <c r="S100" i="17"/>
  <c r="R100" i="17"/>
  <c r="E100" i="17"/>
  <c r="T100" i="17" s="1"/>
  <c r="S99" i="17"/>
  <c r="R99" i="17"/>
  <c r="E99" i="17"/>
  <c r="U99" i="17" s="1"/>
  <c r="S98" i="17"/>
  <c r="R98" i="17"/>
  <c r="E98" i="17"/>
  <c r="U98" i="17" s="1"/>
  <c r="S97" i="17"/>
  <c r="R97" i="17"/>
  <c r="E97" i="17"/>
  <c r="U97" i="17" s="1"/>
  <c r="W96" i="17"/>
  <c r="W113" i="17" s="1"/>
  <c r="V96" i="17"/>
  <c r="V113" i="17" s="1"/>
  <c r="M96" i="17"/>
  <c r="S96" i="17" s="1"/>
  <c r="L96" i="17"/>
  <c r="K96" i="17"/>
  <c r="K113" i="17" s="1"/>
  <c r="J96" i="17"/>
  <c r="J113" i="17" s="1"/>
  <c r="I96" i="17"/>
  <c r="I113" i="17" s="1"/>
  <c r="H96" i="17"/>
  <c r="H113" i="17" s="1"/>
  <c r="G96" i="17"/>
  <c r="G113" i="17" s="1"/>
  <c r="F96" i="17"/>
  <c r="F113" i="17" s="1"/>
  <c r="D96" i="17"/>
  <c r="D113" i="17" s="1"/>
  <c r="C96" i="17"/>
  <c r="C113" i="17" s="1"/>
  <c r="B96" i="17"/>
  <c r="B113" i="17" s="1"/>
  <c r="W114" i="18"/>
  <c r="V114" i="18"/>
  <c r="S114" i="18"/>
  <c r="Q114" i="18"/>
  <c r="P114" i="18"/>
  <c r="O114" i="18"/>
  <c r="N114" i="18"/>
  <c r="M114" i="18"/>
  <c r="L114" i="18"/>
  <c r="R114" i="18" s="1"/>
  <c r="K114" i="18"/>
  <c r="J114" i="18"/>
  <c r="I114" i="18"/>
  <c r="H114" i="18"/>
  <c r="G114" i="18"/>
  <c r="F114" i="18"/>
  <c r="E114" i="18"/>
  <c r="U114" i="18" s="1"/>
  <c r="D114" i="18"/>
  <c r="C114" i="18"/>
  <c r="B114" i="18"/>
  <c r="Q113" i="18"/>
  <c r="P113" i="18"/>
  <c r="O113" i="18"/>
  <c r="N113" i="18"/>
  <c r="U112" i="18"/>
  <c r="T112" i="18"/>
  <c r="S112" i="18"/>
  <c r="R112" i="18"/>
  <c r="U111" i="18"/>
  <c r="S111" i="18"/>
  <c r="R111" i="18"/>
  <c r="E111" i="18"/>
  <c r="T111" i="18" s="1"/>
  <c r="S110" i="18"/>
  <c r="R110" i="18"/>
  <c r="E110" i="18"/>
  <c r="T110" i="18" s="1"/>
  <c r="S109" i="18"/>
  <c r="R109" i="18"/>
  <c r="E109" i="18"/>
  <c r="T109" i="18" s="1"/>
  <c r="S108" i="18"/>
  <c r="R108" i="18"/>
  <c r="E108" i="18"/>
  <c r="U108" i="18" s="1"/>
  <c r="S107" i="18"/>
  <c r="R107" i="18"/>
  <c r="E107" i="18"/>
  <c r="U107" i="18" s="1"/>
  <c r="S106" i="18"/>
  <c r="R106" i="18"/>
  <c r="E106" i="18"/>
  <c r="S105" i="18"/>
  <c r="R105" i="18"/>
  <c r="E105" i="18"/>
  <c r="U105" i="18" s="1"/>
  <c r="S104" i="18"/>
  <c r="R104" i="18"/>
  <c r="E104" i="18"/>
  <c r="S103" i="18"/>
  <c r="R103" i="18"/>
  <c r="E103" i="18"/>
  <c r="U103" i="18" s="1"/>
  <c r="S102" i="18"/>
  <c r="R102" i="18"/>
  <c r="E102" i="18"/>
  <c r="T102" i="18" s="1"/>
  <c r="T101" i="18"/>
  <c r="S101" i="18"/>
  <c r="R101" i="18"/>
  <c r="E101" i="18"/>
  <c r="U101" i="18" s="1"/>
  <c r="S100" i="18"/>
  <c r="R100" i="18"/>
  <c r="E100" i="18"/>
  <c r="U100" i="18" s="1"/>
  <c r="T99" i="18"/>
  <c r="S99" i="18"/>
  <c r="R99" i="18"/>
  <c r="E99" i="18"/>
  <c r="U99" i="18" s="1"/>
  <c r="S98" i="18"/>
  <c r="R98" i="18"/>
  <c r="E98" i="18"/>
  <c r="U98" i="18" s="1"/>
  <c r="S97" i="18"/>
  <c r="R97" i="18"/>
  <c r="E97" i="18"/>
  <c r="U97" i="18" s="1"/>
  <c r="W96" i="18"/>
  <c r="W113" i="18" s="1"/>
  <c r="V96" i="18"/>
  <c r="V113" i="18" s="1"/>
  <c r="M96" i="18"/>
  <c r="M113" i="18" s="1"/>
  <c r="S113" i="18" s="1"/>
  <c r="L96" i="18"/>
  <c r="R96" i="18" s="1"/>
  <c r="K96" i="18"/>
  <c r="K113" i="18" s="1"/>
  <c r="J96" i="18"/>
  <c r="J113" i="18" s="1"/>
  <c r="I96" i="18"/>
  <c r="I113" i="18" s="1"/>
  <c r="H96" i="18"/>
  <c r="H113" i="18" s="1"/>
  <c r="G96" i="18"/>
  <c r="G113" i="18" s="1"/>
  <c r="F96" i="18"/>
  <c r="F113" i="18" s="1"/>
  <c r="D96" i="18"/>
  <c r="D113" i="18" s="1"/>
  <c r="C96" i="18"/>
  <c r="C113" i="18" s="1"/>
  <c r="B96" i="18"/>
  <c r="B113" i="18" s="1"/>
  <c r="W114" i="19"/>
  <c r="V114" i="19"/>
  <c r="Q114" i="19"/>
  <c r="P114" i="19"/>
  <c r="O114" i="19"/>
  <c r="N114" i="19"/>
  <c r="M114" i="19"/>
  <c r="S114" i="19" s="1"/>
  <c r="L114" i="19"/>
  <c r="R114" i="19" s="1"/>
  <c r="K114" i="19"/>
  <c r="J114" i="19"/>
  <c r="I114" i="19"/>
  <c r="H114" i="19"/>
  <c r="G114" i="19"/>
  <c r="F114" i="19"/>
  <c r="E114" i="19"/>
  <c r="T114" i="19" s="1"/>
  <c r="D114" i="19"/>
  <c r="C114" i="19"/>
  <c r="B114" i="19"/>
  <c r="R113" i="19"/>
  <c r="Q113" i="19"/>
  <c r="P113" i="19"/>
  <c r="O113" i="19"/>
  <c r="N113" i="19"/>
  <c r="B113" i="19"/>
  <c r="U112" i="19"/>
  <c r="T112" i="19"/>
  <c r="S112" i="19"/>
  <c r="R112" i="19"/>
  <c r="S111" i="19"/>
  <c r="R111" i="19"/>
  <c r="E111" i="19"/>
  <c r="T111" i="19" s="1"/>
  <c r="U110" i="19"/>
  <c r="T110" i="19"/>
  <c r="S110" i="19"/>
  <c r="R110" i="19"/>
  <c r="E110" i="19"/>
  <c r="S109" i="19"/>
  <c r="R109" i="19"/>
  <c r="E109" i="19"/>
  <c r="U109" i="19" s="1"/>
  <c r="S108" i="19"/>
  <c r="R108" i="19"/>
  <c r="E108" i="19"/>
  <c r="U108" i="19" s="1"/>
  <c r="S107" i="19"/>
  <c r="R107" i="19"/>
  <c r="E107" i="19"/>
  <c r="S106" i="19"/>
  <c r="R106" i="19"/>
  <c r="E106" i="19"/>
  <c r="U106" i="19" s="1"/>
  <c r="S105" i="19"/>
  <c r="R105" i="19"/>
  <c r="E105" i="19"/>
  <c r="S104" i="19"/>
  <c r="R104" i="19"/>
  <c r="E104" i="19"/>
  <c r="U104" i="19" s="1"/>
  <c r="S103" i="19"/>
  <c r="R103" i="19"/>
  <c r="E103" i="19"/>
  <c r="T103" i="19" s="1"/>
  <c r="T102" i="19"/>
  <c r="S102" i="19"/>
  <c r="R102" i="19"/>
  <c r="E102" i="19"/>
  <c r="U102" i="19" s="1"/>
  <c r="S101" i="19"/>
  <c r="R101" i="19"/>
  <c r="E101" i="19"/>
  <c r="U101" i="19" s="1"/>
  <c r="T100" i="19"/>
  <c r="S100" i="19"/>
  <c r="R100" i="19"/>
  <c r="E100" i="19"/>
  <c r="U100" i="19" s="1"/>
  <c r="S99" i="19"/>
  <c r="R99" i="19"/>
  <c r="E99" i="19"/>
  <c r="U99" i="19" s="1"/>
  <c r="S98" i="19"/>
  <c r="R98" i="19"/>
  <c r="E98" i="19"/>
  <c r="U98" i="19" s="1"/>
  <c r="S97" i="19"/>
  <c r="R97" i="19"/>
  <c r="E97" i="19"/>
  <c r="T97" i="19" s="1"/>
  <c r="W96" i="19"/>
  <c r="W113" i="19" s="1"/>
  <c r="V96" i="19"/>
  <c r="V113" i="19" s="1"/>
  <c r="R96" i="19"/>
  <c r="M96" i="19"/>
  <c r="L96" i="19"/>
  <c r="L113" i="19" s="1"/>
  <c r="K96" i="19"/>
  <c r="K113" i="19" s="1"/>
  <c r="J96" i="19"/>
  <c r="J113" i="19" s="1"/>
  <c r="I96" i="19"/>
  <c r="I113" i="19" s="1"/>
  <c r="H96" i="19"/>
  <c r="H113" i="19" s="1"/>
  <c r="G96" i="19"/>
  <c r="G113" i="19" s="1"/>
  <c r="F96" i="19"/>
  <c r="F113" i="19" s="1"/>
  <c r="D96" i="19"/>
  <c r="D113" i="19" s="1"/>
  <c r="C96" i="19"/>
  <c r="C113" i="19" s="1"/>
  <c r="B96" i="19"/>
  <c r="W114" i="20"/>
  <c r="V114" i="20"/>
  <c r="R114" i="20"/>
  <c r="Q114" i="20"/>
  <c r="P114" i="20"/>
  <c r="O114" i="20"/>
  <c r="N114" i="20"/>
  <c r="M114" i="20"/>
  <c r="S114" i="20" s="1"/>
  <c r="L114" i="20"/>
  <c r="K114" i="20"/>
  <c r="J114" i="20"/>
  <c r="I114" i="20"/>
  <c r="H114" i="20"/>
  <c r="G114" i="20"/>
  <c r="F114" i="20"/>
  <c r="E114" i="20"/>
  <c r="U114" i="20" s="1"/>
  <c r="D114" i="20"/>
  <c r="C114" i="20"/>
  <c r="B114" i="20"/>
  <c r="Q113" i="20"/>
  <c r="P113" i="20"/>
  <c r="O113" i="20"/>
  <c r="N113" i="20"/>
  <c r="U112" i="20"/>
  <c r="T112" i="20"/>
  <c r="S112" i="20"/>
  <c r="R112" i="20"/>
  <c r="S111" i="20"/>
  <c r="R111" i="20"/>
  <c r="E111" i="20"/>
  <c r="S110" i="20"/>
  <c r="R110" i="20"/>
  <c r="E110" i="20"/>
  <c r="U110" i="20" s="1"/>
  <c r="S109" i="20"/>
  <c r="R109" i="20"/>
  <c r="E109" i="20"/>
  <c r="T109" i="20" s="1"/>
  <c r="S108" i="20"/>
  <c r="R108" i="20"/>
  <c r="E108" i="20"/>
  <c r="T108" i="20" s="1"/>
  <c r="S107" i="20"/>
  <c r="R107" i="20"/>
  <c r="E107" i="20"/>
  <c r="U107" i="20" s="1"/>
  <c r="S106" i="20"/>
  <c r="R106" i="20"/>
  <c r="E106" i="20"/>
  <c r="U106" i="20" s="1"/>
  <c r="S105" i="20"/>
  <c r="R105" i="20"/>
  <c r="E105" i="20"/>
  <c r="T105" i="20" s="1"/>
  <c r="S104" i="20"/>
  <c r="R104" i="20"/>
  <c r="E104" i="20"/>
  <c r="T104" i="20" s="1"/>
  <c r="S103" i="20"/>
  <c r="R103" i="20"/>
  <c r="E103" i="20"/>
  <c r="T103" i="20" s="1"/>
  <c r="S102" i="20"/>
  <c r="R102" i="20"/>
  <c r="E102" i="20"/>
  <c r="U102" i="20" s="1"/>
  <c r="S101" i="20"/>
  <c r="R101" i="20"/>
  <c r="E101" i="20"/>
  <c r="U101" i="20" s="1"/>
  <c r="S100" i="20"/>
  <c r="R100" i="20"/>
  <c r="E100" i="20"/>
  <c r="S99" i="20"/>
  <c r="R99" i="20"/>
  <c r="E99" i="20"/>
  <c r="U99" i="20" s="1"/>
  <c r="S98" i="20"/>
  <c r="R98" i="20"/>
  <c r="E98" i="20"/>
  <c r="U98" i="20" s="1"/>
  <c r="S97" i="20"/>
  <c r="R97" i="20"/>
  <c r="E97" i="20"/>
  <c r="W96" i="20"/>
  <c r="W113" i="20" s="1"/>
  <c r="V96" i="20"/>
  <c r="V113" i="20" s="1"/>
  <c r="M96" i="20"/>
  <c r="M113" i="20" s="1"/>
  <c r="S113" i="20" s="1"/>
  <c r="L96" i="20"/>
  <c r="L113" i="20" s="1"/>
  <c r="R113" i="20" s="1"/>
  <c r="K96" i="20"/>
  <c r="K113" i="20" s="1"/>
  <c r="J96" i="20"/>
  <c r="J113" i="20" s="1"/>
  <c r="I96" i="20"/>
  <c r="I113" i="20" s="1"/>
  <c r="H96" i="20"/>
  <c r="H113" i="20" s="1"/>
  <c r="G96" i="20"/>
  <c r="G113" i="20" s="1"/>
  <c r="F96" i="20"/>
  <c r="F113" i="20" s="1"/>
  <c r="D96" i="20"/>
  <c r="D113" i="20" s="1"/>
  <c r="C96" i="20"/>
  <c r="C113" i="20" s="1"/>
  <c r="B96" i="20"/>
  <c r="B113" i="20" s="1"/>
  <c r="W114" i="21"/>
  <c r="V114" i="21"/>
  <c r="T114" i="21"/>
  <c r="S114" i="21"/>
  <c r="Q114" i="21"/>
  <c r="P114" i="21"/>
  <c r="O114" i="21"/>
  <c r="N114" i="21"/>
  <c r="M114" i="21"/>
  <c r="L114" i="21"/>
  <c r="R114" i="21" s="1"/>
  <c r="K114" i="21"/>
  <c r="J114" i="21"/>
  <c r="I114" i="21"/>
  <c r="H114" i="21"/>
  <c r="G114" i="21"/>
  <c r="F114" i="21"/>
  <c r="E114" i="21"/>
  <c r="U114" i="21" s="1"/>
  <c r="D114" i="21"/>
  <c r="C114" i="21"/>
  <c r="B114" i="21"/>
  <c r="Q113" i="21"/>
  <c r="P113" i="21"/>
  <c r="O113" i="21"/>
  <c r="N113" i="21"/>
  <c r="U112" i="21"/>
  <c r="T112" i="21"/>
  <c r="S112" i="21"/>
  <c r="R112" i="21"/>
  <c r="S111" i="21"/>
  <c r="R111" i="21"/>
  <c r="E111" i="21"/>
  <c r="U111" i="21" s="1"/>
  <c r="S110" i="21"/>
  <c r="R110" i="21"/>
  <c r="E110" i="21"/>
  <c r="U110" i="21" s="1"/>
  <c r="S109" i="21"/>
  <c r="R109" i="21"/>
  <c r="E109" i="21"/>
  <c r="T109" i="21" s="1"/>
  <c r="S108" i="21"/>
  <c r="R108" i="21"/>
  <c r="E108" i="21"/>
  <c r="U108" i="21" s="1"/>
  <c r="S107" i="21"/>
  <c r="R107" i="21"/>
  <c r="E107" i="21"/>
  <c r="U107" i="21" s="1"/>
  <c r="S106" i="21"/>
  <c r="R106" i="21"/>
  <c r="E106" i="21"/>
  <c r="U106" i="21" s="1"/>
  <c r="S105" i="21"/>
  <c r="R105" i="21"/>
  <c r="E105" i="21"/>
  <c r="S104" i="21"/>
  <c r="R104" i="21"/>
  <c r="E104" i="21"/>
  <c r="S103" i="21"/>
  <c r="R103" i="21"/>
  <c r="E103" i="21"/>
  <c r="S102" i="21"/>
  <c r="R102" i="21"/>
  <c r="E102" i="21"/>
  <c r="U102" i="21" s="1"/>
  <c r="S101" i="21"/>
  <c r="R101" i="21"/>
  <c r="E101" i="21"/>
  <c r="U101" i="21" s="1"/>
  <c r="S100" i="21"/>
  <c r="R100" i="21"/>
  <c r="E100" i="21"/>
  <c r="U100" i="21" s="1"/>
  <c r="S99" i="21"/>
  <c r="R99" i="21"/>
  <c r="E99" i="21"/>
  <c r="U99" i="21" s="1"/>
  <c r="S98" i="21"/>
  <c r="R98" i="21"/>
  <c r="E98" i="21"/>
  <c r="U98" i="21" s="1"/>
  <c r="S97" i="21"/>
  <c r="R97" i="21"/>
  <c r="E97" i="21"/>
  <c r="T97" i="21" s="1"/>
  <c r="W96" i="21"/>
  <c r="W113" i="21" s="1"/>
  <c r="V96" i="21"/>
  <c r="V113" i="21" s="1"/>
  <c r="M96" i="21"/>
  <c r="S96" i="21" s="1"/>
  <c r="L96" i="21"/>
  <c r="L113" i="21" s="1"/>
  <c r="R113" i="21" s="1"/>
  <c r="K96" i="21"/>
  <c r="K113" i="21" s="1"/>
  <c r="J96" i="21"/>
  <c r="J113" i="21" s="1"/>
  <c r="I96" i="21"/>
  <c r="I113" i="21" s="1"/>
  <c r="H96" i="21"/>
  <c r="H113" i="21" s="1"/>
  <c r="G96" i="21"/>
  <c r="G113" i="21" s="1"/>
  <c r="F96" i="21"/>
  <c r="F113" i="21" s="1"/>
  <c r="D96" i="21"/>
  <c r="D113" i="21" s="1"/>
  <c r="C96" i="21"/>
  <c r="C113" i="21" s="1"/>
  <c r="B96" i="21"/>
  <c r="B113" i="21" s="1"/>
  <c r="W114" i="22"/>
  <c r="V114" i="22"/>
  <c r="S114" i="22"/>
  <c r="Q114" i="22"/>
  <c r="P114" i="22"/>
  <c r="O114" i="22"/>
  <c r="N114" i="22"/>
  <c r="M114" i="22"/>
  <c r="L114" i="22"/>
  <c r="R114" i="22" s="1"/>
  <c r="K114" i="22"/>
  <c r="J114" i="22"/>
  <c r="I114" i="22"/>
  <c r="H114" i="22"/>
  <c r="G114" i="22"/>
  <c r="F114" i="22"/>
  <c r="E114" i="22"/>
  <c r="T114" i="22" s="1"/>
  <c r="D114" i="22"/>
  <c r="C114" i="22"/>
  <c r="B114" i="22"/>
  <c r="Q113" i="22"/>
  <c r="P113" i="22"/>
  <c r="O113" i="22"/>
  <c r="N113" i="22"/>
  <c r="U112" i="22"/>
  <c r="T112" i="22"/>
  <c r="S112" i="22"/>
  <c r="R112" i="22"/>
  <c r="S111" i="22"/>
  <c r="R111" i="22"/>
  <c r="E111" i="22"/>
  <c r="U111" i="22" s="1"/>
  <c r="S110" i="22"/>
  <c r="R110" i="22"/>
  <c r="E110" i="22"/>
  <c r="U110" i="22" s="1"/>
  <c r="S109" i="22"/>
  <c r="R109" i="22"/>
  <c r="E109" i="22"/>
  <c r="U109" i="22" s="1"/>
  <c r="S108" i="22"/>
  <c r="R108" i="22"/>
  <c r="E108" i="22"/>
  <c r="U108" i="22" s="1"/>
  <c r="S107" i="22"/>
  <c r="R107" i="22"/>
  <c r="E107" i="22"/>
  <c r="S106" i="22"/>
  <c r="R106" i="22"/>
  <c r="E106" i="22"/>
  <c r="T106" i="22" s="1"/>
  <c r="S105" i="22"/>
  <c r="R105" i="22"/>
  <c r="E105" i="22"/>
  <c r="T105" i="22" s="1"/>
  <c r="S104" i="22"/>
  <c r="R104" i="22"/>
  <c r="E104" i="22"/>
  <c r="U104" i="22" s="1"/>
  <c r="S103" i="22"/>
  <c r="R103" i="22"/>
  <c r="E103" i="22"/>
  <c r="U103" i="22" s="1"/>
  <c r="S102" i="22"/>
  <c r="R102" i="22"/>
  <c r="E102" i="22"/>
  <c r="U102" i="22" s="1"/>
  <c r="S101" i="22"/>
  <c r="R101" i="22"/>
  <c r="E101" i="22"/>
  <c r="U101" i="22" s="1"/>
  <c r="S100" i="22"/>
  <c r="R100" i="22"/>
  <c r="E100" i="22"/>
  <c r="U100" i="22" s="1"/>
  <c r="S99" i="22"/>
  <c r="R99" i="22"/>
  <c r="E99" i="22"/>
  <c r="U99" i="22" s="1"/>
  <c r="S98" i="22"/>
  <c r="R98" i="22"/>
  <c r="E98" i="22"/>
  <c r="T98" i="22" s="1"/>
  <c r="S97" i="22"/>
  <c r="R97" i="22"/>
  <c r="E97" i="22"/>
  <c r="T97" i="22" s="1"/>
  <c r="W96" i="22"/>
  <c r="W113" i="22" s="1"/>
  <c r="V96" i="22"/>
  <c r="V113" i="22" s="1"/>
  <c r="M96" i="22"/>
  <c r="S96" i="22" s="1"/>
  <c r="L96" i="22"/>
  <c r="R96" i="22" s="1"/>
  <c r="K96" i="22"/>
  <c r="K113" i="22" s="1"/>
  <c r="J96" i="22"/>
  <c r="J113" i="22" s="1"/>
  <c r="I96" i="22"/>
  <c r="I113" i="22" s="1"/>
  <c r="H96" i="22"/>
  <c r="H113" i="22" s="1"/>
  <c r="G96" i="22"/>
  <c r="G113" i="22" s="1"/>
  <c r="F96" i="22"/>
  <c r="F113" i="22" s="1"/>
  <c r="D96" i="22"/>
  <c r="D113" i="22" s="1"/>
  <c r="C96" i="22"/>
  <c r="C113" i="22" s="1"/>
  <c r="B96" i="22"/>
  <c r="B113" i="22" s="1"/>
  <c r="W114" i="23"/>
  <c r="V114" i="23"/>
  <c r="Q114" i="23"/>
  <c r="P114" i="23"/>
  <c r="O114" i="23"/>
  <c r="N114" i="23"/>
  <c r="M114" i="23"/>
  <c r="S114" i="23" s="1"/>
  <c r="L114" i="23"/>
  <c r="R114" i="23" s="1"/>
  <c r="K114" i="23"/>
  <c r="J114" i="23"/>
  <c r="I114" i="23"/>
  <c r="H114" i="23"/>
  <c r="G114" i="23"/>
  <c r="F114" i="23"/>
  <c r="E114" i="23"/>
  <c r="U114" i="23" s="1"/>
  <c r="D114" i="23"/>
  <c r="C114" i="23"/>
  <c r="B114" i="23"/>
  <c r="Q113" i="23"/>
  <c r="P113" i="23"/>
  <c r="O113" i="23"/>
  <c r="N113" i="23"/>
  <c r="U112" i="23"/>
  <c r="T112" i="23"/>
  <c r="S112" i="23"/>
  <c r="R112" i="23"/>
  <c r="S111" i="23"/>
  <c r="R111" i="23"/>
  <c r="E111" i="23"/>
  <c r="S110" i="23"/>
  <c r="R110" i="23"/>
  <c r="E110" i="23"/>
  <c r="U110" i="23" s="1"/>
  <c r="S109" i="23"/>
  <c r="R109" i="23"/>
  <c r="E109" i="23"/>
  <c r="U109" i="23" s="1"/>
  <c r="U108" i="23"/>
  <c r="S108" i="23"/>
  <c r="R108" i="23"/>
  <c r="E108" i="23"/>
  <c r="T108" i="23" s="1"/>
  <c r="S107" i="23"/>
  <c r="R107" i="23"/>
  <c r="E107" i="23"/>
  <c r="T107" i="23" s="1"/>
  <c r="U106" i="23"/>
  <c r="S106" i="23"/>
  <c r="R106" i="23"/>
  <c r="E106" i="23"/>
  <c r="T106" i="23" s="1"/>
  <c r="S105" i="23"/>
  <c r="R105" i="23"/>
  <c r="E105" i="23"/>
  <c r="S104" i="23"/>
  <c r="R104" i="23"/>
  <c r="E104" i="23"/>
  <c r="U104" i="23" s="1"/>
  <c r="S103" i="23"/>
  <c r="R103" i="23"/>
  <c r="E103" i="23"/>
  <c r="S102" i="23"/>
  <c r="R102" i="23"/>
  <c r="E102" i="23"/>
  <c r="U102" i="23" s="1"/>
  <c r="S101" i="23"/>
  <c r="R101" i="23"/>
  <c r="E101" i="23"/>
  <c r="U101" i="23" s="1"/>
  <c r="S100" i="23"/>
  <c r="R100" i="23"/>
  <c r="E100" i="23"/>
  <c r="U100" i="23" s="1"/>
  <c r="S99" i="23"/>
  <c r="R99" i="23"/>
  <c r="E99" i="23"/>
  <c r="T99" i="23" s="1"/>
  <c r="S98" i="23"/>
  <c r="R98" i="23"/>
  <c r="E98" i="23"/>
  <c r="T98" i="23" s="1"/>
  <c r="S97" i="23"/>
  <c r="R97" i="23"/>
  <c r="E97" i="23"/>
  <c r="W96" i="23"/>
  <c r="W113" i="23" s="1"/>
  <c r="V96" i="23"/>
  <c r="V113" i="23" s="1"/>
  <c r="M96" i="23"/>
  <c r="M113" i="23" s="1"/>
  <c r="S113" i="23" s="1"/>
  <c r="L96" i="23"/>
  <c r="L113" i="23" s="1"/>
  <c r="R113" i="23" s="1"/>
  <c r="K96" i="23"/>
  <c r="K113" i="23" s="1"/>
  <c r="J96" i="23"/>
  <c r="J113" i="23" s="1"/>
  <c r="I96" i="23"/>
  <c r="I113" i="23" s="1"/>
  <c r="H96" i="23"/>
  <c r="H113" i="23" s="1"/>
  <c r="G96" i="23"/>
  <c r="G113" i="23" s="1"/>
  <c r="F96" i="23"/>
  <c r="F113" i="23" s="1"/>
  <c r="D96" i="23"/>
  <c r="D113" i="23" s="1"/>
  <c r="C96" i="23"/>
  <c r="C113" i="23" s="1"/>
  <c r="B96" i="23"/>
  <c r="B113" i="23" s="1"/>
  <c r="W114" i="24"/>
  <c r="V114" i="24"/>
  <c r="Q114" i="24"/>
  <c r="P114" i="24"/>
  <c r="O114" i="24"/>
  <c r="N114" i="24"/>
  <c r="M114" i="24"/>
  <c r="S114" i="24" s="1"/>
  <c r="L114" i="24"/>
  <c r="R114" i="24" s="1"/>
  <c r="K114" i="24"/>
  <c r="J114" i="24"/>
  <c r="I114" i="24"/>
  <c r="H114" i="24"/>
  <c r="G114" i="24"/>
  <c r="F114" i="24"/>
  <c r="E114" i="24"/>
  <c r="D114" i="24"/>
  <c r="C114" i="24"/>
  <c r="B114" i="24"/>
  <c r="Q113" i="24"/>
  <c r="P113" i="24"/>
  <c r="O113" i="24"/>
  <c r="N113" i="24"/>
  <c r="U112" i="24"/>
  <c r="T112" i="24"/>
  <c r="S112" i="24"/>
  <c r="R112" i="24"/>
  <c r="S111" i="24"/>
  <c r="R111" i="24"/>
  <c r="E111" i="24"/>
  <c r="U111" i="24" s="1"/>
  <c r="S110" i="24"/>
  <c r="R110" i="24"/>
  <c r="E110" i="24"/>
  <c r="U110" i="24" s="1"/>
  <c r="S109" i="24"/>
  <c r="R109" i="24"/>
  <c r="E109" i="24"/>
  <c r="S108" i="24"/>
  <c r="R108" i="24"/>
  <c r="E108" i="24"/>
  <c r="T108" i="24" s="1"/>
  <c r="S107" i="24"/>
  <c r="R107" i="24"/>
  <c r="E107" i="24"/>
  <c r="S106" i="24"/>
  <c r="R106" i="24"/>
  <c r="E106" i="24"/>
  <c r="S105" i="24"/>
  <c r="R105" i="24"/>
  <c r="E105" i="24"/>
  <c r="U105" i="24" s="1"/>
  <c r="S104" i="24"/>
  <c r="R104" i="24"/>
  <c r="E104" i="24"/>
  <c r="S103" i="24"/>
  <c r="R103" i="24"/>
  <c r="E103" i="24"/>
  <c r="U103" i="24" s="1"/>
  <c r="S102" i="24"/>
  <c r="R102" i="24"/>
  <c r="E102" i="24"/>
  <c r="U102" i="24" s="1"/>
  <c r="S101" i="24"/>
  <c r="R101" i="24"/>
  <c r="E101" i="24"/>
  <c r="S100" i="24"/>
  <c r="R100" i="24"/>
  <c r="E100" i="24"/>
  <c r="T100" i="24" s="1"/>
  <c r="S99" i="24"/>
  <c r="R99" i="24"/>
  <c r="E99" i="24"/>
  <c r="S98" i="24"/>
  <c r="R98" i="24"/>
  <c r="E98" i="24"/>
  <c r="U98" i="24" s="1"/>
  <c r="S97" i="24"/>
  <c r="R97" i="24"/>
  <c r="E97" i="24"/>
  <c r="U97" i="24" s="1"/>
  <c r="W96" i="24"/>
  <c r="W113" i="24" s="1"/>
  <c r="V96" i="24"/>
  <c r="V113" i="24" s="1"/>
  <c r="M96" i="24"/>
  <c r="S96" i="24" s="1"/>
  <c r="L96" i="24"/>
  <c r="R96" i="24" s="1"/>
  <c r="K96" i="24"/>
  <c r="K113" i="24" s="1"/>
  <c r="J96" i="24"/>
  <c r="J113" i="24" s="1"/>
  <c r="I96" i="24"/>
  <c r="I113" i="24" s="1"/>
  <c r="H96" i="24"/>
  <c r="H113" i="24" s="1"/>
  <c r="G96" i="24"/>
  <c r="G113" i="24" s="1"/>
  <c r="F96" i="24"/>
  <c r="F113" i="24" s="1"/>
  <c r="D96" i="24"/>
  <c r="D113" i="24" s="1"/>
  <c r="C96" i="24"/>
  <c r="C113" i="24" s="1"/>
  <c r="B96" i="24"/>
  <c r="B113" i="24" s="1"/>
  <c r="W114" i="1"/>
  <c r="V114" i="1"/>
  <c r="R114" i="1"/>
  <c r="Q114" i="1"/>
  <c r="P114" i="1"/>
  <c r="O114" i="1"/>
  <c r="N114" i="1"/>
  <c r="M114" i="1"/>
  <c r="S114" i="1" s="1"/>
  <c r="L114" i="1"/>
  <c r="K114" i="1"/>
  <c r="J114" i="1"/>
  <c r="I114" i="1"/>
  <c r="H114" i="1"/>
  <c r="G114" i="1"/>
  <c r="F114" i="1"/>
  <c r="E114" i="1"/>
  <c r="U114" i="1" s="1"/>
  <c r="D114" i="1"/>
  <c r="C114" i="1"/>
  <c r="B114" i="1"/>
  <c r="Q113" i="1"/>
  <c r="P113" i="1"/>
  <c r="O113" i="1"/>
  <c r="N113" i="1"/>
  <c r="J113" i="1"/>
  <c r="U112" i="1"/>
  <c r="T112" i="1"/>
  <c r="S112" i="1"/>
  <c r="R112" i="1"/>
  <c r="S111" i="1"/>
  <c r="R111" i="1"/>
  <c r="E111" i="1"/>
  <c r="U111" i="1" s="1"/>
  <c r="S110" i="1"/>
  <c r="R110" i="1"/>
  <c r="E110" i="1"/>
  <c r="S109" i="1"/>
  <c r="R109" i="1"/>
  <c r="E109" i="1"/>
  <c r="T109" i="1" s="1"/>
  <c r="S108" i="1"/>
  <c r="R108" i="1"/>
  <c r="E108" i="1"/>
  <c r="T108" i="1" s="1"/>
  <c r="S107" i="1"/>
  <c r="R107" i="1"/>
  <c r="E107" i="1"/>
  <c r="U107" i="1" s="1"/>
  <c r="S106" i="1"/>
  <c r="R106" i="1"/>
  <c r="E106" i="1"/>
  <c r="U106" i="1" s="1"/>
  <c r="S105" i="1"/>
  <c r="R105" i="1"/>
  <c r="E105" i="1"/>
  <c r="U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T102" i="1" s="1"/>
  <c r="S101" i="1"/>
  <c r="R101" i="1"/>
  <c r="E101" i="1"/>
  <c r="T101" i="1" s="1"/>
  <c r="S100" i="1"/>
  <c r="R100" i="1"/>
  <c r="E100" i="1"/>
  <c r="T100" i="1" s="1"/>
  <c r="S99" i="1"/>
  <c r="R99" i="1"/>
  <c r="E99" i="1"/>
  <c r="S98" i="1"/>
  <c r="R98" i="1"/>
  <c r="E98" i="1"/>
  <c r="U98" i="1" s="1"/>
  <c r="S97" i="1"/>
  <c r="R97" i="1"/>
  <c r="E97" i="1"/>
  <c r="W96" i="1"/>
  <c r="W113" i="1" s="1"/>
  <c r="V96" i="1"/>
  <c r="V113" i="1" s="1"/>
  <c r="M96" i="1"/>
  <c r="M113" i="1" s="1"/>
  <c r="S113" i="1" s="1"/>
  <c r="L96" i="1"/>
  <c r="R96" i="1" s="1"/>
  <c r="K96" i="1"/>
  <c r="K113" i="1" s="1"/>
  <c r="J96" i="1"/>
  <c r="I96" i="1"/>
  <c r="I113" i="1" s="1"/>
  <c r="H96" i="1"/>
  <c r="H113" i="1" s="1"/>
  <c r="G96" i="1"/>
  <c r="G113" i="1" s="1"/>
  <c r="F96" i="1"/>
  <c r="F113" i="1" s="1"/>
  <c r="D96" i="1"/>
  <c r="D113" i="1" s="1"/>
  <c r="C96" i="1"/>
  <c r="C113" i="1" s="1"/>
  <c r="B96" i="1"/>
  <c r="B113" i="1" s="1"/>
  <c r="E84" i="2"/>
  <c r="E83" i="2"/>
  <c r="E82" i="2"/>
  <c r="E81" i="2"/>
  <c r="W80" i="2"/>
  <c r="V80" i="2"/>
  <c r="M80" i="2"/>
  <c r="L80" i="2"/>
  <c r="K80" i="2"/>
  <c r="J80" i="2"/>
  <c r="I80" i="2"/>
  <c r="H80" i="2"/>
  <c r="G80" i="2"/>
  <c r="F80" i="2"/>
  <c r="D80" i="2"/>
  <c r="C80" i="2"/>
  <c r="B80" i="2"/>
  <c r="A77" i="2"/>
  <c r="E84" i="3"/>
  <c r="E83" i="3"/>
  <c r="E82" i="3"/>
  <c r="E81" i="3"/>
  <c r="W80" i="3"/>
  <c r="V80" i="3"/>
  <c r="M80" i="3"/>
  <c r="L80" i="3"/>
  <c r="K80" i="3"/>
  <c r="J80" i="3"/>
  <c r="I80" i="3"/>
  <c r="H80" i="3"/>
  <c r="G80" i="3"/>
  <c r="F80" i="3"/>
  <c r="D80" i="3"/>
  <c r="C80" i="3"/>
  <c r="B80" i="3"/>
  <c r="A77" i="3"/>
  <c r="E84" i="4"/>
  <c r="E83" i="4"/>
  <c r="E82" i="4"/>
  <c r="E81" i="4"/>
  <c r="W80" i="4"/>
  <c r="V80" i="4"/>
  <c r="M80" i="4"/>
  <c r="L80" i="4"/>
  <c r="K80" i="4"/>
  <c r="J80" i="4"/>
  <c r="I80" i="4"/>
  <c r="H80" i="4"/>
  <c r="G80" i="4"/>
  <c r="F80" i="4"/>
  <c r="D80" i="4"/>
  <c r="C80" i="4"/>
  <c r="B80" i="4"/>
  <c r="A77" i="4"/>
  <c r="E84" i="5"/>
  <c r="E83" i="5"/>
  <c r="E82" i="5"/>
  <c r="E81" i="5"/>
  <c r="W80" i="5"/>
  <c r="V80" i="5"/>
  <c r="M80" i="5"/>
  <c r="L80" i="5"/>
  <c r="K80" i="5"/>
  <c r="J80" i="5"/>
  <c r="I80" i="5"/>
  <c r="H80" i="5"/>
  <c r="G80" i="5"/>
  <c r="F80" i="5"/>
  <c r="D80" i="5"/>
  <c r="C80" i="5"/>
  <c r="B80" i="5"/>
  <c r="A77" i="5"/>
  <c r="E84" i="6"/>
  <c r="E83" i="6"/>
  <c r="E82" i="6"/>
  <c r="E81" i="6"/>
  <c r="W80" i="6"/>
  <c r="V80" i="6"/>
  <c r="M80" i="6"/>
  <c r="L80" i="6"/>
  <c r="K80" i="6"/>
  <c r="J80" i="6"/>
  <c r="I80" i="6"/>
  <c r="H80" i="6"/>
  <c r="G80" i="6"/>
  <c r="F80" i="6"/>
  <c r="D80" i="6"/>
  <c r="C80" i="6"/>
  <c r="B80" i="6"/>
  <c r="A77" i="6"/>
  <c r="E84" i="7"/>
  <c r="E83" i="7"/>
  <c r="E82" i="7"/>
  <c r="E81" i="7"/>
  <c r="W80" i="7"/>
  <c r="V80" i="7"/>
  <c r="M80" i="7"/>
  <c r="L80" i="7"/>
  <c r="K80" i="7"/>
  <c r="J80" i="7"/>
  <c r="I80" i="7"/>
  <c r="H80" i="7"/>
  <c r="G80" i="7"/>
  <c r="F80" i="7"/>
  <c r="D80" i="7"/>
  <c r="C80" i="7"/>
  <c r="B80" i="7"/>
  <c r="A77" i="7"/>
  <c r="E84" i="8"/>
  <c r="E83" i="8"/>
  <c r="E82" i="8"/>
  <c r="E81" i="8"/>
  <c r="W80" i="8"/>
  <c r="V80" i="8"/>
  <c r="M80" i="8"/>
  <c r="L80" i="8"/>
  <c r="K80" i="8"/>
  <c r="J80" i="8"/>
  <c r="I80" i="8"/>
  <c r="H80" i="8"/>
  <c r="G80" i="8"/>
  <c r="F80" i="8"/>
  <c r="D80" i="8"/>
  <c r="C80" i="8"/>
  <c r="B80" i="8"/>
  <c r="A77" i="8"/>
  <c r="E84" i="9"/>
  <c r="E83" i="9"/>
  <c r="E82" i="9"/>
  <c r="E81" i="9"/>
  <c r="W80" i="9"/>
  <c r="V80" i="9"/>
  <c r="M80" i="9"/>
  <c r="L80" i="9"/>
  <c r="K80" i="9"/>
  <c r="J80" i="9"/>
  <c r="I80" i="9"/>
  <c r="H80" i="9"/>
  <c r="G80" i="9"/>
  <c r="F80" i="9"/>
  <c r="D80" i="9"/>
  <c r="C80" i="9"/>
  <c r="B80" i="9"/>
  <c r="A77" i="9"/>
  <c r="E84" i="10"/>
  <c r="E83" i="10"/>
  <c r="E82" i="10"/>
  <c r="E81" i="10"/>
  <c r="E80" i="10" s="1"/>
  <c r="W80" i="10"/>
  <c r="V80" i="10"/>
  <c r="M80" i="10"/>
  <c r="L80" i="10"/>
  <c r="K80" i="10"/>
  <c r="J80" i="10"/>
  <c r="I80" i="10"/>
  <c r="H80" i="10"/>
  <c r="G80" i="10"/>
  <c r="F80" i="10"/>
  <c r="D80" i="10"/>
  <c r="C80" i="10"/>
  <c r="B80" i="10"/>
  <c r="A77" i="10"/>
  <c r="E84" i="11"/>
  <c r="E83" i="11"/>
  <c r="E82" i="11"/>
  <c r="E81" i="11"/>
  <c r="W80" i="11"/>
  <c r="V80" i="11"/>
  <c r="M80" i="11"/>
  <c r="L80" i="11"/>
  <c r="K80" i="11"/>
  <c r="J80" i="11"/>
  <c r="I80" i="11"/>
  <c r="H80" i="11"/>
  <c r="G80" i="11"/>
  <c r="F80" i="11"/>
  <c r="D80" i="11"/>
  <c r="C80" i="11"/>
  <c r="B80" i="11"/>
  <c r="A77" i="11"/>
  <c r="E84" i="12"/>
  <c r="E83" i="12"/>
  <c r="E82" i="12"/>
  <c r="E81" i="12"/>
  <c r="W80" i="12"/>
  <c r="V80" i="12"/>
  <c r="M80" i="12"/>
  <c r="L80" i="12"/>
  <c r="K80" i="12"/>
  <c r="J80" i="12"/>
  <c r="I80" i="12"/>
  <c r="H80" i="12"/>
  <c r="G80" i="12"/>
  <c r="F80" i="12"/>
  <c r="D80" i="12"/>
  <c r="C80" i="12"/>
  <c r="B80" i="12"/>
  <c r="A77" i="12"/>
  <c r="E84" i="13"/>
  <c r="E83" i="13"/>
  <c r="E82" i="13"/>
  <c r="E81" i="13"/>
  <c r="W80" i="13"/>
  <c r="V80" i="13"/>
  <c r="M80" i="13"/>
  <c r="L80" i="13"/>
  <c r="K80" i="13"/>
  <c r="J80" i="13"/>
  <c r="I80" i="13"/>
  <c r="H80" i="13"/>
  <c r="G80" i="13"/>
  <c r="F80" i="13"/>
  <c r="D80" i="13"/>
  <c r="C80" i="13"/>
  <c r="B80" i="13"/>
  <c r="A77" i="13"/>
  <c r="E84" i="14"/>
  <c r="E83" i="14"/>
  <c r="E82" i="14"/>
  <c r="E81" i="14"/>
  <c r="E80" i="14" s="1"/>
  <c r="W80" i="14"/>
  <c r="V80" i="14"/>
  <c r="M80" i="14"/>
  <c r="L80" i="14"/>
  <c r="K80" i="14"/>
  <c r="J80" i="14"/>
  <c r="I80" i="14"/>
  <c r="H80" i="14"/>
  <c r="G80" i="14"/>
  <c r="F80" i="14"/>
  <c r="D80" i="14"/>
  <c r="C80" i="14"/>
  <c r="B80" i="14"/>
  <c r="A77" i="14"/>
  <c r="E84" i="15"/>
  <c r="E83" i="15"/>
  <c r="E82" i="15"/>
  <c r="E81" i="15"/>
  <c r="W80" i="15"/>
  <c r="V80" i="15"/>
  <c r="M80" i="15"/>
  <c r="L80" i="15"/>
  <c r="K80" i="15"/>
  <c r="J80" i="15"/>
  <c r="I80" i="15"/>
  <c r="H80" i="15"/>
  <c r="G80" i="15"/>
  <c r="F80" i="15"/>
  <c r="D80" i="15"/>
  <c r="C80" i="15"/>
  <c r="B80" i="15"/>
  <c r="A77" i="15"/>
  <c r="E84" i="16"/>
  <c r="E83" i="16"/>
  <c r="E82" i="16"/>
  <c r="E81" i="16"/>
  <c r="W80" i="16"/>
  <c r="V80" i="16"/>
  <c r="M80" i="16"/>
  <c r="L80" i="16"/>
  <c r="K80" i="16"/>
  <c r="J80" i="16"/>
  <c r="I80" i="16"/>
  <c r="H80" i="16"/>
  <c r="G80" i="16"/>
  <c r="F80" i="16"/>
  <c r="D80" i="16"/>
  <c r="C80" i="16"/>
  <c r="B80" i="16"/>
  <c r="A77" i="16"/>
  <c r="E84" i="17"/>
  <c r="E83" i="17"/>
  <c r="E82" i="17"/>
  <c r="E81" i="17"/>
  <c r="W80" i="17"/>
  <c r="V80" i="17"/>
  <c r="M80" i="17"/>
  <c r="L80" i="17"/>
  <c r="K80" i="17"/>
  <c r="J80" i="17"/>
  <c r="I80" i="17"/>
  <c r="H80" i="17"/>
  <c r="G80" i="17"/>
  <c r="F80" i="17"/>
  <c r="D80" i="17"/>
  <c r="C80" i="17"/>
  <c r="B80" i="17"/>
  <c r="A77" i="17"/>
  <c r="E84" i="18"/>
  <c r="E83" i="18"/>
  <c r="E82" i="18"/>
  <c r="E81" i="18"/>
  <c r="W80" i="18"/>
  <c r="V80" i="18"/>
  <c r="M80" i="18"/>
  <c r="L80" i="18"/>
  <c r="K80" i="18"/>
  <c r="J80" i="18"/>
  <c r="I80" i="18"/>
  <c r="H80" i="18"/>
  <c r="G80" i="18"/>
  <c r="F80" i="18"/>
  <c r="D80" i="18"/>
  <c r="C80" i="18"/>
  <c r="B80" i="18"/>
  <c r="A77" i="18"/>
  <c r="E84" i="19"/>
  <c r="E83" i="19"/>
  <c r="E82" i="19"/>
  <c r="E81" i="19"/>
  <c r="W80" i="19"/>
  <c r="V80" i="19"/>
  <c r="M80" i="19"/>
  <c r="L80" i="19"/>
  <c r="K80" i="19"/>
  <c r="J80" i="19"/>
  <c r="I80" i="19"/>
  <c r="H80" i="19"/>
  <c r="G80" i="19"/>
  <c r="F80" i="19"/>
  <c r="D80" i="19"/>
  <c r="C80" i="19"/>
  <c r="B80" i="19"/>
  <c r="A77" i="19"/>
  <c r="E84" i="20"/>
  <c r="E83" i="20"/>
  <c r="E82" i="20"/>
  <c r="E81" i="20"/>
  <c r="W80" i="20"/>
  <c r="V80" i="20"/>
  <c r="M80" i="20"/>
  <c r="L80" i="20"/>
  <c r="K80" i="20"/>
  <c r="J80" i="20"/>
  <c r="I80" i="20"/>
  <c r="H80" i="20"/>
  <c r="G80" i="20"/>
  <c r="F80" i="20"/>
  <c r="D80" i="20"/>
  <c r="C80" i="20"/>
  <c r="B80" i="20"/>
  <c r="A77" i="20"/>
  <c r="E84" i="21"/>
  <c r="E83" i="21"/>
  <c r="E82" i="21"/>
  <c r="E81" i="21"/>
  <c r="W80" i="21"/>
  <c r="V80" i="21"/>
  <c r="M80" i="21"/>
  <c r="L80" i="21"/>
  <c r="K80" i="21"/>
  <c r="J80" i="21"/>
  <c r="I80" i="21"/>
  <c r="H80" i="21"/>
  <c r="G80" i="21"/>
  <c r="F80" i="21"/>
  <c r="D80" i="21"/>
  <c r="C80" i="21"/>
  <c r="B80" i="21"/>
  <c r="A77" i="21"/>
  <c r="E84" i="22"/>
  <c r="E83" i="22"/>
  <c r="E82" i="22"/>
  <c r="E81" i="22"/>
  <c r="E80" i="22" s="1"/>
  <c r="W80" i="22"/>
  <c r="V80" i="22"/>
  <c r="M80" i="22"/>
  <c r="L80" i="22"/>
  <c r="K80" i="22"/>
  <c r="J80" i="22"/>
  <c r="I80" i="22"/>
  <c r="H80" i="22"/>
  <c r="G80" i="22"/>
  <c r="F80" i="22"/>
  <c r="D80" i="22"/>
  <c r="C80" i="22"/>
  <c r="B80" i="22"/>
  <c r="A77" i="22"/>
  <c r="E84" i="23"/>
  <c r="E83" i="23"/>
  <c r="E82" i="23"/>
  <c r="E81" i="23"/>
  <c r="W80" i="23"/>
  <c r="V80" i="23"/>
  <c r="M80" i="23"/>
  <c r="L80" i="23"/>
  <c r="K80" i="23"/>
  <c r="J80" i="23"/>
  <c r="I80" i="23"/>
  <c r="H80" i="23"/>
  <c r="G80" i="23"/>
  <c r="F80" i="23"/>
  <c r="D80" i="23"/>
  <c r="C80" i="23"/>
  <c r="B80" i="23"/>
  <c r="A77" i="23"/>
  <c r="E84" i="24"/>
  <c r="E83" i="24"/>
  <c r="E82" i="24"/>
  <c r="E81" i="24"/>
  <c r="W80" i="24"/>
  <c r="V80" i="24"/>
  <c r="M80" i="24"/>
  <c r="L80" i="24"/>
  <c r="K80" i="24"/>
  <c r="J80" i="24"/>
  <c r="I80" i="24"/>
  <c r="H80" i="24"/>
  <c r="G80" i="24"/>
  <c r="F80" i="24"/>
  <c r="D80" i="24"/>
  <c r="C80" i="24"/>
  <c r="B80" i="24"/>
  <c r="A77" i="24"/>
  <c r="E84" i="1"/>
  <c r="E83" i="1"/>
  <c r="E82" i="1"/>
  <c r="E81" i="1"/>
  <c r="W80" i="1"/>
  <c r="V80" i="1"/>
  <c r="M80" i="1"/>
  <c r="L80" i="1"/>
  <c r="K80" i="1"/>
  <c r="J80" i="1"/>
  <c r="I80" i="1"/>
  <c r="H80" i="1"/>
  <c r="G80" i="1"/>
  <c r="F80" i="1"/>
  <c r="D80" i="1"/>
  <c r="C80" i="1"/>
  <c r="B80" i="1"/>
  <c r="A77" i="1"/>
  <c r="T94" i="24"/>
  <c r="S94" i="24"/>
  <c r="R94" i="24"/>
  <c r="Q94" i="24"/>
  <c r="P94" i="24"/>
  <c r="E94" i="24"/>
  <c r="U94" i="24" s="1"/>
  <c r="S93" i="24"/>
  <c r="R93" i="24"/>
  <c r="Q93" i="24"/>
  <c r="P93" i="24"/>
  <c r="E93" i="24"/>
  <c r="U92" i="24"/>
  <c r="S92" i="24"/>
  <c r="R92" i="24"/>
  <c r="Q92" i="24"/>
  <c r="P92" i="24"/>
  <c r="E92" i="24"/>
  <c r="T92" i="24" s="1"/>
  <c r="S91" i="24"/>
  <c r="R91" i="24"/>
  <c r="Q91" i="24"/>
  <c r="P91" i="24"/>
  <c r="E91" i="24"/>
  <c r="S90" i="24"/>
  <c r="R90" i="24"/>
  <c r="Q90" i="24"/>
  <c r="P90" i="24"/>
  <c r="E90" i="24"/>
  <c r="S89" i="24"/>
  <c r="R89" i="24"/>
  <c r="Q89" i="24"/>
  <c r="P89" i="24"/>
  <c r="E89" i="24"/>
  <c r="U88" i="24"/>
  <c r="T88" i="24"/>
  <c r="S88" i="24"/>
  <c r="R88" i="24"/>
  <c r="Q88" i="24"/>
  <c r="P88" i="24"/>
  <c r="E88" i="24"/>
  <c r="T87" i="24"/>
  <c r="S87" i="24"/>
  <c r="R87" i="24"/>
  <c r="Q87" i="24"/>
  <c r="P87" i="24"/>
  <c r="E87" i="24"/>
  <c r="U87" i="24" s="1"/>
  <c r="V73" i="24"/>
  <c r="O73" i="24"/>
  <c r="N73" i="24"/>
  <c r="M73" i="24"/>
  <c r="L73" i="24"/>
  <c r="K73" i="24"/>
  <c r="J73" i="24"/>
  <c r="I73" i="24"/>
  <c r="H73" i="24"/>
  <c r="G73" i="24"/>
  <c r="F73" i="24"/>
  <c r="C73" i="24"/>
  <c r="B73" i="24"/>
  <c r="V72" i="24"/>
  <c r="O72" i="24"/>
  <c r="N72" i="24"/>
  <c r="M72" i="24"/>
  <c r="L72" i="24"/>
  <c r="K72" i="24"/>
  <c r="S72" i="24" s="1"/>
  <c r="J72" i="24"/>
  <c r="R72" i="24" s="1"/>
  <c r="I72" i="24"/>
  <c r="H72" i="24"/>
  <c r="G72" i="24"/>
  <c r="F72" i="24"/>
  <c r="C72" i="24"/>
  <c r="B72" i="24"/>
  <c r="E72" i="24" s="1"/>
  <c r="V71" i="24"/>
  <c r="O71" i="24"/>
  <c r="N71" i="24"/>
  <c r="M71" i="24"/>
  <c r="L71" i="24"/>
  <c r="K71" i="24"/>
  <c r="S71" i="24" s="1"/>
  <c r="J71" i="24"/>
  <c r="R71" i="24" s="1"/>
  <c r="I71" i="24"/>
  <c r="H71" i="24"/>
  <c r="P71" i="24" s="1"/>
  <c r="G71" i="24"/>
  <c r="F71" i="24"/>
  <c r="E71" i="24"/>
  <c r="C71" i="24"/>
  <c r="B71" i="24"/>
  <c r="U70" i="24"/>
  <c r="T70" i="24"/>
  <c r="S70" i="24"/>
  <c r="R70" i="24"/>
  <c r="Q70" i="24"/>
  <c r="P70" i="24"/>
  <c r="E70" i="24"/>
  <c r="S69" i="24"/>
  <c r="R69" i="24"/>
  <c r="Q69" i="24"/>
  <c r="P69" i="24"/>
  <c r="E69" i="24"/>
  <c r="V67" i="24"/>
  <c r="O67" i="24"/>
  <c r="N67" i="24"/>
  <c r="M67" i="24"/>
  <c r="L67" i="24"/>
  <c r="K67" i="24"/>
  <c r="J67" i="24"/>
  <c r="I67" i="24"/>
  <c r="H67" i="24"/>
  <c r="G67" i="24"/>
  <c r="F67" i="24"/>
  <c r="C67" i="24"/>
  <c r="B67" i="24"/>
  <c r="E67" i="24" s="1"/>
  <c r="V66" i="24"/>
  <c r="Q66" i="24"/>
  <c r="O66" i="24"/>
  <c r="N66" i="24"/>
  <c r="M66" i="24"/>
  <c r="L66" i="24"/>
  <c r="K66" i="24"/>
  <c r="S66" i="24" s="1"/>
  <c r="J66" i="24"/>
  <c r="R66" i="24" s="1"/>
  <c r="I66" i="24"/>
  <c r="H66" i="24"/>
  <c r="P66" i="24" s="1"/>
  <c r="G66" i="24"/>
  <c r="F66" i="24"/>
  <c r="C66" i="24"/>
  <c r="B66" i="24"/>
  <c r="S65" i="24"/>
  <c r="R65" i="24"/>
  <c r="Q65" i="24"/>
  <c r="P65" i="24"/>
  <c r="E65" i="24"/>
  <c r="U65" i="24" s="1"/>
  <c r="S64" i="24"/>
  <c r="R64" i="24"/>
  <c r="Q64" i="24"/>
  <c r="P64" i="24"/>
  <c r="E64" i="24"/>
  <c r="S63" i="24"/>
  <c r="R63" i="24"/>
  <c r="Q63" i="24"/>
  <c r="P63" i="24"/>
  <c r="E63" i="24"/>
  <c r="S62" i="24"/>
  <c r="R62" i="24"/>
  <c r="Q62" i="24"/>
  <c r="P62" i="24"/>
  <c r="E62" i="24"/>
  <c r="S61" i="24"/>
  <c r="R61" i="24"/>
  <c r="Q61" i="24"/>
  <c r="P61" i="24"/>
  <c r="E61" i="24"/>
  <c r="V59" i="24"/>
  <c r="O59" i="24"/>
  <c r="N59" i="24"/>
  <c r="M59" i="24"/>
  <c r="L59" i="24"/>
  <c r="K59" i="24"/>
  <c r="S59" i="24" s="1"/>
  <c r="J59" i="24"/>
  <c r="R59" i="24" s="1"/>
  <c r="I59" i="24"/>
  <c r="H59" i="24"/>
  <c r="G59" i="24"/>
  <c r="F59" i="24"/>
  <c r="C59" i="24"/>
  <c r="B59" i="24"/>
  <c r="S58" i="24"/>
  <c r="R58" i="24"/>
  <c r="Q58" i="24"/>
  <c r="P58" i="24"/>
  <c r="E58" i="24"/>
  <c r="S57" i="24"/>
  <c r="R57" i="24"/>
  <c r="Q57" i="24"/>
  <c r="P57" i="24"/>
  <c r="E57" i="24"/>
  <c r="S56" i="24"/>
  <c r="R56" i="24"/>
  <c r="Q56" i="24"/>
  <c r="P56" i="24"/>
  <c r="E56" i="24"/>
  <c r="T56" i="24" s="1"/>
  <c r="U55" i="24"/>
  <c r="T55" i="24"/>
  <c r="S55" i="24"/>
  <c r="R55" i="24"/>
  <c r="Q55" i="24"/>
  <c r="P55" i="24"/>
  <c r="E55" i="24"/>
  <c r="V53" i="24"/>
  <c r="O53" i="24"/>
  <c r="N53" i="24"/>
  <c r="M53" i="24"/>
  <c r="L53" i="24"/>
  <c r="K53" i="24"/>
  <c r="S53" i="24" s="1"/>
  <c r="J53" i="24"/>
  <c r="R53" i="24" s="1"/>
  <c r="I53" i="24"/>
  <c r="H53" i="24"/>
  <c r="G53" i="24"/>
  <c r="F53" i="24"/>
  <c r="C53" i="24"/>
  <c r="B53" i="24"/>
  <c r="S52" i="24"/>
  <c r="R52" i="24"/>
  <c r="Q52" i="24"/>
  <c r="P52" i="24"/>
  <c r="E52" i="24"/>
  <c r="U51" i="24"/>
  <c r="S51" i="24"/>
  <c r="R51" i="24"/>
  <c r="Q51" i="24"/>
  <c r="P51" i="24"/>
  <c r="E51" i="24"/>
  <c r="T51" i="24" s="1"/>
  <c r="U50" i="24"/>
  <c r="T50" i="24"/>
  <c r="S50" i="24"/>
  <c r="R50" i="24"/>
  <c r="Q50" i="24"/>
  <c r="P50" i="24"/>
  <c r="E50" i="24"/>
  <c r="T49" i="24"/>
  <c r="S49" i="24"/>
  <c r="R49" i="24"/>
  <c r="Q49" i="24"/>
  <c r="P49" i="24"/>
  <c r="E49" i="24"/>
  <c r="U49" i="24" s="1"/>
  <c r="U48" i="24"/>
  <c r="S48" i="24"/>
  <c r="R48" i="24"/>
  <c r="Q48" i="24"/>
  <c r="P48" i="24"/>
  <c r="E48" i="24"/>
  <c r="T48" i="24" s="1"/>
  <c r="S47" i="24"/>
  <c r="R47" i="24"/>
  <c r="Q47" i="24"/>
  <c r="P47" i="24"/>
  <c r="E47" i="24"/>
  <c r="S46" i="24"/>
  <c r="R46" i="24"/>
  <c r="Q46" i="24"/>
  <c r="P46" i="24"/>
  <c r="E46" i="24"/>
  <c r="S45" i="24"/>
  <c r="R45" i="24"/>
  <c r="Q45" i="24"/>
  <c r="P45" i="24"/>
  <c r="E45" i="24"/>
  <c r="S44" i="24"/>
  <c r="R44" i="24"/>
  <c r="Q44" i="24"/>
  <c r="P44" i="24"/>
  <c r="E44" i="24"/>
  <c r="U43" i="24"/>
  <c r="S43" i="24"/>
  <c r="R43" i="24"/>
  <c r="Q43" i="24"/>
  <c r="P43" i="24"/>
  <c r="E43" i="24"/>
  <c r="T43" i="24" s="1"/>
  <c r="U42" i="24"/>
  <c r="S42" i="24"/>
  <c r="R42" i="24"/>
  <c r="Q42" i="24"/>
  <c r="P42" i="24"/>
  <c r="E42" i="24"/>
  <c r="T42" i="24" s="1"/>
  <c r="V40" i="24"/>
  <c r="S40" i="24"/>
  <c r="O40" i="24"/>
  <c r="Q40" i="24" s="1"/>
  <c r="N40" i="24"/>
  <c r="M40" i="24"/>
  <c r="L40" i="24"/>
  <c r="K40" i="24"/>
  <c r="J40" i="24"/>
  <c r="R40" i="24" s="1"/>
  <c r="I40" i="24"/>
  <c r="H40" i="24"/>
  <c r="P40" i="24" s="1"/>
  <c r="G40" i="24"/>
  <c r="F40" i="24"/>
  <c r="C40" i="24"/>
  <c r="B40" i="24"/>
  <c r="E40" i="24" s="1"/>
  <c r="U39" i="24"/>
  <c r="S39" i="24"/>
  <c r="R39" i="24"/>
  <c r="Q39" i="24"/>
  <c r="P39" i="24"/>
  <c r="E39" i="24"/>
  <c r="T39" i="24" s="1"/>
  <c r="U38" i="24"/>
  <c r="T38" i="24"/>
  <c r="S38" i="24"/>
  <c r="R38" i="24"/>
  <c r="Q38" i="24"/>
  <c r="P38" i="24"/>
  <c r="E38" i="24"/>
  <c r="S37" i="24"/>
  <c r="R37" i="24"/>
  <c r="Q37" i="24"/>
  <c r="P37" i="24"/>
  <c r="E37" i="24"/>
  <c r="U36" i="24"/>
  <c r="S36" i="24"/>
  <c r="R36" i="24"/>
  <c r="Q36" i="24"/>
  <c r="P36" i="24"/>
  <c r="E36" i="24"/>
  <c r="T36" i="24" s="1"/>
  <c r="U35" i="24"/>
  <c r="T35" i="24"/>
  <c r="S35" i="24"/>
  <c r="R35" i="24"/>
  <c r="Q35" i="24"/>
  <c r="P35" i="24"/>
  <c r="E35" i="24"/>
  <c r="V33" i="24"/>
  <c r="R33" i="24"/>
  <c r="O33" i="24"/>
  <c r="N33" i="24"/>
  <c r="M33" i="24"/>
  <c r="L33" i="24"/>
  <c r="K33" i="24"/>
  <c r="S33" i="24" s="1"/>
  <c r="J33" i="24"/>
  <c r="I33" i="24"/>
  <c r="H33" i="24"/>
  <c r="G33" i="24"/>
  <c r="F33" i="24"/>
  <c r="C33" i="24"/>
  <c r="B33" i="24"/>
  <c r="E33" i="24" s="1"/>
  <c r="S32" i="24"/>
  <c r="R32" i="24"/>
  <c r="Q32" i="24"/>
  <c r="P32" i="24"/>
  <c r="E32" i="24"/>
  <c r="V30" i="24"/>
  <c r="O30" i="24"/>
  <c r="N30" i="24"/>
  <c r="M30" i="24"/>
  <c r="L30" i="24"/>
  <c r="K30" i="24"/>
  <c r="S30" i="24" s="1"/>
  <c r="J30" i="24"/>
  <c r="R30" i="24" s="1"/>
  <c r="I30" i="24"/>
  <c r="H30" i="24"/>
  <c r="G30" i="24"/>
  <c r="F30" i="24"/>
  <c r="C30" i="24"/>
  <c r="B30" i="24"/>
  <c r="T29" i="24"/>
  <c r="S29" i="24"/>
  <c r="R29" i="24"/>
  <c r="Q29" i="24"/>
  <c r="P29" i="24"/>
  <c r="E29" i="24"/>
  <c r="U29" i="24" s="1"/>
  <c r="U28" i="24"/>
  <c r="S28" i="24"/>
  <c r="R28" i="24"/>
  <c r="Q28" i="24"/>
  <c r="P28" i="24"/>
  <c r="E28" i="24"/>
  <c r="T28" i="24" s="1"/>
  <c r="S27" i="24"/>
  <c r="R27" i="24"/>
  <c r="Q27" i="24"/>
  <c r="P27" i="24"/>
  <c r="E27" i="24"/>
  <c r="S26" i="24"/>
  <c r="R26" i="24"/>
  <c r="Q26" i="24"/>
  <c r="P26" i="24"/>
  <c r="E26" i="24"/>
  <c r="V24" i="24"/>
  <c r="O24" i="24"/>
  <c r="N24" i="24"/>
  <c r="M24" i="24"/>
  <c r="L24" i="24"/>
  <c r="K24" i="24"/>
  <c r="S24" i="24" s="1"/>
  <c r="J24" i="24"/>
  <c r="R24" i="24" s="1"/>
  <c r="I24" i="24"/>
  <c r="H24" i="24"/>
  <c r="G24" i="24"/>
  <c r="F24" i="24"/>
  <c r="C24" i="24"/>
  <c r="B24" i="24"/>
  <c r="E24" i="24" s="1"/>
  <c r="U23" i="24"/>
  <c r="S23" i="24"/>
  <c r="R23" i="24"/>
  <c r="Q23" i="24"/>
  <c r="P23" i="24"/>
  <c r="E23" i="24"/>
  <c r="T23" i="24" s="1"/>
  <c r="S22" i="24"/>
  <c r="R22" i="24"/>
  <c r="Q22" i="24"/>
  <c r="P22" i="24"/>
  <c r="E22" i="24"/>
  <c r="S21" i="24"/>
  <c r="R21" i="24"/>
  <c r="Q21" i="24"/>
  <c r="P21" i="24"/>
  <c r="E21" i="24"/>
  <c r="S20" i="24"/>
  <c r="R20" i="24"/>
  <c r="Q20" i="24"/>
  <c r="P20" i="24"/>
  <c r="E20" i="24"/>
  <c r="T20" i="24" s="1"/>
  <c r="S19" i="24"/>
  <c r="R19" i="24"/>
  <c r="Q19" i="24"/>
  <c r="P19" i="24"/>
  <c r="T19" i="24" s="1"/>
  <c r="E19" i="24"/>
  <c r="U19" i="24" s="1"/>
  <c r="S18" i="24"/>
  <c r="R18" i="24"/>
  <c r="Q18" i="24"/>
  <c r="P18" i="24"/>
  <c r="E18" i="24"/>
  <c r="U18" i="24" s="1"/>
  <c r="T17" i="24"/>
  <c r="S17" i="24"/>
  <c r="R17" i="24"/>
  <c r="Q17" i="24"/>
  <c r="P17" i="24"/>
  <c r="E17" i="24"/>
  <c r="U17" i="24" s="1"/>
  <c r="V15" i="24"/>
  <c r="O15" i="24"/>
  <c r="N15" i="24"/>
  <c r="M15" i="24"/>
  <c r="L15" i="24"/>
  <c r="K15" i="24"/>
  <c r="J15" i="24"/>
  <c r="I15" i="24"/>
  <c r="H15" i="24"/>
  <c r="G15" i="24"/>
  <c r="F15" i="24"/>
  <c r="C15" i="24"/>
  <c r="E15" i="24" s="1"/>
  <c r="B15" i="24"/>
  <c r="S14" i="24"/>
  <c r="R14" i="24"/>
  <c r="Q14" i="24"/>
  <c r="P14" i="24"/>
  <c r="E14" i="24"/>
  <c r="T14" i="24" s="1"/>
  <c r="T13" i="24"/>
  <c r="S13" i="24"/>
  <c r="R13" i="24"/>
  <c r="Q13" i="24"/>
  <c r="P13" i="24"/>
  <c r="E13" i="24"/>
  <c r="U13" i="24" s="1"/>
  <c r="S12" i="24"/>
  <c r="R12" i="24"/>
  <c r="Q12" i="24"/>
  <c r="P12" i="24"/>
  <c r="E12" i="24"/>
  <c r="T12" i="24" s="1"/>
  <c r="S11" i="24"/>
  <c r="R11" i="24"/>
  <c r="Q11" i="24"/>
  <c r="P11" i="24"/>
  <c r="E11" i="24"/>
  <c r="S10" i="24"/>
  <c r="R10" i="24"/>
  <c r="Q10" i="24"/>
  <c r="P10" i="24"/>
  <c r="E10" i="24"/>
  <c r="S9" i="24"/>
  <c r="R9" i="24"/>
  <c r="Q9" i="24"/>
  <c r="P9" i="24"/>
  <c r="E9" i="24"/>
  <c r="S94" i="23"/>
  <c r="R94" i="23"/>
  <c r="Q94" i="23"/>
  <c r="P94" i="23"/>
  <c r="E94" i="23"/>
  <c r="T94" i="23" s="1"/>
  <c r="U93" i="23"/>
  <c r="S93" i="23"/>
  <c r="R93" i="23"/>
  <c r="Q93" i="23"/>
  <c r="P93" i="23"/>
  <c r="E93" i="23"/>
  <c r="T93" i="23" s="1"/>
  <c r="T92" i="23"/>
  <c r="S92" i="23"/>
  <c r="R92" i="23"/>
  <c r="Q92" i="23"/>
  <c r="P92" i="23"/>
  <c r="E92" i="23"/>
  <c r="U92" i="23" s="1"/>
  <c r="S91" i="23"/>
  <c r="R91" i="23"/>
  <c r="Q91" i="23"/>
  <c r="P91" i="23"/>
  <c r="E91" i="23"/>
  <c r="U91" i="23" s="1"/>
  <c r="S90" i="23"/>
  <c r="R90" i="23"/>
  <c r="Q90" i="23"/>
  <c r="P90" i="23"/>
  <c r="E90" i="23"/>
  <c r="S89" i="23"/>
  <c r="R89" i="23"/>
  <c r="Q89" i="23"/>
  <c r="P89" i="23"/>
  <c r="E89" i="23"/>
  <c r="S88" i="23"/>
  <c r="R88" i="23"/>
  <c r="Q88" i="23"/>
  <c r="P88" i="23"/>
  <c r="E88" i="23"/>
  <c r="S87" i="23"/>
  <c r="R87" i="23"/>
  <c r="Q87" i="23"/>
  <c r="P87" i="23"/>
  <c r="E87" i="23"/>
  <c r="V73" i="23"/>
  <c r="O73" i="23"/>
  <c r="N73" i="23"/>
  <c r="M73" i="23"/>
  <c r="L73" i="23"/>
  <c r="K73" i="23"/>
  <c r="J73" i="23"/>
  <c r="I73" i="23"/>
  <c r="H73" i="23"/>
  <c r="G73" i="23"/>
  <c r="F73" i="23"/>
  <c r="C73" i="23"/>
  <c r="B73" i="23"/>
  <c r="V72" i="23"/>
  <c r="O72" i="23"/>
  <c r="N72" i="23"/>
  <c r="M72" i="23"/>
  <c r="L72" i="23"/>
  <c r="K72" i="23"/>
  <c r="S72" i="23" s="1"/>
  <c r="J72" i="23"/>
  <c r="I72" i="23"/>
  <c r="H72" i="23"/>
  <c r="P72" i="23" s="1"/>
  <c r="G72" i="23"/>
  <c r="F72" i="23"/>
  <c r="C72" i="23"/>
  <c r="B72" i="23"/>
  <c r="E72" i="23" s="1"/>
  <c r="V71" i="23"/>
  <c r="O71" i="23"/>
  <c r="N71" i="23"/>
  <c r="M71" i="23"/>
  <c r="L71" i="23"/>
  <c r="K71" i="23"/>
  <c r="J71" i="23"/>
  <c r="I71" i="23"/>
  <c r="H71" i="23"/>
  <c r="G71" i="23"/>
  <c r="F71" i="23"/>
  <c r="C71" i="23"/>
  <c r="E71" i="23" s="1"/>
  <c r="B71" i="23"/>
  <c r="S70" i="23"/>
  <c r="R70" i="23"/>
  <c r="Q70" i="23"/>
  <c r="P70" i="23"/>
  <c r="E70" i="23"/>
  <c r="U70" i="23" s="1"/>
  <c r="T69" i="23"/>
  <c r="S69" i="23"/>
  <c r="R69" i="23"/>
  <c r="Q69" i="23"/>
  <c r="P69" i="23"/>
  <c r="E69" i="23"/>
  <c r="T71" i="23" s="1"/>
  <c r="V67" i="23"/>
  <c r="O67" i="23"/>
  <c r="N67" i="23"/>
  <c r="M67" i="23"/>
  <c r="L67" i="23"/>
  <c r="K67" i="23"/>
  <c r="J67" i="23"/>
  <c r="I67" i="23"/>
  <c r="H67" i="23"/>
  <c r="G67" i="23"/>
  <c r="F67" i="23"/>
  <c r="C67" i="23"/>
  <c r="B67" i="23"/>
  <c r="V66" i="23"/>
  <c r="O66" i="23"/>
  <c r="N66" i="23"/>
  <c r="M66" i="23"/>
  <c r="L66" i="23"/>
  <c r="K66" i="23"/>
  <c r="S66" i="23" s="1"/>
  <c r="J66" i="23"/>
  <c r="R66" i="23" s="1"/>
  <c r="I66" i="23"/>
  <c r="H66" i="23"/>
  <c r="G66" i="23"/>
  <c r="F66" i="23"/>
  <c r="C66" i="23"/>
  <c r="B66" i="23"/>
  <c r="E66" i="23" s="1"/>
  <c r="U65" i="23"/>
  <c r="S65" i="23"/>
  <c r="R65" i="23"/>
  <c r="Q65" i="23"/>
  <c r="P65" i="23"/>
  <c r="E65" i="23"/>
  <c r="T65" i="23" s="1"/>
  <c r="U64" i="23"/>
  <c r="T64" i="23"/>
  <c r="S64" i="23"/>
  <c r="R64" i="23"/>
  <c r="Q64" i="23"/>
  <c r="P64" i="23"/>
  <c r="E64" i="23"/>
  <c r="S63" i="23"/>
  <c r="R63" i="23"/>
  <c r="Q63" i="23"/>
  <c r="P63" i="23"/>
  <c r="E63" i="23"/>
  <c r="T62" i="23"/>
  <c r="S62" i="23"/>
  <c r="R62" i="23"/>
  <c r="Q62" i="23"/>
  <c r="P62" i="23"/>
  <c r="E62" i="23"/>
  <c r="U62" i="23" s="1"/>
  <c r="U61" i="23"/>
  <c r="S61" i="23"/>
  <c r="R61" i="23"/>
  <c r="Q61" i="23"/>
  <c r="P61" i="23"/>
  <c r="E61" i="23"/>
  <c r="V59" i="23"/>
  <c r="S59" i="23"/>
  <c r="O59" i="23"/>
  <c r="N59" i="23"/>
  <c r="M59" i="23"/>
  <c r="L59" i="23"/>
  <c r="K59" i="23"/>
  <c r="J59" i="23"/>
  <c r="R59" i="23" s="1"/>
  <c r="I59" i="23"/>
  <c r="H59" i="23"/>
  <c r="G59" i="23"/>
  <c r="F59" i="23"/>
  <c r="C59" i="23"/>
  <c r="B59" i="23"/>
  <c r="S58" i="23"/>
  <c r="R58" i="23"/>
  <c r="Q58" i="23"/>
  <c r="P58" i="23"/>
  <c r="E58" i="23"/>
  <c r="U58" i="23" s="1"/>
  <c r="U57" i="23"/>
  <c r="S57" i="23"/>
  <c r="R57" i="23"/>
  <c r="Q57" i="23"/>
  <c r="P57" i="23"/>
  <c r="E57" i="23"/>
  <c r="T57" i="23" s="1"/>
  <c r="T56" i="23"/>
  <c r="S56" i="23"/>
  <c r="R56" i="23"/>
  <c r="Q56" i="23"/>
  <c r="P56" i="23"/>
  <c r="E56" i="23"/>
  <c r="U56" i="23" s="1"/>
  <c r="S55" i="23"/>
  <c r="R55" i="23"/>
  <c r="Q55" i="23"/>
  <c r="P55" i="23"/>
  <c r="E55" i="23"/>
  <c r="V53" i="23"/>
  <c r="O53" i="23"/>
  <c r="N53" i="23"/>
  <c r="M53" i="23"/>
  <c r="L53" i="23"/>
  <c r="K53" i="23"/>
  <c r="J53" i="23"/>
  <c r="R53" i="23" s="1"/>
  <c r="I53" i="23"/>
  <c r="H53" i="23"/>
  <c r="G53" i="23"/>
  <c r="F53" i="23"/>
  <c r="C53" i="23"/>
  <c r="B53" i="23"/>
  <c r="E53" i="23" s="1"/>
  <c r="U52" i="23"/>
  <c r="T52" i="23"/>
  <c r="S52" i="23"/>
  <c r="R52" i="23"/>
  <c r="Q52" i="23"/>
  <c r="P52" i="23"/>
  <c r="E52" i="23"/>
  <c r="S51" i="23"/>
  <c r="R51" i="23"/>
  <c r="Q51" i="23"/>
  <c r="P51" i="23"/>
  <c r="E51" i="23"/>
  <c r="S50" i="23"/>
  <c r="R50" i="23"/>
  <c r="Q50" i="23"/>
  <c r="P50" i="23"/>
  <c r="E50" i="23"/>
  <c r="U49" i="23"/>
  <c r="S49" i="23"/>
  <c r="R49" i="23"/>
  <c r="Q49" i="23"/>
  <c r="P49" i="23"/>
  <c r="E49" i="23"/>
  <c r="T49" i="23" s="1"/>
  <c r="T48" i="23"/>
  <c r="S48" i="23"/>
  <c r="R48" i="23"/>
  <c r="Q48" i="23"/>
  <c r="P48" i="23"/>
  <c r="E48" i="23"/>
  <c r="U48" i="23" s="1"/>
  <c r="S47" i="23"/>
  <c r="R47" i="23"/>
  <c r="Q47" i="23"/>
  <c r="P47" i="23"/>
  <c r="E47" i="23"/>
  <c r="S46" i="23"/>
  <c r="R46" i="23"/>
  <c r="Q46" i="23"/>
  <c r="P46" i="23"/>
  <c r="E46" i="23"/>
  <c r="U46" i="23" s="1"/>
  <c r="U45" i="23"/>
  <c r="S45" i="23"/>
  <c r="R45" i="23"/>
  <c r="Q45" i="23"/>
  <c r="P45" i="23"/>
  <c r="E45" i="23"/>
  <c r="T45" i="23" s="1"/>
  <c r="T44" i="23"/>
  <c r="S44" i="23"/>
  <c r="R44" i="23"/>
  <c r="Q44" i="23"/>
  <c r="U44" i="23" s="1"/>
  <c r="P44" i="23"/>
  <c r="E44" i="23"/>
  <c r="S43" i="23"/>
  <c r="R43" i="23"/>
  <c r="Q43" i="23"/>
  <c r="P43" i="23"/>
  <c r="E43" i="23"/>
  <c r="S42" i="23"/>
  <c r="R42" i="23"/>
  <c r="Q42" i="23"/>
  <c r="P42" i="23"/>
  <c r="E42" i="23"/>
  <c r="V40" i="23"/>
  <c r="O40" i="23"/>
  <c r="N40" i="23"/>
  <c r="M40" i="23"/>
  <c r="L40" i="23"/>
  <c r="K40" i="23"/>
  <c r="S40" i="23" s="1"/>
  <c r="J40" i="23"/>
  <c r="R40" i="23" s="1"/>
  <c r="I40" i="23"/>
  <c r="H40" i="23"/>
  <c r="G40" i="23"/>
  <c r="F40" i="23"/>
  <c r="E40" i="23"/>
  <c r="C40" i="23"/>
  <c r="B40" i="23"/>
  <c r="S39" i="23"/>
  <c r="R39" i="23"/>
  <c r="Q39" i="23"/>
  <c r="P39" i="23"/>
  <c r="E39" i="23"/>
  <c r="S38" i="23"/>
  <c r="R38" i="23"/>
  <c r="Q38" i="23"/>
  <c r="P38" i="23"/>
  <c r="E38" i="23"/>
  <c r="U37" i="23"/>
  <c r="S37" i="23"/>
  <c r="R37" i="23"/>
  <c r="Q37" i="23"/>
  <c r="P37" i="23"/>
  <c r="E37" i="23"/>
  <c r="T37" i="23" s="1"/>
  <c r="U36" i="23"/>
  <c r="T36" i="23"/>
  <c r="S36" i="23"/>
  <c r="R36" i="23"/>
  <c r="Q36" i="23"/>
  <c r="P36" i="23"/>
  <c r="E36" i="23"/>
  <c r="S35" i="23"/>
  <c r="R35" i="23"/>
  <c r="Q35" i="23"/>
  <c r="P35" i="23"/>
  <c r="E35" i="23"/>
  <c r="T35" i="23" s="1"/>
  <c r="V33" i="23"/>
  <c r="O33" i="23"/>
  <c r="N33" i="23"/>
  <c r="M33" i="23"/>
  <c r="L33" i="23"/>
  <c r="K33" i="23"/>
  <c r="S33" i="23" s="1"/>
  <c r="J33" i="23"/>
  <c r="R33" i="23" s="1"/>
  <c r="I33" i="23"/>
  <c r="Q33" i="23" s="1"/>
  <c r="H33" i="23"/>
  <c r="G33" i="23"/>
  <c r="F33" i="23"/>
  <c r="C33" i="23"/>
  <c r="B33" i="23"/>
  <c r="E33" i="23" s="1"/>
  <c r="U32" i="23"/>
  <c r="T32" i="23"/>
  <c r="S32" i="23"/>
  <c r="R32" i="23"/>
  <c r="Q32" i="23"/>
  <c r="P32" i="23"/>
  <c r="E32" i="23"/>
  <c r="V30" i="23"/>
  <c r="R30" i="23"/>
  <c r="O30" i="23"/>
  <c r="N30" i="23"/>
  <c r="M30" i="23"/>
  <c r="L30" i="23"/>
  <c r="K30" i="23"/>
  <c r="S30" i="23" s="1"/>
  <c r="J30" i="23"/>
  <c r="I30" i="23"/>
  <c r="H30" i="23"/>
  <c r="P30" i="23" s="1"/>
  <c r="G30" i="23"/>
  <c r="F30" i="23"/>
  <c r="C30" i="23"/>
  <c r="B30" i="23"/>
  <c r="E30" i="23" s="1"/>
  <c r="S29" i="23"/>
  <c r="R29" i="23"/>
  <c r="Q29" i="23"/>
  <c r="P29" i="23"/>
  <c r="E29" i="23"/>
  <c r="S28" i="23"/>
  <c r="R28" i="23"/>
  <c r="Q28" i="23"/>
  <c r="P28" i="23"/>
  <c r="E28" i="23"/>
  <c r="U27" i="23"/>
  <c r="S27" i="23"/>
  <c r="R27" i="23"/>
  <c r="Q27" i="23"/>
  <c r="P27" i="23"/>
  <c r="E27" i="23"/>
  <c r="T27" i="23" s="1"/>
  <c r="T26" i="23"/>
  <c r="S26" i="23"/>
  <c r="R26" i="23"/>
  <c r="Q26" i="23"/>
  <c r="P26" i="23"/>
  <c r="E26" i="23"/>
  <c r="U26" i="23" s="1"/>
  <c r="V24" i="23"/>
  <c r="O24" i="23"/>
  <c r="N24" i="23"/>
  <c r="M24" i="23"/>
  <c r="L24" i="23"/>
  <c r="K24" i="23"/>
  <c r="S24" i="23" s="1"/>
  <c r="J24" i="23"/>
  <c r="R24" i="23" s="1"/>
  <c r="I24" i="23"/>
  <c r="H24" i="23"/>
  <c r="G24" i="23"/>
  <c r="F24" i="23"/>
  <c r="C24" i="23"/>
  <c r="E24" i="23" s="1"/>
  <c r="B24" i="23"/>
  <c r="S23" i="23"/>
  <c r="R23" i="23"/>
  <c r="Q23" i="23"/>
  <c r="P23" i="23"/>
  <c r="E23" i="23"/>
  <c r="U23" i="23" s="1"/>
  <c r="T22" i="23"/>
  <c r="S22" i="23"/>
  <c r="R22" i="23"/>
  <c r="Q22" i="23"/>
  <c r="P22" i="23"/>
  <c r="E22" i="23"/>
  <c r="U22" i="23" s="1"/>
  <c r="U21" i="23"/>
  <c r="S21" i="23"/>
  <c r="R21" i="23"/>
  <c r="Q21" i="23"/>
  <c r="P21" i="23"/>
  <c r="E21" i="23"/>
  <c r="T21" i="23" s="1"/>
  <c r="U20" i="23"/>
  <c r="T20" i="23"/>
  <c r="S20" i="23"/>
  <c r="R20" i="23"/>
  <c r="Q20" i="23"/>
  <c r="P20" i="23"/>
  <c r="E20" i="23"/>
  <c r="S19" i="23"/>
  <c r="R19" i="23"/>
  <c r="Q19" i="23"/>
  <c r="P19" i="23"/>
  <c r="E19" i="23"/>
  <c r="S18" i="23"/>
  <c r="R18" i="23"/>
  <c r="Q18" i="23"/>
  <c r="P18" i="23"/>
  <c r="E18" i="23"/>
  <c r="S17" i="23"/>
  <c r="R17" i="23"/>
  <c r="Q17" i="23"/>
  <c r="P17" i="23"/>
  <c r="E17" i="23"/>
  <c r="V15" i="23"/>
  <c r="O15" i="23"/>
  <c r="N15" i="23"/>
  <c r="M15" i="23"/>
  <c r="L15" i="23"/>
  <c r="K15" i="23"/>
  <c r="S15" i="23" s="1"/>
  <c r="J15" i="23"/>
  <c r="R15" i="23" s="1"/>
  <c r="I15" i="23"/>
  <c r="H15" i="23"/>
  <c r="G15" i="23"/>
  <c r="F15" i="23"/>
  <c r="C15" i="23"/>
  <c r="B15" i="23"/>
  <c r="E15" i="23" s="1"/>
  <c r="S14" i="23"/>
  <c r="R14" i="23"/>
  <c r="Q14" i="23"/>
  <c r="P14" i="23"/>
  <c r="E14" i="23"/>
  <c r="S13" i="23"/>
  <c r="R13" i="23"/>
  <c r="Q13" i="23"/>
  <c r="P13" i="23"/>
  <c r="E13" i="23"/>
  <c r="S12" i="23"/>
  <c r="R12" i="23"/>
  <c r="Q12" i="23"/>
  <c r="P12" i="23"/>
  <c r="E12" i="23"/>
  <c r="S11" i="23"/>
  <c r="R11" i="23"/>
  <c r="Q11" i="23"/>
  <c r="P11" i="23"/>
  <c r="E11" i="23"/>
  <c r="T11" i="23" s="1"/>
  <c r="T10" i="23"/>
  <c r="S10" i="23"/>
  <c r="R10" i="23"/>
  <c r="Q10" i="23"/>
  <c r="P10" i="23"/>
  <c r="E10" i="23"/>
  <c r="U10" i="23" s="1"/>
  <c r="U9" i="23"/>
  <c r="S9" i="23"/>
  <c r="R9" i="23"/>
  <c r="Q9" i="23"/>
  <c r="P9" i="23"/>
  <c r="E9" i="23"/>
  <c r="U94" i="22"/>
  <c r="T94" i="22"/>
  <c r="S94" i="22"/>
  <c r="R94" i="22"/>
  <c r="Q94" i="22"/>
  <c r="P94" i="22"/>
  <c r="E94" i="22"/>
  <c r="S93" i="22"/>
  <c r="R93" i="22"/>
  <c r="Q93" i="22"/>
  <c r="P93" i="22"/>
  <c r="E93" i="22"/>
  <c r="S92" i="22"/>
  <c r="R92" i="22"/>
  <c r="Q92" i="22"/>
  <c r="P92" i="22"/>
  <c r="E92" i="22"/>
  <c r="S91" i="22"/>
  <c r="R91" i="22"/>
  <c r="Q91" i="22"/>
  <c r="P91" i="22"/>
  <c r="E91" i="22"/>
  <c r="T91" i="22" s="1"/>
  <c r="S90" i="22"/>
  <c r="R90" i="22"/>
  <c r="Q90" i="22"/>
  <c r="P90" i="22"/>
  <c r="E90" i="22"/>
  <c r="S89" i="22"/>
  <c r="R89" i="22"/>
  <c r="Q89" i="22"/>
  <c r="P89" i="22"/>
  <c r="E89" i="22"/>
  <c r="T88" i="22"/>
  <c r="S88" i="22"/>
  <c r="R88" i="22"/>
  <c r="Q88" i="22"/>
  <c r="P88" i="22"/>
  <c r="E88" i="22"/>
  <c r="U88" i="22" s="1"/>
  <c r="S87" i="22"/>
  <c r="R87" i="22"/>
  <c r="Q87" i="22"/>
  <c r="P87" i="22"/>
  <c r="E87" i="22"/>
  <c r="V73" i="22"/>
  <c r="O73" i="22"/>
  <c r="N73" i="22"/>
  <c r="M73" i="22"/>
  <c r="L73" i="22"/>
  <c r="K73" i="22"/>
  <c r="J73" i="22"/>
  <c r="I73" i="22"/>
  <c r="H73" i="22"/>
  <c r="G73" i="22"/>
  <c r="F73" i="22"/>
  <c r="C73" i="22"/>
  <c r="B73" i="22"/>
  <c r="V72" i="22"/>
  <c r="R72" i="22"/>
  <c r="Q72" i="22"/>
  <c r="O72" i="22"/>
  <c r="N72" i="22"/>
  <c r="M72" i="22"/>
  <c r="L72" i="22"/>
  <c r="K72" i="22"/>
  <c r="J72" i="22"/>
  <c r="I72" i="22"/>
  <c r="H72" i="22"/>
  <c r="P72" i="22" s="1"/>
  <c r="G72" i="22"/>
  <c r="F72" i="22"/>
  <c r="E72" i="22"/>
  <c r="C72" i="22"/>
  <c r="B72" i="22"/>
  <c r="V71" i="22"/>
  <c r="S71" i="22"/>
  <c r="O71" i="22"/>
  <c r="N71" i="22"/>
  <c r="M71" i="22"/>
  <c r="L71" i="22"/>
  <c r="K71" i="22"/>
  <c r="J71" i="22"/>
  <c r="I71" i="22"/>
  <c r="H71" i="22"/>
  <c r="G71" i="22"/>
  <c r="F71" i="22"/>
  <c r="C71" i="22"/>
  <c r="B71" i="22"/>
  <c r="S70" i="22"/>
  <c r="R70" i="22"/>
  <c r="Q70" i="22"/>
  <c r="P70" i="22"/>
  <c r="E70" i="22"/>
  <c r="S69" i="22"/>
  <c r="R69" i="22"/>
  <c r="Q69" i="22"/>
  <c r="P69" i="22"/>
  <c r="E69" i="22"/>
  <c r="V67" i="22"/>
  <c r="O67" i="22"/>
  <c r="N67" i="22"/>
  <c r="M67" i="22"/>
  <c r="L67" i="22"/>
  <c r="K67" i="22"/>
  <c r="J67" i="22"/>
  <c r="I67" i="22"/>
  <c r="H67" i="22"/>
  <c r="G67" i="22"/>
  <c r="F67" i="22"/>
  <c r="C67" i="22"/>
  <c r="B67" i="22"/>
  <c r="V66" i="22"/>
  <c r="O66" i="22"/>
  <c r="N66" i="22"/>
  <c r="M66" i="22"/>
  <c r="L66" i="22"/>
  <c r="K66" i="22"/>
  <c r="S66" i="22" s="1"/>
  <c r="J66" i="22"/>
  <c r="R66" i="22" s="1"/>
  <c r="I66" i="22"/>
  <c r="H66" i="22"/>
  <c r="G66" i="22"/>
  <c r="F66" i="22"/>
  <c r="C66" i="22"/>
  <c r="B66" i="22"/>
  <c r="E66" i="22" s="1"/>
  <c r="S65" i="22"/>
  <c r="R65" i="22"/>
  <c r="Q65" i="22"/>
  <c r="P65" i="22"/>
  <c r="E65" i="22"/>
  <c r="S64" i="22"/>
  <c r="R64" i="22"/>
  <c r="Q64" i="22"/>
  <c r="P64" i="22"/>
  <c r="E64" i="22"/>
  <c r="S63" i="22"/>
  <c r="R63" i="22"/>
  <c r="Q63" i="22"/>
  <c r="P63" i="22"/>
  <c r="E63" i="22"/>
  <c r="S62" i="22"/>
  <c r="R62" i="22"/>
  <c r="Q62" i="22"/>
  <c r="P62" i="22"/>
  <c r="E62" i="22"/>
  <c r="U61" i="22"/>
  <c r="S61" i="22"/>
  <c r="R61" i="22"/>
  <c r="Q61" i="22"/>
  <c r="P61" i="22"/>
  <c r="E61" i="22"/>
  <c r="T61" i="22" s="1"/>
  <c r="V59" i="22"/>
  <c r="O59" i="22"/>
  <c r="N59" i="22"/>
  <c r="M59" i="22"/>
  <c r="L59" i="22"/>
  <c r="K59" i="22"/>
  <c r="S59" i="22" s="1"/>
  <c r="J59" i="22"/>
  <c r="R59" i="22" s="1"/>
  <c r="I59" i="22"/>
  <c r="H59" i="22"/>
  <c r="G59" i="22"/>
  <c r="F59" i="22"/>
  <c r="C59" i="22"/>
  <c r="B59" i="22"/>
  <c r="S58" i="22"/>
  <c r="R58" i="22"/>
  <c r="Q58" i="22"/>
  <c r="P58" i="22"/>
  <c r="E58" i="22"/>
  <c r="T58" i="22" s="1"/>
  <c r="S57" i="22"/>
  <c r="R57" i="22"/>
  <c r="Q57" i="22"/>
  <c r="P57" i="22"/>
  <c r="E57" i="22"/>
  <c r="U57" i="22" s="1"/>
  <c r="U56" i="22"/>
  <c r="T56" i="22"/>
  <c r="S56" i="22"/>
  <c r="R56" i="22"/>
  <c r="Q56" i="22"/>
  <c r="P56" i="22"/>
  <c r="E56" i="22"/>
  <c r="S55" i="22"/>
  <c r="R55" i="22"/>
  <c r="Q55" i="22"/>
  <c r="P55" i="22"/>
  <c r="E55" i="22"/>
  <c r="U55" i="22" s="1"/>
  <c r="V53" i="22"/>
  <c r="O53" i="22"/>
  <c r="N53" i="22"/>
  <c r="M53" i="22"/>
  <c r="L53" i="22"/>
  <c r="K53" i="22"/>
  <c r="S53" i="22" s="1"/>
  <c r="J53" i="22"/>
  <c r="I53" i="22"/>
  <c r="H53" i="22"/>
  <c r="G53" i="22"/>
  <c r="F53" i="22"/>
  <c r="C53" i="22"/>
  <c r="B53" i="22"/>
  <c r="S52" i="22"/>
  <c r="R52" i="22"/>
  <c r="Q52" i="22"/>
  <c r="P52" i="22"/>
  <c r="E52" i="22"/>
  <c r="S51" i="22"/>
  <c r="R51" i="22"/>
  <c r="Q51" i="22"/>
  <c r="P51" i="22"/>
  <c r="E51" i="22"/>
  <c r="T51" i="22" s="1"/>
  <c r="S50" i="22"/>
  <c r="R50" i="22"/>
  <c r="Q50" i="22"/>
  <c r="P50" i="22"/>
  <c r="E50" i="22"/>
  <c r="S49" i="22"/>
  <c r="R49" i="22"/>
  <c r="Q49" i="22"/>
  <c r="P49" i="22"/>
  <c r="E49" i="22"/>
  <c r="S48" i="22"/>
  <c r="R48" i="22"/>
  <c r="Q48" i="22"/>
  <c r="P48" i="22"/>
  <c r="E48" i="22"/>
  <c r="S47" i="22"/>
  <c r="R47" i="22"/>
  <c r="Q47" i="22"/>
  <c r="P47" i="22"/>
  <c r="E47" i="22"/>
  <c r="S46" i="22"/>
  <c r="R46" i="22"/>
  <c r="Q46" i="22"/>
  <c r="P46" i="22"/>
  <c r="E46" i="22"/>
  <c r="U45" i="22"/>
  <c r="S45" i="22"/>
  <c r="R45" i="22"/>
  <c r="Q45" i="22"/>
  <c r="P45" i="22"/>
  <c r="E45" i="22"/>
  <c r="T45" i="22" s="1"/>
  <c r="T44" i="22"/>
  <c r="S44" i="22"/>
  <c r="R44" i="22"/>
  <c r="Q44" i="22"/>
  <c r="P44" i="22"/>
  <c r="E44" i="22"/>
  <c r="S43" i="22"/>
  <c r="R43" i="22"/>
  <c r="Q43" i="22"/>
  <c r="P43" i="22"/>
  <c r="E43" i="22"/>
  <c r="T43" i="22" s="1"/>
  <c r="S42" i="22"/>
  <c r="R42" i="22"/>
  <c r="Q42" i="22"/>
  <c r="P42" i="22"/>
  <c r="E42" i="22"/>
  <c r="V40" i="22"/>
  <c r="O40" i="22"/>
  <c r="N40" i="22"/>
  <c r="M40" i="22"/>
  <c r="L40" i="22"/>
  <c r="K40" i="22"/>
  <c r="J40" i="22"/>
  <c r="R40" i="22" s="1"/>
  <c r="I40" i="22"/>
  <c r="H40" i="22"/>
  <c r="G40" i="22"/>
  <c r="F40" i="22"/>
  <c r="C40" i="22"/>
  <c r="B40" i="22"/>
  <c r="E40" i="22" s="1"/>
  <c r="T39" i="22"/>
  <c r="S39" i="22"/>
  <c r="R39" i="22"/>
  <c r="Q39" i="22"/>
  <c r="P39" i="22"/>
  <c r="E39" i="22"/>
  <c r="U39" i="22" s="1"/>
  <c r="S38" i="22"/>
  <c r="R38" i="22"/>
  <c r="Q38" i="22"/>
  <c r="P38" i="22"/>
  <c r="E38" i="22"/>
  <c r="T38" i="22" s="1"/>
  <c r="U37" i="22"/>
  <c r="T37" i="22"/>
  <c r="S37" i="22"/>
  <c r="R37" i="22"/>
  <c r="Q37" i="22"/>
  <c r="P37" i="22"/>
  <c r="E37" i="22"/>
  <c r="S36" i="22"/>
  <c r="R36" i="22"/>
  <c r="Q36" i="22"/>
  <c r="P36" i="22"/>
  <c r="E36" i="22"/>
  <c r="S35" i="22"/>
  <c r="R35" i="22"/>
  <c r="Q35" i="22"/>
  <c r="P35" i="22"/>
  <c r="E35" i="22"/>
  <c r="V33" i="22"/>
  <c r="O33" i="22"/>
  <c r="N33" i="22"/>
  <c r="M33" i="22"/>
  <c r="L33" i="22"/>
  <c r="K33" i="22"/>
  <c r="J33" i="22"/>
  <c r="I33" i="22"/>
  <c r="H33" i="22"/>
  <c r="G33" i="22"/>
  <c r="F33" i="22"/>
  <c r="C33" i="22"/>
  <c r="B33" i="22"/>
  <c r="S32" i="22"/>
  <c r="R32" i="22"/>
  <c r="Q32" i="22"/>
  <c r="P32" i="22"/>
  <c r="E32" i="22"/>
  <c r="V30" i="22"/>
  <c r="O30" i="22"/>
  <c r="Q30" i="22" s="1"/>
  <c r="N30" i="22"/>
  <c r="M30" i="22"/>
  <c r="L30" i="22"/>
  <c r="K30" i="22"/>
  <c r="S30" i="22" s="1"/>
  <c r="J30" i="22"/>
  <c r="R30" i="22" s="1"/>
  <c r="I30" i="22"/>
  <c r="H30" i="22"/>
  <c r="P30" i="22" s="1"/>
  <c r="G30" i="22"/>
  <c r="F30" i="22"/>
  <c r="C30" i="22"/>
  <c r="B30" i="22"/>
  <c r="E30" i="22" s="1"/>
  <c r="T29" i="22"/>
  <c r="S29" i="22"/>
  <c r="R29" i="22"/>
  <c r="Q29" i="22"/>
  <c r="P29" i="22"/>
  <c r="E29" i="22"/>
  <c r="U29" i="22" s="1"/>
  <c r="T28" i="22"/>
  <c r="S28" i="22"/>
  <c r="R28" i="22"/>
  <c r="Q28" i="22"/>
  <c r="P28" i="22"/>
  <c r="E28" i="22"/>
  <c r="U28" i="22" s="1"/>
  <c r="S27" i="22"/>
  <c r="R27" i="22"/>
  <c r="Q27" i="22"/>
  <c r="P27" i="22"/>
  <c r="E27" i="22"/>
  <c r="S26" i="22"/>
  <c r="R26" i="22"/>
  <c r="Q26" i="22"/>
  <c r="P26" i="22"/>
  <c r="E26" i="22"/>
  <c r="V24" i="22"/>
  <c r="O24" i="22"/>
  <c r="N24" i="22"/>
  <c r="M24" i="22"/>
  <c r="L24" i="22"/>
  <c r="K24" i="22"/>
  <c r="S24" i="22" s="1"/>
  <c r="J24" i="22"/>
  <c r="R24" i="22" s="1"/>
  <c r="I24" i="22"/>
  <c r="H24" i="22"/>
  <c r="G24" i="22"/>
  <c r="F24" i="22"/>
  <c r="E24" i="22"/>
  <c r="C24" i="22"/>
  <c r="B24" i="22"/>
  <c r="S23" i="22"/>
  <c r="R23" i="22"/>
  <c r="Q23" i="22"/>
  <c r="P23" i="22"/>
  <c r="E23" i="22"/>
  <c r="U22" i="22"/>
  <c r="S22" i="22"/>
  <c r="R22" i="22"/>
  <c r="Q22" i="22"/>
  <c r="P22" i="22"/>
  <c r="E22" i="22"/>
  <c r="T22" i="22" s="1"/>
  <c r="U21" i="22"/>
  <c r="T21" i="22"/>
  <c r="S21" i="22"/>
  <c r="R21" i="22"/>
  <c r="Q21" i="22"/>
  <c r="P21" i="22"/>
  <c r="E21" i="22"/>
  <c r="S20" i="22"/>
  <c r="R20" i="22"/>
  <c r="Q20" i="22"/>
  <c r="P20" i="22"/>
  <c r="T20" i="22" s="1"/>
  <c r="E20" i="22"/>
  <c r="S19" i="22"/>
  <c r="R19" i="22"/>
  <c r="Q19" i="22"/>
  <c r="P19" i="22"/>
  <c r="E19" i="22"/>
  <c r="U19" i="22" s="1"/>
  <c r="U18" i="22"/>
  <c r="S18" i="22"/>
  <c r="R18" i="22"/>
  <c r="Q18" i="22"/>
  <c r="P18" i="22"/>
  <c r="E18" i="22"/>
  <c r="T18" i="22" s="1"/>
  <c r="T17" i="22"/>
  <c r="S17" i="22"/>
  <c r="R17" i="22"/>
  <c r="Q17" i="22"/>
  <c r="P17" i="22"/>
  <c r="E17" i="22"/>
  <c r="U17" i="22" s="1"/>
  <c r="V15" i="22"/>
  <c r="O15" i="22"/>
  <c r="N15" i="22"/>
  <c r="M15" i="22"/>
  <c r="L15" i="22"/>
  <c r="K15" i="22"/>
  <c r="J15" i="22"/>
  <c r="I15" i="22"/>
  <c r="H15" i="22"/>
  <c r="G15" i="22"/>
  <c r="F15" i="22"/>
  <c r="C15" i="22"/>
  <c r="B15" i="22"/>
  <c r="S14" i="22"/>
  <c r="R14" i="22"/>
  <c r="Q14" i="22"/>
  <c r="P14" i="22"/>
  <c r="E14" i="22"/>
  <c r="U13" i="22"/>
  <c r="S13" i="22"/>
  <c r="R13" i="22"/>
  <c r="Q13" i="22"/>
  <c r="P13" i="22"/>
  <c r="E13" i="22"/>
  <c r="T13" i="22" s="1"/>
  <c r="T12" i="22"/>
  <c r="S12" i="22"/>
  <c r="R12" i="22"/>
  <c r="Q12" i="22"/>
  <c r="P12" i="22"/>
  <c r="E12" i="22"/>
  <c r="U12" i="22" s="1"/>
  <c r="S11" i="22"/>
  <c r="R11" i="22"/>
  <c r="Q11" i="22"/>
  <c r="P11" i="22"/>
  <c r="E11" i="22"/>
  <c r="S10" i="22"/>
  <c r="R10" i="22"/>
  <c r="Q10" i="22"/>
  <c r="P10" i="22"/>
  <c r="E10" i="22"/>
  <c r="U10" i="22" s="1"/>
  <c r="S9" i="22"/>
  <c r="R9" i="22"/>
  <c r="Q9" i="22"/>
  <c r="P9" i="22"/>
  <c r="E9" i="22"/>
  <c r="T94" i="21"/>
  <c r="S94" i="21"/>
  <c r="R94" i="21"/>
  <c r="Q94" i="21"/>
  <c r="P94" i="21"/>
  <c r="E94" i="21"/>
  <c r="U94" i="21" s="1"/>
  <c r="S93" i="21"/>
  <c r="R93" i="21"/>
  <c r="Q93" i="21"/>
  <c r="P93" i="21"/>
  <c r="E93" i="21"/>
  <c r="T93" i="21" s="1"/>
  <c r="U92" i="21"/>
  <c r="T92" i="21"/>
  <c r="S92" i="21"/>
  <c r="R92" i="21"/>
  <c r="Q92" i="21"/>
  <c r="P92" i="21"/>
  <c r="E92" i="21"/>
  <c r="U91" i="21"/>
  <c r="T91" i="21"/>
  <c r="S91" i="21"/>
  <c r="R91" i="21"/>
  <c r="Q91" i="21"/>
  <c r="P91" i="21"/>
  <c r="E91" i="21"/>
  <c r="S90" i="21"/>
  <c r="R90" i="21"/>
  <c r="Q90" i="21"/>
  <c r="P90" i="21"/>
  <c r="E90" i="21"/>
  <c r="U90" i="21" s="1"/>
  <c r="S89" i="21"/>
  <c r="R89" i="21"/>
  <c r="Q89" i="21"/>
  <c r="P89" i="21"/>
  <c r="E89" i="21"/>
  <c r="S88" i="21"/>
  <c r="R88" i="21"/>
  <c r="Q88" i="21"/>
  <c r="P88" i="21"/>
  <c r="E88" i="21"/>
  <c r="U88" i="21" s="1"/>
  <c r="S87" i="21"/>
  <c r="R87" i="21"/>
  <c r="Q87" i="21"/>
  <c r="P87" i="21"/>
  <c r="E87" i="21"/>
  <c r="V73" i="21"/>
  <c r="O73" i="21"/>
  <c r="N73" i="21"/>
  <c r="M73" i="21"/>
  <c r="L73" i="21"/>
  <c r="K73" i="21"/>
  <c r="S73" i="21" s="1"/>
  <c r="J73" i="21"/>
  <c r="I73" i="21"/>
  <c r="H73" i="21"/>
  <c r="G73" i="21"/>
  <c r="F73" i="21"/>
  <c r="C73" i="21"/>
  <c r="B73" i="21"/>
  <c r="E73" i="21" s="1"/>
  <c r="V72" i="21"/>
  <c r="O72" i="21"/>
  <c r="N72" i="21"/>
  <c r="M72" i="21"/>
  <c r="L72" i="21"/>
  <c r="K72" i="21"/>
  <c r="J72" i="21"/>
  <c r="R72" i="21" s="1"/>
  <c r="I72" i="21"/>
  <c r="Q72" i="21" s="1"/>
  <c r="H72" i="21"/>
  <c r="P72" i="21" s="1"/>
  <c r="G72" i="21"/>
  <c r="F72" i="21"/>
  <c r="E72" i="21"/>
  <c r="C72" i="21"/>
  <c r="B72" i="21"/>
  <c r="V71" i="21"/>
  <c r="S71" i="21"/>
  <c r="O71" i="21"/>
  <c r="N71" i="21"/>
  <c r="M71" i="21"/>
  <c r="L71" i="21"/>
  <c r="K71" i="21"/>
  <c r="J71" i="21"/>
  <c r="I71" i="21"/>
  <c r="H71" i="21"/>
  <c r="G71" i="21"/>
  <c r="F71" i="21"/>
  <c r="C71" i="21"/>
  <c r="B71" i="21"/>
  <c r="E71" i="21" s="1"/>
  <c r="S70" i="21"/>
  <c r="R70" i="21"/>
  <c r="Q70" i="21"/>
  <c r="P70" i="21"/>
  <c r="E70" i="21"/>
  <c r="U70" i="21" s="1"/>
  <c r="S69" i="21"/>
  <c r="R69" i="21"/>
  <c r="Q69" i="21"/>
  <c r="P69" i="21"/>
  <c r="E69" i="21"/>
  <c r="V67" i="21"/>
  <c r="O67" i="21"/>
  <c r="N67" i="21"/>
  <c r="M67" i="21"/>
  <c r="L67" i="21"/>
  <c r="K67" i="21"/>
  <c r="S67" i="21" s="1"/>
  <c r="J67" i="21"/>
  <c r="R67" i="21" s="1"/>
  <c r="I67" i="21"/>
  <c r="H67" i="21"/>
  <c r="G67" i="21"/>
  <c r="F67" i="21"/>
  <c r="C67" i="21"/>
  <c r="B67" i="21"/>
  <c r="V66" i="21"/>
  <c r="Q66" i="21"/>
  <c r="O66" i="21"/>
  <c r="N66" i="21"/>
  <c r="M66" i="21"/>
  <c r="L66" i="21"/>
  <c r="K66" i="21"/>
  <c r="S66" i="21" s="1"/>
  <c r="J66" i="21"/>
  <c r="R66" i="21" s="1"/>
  <c r="I66" i="21"/>
  <c r="H66" i="21"/>
  <c r="P66" i="21" s="1"/>
  <c r="G66" i="21"/>
  <c r="F66" i="21"/>
  <c r="E66" i="21"/>
  <c r="C66" i="21"/>
  <c r="B66" i="21"/>
  <c r="T65" i="21"/>
  <c r="S65" i="21"/>
  <c r="R65" i="21"/>
  <c r="Q65" i="21"/>
  <c r="P65" i="21"/>
  <c r="E65" i="21"/>
  <c r="U65" i="21" s="1"/>
  <c r="S64" i="21"/>
  <c r="R64" i="21"/>
  <c r="Q64" i="21"/>
  <c r="P64" i="21"/>
  <c r="E64" i="21"/>
  <c r="S63" i="21"/>
  <c r="R63" i="21"/>
  <c r="Q63" i="21"/>
  <c r="P63" i="21"/>
  <c r="E63" i="21"/>
  <c r="U62" i="21"/>
  <c r="S62" i="21"/>
  <c r="R62" i="21"/>
  <c r="Q62" i="21"/>
  <c r="P62" i="21"/>
  <c r="E62" i="21"/>
  <c r="T62" i="21" s="1"/>
  <c r="T61" i="21"/>
  <c r="S61" i="21"/>
  <c r="R61" i="21"/>
  <c r="Q61" i="21"/>
  <c r="P61" i="21"/>
  <c r="E61" i="21"/>
  <c r="V59" i="21"/>
  <c r="O59" i="21"/>
  <c r="N59" i="21"/>
  <c r="M59" i="21"/>
  <c r="L59" i="21"/>
  <c r="K59" i="21"/>
  <c r="S59" i="21" s="1"/>
  <c r="J59" i="21"/>
  <c r="R59" i="21" s="1"/>
  <c r="I59" i="21"/>
  <c r="H59" i="21"/>
  <c r="G59" i="21"/>
  <c r="F59" i="21"/>
  <c r="C59" i="21"/>
  <c r="B59" i="21"/>
  <c r="S58" i="21"/>
  <c r="R58" i="21"/>
  <c r="Q58" i="21"/>
  <c r="P58" i="21"/>
  <c r="E58" i="21"/>
  <c r="T57" i="21"/>
  <c r="S57" i="21"/>
  <c r="R57" i="21"/>
  <c r="Q57" i="21"/>
  <c r="P57" i="21"/>
  <c r="E57" i="21"/>
  <c r="U57" i="21" s="1"/>
  <c r="S56" i="21"/>
  <c r="R56" i="21"/>
  <c r="Q56" i="21"/>
  <c r="P56" i="21"/>
  <c r="E56" i="21"/>
  <c r="S55" i="21"/>
  <c r="R55" i="21"/>
  <c r="Q55" i="21"/>
  <c r="P55" i="21"/>
  <c r="E55" i="21"/>
  <c r="V53" i="21"/>
  <c r="O53" i="21"/>
  <c r="N53" i="21"/>
  <c r="M53" i="21"/>
  <c r="L53" i="21"/>
  <c r="K53" i="21"/>
  <c r="J53" i="21"/>
  <c r="R53" i="21" s="1"/>
  <c r="I53" i="21"/>
  <c r="H53" i="21"/>
  <c r="G53" i="21"/>
  <c r="F53" i="21"/>
  <c r="C53" i="21"/>
  <c r="B53" i="21"/>
  <c r="S52" i="21"/>
  <c r="R52" i="21"/>
  <c r="Q52" i="21"/>
  <c r="P52" i="21"/>
  <c r="E52" i="21"/>
  <c r="S51" i="21"/>
  <c r="R51" i="21"/>
  <c r="Q51" i="21"/>
  <c r="P51" i="21"/>
  <c r="E51" i="21"/>
  <c r="T51" i="21" s="1"/>
  <c r="S50" i="21"/>
  <c r="R50" i="21"/>
  <c r="Q50" i="21"/>
  <c r="P50" i="21"/>
  <c r="E50" i="21"/>
  <c r="T50" i="21" s="1"/>
  <c r="S49" i="21"/>
  <c r="R49" i="21"/>
  <c r="Q49" i="21"/>
  <c r="P49" i="21"/>
  <c r="E49" i="21"/>
  <c r="S48" i="21"/>
  <c r="R48" i="21"/>
  <c r="Q48" i="21"/>
  <c r="P48" i="21"/>
  <c r="E48" i="21"/>
  <c r="S47" i="21"/>
  <c r="R47" i="21"/>
  <c r="Q47" i="21"/>
  <c r="P47" i="21"/>
  <c r="E47" i="21"/>
  <c r="U47" i="21" s="1"/>
  <c r="U46" i="21"/>
  <c r="T46" i="21"/>
  <c r="S46" i="21"/>
  <c r="R46" i="21"/>
  <c r="Q46" i="21"/>
  <c r="P46" i="21"/>
  <c r="E46" i="21"/>
  <c r="S45" i="21"/>
  <c r="R45" i="21"/>
  <c r="Q45" i="21"/>
  <c r="P45" i="21"/>
  <c r="E45" i="21"/>
  <c r="S44" i="21"/>
  <c r="R44" i="21"/>
  <c r="Q44" i="21"/>
  <c r="P44" i="21"/>
  <c r="E44" i="21"/>
  <c r="S43" i="21"/>
  <c r="R43" i="21"/>
  <c r="Q43" i="21"/>
  <c r="U43" i="21" s="1"/>
  <c r="P43" i="21"/>
  <c r="E43" i="21"/>
  <c r="S42" i="21"/>
  <c r="R42" i="21"/>
  <c r="Q42" i="21"/>
  <c r="P42" i="21"/>
  <c r="E42" i="21"/>
  <c r="T42" i="21" s="1"/>
  <c r="V40" i="21"/>
  <c r="O40" i="21"/>
  <c r="N40" i="21"/>
  <c r="M40" i="21"/>
  <c r="L40" i="21"/>
  <c r="K40" i="21"/>
  <c r="S40" i="21" s="1"/>
  <c r="J40" i="21"/>
  <c r="R40" i="21" s="1"/>
  <c r="I40" i="21"/>
  <c r="H40" i="21"/>
  <c r="G40" i="21"/>
  <c r="F40" i="21"/>
  <c r="C40" i="21"/>
  <c r="B40" i="21"/>
  <c r="E40" i="21" s="1"/>
  <c r="U39" i="21"/>
  <c r="S39" i="21"/>
  <c r="R39" i="21"/>
  <c r="Q39" i="21"/>
  <c r="P39" i="21"/>
  <c r="E39" i="21"/>
  <c r="T39" i="21" s="1"/>
  <c r="U38" i="21"/>
  <c r="S38" i="21"/>
  <c r="R38" i="21"/>
  <c r="Q38" i="21"/>
  <c r="P38" i="21"/>
  <c r="E38" i="21"/>
  <c r="T38" i="21" s="1"/>
  <c r="S37" i="21"/>
  <c r="R37" i="21"/>
  <c r="Q37" i="21"/>
  <c r="P37" i="21"/>
  <c r="E37" i="21"/>
  <c r="S36" i="21"/>
  <c r="R36" i="21"/>
  <c r="Q36" i="21"/>
  <c r="P36" i="21"/>
  <c r="E36" i="21"/>
  <c r="T36" i="21" s="1"/>
  <c r="U35" i="21"/>
  <c r="T35" i="21"/>
  <c r="S35" i="21"/>
  <c r="R35" i="21"/>
  <c r="Q35" i="21"/>
  <c r="P35" i="21"/>
  <c r="E35" i="21"/>
  <c r="V33" i="21"/>
  <c r="O33" i="21"/>
  <c r="N33" i="21"/>
  <c r="M33" i="21"/>
  <c r="L33" i="21"/>
  <c r="K33" i="21"/>
  <c r="S33" i="21" s="1"/>
  <c r="J33" i="21"/>
  <c r="R33" i="21" s="1"/>
  <c r="I33" i="21"/>
  <c r="H33" i="21"/>
  <c r="G33" i="21"/>
  <c r="F33" i="21"/>
  <c r="C33" i="21"/>
  <c r="B33" i="21"/>
  <c r="S32" i="21"/>
  <c r="R32" i="21"/>
  <c r="Q32" i="21"/>
  <c r="P32" i="21"/>
  <c r="E32" i="21"/>
  <c r="V30" i="21"/>
  <c r="O30" i="21"/>
  <c r="N30" i="21"/>
  <c r="M30" i="21"/>
  <c r="L30" i="21"/>
  <c r="K30" i="21"/>
  <c r="S30" i="21" s="1"/>
  <c r="J30" i="21"/>
  <c r="R30" i="21" s="1"/>
  <c r="I30" i="21"/>
  <c r="H30" i="21"/>
  <c r="G30" i="21"/>
  <c r="F30" i="21"/>
  <c r="C30" i="21"/>
  <c r="B30" i="21"/>
  <c r="T29" i="21"/>
  <c r="S29" i="21"/>
  <c r="R29" i="21"/>
  <c r="Q29" i="21"/>
  <c r="P29" i="21"/>
  <c r="E29" i="21"/>
  <c r="U29" i="21" s="1"/>
  <c r="S28" i="21"/>
  <c r="R28" i="21"/>
  <c r="Q28" i="21"/>
  <c r="P28" i="21"/>
  <c r="E28" i="21"/>
  <c r="T28" i="21" s="1"/>
  <c r="S27" i="21"/>
  <c r="R27" i="21"/>
  <c r="Q27" i="21"/>
  <c r="P27" i="21"/>
  <c r="E27" i="21"/>
  <c r="U26" i="21"/>
  <c r="S26" i="21"/>
  <c r="R26" i="21"/>
  <c r="Q26" i="21"/>
  <c r="P26" i="21"/>
  <c r="E26" i="21"/>
  <c r="T26" i="21" s="1"/>
  <c r="V24" i="21"/>
  <c r="O24" i="21"/>
  <c r="N24" i="21"/>
  <c r="M24" i="21"/>
  <c r="L24" i="21"/>
  <c r="K24" i="21"/>
  <c r="S24" i="21" s="1"/>
  <c r="J24" i="21"/>
  <c r="R24" i="21" s="1"/>
  <c r="I24" i="21"/>
  <c r="Q24" i="21" s="1"/>
  <c r="H24" i="21"/>
  <c r="P24" i="21" s="1"/>
  <c r="G24" i="21"/>
  <c r="F24" i="21"/>
  <c r="C24" i="21"/>
  <c r="B24" i="21"/>
  <c r="T23" i="21"/>
  <c r="S23" i="21"/>
  <c r="R23" i="21"/>
  <c r="Q23" i="21"/>
  <c r="P23" i="21"/>
  <c r="E23" i="21"/>
  <c r="U23" i="21" s="1"/>
  <c r="U22" i="21"/>
  <c r="S22" i="21"/>
  <c r="R22" i="21"/>
  <c r="Q22" i="21"/>
  <c r="P22" i="21"/>
  <c r="E22" i="21"/>
  <c r="T22" i="21" s="1"/>
  <c r="S21" i="21"/>
  <c r="R21" i="21"/>
  <c r="Q21" i="21"/>
  <c r="P21" i="21"/>
  <c r="E21" i="21"/>
  <c r="S20" i="21"/>
  <c r="R20" i="21"/>
  <c r="Q20" i="21"/>
  <c r="P20" i="21"/>
  <c r="E20" i="21"/>
  <c r="U19" i="21"/>
  <c r="S19" i="21"/>
  <c r="R19" i="21"/>
  <c r="Q19" i="21"/>
  <c r="P19" i="21"/>
  <c r="E19" i="21"/>
  <c r="T19" i="21" s="1"/>
  <c r="U18" i="21"/>
  <c r="S18" i="21"/>
  <c r="R18" i="21"/>
  <c r="Q18" i="21"/>
  <c r="P18" i="21"/>
  <c r="E18" i="21"/>
  <c r="T18" i="21" s="1"/>
  <c r="S17" i="21"/>
  <c r="R17" i="21"/>
  <c r="Q17" i="21"/>
  <c r="P17" i="21"/>
  <c r="E17" i="21"/>
  <c r="V15" i="21"/>
  <c r="O15" i="21"/>
  <c r="N15" i="21"/>
  <c r="M15" i="21"/>
  <c r="L15" i="21"/>
  <c r="K15" i="21"/>
  <c r="J15" i="21"/>
  <c r="R15" i="21" s="1"/>
  <c r="I15" i="21"/>
  <c r="H15" i="21"/>
  <c r="G15" i="21"/>
  <c r="F15" i="21"/>
  <c r="E15" i="21"/>
  <c r="C15" i="21"/>
  <c r="B15" i="21"/>
  <c r="S14" i="21"/>
  <c r="R14" i="21"/>
  <c r="Q14" i="21"/>
  <c r="P14" i="21"/>
  <c r="E14" i="21"/>
  <c r="S13" i="21"/>
  <c r="R13" i="21"/>
  <c r="Q13" i="21"/>
  <c r="P13" i="21"/>
  <c r="E13" i="21"/>
  <c r="U12" i="21"/>
  <c r="S12" i="21"/>
  <c r="R12" i="21"/>
  <c r="Q12" i="21"/>
  <c r="P12" i="21"/>
  <c r="E12" i="21"/>
  <c r="T12" i="21" s="1"/>
  <c r="U11" i="21"/>
  <c r="T11" i="21"/>
  <c r="S11" i="21"/>
  <c r="R11" i="21"/>
  <c r="Q11" i="21"/>
  <c r="P11" i="21"/>
  <c r="E11" i="21"/>
  <c r="S10" i="21"/>
  <c r="R10" i="21"/>
  <c r="Q10" i="21"/>
  <c r="U10" i="21" s="1"/>
  <c r="P10" i="21"/>
  <c r="E10" i="21"/>
  <c r="T10" i="21" s="1"/>
  <c r="S9" i="21"/>
  <c r="R9" i="21"/>
  <c r="Q9" i="21"/>
  <c r="P9" i="21"/>
  <c r="E9" i="21"/>
  <c r="T9" i="21" s="1"/>
  <c r="S94" i="20"/>
  <c r="R94" i="20"/>
  <c r="Q94" i="20"/>
  <c r="P94" i="20"/>
  <c r="E94" i="20"/>
  <c r="U93" i="20"/>
  <c r="S93" i="20"/>
  <c r="R93" i="20"/>
  <c r="Q93" i="20"/>
  <c r="P93" i="20"/>
  <c r="E93" i="20"/>
  <c r="T93" i="20" s="1"/>
  <c r="U92" i="20"/>
  <c r="S92" i="20"/>
  <c r="R92" i="20"/>
  <c r="Q92" i="20"/>
  <c r="P92" i="20"/>
  <c r="E92" i="20"/>
  <c r="T92" i="20" s="1"/>
  <c r="S91" i="20"/>
  <c r="R91" i="20"/>
  <c r="Q91" i="20"/>
  <c r="P91" i="20"/>
  <c r="E91" i="20"/>
  <c r="U90" i="20"/>
  <c r="S90" i="20"/>
  <c r="R90" i="20"/>
  <c r="Q90" i="20"/>
  <c r="P90" i="20"/>
  <c r="E90" i="20"/>
  <c r="T90" i="20" s="1"/>
  <c r="T89" i="20"/>
  <c r="S89" i="20"/>
  <c r="R89" i="20"/>
  <c r="Q89" i="20"/>
  <c r="P89" i="20"/>
  <c r="E89" i="20"/>
  <c r="U89" i="20" s="1"/>
  <c r="S88" i="20"/>
  <c r="R88" i="20"/>
  <c r="Q88" i="20"/>
  <c r="P88" i="20"/>
  <c r="E88" i="20"/>
  <c r="U88" i="20" s="1"/>
  <c r="S87" i="20"/>
  <c r="R87" i="20"/>
  <c r="Q87" i="20"/>
  <c r="P87" i="20"/>
  <c r="E87" i="20"/>
  <c r="V73" i="20"/>
  <c r="O73" i="20"/>
  <c r="N73" i="20"/>
  <c r="M73" i="20"/>
  <c r="L73" i="20"/>
  <c r="K73" i="20"/>
  <c r="S73" i="20" s="1"/>
  <c r="J73" i="20"/>
  <c r="R73" i="20" s="1"/>
  <c r="I73" i="20"/>
  <c r="Q73" i="20" s="1"/>
  <c r="H73" i="20"/>
  <c r="G73" i="20"/>
  <c r="F73" i="20"/>
  <c r="C73" i="20"/>
  <c r="B73" i="20"/>
  <c r="V72" i="20"/>
  <c r="S72" i="20"/>
  <c r="O72" i="20"/>
  <c r="N72" i="20"/>
  <c r="M72" i="20"/>
  <c r="L72" i="20"/>
  <c r="K72" i="20"/>
  <c r="J72" i="20"/>
  <c r="I72" i="20"/>
  <c r="H72" i="20"/>
  <c r="P72" i="20" s="1"/>
  <c r="G72" i="20"/>
  <c r="F72" i="20"/>
  <c r="C72" i="20"/>
  <c r="B72" i="20"/>
  <c r="V71" i="20"/>
  <c r="O71" i="20"/>
  <c r="N71" i="20"/>
  <c r="M71" i="20"/>
  <c r="L71" i="20"/>
  <c r="R71" i="20" s="1"/>
  <c r="K71" i="20"/>
  <c r="S71" i="20" s="1"/>
  <c r="J71" i="20"/>
  <c r="I71" i="20"/>
  <c r="H71" i="20"/>
  <c r="G71" i="20"/>
  <c r="F71" i="20"/>
  <c r="C71" i="20"/>
  <c r="E71" i="20" s="1"/>
  <c r="B71" i="20"/>
  <c r="S70" i="20"/>
  <c r="R70" i="20"/>
  <c r="Q70" i="20"/>
  <c r="P70" i="20"/>
  <c r="E70" i="20"/>
  <c r="T69" i="20"/>
  <c r="S69" i="20"/>
  <c r="R69" i="20"/>
  <c r="Q69" i="20"/>
  <c r="P69" i="20"/>
  <c r="E69" i="20"/>
  <c r="V67" i="20"/>
  <c r="R67" i="20"/>
  <c r="O67" i="20"/>
  <c r="N67" i="20"/>
  <c r="M67" i="20"/>
  <c r="L67" i="20"/>
  <c r="K67" i="20"/>
  <c r="S67" i="20" s="1"/>
  <c r="J67" i="20"/>
  <c r="I67" i="20"/>
  <c r="H67" i="20"/>
  <c r="G67" i="20"/>
  <c r="F67" i="20"/>
  <c r="C67" i="20"/>
  <c r="B67" i="20"/>
  <c r="V66" i="20"/>
  <c r="O66" i="20"/>
  <c r="N66" i="20"/>
  <c r="M66" i="20"/>
  <c r="L66" i="20"/>
  <c r="K66" i="20"/>
  <c r="S66" i="20" s="1"/>
  <c r="J66" i="20"/>
  <c r="R66" i="20" s="1"/>
  <c r="I66" i="20"/>
  <c r="H66" i="20"/>
  <c r="G66" i="20"/>
  <c r="F66" i="20"/>
  <c r="C66" i="20"/>
  <c r="B66" i="20"/>
  <c r="S65" i="20"/>
  <c r="R65" i="20"/>
  <c r="Q65" i="20"/>
  <c r="P65" i="20"/>
  <c r="E65" i="20"/>
  <c r="S64" i="20"/>
  <c r="R64" i="20"/>
  <c r="Q64" i="20"/>
  <c r="P64" i="20"/>
  <c r="E64" i="20"/>
  <c r="T64" i="20" s="1"/>
  <c r="U63" i="20"/>
  <c r="S63" i="20"/>
  <c r="R63" i="20"/>
  <c r="Q63" i="20"/>
  <c r="P63" i="20"/>
  <c r="E63" i="20"/>
  <c r="T63" i="20" s="1"/>
  <c r="S62" i="20"/>
  <c r="R62" i="20"/>
  <c r="Q62" i="20"/>
  <c r="P62" i="20"/>
  <c r="E62" i="20"/>
  <c r="U62" i="20" s="1"/>
  <c r="S61" i="20"/>
  <c r="R61" i="20"/>
  <c r="Q61" i="20"/>
  <c r="P61" i="20"/>
  <c r="E61" i="20"/>
  <c r="V59" i="20"/>
  <c r="O59" i="20"/>
  <c r="N59" i="20"/>
  <c r="M59" i="20"/>
  <c r="L59" i="20"/>
  <c r="K59" i="20"/>
  <c r="S59" i="20" s="1"/>
  <c r="J59" i="20"/>
  <c r="R59" i="20" s="1"/>
  <c r="I59" i="20"/>
  <c r="H59" i="20"/>
  <c r="G59" i="20"/>
  <c r="F59" i="20"/>
  <c r="C59" i="20"/>
  <c r="E59" i="20" s="1"/>
  <c r="B59" i="20"/>
  <c r="S58" i="20"/>
  <c r="R58" i="20"/>
  <c r="Q58" i="20"/>
  <c r="P58" i="20"/>
  <c r="E58" i="20"/>
  <c r="S57" i="20"/>
  <c r="R57" i="20"/>
  <c r="Q57" i="20"/>
  <c r="P57" i="20"/>
  <c r="E57" i="20"/>
  <c r="T57" i="20" s="1"/>
  <c r="U56" i="20"/>
  <c r="S56" i="20"/>
  <c r="R56" i="20"/>
  <c r="Q56" i="20"/>
  <c r="P56" i="20"/>
  <c r="E56" i="20"/>
  <c r="T56" i="20" s="1"/>
  <c r="S55" i="20"/>
  <c r="R55" i="20"/>
  <c r="Q55" i="20"/>
  <c r="P55" i="20"/>
  <c r="E55" i="20"/>
  <c r="V53" i="20"/>
  <c r="O53" i="20"/>
  <c r="N53" i="20"/>
  <c r="M53" i="20"/>
  <c r="L53" i="20"/>
  <c r="K53" i="20"/>
  <c r="S53" i="20" s="1"/>
  <c r="J53" i="20"/>
  <c r="R53" i="20" s="1"/>
  <c r="I53" i="20"/>
  <c r="H53" i="20"/>
  <c r="G53" i="20"/>
  <c r="F53" i="20"/>
  <c r="C53" i="20"/>
  <c r="B53" i="20"/>
  <c r="E53" i="20" s="1"/>
  <c r="U52" i="20"/>
  <c r="T52" i="20"/>
  <c r="S52" i="20"/>
  <c r="R52" i="20"/>
  <c r="Q52" i="20"/>
  <c r="P52" i="20"/>
  <c r="E52" i="20"/>
  <c r="S51" i="20"/>
  <c r="R51" i="20"/>
  <c r="Q51" i="20"/>
  <c r="U51" i="20" s="1"/>
  <c r="P51" i="20"/>
  <c r="E51" i="20"/>
  <c r="T51" i="20" s="1"/>
  <c r="S50" i="20"/>
  <c r="R50" i="20"/>
  <c r="Q50" i="20"/>
  <c r="P50" i="20"/>
  <c r="E50" i="20"/>
  <c r="S49" i="20"/>
  <c r="R49" i="20"/>
  <c r="Q49" i="20"/>
  <c r="P49" i="20"/>
  <c r="E49" i="20"/>
  <c r="U48" i="20"/>
  <c r="S48" i="20"/>
  <c r="R48" i="20"/>
  <c r="Q48" i="20"/>
  <c r="P48" i="20"/>
  <c r="E48" i="20"/>
  <c r="T48" i="20" s="1"/>
  <c r="S47" i="20"/>
  <c r="R47" i="20"/>
  <c r="Q47" i="20"/>
  <c r="P47" i="20"/>
  <c r="E47" i="20"/>
  <c r="U47" i="20" s="1"/>
  <c r="S46" i="20"/>
  <c r="R46" i="20"/>
  <c r="Q46" i="20"/>
  <c r="P46" i="20"/>
  <c r="E46" i="20"/>
  <c r="T45" i="20"/>
  <c r="S45" i="20"/>
  <c r="R45" i="20"/>
  <c r="Q45" i="20"/>
  <c r="P45" i="20"/>
  <c r="E45" i="20"/>
  <c r="U45" i="20" s="1"/>
  <c r="T44" i="20"/>
  <c r="S44" i="20"/>
  <c r="R44" i="20"/>
  <c r="Q44" i="20"/>
  <c r="P44" i="20"/>
  <c r="E44" i="20"/>
  <c r="S43" i="20"/>
  <c r="R43" i="20"/>
  <c r="Q43" i="20"/>
  <c r="P43" i="20"/>
  <c r="E43" i="20"/>
  <c r="U43" i="20" s="1"/>
  <c r="S42" i="20"/>
  <c r="R42" i="20"/>
  <c r="Q42" i="20"/>
  <c r="P42" i="20"/>
  <c r="E42" i="20"/>
  <c r="V40" i="20"/>
  <c r="O40" i="20"/>
  <c r="N40" i="20"/>
  <c r="M40" i="20"/>
  <c r="L40" i="20"/>
  <c r="K40" i="20"/>
  <c r="S40" i="20" s="1"/>
  <c r="J40" i="20"/>
  <c r="R40" i="20" s="1"/>
  <c r="I40" i="20"/>
  <c r="H40" i="20"/>
  <c r="G40" i="20"/>
  <c r="F40" i="20"/>
  <c r="C40" i="20"/>
  <c r="B40" i="20"/>
  <c r="E40" i="20" s="1"/>
  <c r="U39" i="20"/>
  <c r="S39" i="20"/>
  <c r="R39" i="20"/>
  <c r="Q39" i="20"/>
  <c r="P39" i="20"/>
  <c r="E39" i="20"/>
  <c r="T39" i="20" s="1"/>
  <c r="T38" i="20"/>
  <c r="S38" i="20"/>
  <c r="R38" i="20"/>
  <c r="Q38" i="20"/>
  <c r="P38" i="20"/>
  <c r="E38" i="20"/>
  <c r="U38" i="20" s="1"/>
  <c r="S37" i="20"/>
  <c r="R37" i="20"/>
  <c r="Q37" i="20"/>
  <c r="P37" i="20"/>
  <c r="E37" i="20"/>
  <c r="S36" i="20"/>
  <c r="R36" i="20"/>
  <c r="Q36" i="20"/>
  <c r="P36" i="20"/>
  <c r="E36" i="20"/>
  <c r="U35" i="20"/>
  <c r="T35" i="20"/>
  <c r="S35" i="20"/>
  <c r="R35" i="20"/>
  <c r="Q35" i="20"/>
  <c r="P35" i="20"/>
  <c r="E35" i="20"/>
  <c r="V33" i="20"/>
  <c r="S33" i="20"/>
  <c r="R33" i="20"/>
  <c r="O33" i="20"/>
  <c r="N33" i="20"/>
  <c r="M33" i="20"/>
  <c r="L33" i="20"/>
  <c r="K33" i="20"/>
  <c r="J33" i="20"/>
  <c r="I33" i="20"/>
  <c r="Q33" i="20" s="1"/>
  <c r="H33" i="20"/>
  <c r="P33" i="20" s="1"/>
  <c r="G33" i="20"/>
  <c r="F33" i="20"/>
  <c r="C33" i="20"/>
  <c r="E33" i="20" s="1"/>
  <c r="B33" i="20"/>
  <c r="S32" i="20"/>
  <c r="R32" i="20"/>
  <c r="Q32" i="20"/>
  <c r="P32" i="20"/>
  <c r="E32" i="20"/>
  <c r="V30" i="20"/>
  <c r="O30" i="20"/>
  <c r="N30" i="20"/>
  <c r="M30" i="20"/>
  <c r="L30" i="20"/>
  <c r="K30" i="20"/>
  <c r="S30" i="20" s="1"/>
  <c r="J30" i="20"/>
  <c r="R30" i="20" s="1"/>
  <c r="I30" i="20"/>
  <c r="H30" i="20"/>
  <c r="G30" i="20"/>
  <c r="F30" i="20"/>
  <c r="C30" i="20"/>
  <c r="B30" i="20"/>
  <c r="E30" i="20" s="1"/>
  <c r="S29" i="20"/>
  <c r="R29" i="20"/>
  <c r="Q29" i="20"/>
  <c r="P29" i="20"/>
  <c r="E29" i="20"/>
  <c r="S28" i="20"/>
  <c r="R28" i="20"/>
  <c r="Q28" i="20"/>
  <c r="P28" i="20"/>
  <c r="E28" i="20"/>
  <c r="U27" i="20"/>
  <c r="S27" i="20"/>
  <c r="R27" i="20"/>
  <c r="Q27" i="20"/>
  <c r="P27" i="20"/>
  <c r="E27" i="20"/>
  <c r="T27" i="20" s="1"/>
  <c r="S26" i="20"/>
  <c r="R26" i="20"/>
  <c r="Q26" i="20"/>
  <c r="P26" i="20"/>
  <c r="E26" i="20"/>
  <c r="V24" i="20"/>
  <c r="O24" i="20"/>
  <c r="N24" i="20"/>
  <c r="M24" i="20"/>
  <c r="L24" i="20"/>
  <c r="K24" i="20"/>
  <c r="S24" i="20" s="1"/>
  <c r="J24" i="20"/>
  <c r="R24" i="20" s="1"/>
  <c r="I24" i="20"/>
  <c r="H24" i="20"/>
  <c r="G24" i="20"/>
  <c r="F24" i="20"/>
  <c r="C24" i="20"/>
  <c r="B24" i="20"/>
  <c r="U23" i="20"/>
  <c r="T23" i="20"/>
  <c r="S23" i="20"/>
  <c r="R23" i="20"/>
  <c r="Q23" i="20"/>
  <c r="P23" i="20"/>
  <c r="E23" i="20"/>
  <c r="T22" i="20"/>
  <c r="S22" i="20"/>
  <c r="R22" i="20"/>
  <c r="Q22" i="20"/>
  <c r="P22" i="20"/>
  <c r="E22" i="20"/>
  <c r="U22" i="20" s="1"/>
  <c r="S21" i="20"/>
  <c r="R21" i="20"/>
  <c r="Q21" i="20"/>
  <c r="P21" i="20"/>
  <c r="E21" i="20"/>
  <c r="T21" i="20" s="1"/>
  <c r="S20" i="20"/>
  <c r="R20" i="20"/>
  <c r="Q20" i="20"/>
  <c r="P20" i="20"/>
  <c r="E20" i="20"/>
  <c r="T20" i="20" s="1"/>
  <c r="U19" i="20"/>
  <c r="S19" i="20"/>
  <c r="R19" i="20"/>
  <c r="Q19" i="20"/>
  <c r="P19" i="20"/>
  <c r="E19" i="20"/>
  <c r="T19" i="20" s="1"/>
  <c r="S18" i="20"/>
  <c r="R18" i="20"/>
  <c r="Q18" i="20"/>
  <c r="P18" i="20"/>
  <c r="E18" i="20"/>
  <c r="S17" i="20"/>
  <c r="R17" i="20"/>
  <c r="Q17" i="20"/>
  <c r="P17" i="20"/>
  <c r="E17" i="20"/>
  <c r="V15" i="20"/>
  <c r="O15" i="20"/>
  <c r="N15" i="20"/>
  <c r="M15" i="20"/>
  <c r="L15" i="20"/>
  <c r="K15" i="20"/>
  <c r="S15" i="20" s="1"/>
  <c r="J15" i="20"/>
  <c r="R15" i="20" s="1"/>
  <c r="I15" i="20"/>
  <c r="Q15" i="20" s="1"/>
  <c r="H15" i="20"/>
  <c r="G15" i="20"/>
  <c r="F15" i="20"/>
  <c r="C15" i="20"/>
  <c r="B15" i="20"/>
  <c r="E15" i="20" s="1"/>
  <c r="T14" i="20"/>
  <c r="S14" i="20"/>
  <c r="R14" i="20"/>
  <c r="Q14" i="20"/>
  <c r="P14" i="20"/>
  <c r="E14" i="20"/>
  <c r="U14" i="20" s="1"/>
  <c r="S13" i="20"/>
  <c r="R13" i="20"/>
  <c r="Q13" i="20"/>
  <c r="P13" i="20"/>
  <c r="E13" i="20"/>
  <c r="S12" i="20"/>
  <c r="R12" i="20"/>
  <c r="Q12" i="20"/>
  <c r="P12" i="20"/>
  <c r="E12" i="20"/>
  <c r="T11" i="20"/>
  <c r="S11" i="20"/>
  <c r="R11" i="20"/>
  <c r="Q11" i="20"/>
  <c r="P11" i="20"/>
  <c r="E11" i="20"/>
  <c r="U11" i="20" s="1"/>
  <c r="S10" i="20"/>
  <c r="R10" i="20"/>
  <c r="Q10" i="20"/>
  <c r="P10" i="20"/>
  <c r="E10" i="20"/>
  <c r="T10" i="20" s="1"/>
  <c r="S9" i="20"/>
  <c r="R9" i="20"/>
  <c r="Q9" i="20"/>
  <c r="P9" i="20"/>
  <c r="E9" i="20"/>
  <c r="U9" i="20" s="1"/>
  <c r="S94" i="19"/>
  <c r="R94" i="19"/>
  <c r="Q94" i="19"/>
  <c r="P94" i="19"/>
  <c r="E94" i="19"/>
  <c r="S93" i="19"/>
  <c r="R93" i="19"/>
  <c r="Q93" i="19"/>
  <c r="P93" i="19"/>
  <c r="E93" i="19"/>
  <c r="T92" i="19"/>
  <c r="S92" i="19"/>
  <c r="R92" i="19"/>
  <c r="Q92" i="19"/>
  <c r="P92" i="19"/>
  <c r="E92" i="19"/>
  <c r="U92" i="19" s="1"/>
  <c r="S91" i="19"/>
  <c r="R91" i="19"/>
  <c r="Q91" i="19"/>
  <c r="P91" i="19"/>
  <c r="E91" i="19"/>
  <c r="S90" i="19"/>
  <c r="R90" i="19"/>
  <c r="Q90" i="19"/>
  <c r="P90" i="19"/>
  <c r="E90" i="19"/>
  <c r="S89" i="19"/>
  <c r="R89" i="19"/>
  <c r="Q89" i="19"/>
  <c r="P89" i="19"/>
  <c r="E89" i="19"/>
  <c r="S88" i="19"/>
  <c r="R88" i="19"/>
  <c r="Q88" i="19"/>
  <c r="P88" i="19"/>
  <c r="E88" i="19"/>
  <c r="T88" i="19" s="1"/>
  <c r="U87" i="19"/>
  <c r="S87" i="19"/>
  <c r="R87" i="19"/>
  <c r="Q87" i="19"/>
  <c r="P87" i="19"/>
  <c r="E87" i="19"/>
  <c r="T87" i="19" s="1"/>
  <c r="V73" i="19"/>
  <c r="O73" i="19"/>
  <c r="N73" i="19"/>
  <c r="M73" i="19"/>
  <c r="S73" i="19" s="1"/>
  <c r="L73" i="19"/>
  <c r="K73" i="19"/>
  <c r="J73" i="19"/>
  <c r="I73" i="19"/>
  <c r="H73" i="19"/>
  <c r="G73" i="19"/>
  <c r="F73" i="19"/>
  <c r="C73" i="19"/>
  <c r="B73" i="19"/>
  <c r="V72" i="19"/>
  <c r="O72" i="19"/>
  <c r="N72" i="19"/>
  <c r="M72" i="19"/>
  <c r="L72" i="19"/>
  <c r="K72" i="19"/>
  <c r="S72" i="19" s="1"/>
  <c r="J72" i="19"/>
  <c r="R72" i="19" s="1"/>
  <c r="I72" i="19"/>
  <c r="H72" i="19"/>
  <c r="G72" i="19"/>
  <c r="F72" i="19"/>
  <c r="C72" i="19"/>
  <c r="B72" i="19"/>
  <c r="V71" i="19"/>
  <c r="O71" i="19"/>
  <c r="N71" i="19"/>
  <c r="M71" i="19"/>
  <c r="L71" i="19"/>
  <c r="K71" i="19"/>
  <c r="S71" i="19" s="1"/>
  <c r="J71" i="19"/>
  <c r="R71" i="19" s="1"/>
  <c r="I71" i="19"/>
  <c r="H71" i="19"/>
  <c r="G71" i="19"/>
  <c r="F71" i="19"/>
  <c r="C71" i="19"/>
  <c r="B71" i="19"/>
  <c r="S70" i="19"/>
  <c r="R70" i="19"/>
  <c r="Q70" i="19"/>
  <c r="P70" i="19"/>
  <c r="E70" i="19"/>
  <c r="S69" i="19"/>
  <c r="R69" i="19"/>
  <c r="Q69" i="19"/>
  <c r="P69" i="19"/>
  <c r="E69" i="19"/>
  <c r="V67" i="19"/>
  <c r="O67" i="19"/>
  <c r="N67" i="19"/>
  <c r="M67" i="19"/>
  <c r="L67" i="19"/>
  <c r="K67" i="19"/>
  <c r="J67" i="19"/>
  <c r="I67" i="19"/>
  <c r="H67" i="19"/>
  <c r="G67" i="19"/>
  <c r="F67" i="19"/>
  <c r="C67" i="19"/>
  <c r="B67" i="19"/>
  <c r="E67" i="19" s="1"/>
  <c r="V66" i="19"/>
  <c r="O66" i="19"/>
  <c r="N66" i="19"/>
  <c r="M66" i="19"/>
  <c r="L66" i="19"/>
  <c r="K66" i="19"/>
  <c r="S66" i="19" s="1"/>
  <c r="J66" i="19"/>
  <c r="R66" i="19" s="1"/>
  <c r="I66" i="19"/>
  <c r="H66" i="19"/>
  <c r="G66" i="19"/>
  <c r="F66" i="19"/>
  <c r="C66" i="19"/>
  <c r="B66" i="19"/>
  <c r="E66" i="19" s="1"/>
  <c r="U65" i="19"/>
  <c r="S65" i="19"/>
  <c r="R65" i="19"/>
  <c r="Q65" i="19"/>
  <c r="P65" i="19"/>
  <c r="E65" i="19"/>
  <c r="T65" i="19" s="1"/>
  <c r="U64" i="19"/>
  <c r="T64" i="19"/>
  <c r="S64" i="19"/>
  <c r="R64" i="19"/>
  <c r="Q64" i="19"/>
  <c r="P64" i="19"/>
  <c r="E64" i="19"/>
  <c r="S63" i="19"/>
  <c r="R63" i="19"/>
  <c r="Q63" i="19"/>
  <c r="P63" i="19"/>
  <c r="E63" i="19"/>
  <c r="S62" i="19"/>
  <c r="R62" i="19"/>
  <c r="Q62" i="19"/>
  <c r="P62" i="19"/>
  <c r="E62" i="19"/>
  <c r="S61" i="19"/>
  <c r="R61" i="19"/>
  <c r="Q61" i="19"/>
  <c r="P61" i="19"/>
  <c r="E61" i="19"/>
  <c r="V59" i="19"/>
  <c r="O59" i="19"/>
  <c r="N59" i="19"/>
  <c r="M59" i="19"/>
  <c r="L59" i="19"/>
  <c r="K59" i="19"/>
  <c r="S59" i="19" s="1"/>
  <c r="J59" i="19"/>
  <c r="R59" i="19" s="1"/>
  <c r="I59" i="19"/>
  <c r="H59" i="19"/>
  <c r="G59" i="19"/>
  <c r="F59" i="19"/>
  <c r="C59" i="19"/>
  <c r="B59" i="19"/>
  <c r="S58" i="19"/>
  <c r="R58" i="19"/>
  <c r="Q58" i="19"/>
  <c r="P58" i="19"/>
  <c r="E58" i="19"/>
  <c r="U57" i="19"/>
  <c r="S57" i="19"/>
  <c r="R57" i="19"/>
  <c r="Q57" i="19"/>
  <c r="P57" i="19"/>
  <c r="E57" i="19"/>
  <c r="T57" i="19" s="1"/>
  <c r="S56" i="19"/>
  <c r="R56" i="19"/>
  <c r="Q56" i="19"/>
  <c r="P56" i="19"/>
  <c r="E56" i="19"/>
  <c r="U56" i="19" s="1"/>
  <c r="S55" i="19"/>
  <c r="R55" i="19"/>
  <c r="Q55" i="19"/>
  <c r="P55" i="19"/>
  <c r="E55" i="19"/>
  <c r="U55" i="19" s="1"/>
  <c r="V53" i="19"/>
  <c r="O53" i="19"/>
  <c r="N53" i="19"/>
  <c r="M53" i="19"/>
  <c r="L53" i="19"/>
  <c r="K53" i="19"/>
  <c r="S53" i="19" s="1"/>
  <c r="J53" i="19"/>
  <c r="R53" i="19" s="1"/>
  <c r="I53" i="19"/>
  <c r="Q53" i="19" s="1"/>
  <c r="H53" i="19"/>
  <c r="G53" i="19"/>
  <c r="F53" i="19"/>
  <c r="C53" i="19"/>
  <c r="B53" i="19"/>
  <c r="S52" i="19"/>
  <c r="R52" i="19"/>
  <c r="Q52" i="19"/>
  <c r="P52" i="19"/>
  <c r="E52" i="19"/>
  <c r="U51" i="19"/>
  <c r="S51" i="19"/>
  <c r="R51" i="19"/>
  <c r="Q51" i="19"/>
  <c r="P51" i="19"/>
  <c r="E51" i="19"/>
  <c r="T51" i="19" s="1"/>
  <c r="T50" i="19"/>
  <c r="S50" i="19"/>
  <c r="R50" i="19"/>
  <c r="Q50" i="19"/>
  <c r="P50" i="19"/>
  <c r="E50" i="19"/>
  <c r="U50" i="19" s="1"/>
  <c r="S49" i="19"/>
  <c r="R49" i="19"/>
  <c r="Q49" i="19"/>
  <c r="P49" i="19"/>
  <c r="E49" i="19"/>
  <c r="U49" i="19" s="1"/>
  <c r="S48" i="19"/>
  <c r="R48" i="19"/>
  <c r="Q48" i="19"/>
  <c r="P48" i="19"/>
  <c r="E48" i="19"/>
  <c r="U48" i="19" s="1"/>
  <c r="S47" i="19"/>
  <c r="R47" i="19"/>
  <c r="Q47" i="19"/>
  <c r="P47" i="19"/>
  <c r="E47" i="19"/>
  <c r="U46" i="19"/>
  <c r="S46" i="19"/>
  <c r="R46" i="19"/>
  <c r="Q46" i="19"/>
  <c r="P46" i="19"/>
  <c r="E46" i="19"/>
  <c r="T46" i="19" s="1"/>
  <c r="S45" i="19"/>
  <c r="R45" i="19"/>
  <c r="Q45" i="19"/>
  <c r="P45" i="19"/>
  <c r="E45" i="19"/>
  <c r="U45" i="19" s="1"/>
  <c r="S44" i="19"/>
  <c r="R44" i="19"/>
  <c r="Q44" i="19"/>
  <c r="P44" i="19"/>
  <c r="E44" i="19"/>
  <c r="U44" i="19" s="1"/>
  <c r="S43" i="19"/>
  <c r="R43" i="19"/>
  <c r="Q43" i="19"/>
  <c r="P43" i="19"/>
  <c r="E43" i="19"/>
  <c r="U43" i="19" s="1"/>
  <c r="T42" i="19"/>
  <c r="S42" i="19"/>
  <c r="R42" i="19"/>
  <c r="Q42" i="19"/>
  <c r="P42" i="19"/>
  <c r="E42" i="19"/>
  <c r="U42" i="19" s="1"/>
  <c r="V40" i="19"/>
  <c r="O40" i="19"/>
  <c r="N40" i="19"/>
  <c r="M40" i="19"/>
  <c r="L40" i="19"/>
  <c r="K40" i="19"/>
  <c r="S40" i="19" s="1"/>
  <c r="J40" i="19"/>
  <c r="R40" i="19" s="1"/>
  <c r="I40" i="19"/>
  <c r="H40" i="19"/>
  <c r="G40" i="19"/>
  <c r="F40" i="19"/>
  <c r="C40" i="19"/>
  <c r="B40" i="19"/>
  <c r="E40" i="19" s="1"/>
  <c r="S39" i="19"/>
  <c r="R39" i="19"/>
  <c r="Q39" i="19"/>
  <c r="P39" i="19"/>
  <c r="E39" i="19"/>
  <c r="T39" i="19" s="1"/>
  <c r="S38" i="19"/>
  <c r="R38" i="19"/>
  <c r="Q38" i="19"/>
  <c r="P38" i="19"/>
  <c r="E38" i="19"/>
  <c r="T38" i="19" s="1"/>
  <c r="U37" i="19"/>
  <c r="S37" i="19"/>
  <c r="R37" i="19"/>
  <c r="Q37" i="19"/>
  <c r="P37" i="19"/>
  <c r="E37" i="19"/>
  <c r="T37" i="19" s="1"/>
  <c r="S36" i="19"/>
  <c r="R36" i="19"/>
  <c r="Q36" i="19"/>
  <c r="P36" i="19"/>
  <c r="E36" i="19"/>
  <c r="S35" i="19"/>
  <c r="R35" i="19"/>
  <c r="Q35" i="19"/>
  <c r="P35" i="19"/>
  <c r="E35" i="19"/>
  <c r="T35" i="19" s="1"/>
  <c r="V33" i="19"/>
  <c r="O33" i="19"/>
  <c r="N33" i="19"/>
  <c r="M33" i="19"/>
  <c r="L33" i="19"/>
  <c r="R33" i="19" s="1"/>
  <c r="K33" i="19"/>
  <c r="S33" i="19" s="1"/>
  <c r="J33" i="19"/>
  <c r="I33" i="19"/>
  <c r="H33" i="19"/>
  <c r="G33" i="19"/>
  <c r="F33" i="19"/>
  <c r="C33" i="19"/>
  <c r="B33" i="19"/>
  <c r="E33" i="19" s="1"/>
  <c r="S32" i="19"/>
  <c r="R32" i="19"/>
  <c r="Q32" i="19"/>
  <c r="P32" i="19"/>
  <c r="E32" i="19"/>
  <c r="V30" i="19"/>
  <c r="O30" i="19"/>
  <c r="N30" i="19"/>
  <c r="M30" i="19"/>
  <c r="L30" i="19"/>
  <c r="K30" i="19"/>
  <c r="S30" i="19" s="1"/>
  <c r="J30" i="19"/>
  <c r="R30" i="19" s="1"/>
  <c r="I30" i="19"/>
  <c r="H30" i="19"/>
  <c r="G30" i="19"/>
  <c r="F30" i="19"/>
  <c r="C30" i="19"/>
  <c r="B30" i="19"/>
  <c r="E30" i="19" s="1"/>
  <c r="U29" i="19"/>
  <c r="T29" i="19"/>
  <c r="S29" i="19"/>
  <c r="R29" i="19"/>
  <c r="Q29" i="19"/>
  <c r="P29" i="19"/>
  <c r="E29" i="19"/>
  <c r="S28" i="19"/>
  <c r="R28" i="19"/>
  <c r="Q28" i="19"/>
  <c r="P28" i="19"/>
  <c r="E28" i="19"/>
  <c r="U28" i="19" s="1"/>
  <c r="S27" i="19"/>
  <c r="R27" i="19"/>
  <c r="Q27" i="19"/>
  <c r="P27" i="19"/>
  <c r="E27" i="19"/>
  <c r="U27" i="19" s="1"/>
  <c r="S26" i="19"/>
  <c r="R26" i="19"/>
  <c r="Q26" i="19"/>
  <c r="P26" i="19"/>
  <c r="E26" i="19"/>
  <c r="V24" i="19"/>
  <c r="O24" i="19"/>
  <c r="N24" i="19"/>
  <c r="M24" i="19"/>
  <c r="L24" i="19"/>
  <c r="K24" i="19"/>
  <c r="S24" i="19" s="1"/>
  <c r="J24" i="19"/>
  <c r="R24" i="19" s="1"/>
  <c r="I24" i="19"/>
  <c r="H24" i="19"/>
  <c r="G24" i="19"/>
  <c r="F24" i="19"/>
  <c r="E24" i="19"/>
  <c r="C24" i="19"/>
  <c r="B24" i="19"/>
  <c r="S23" i="19"/>
  <c r="R23" i="19"/>
  <c r="Q23" i="19"/>
  <c r="P23" i="19"/>
  <c r="E23" i="19"/>
  <c r="S22" i="19"/>
  <c r="R22" i="19"/>
  <c r="Q22" i="19"/>
  <c r="P22" i="19"/>
  <c r="E22" i="19"/>
  <c r="U21" i="19"/>
  <c r="S21" i="19"/>
  <c r="R21" i="19"/>
  <c r="Q21" i="19"/>
  <c r="P21" i="19"/>
  <c r="E21" i="19"/>
  <c r="T21" i="19" s="1"/>
  <c r="U20" i="19"/>
  <c r="T20" i="19"/>
  <c r="S20" i="19"/>
  <c r="R20" i="19"/>
  <c r="Q20" i="19"/>
  <c r="P20" i="19"/>
  <c r="E20" i="19"/>
  <c r="S19" i="19"/>
  <c r="R19" i="19"/>
  <c r="Q19" i="19"/>
  <c r="P19" i="19"/>
  <c r="E19" i="19"/>
  <c r="U19" i="19" s="1"/>
  <c r="S18" i="19"/>
  <c r="R18" i="19"/>
  <c r="Q18" i="19"/>
  <c r="P18" i="19"/>
  <c r="E18" i="19"/>
  <c r="T18" i="19" s="1"/>
  <c r="S17" i="19"/>
  <c r="R17" i="19"/>
  <c r="Q17" i="19"/>
  <c r="P17" i="19"/>
  <c r="E17" i="19"/>
  <c r="V15" i="19"/>
  <c r="O15" i="19"/>
  <c r="N15" i="19"/>
  <c r="M15" i="19"/>
  <c r="L15" i="19"/>
  <c r="K15" i="19"/>
  <c r="S15" i="19" s="1"/>
  <c r="J15" i="19"/>
  <c r="R15" i="19" s="1"/>
  <c r="I15" i="19"/>
  <c r="Q15" i="19" s="1"/>
  <c r="H15" i="19"/>
  <c r="G15" i="19"/>
  <c r="F15" i="19"/>
  <c r="C15" i="19"/>
  <c r="B15" i="19"/>
  <c r="S14" i="19"/>
  <c r="R14" i="19"/>
  <c r="Q14" i="19"/>
  <c r="P14" i="19"/>
  <c r="E14" i="19"/>
  <c r="U14" i="19" s="1"/>
  <c r="S13" i="19"/>
  <c r="R13" i="19"/>
  <c r="Q13" i="19"/>
  <c r="P13" i="19"/>
  <c r="E13" i="19"/>
  <c r="U13" i="19" s="1"/>
  <c r="S12" i="19"/>
  <c r="R12" i="19"/>
  <c r="Q12" i="19"/>
  <c r="P12" i="19"/>
  <c r="E12" i="19"/>
  <c r="T11" i="19"/>
  <c r="S11" i="19"/>
  <c r="R11" i="19"/>
  <c r="Q11" i="19"/>
  <c r="P11" i="19"/>
  <c r="E11" i="19"/>
  <c r="U11" i="19" s="1"/>
  <c r="S10" i="19"/>
  <c r="R10" i="19"/>
  <c r="Q10" i="19"/>
  <c r="P10" i="19"/>
  <c r="E10" i="19"/>
  <c r="U10" i="19" s="1"/>
  <c r="S9" i="19"/>
  <c r="R9" i="19"/>
  <c r="Q9" i="19"/>
  <c r="P9" i="19"/>
  <c r="E9" i="19"/>
  <c r="U9" i="19" s="1"/>
  <c r="S94" i="18"/>
  <c r="R94" i="18"/>
  <c r="Q94" i="18"/>
  <c r="P94" i="18"/>
  <c r="E94" i="18"/>
  <c r="S93" i="18"/>
  <c r="R93" i="18"/>
  <c r="Q93" i="18"/>
  <c r="P93" i="18"/>
  <c r="E93" i="18"/>
  <c r="S92" i="18"/>
  <c r="R92" i="18"/>
  <c r="Q92" i="18"/>
  <c r="P92" i="18"/>
  <c r="E92" i="18"/>
  <c r="S91" i="18"/>
  <c r="R91" i="18"/>
  <c r="Q91" i="18"/>
  <c r="P91" i="18"/>
  <c r="E91" i="18"/>
  <c r="S90" i="18"/>
  <c r="R90" i="18"/>
  <c r="Q90" i="18"/>
  <c r="P90" i="18"/>
  <c r="E90" i="18"/>
  <c r="T89" i="18"/>
  <c r="S89" i="18"/>
  <c r="R89" i="18"/>
  <c r="Q89" i="18"/>
  <c r="P89" i="18"/>
  <c r="E89" i="18"/>
  <c r="U89" i="18" s="1"/>
  <c r="S88" i="18"/>
  <c r="R88" i="18"/>
  <c r="Q88" i="18"/>
  <c r="P88" i="18"/>
  <c r="E88" i="18"/>
  <c r="T88" i="18" s="1"/>
  <c r="S87" i="18"/>
  <c r="R87" i="18"/>
  <c r="Q87" i="18"/>
  <c r="P87" i="18"/>
  <c r="E87" i="18"/>
  <c r="V73" i="18"/>
  <c r="O73" i="18"/>
  <c r="N73" i="18"/>
  <c r="M73" i="18"/>
  <c r="L73" i="18"/>
  <c r="K73" i="18"/>
  <c r="J73" i="18"/>
  <c r="I73" i="18"/>
  <c r="H73" i="18"/>
  <c r="G73" i="18"/>
  <c r="F73" i="18"/>
  <c r="C73" i="18"/>
  <c r="B73" i="18"/>
  <c r="V72" i="18"/>
  <c r="O72" i="18"/>
  <c r="N72" i="18"/>
  <c r="M72" i="18"/>
  <c r="L72" i="18"/>
  <c r="R72" i="18" s="1"/>
  <c r="K72" i="18"/>
  <c r="S72" i="18" s="1"/>
  <c r="J72" i="18"/>
  <c r="I72" i="18"/>
  <c r="H72" i="18"/>
  <c r="G72" i="18"/>
  <c r="F72" i="18"/>
  <c r="C72" i="18"/>
  <c r="B72" i="18"/>
  <c r="E72" i="18" s="1"/>
  <c r="V71" i="18"/>
  <c r="R71" i="18"/>
  <c r="O71" i="18"/>
  <c r="N71" i="18"/>
  <c r="M71" i="18"/>
  <c r="L71" i="18"/>
  <c r="K71" i="18"/>
  <c r="S71" i="18" s="1"/>
  <c r="J71" i="18"/>
  <c r="I71" i="18"/>
  <c r="H71" i="18"/>
  <c r="G71" i="18"/>
  <c r="F71" i="18"/>
  <c r="C71" i="18"/>
  <c r="E71" i="18" s="1"/>
  <c r="B71" i="18"/>
  <c r="S70" i="18"/>
  <c r="R70" i="18"/>
  <c r="Q70" i="18"/>
  <c r="P70" i="18"/>
  <c r="E70" i="18"/>
  <c r="U70" i="18" s="1"/>
  <c r="S69" i="18"/>
  <c r="R69" i="18"/>
  <c r="Q69" i="18"/>
  <c r="P69" i="18"/>
  <c r="E69" i="18"/>
  <c r="T69" i="18" s="1"/>
  <c r="V67" i="18"/>
  <c r="O67" i="18"/>
  <c r="N67" i="18"/>
  <c r="M67" i="18"/>
  <c r="L67" i="18"/>
  <c r="K67" i="18"/>
  <c r="S67" i="18" s="1"/>
  <c r="J67" i="18"/>
  <c r="I67" i="18"/>
  <c r="H67" i="18"/>
  <c r="G67" i="18"/>
  <c r="F67" i="18"/>
  <c r="C67" i="18"/>
  <c r="B67" i="18"/>
  <c r="V66" i="18"/>
  <c r="O66" i="18"/>
  <c r="N66" i="18"/>
  <c r="M66" i="18"/>
  <c r="L66" i="18"/>
  <c r="K66" i="18"/>
  <c r="S66" i="18" s="1"/>
  <c r="J66" i="18"/>
  <c r="R66" i="18" s="1"/>
  <c r="I66" i="18"/>
  <c r="H66" i="18"/>
  <c r="G66" i="18"/>
  <c r="F66" i="18"/>
  <c r="C66" i="18"/>
  <c r="B66" i="18"/>
  <c r="S65" i="18"/>
  <c r="R65" i="18"/>
  <c r="Q65" i="18"/>
  <c r="P65" i="18"/>
  <c r="E65" i="18"/>
  <c r="U64" i="18"/>
  <c r="T64" i="18"/>
  <c r="S64" i="18"/>
  <c r="R64" i="18"/>
  <c r="Q64" i="18"/>
  <c r="P64" i="18"/>
  <c r="E64" i="18"/>
  <c r="U63" i="18"/>
  <c r="T63" i="18"/>
  <c r="S63" i="18"/>
  <c r="R63" i="18"/>
  <c r="Q63" i="18"/>
  <c r="P63" i="18"/>
  <c r="E63" i="18"/>
  <c r="S62" i="18"/>
  <c r="R62" i="18"/>
  <c r="Q62" i="18"/>
  <c r="P62" i="18"/>
  <c r="E62" i="18"/>
  <c r="U62" i="18" s="1"/>
  <c r="S61" i="18"/>
  <c r="R61" i="18"/>
  <c r="Q61" i="18"/>
  <c r="P61" i="18"/>
  <c r="E61" i="18"/>
  <c r="U61" i="18" s="1"/>
  <c r="V59" i="18"/>
  <c r="O59" i="18"/>
  <c r="N59" i="18"/>
  <c r="M59" i="18"/>
  <c r="L59" i="18"/>
  <c r="K59" i="18"/>
  <c r="S59" i="18" s="1"/>
  <c r="J59" i="18"/>
  <c r="R59" i="18" s="1"/>
  <c r="I59" i="18"/>
  <c r="H59" i="18"/>
  <c r="G59" i="18"/>
  <c r="F59" i="18"/>
  <c r="C59" i="18"/>
  <c r="B59" i="18"/>
  <c r="E59" i="18" s="1"/>
  <c r="S58" i="18"/>
  <c r="R58" i="18"/>
  <c r="Q58" i="18"/>
  <c r="P58" i="18"/>
  <c r="E58" i="18"/>
  <c r="U58" i="18" s="1"/>
  <c r="S57" i="18"/>
  <c r="R57" i="18"/>
  <c r="Q57" i="18"/>
  <c r="P57" i="18"/>
  <c r="E57" i="18"/>
  <c r="T57" i="18" s="1"/>
  <c r="S56" i="18"/>
  <c r="R56" i="18"/>
  <c r="Q56" i="18"/>
  <c r="P56" i="18"/>
  <c r="E56" i="18"/>
  <c r="S55" i="18"/>
  <c r="R55" i="18"/>
  <c r="Q55" i="18"/>
  <c r="P55" i="18"/>
  <c r="E55" i="18"/>
  <c r="V53" i="18"/>
  <c r="O53" i="18"/>
  <c r="N53" i="18"/>
  <c r="M53" i="18"/>
  <c r="L53" i="18"/>
  <c r="K53" i="18"/>
  <c r="S53" i="18" s="1"/>
  <c r="J53" i="18"/>
  <c r="R53" i="18" s="1"/>
  <c r="I53" i="18"/>
  <c r="H53" i="18"/>
  <c r="G53" i="18"/>
  <c r="F53" i="18"/>
  <c r="C53" i="18"/>
  <c r="B53" i="18"/>
  <c r="E53" i="18" s="1"/>
  <c r="S52" i="18"/>
  <c r="R52" i="18"/>
  <c r="Q52" i="18"/>
  <c r="P52" i="18"/>
  <c r="E52" i="18"/>
  <c r="S51" i="18"/>
  <c r="R51" i="18"/>
  <c r="Q51" i="18"/>
  <c r="P51" i="18"/>
  <c r="E51" i="18"/>
  <c r="S50" i="18"/>
  <c r="R50" i="18"/>
  <c r="Q50" i="18"/>
  <c r="P50" i="18"/>
  <c r="E50" i="18"/>
  <c r="S49" i="18"/>
  <c r="R49" i="18"/>
  <c r="Q49" i="18"/>
  <c r="P49" i="18"/>
  <c r="E49" i="18"/>
  <c r="U48" i="18"/>
  <c r="T48" i="18"/>
  <c r="S48" i="18"/>
  <c r="R48" i="18"/>
  <c r="Q48" i="18"/>
  <c r="P48" i="18"/>
  <c r="E48" i="18"/>
  <c r="S47" i="18"/>
  <c r="R47" i="18"/>
  <c r="Q47" i="18"/>
  <c r="P47" i="18"/>
  <c r="E47" i="18"/>
  <c r="U47" i="18" s="1"/>
  <c r="T46" i="18"/>
  <c r="S46" i="18"/>
  <c r="R46" i="18"/>
  <c r="Q46" i="18"/>
  <c r="P46" i="18"/>
  <c r="E46" i="18"/>
  <c r="U46" i="18" s="1"/>
  <c r="S45" i="18"/>
  <c r="R45" i="18"/>
  <c r="Q45" i="18"/>
  <c r="P45" i="18"/>
  <c r="E45" i="18"/>
  <c r="S44" i="18"/>
  <c r="R44" i="18"/>
  <c r="Q44" i="18"/>
  <c r="P44" i="18"/>
  <c r="E44" i="18"/>
  <c r="S43" i="18"/>
  <c r="R43" i="18"/>
  <c r="Q43" i="18"/>
  <c r="P43" i="18"/>
  <c r="E43" i="18"/>
  <c r="S42" i="18"/>
  <c r="R42" i="18"/>
  <c r="Q42" i="18"/>
  <c r="P42" i="18"/>
  <c r="E42" i="18"/>
  <c r="V40" i="18"/>
  <c r="S40" i="18"/>
  <c r="O40" i="18"/>
  <c r="N40" i="18"/>
  <c r="M40" i="18"/>
  <c r="L40" i="18"/>
  <c r="K40" i="18"/>
  <c r="J40" i="18"/>
  <c r="R40" i="18" s="1"/>
  <c r="I40" i="18"/>
  <c r="H40" i="18"/>
  <c r="G40" i="18"/>
  <c r="F40" i="18"/>
  <c r="E40" i="18"/>
  <c r="C40" i="18"/>
  <c r="B40" i="18"/>
  <c r="S39" i="18"/>
  <c r="R39" i="18"/>
  <c r="Q39" i="18"/>
  <c r="P39" i="18"/>
  <c r="E39" i="18"/>
  <c r="S38" i="18"/>
  <c r="R38" i="18"/>
  <c r="Q38" i="18"/>
  <c r="P38" i="18"/>
  <c r="E38" i="18"/>
  <c r="T38" i="18" s="1"/>
  <c r="S37" i="18"/>
  <c r="R37" i="18"/>
  <c r="Q37" i="18"/>
  <c r="P37" i="18"/>
  <c r="E37" i="18"/>
  <c r="U36" i="18"/>
  <c r="S36" i="18"/>
  <c r="R36" i="18"/>
  <c r="Q36" i="18"/>
  <c r="P36" i="18"/>
  <c r="T36" i="18" s="1"/>
  <c r="E36" i="18"/>
  <c r="S35" i="18"/>
  <c r="R35" i="18"/>
  <c r="Q35" i="18"/>
  <c r="P35" i="18"/>
  <c r="E35" i="18"/>
  <c r="U35" i="18" s="1"/>
  <c r="V33" i="18"/>
  <c r="O33" i="18"/>
  <c r="N33" i="18"/>
  <c r="M33" i="18"/>
  <c r="L33" i="18"/>
  <c r="K33" i="18"/>
  <c r="J33" i="18"/>
  <c r="I33" i="18"/>
  <c r="H33" i="18"/>
  <c r="G33" i="18"/>
  <c r="F33" i="18"/>
  <c r="C33" i="18"/>
  <c r="B33" i="18"/>
  <c r="S32" i="18"/>
  <c r="R32" i="18"/>
  <c r="Q32" i="18"/>
  <c r="P32" i="18"/>
  <c r="E32" i="18"/>
  <c r="U32" i="18" s="1"/>
  <c r="V30" i="18"/>
  <c r="Q30" i="18"/>
  <c r="O30" i="18"/>
  <c r="N30" i="18"/>
  <c r="M30" i="18"/>
  <c r="L30" i="18"/>
  <c r="K30" i="18"/>
  <c r="S30" i="18" s="1"/>
  <c r="J30" i="18"/>
  <c r="R30" i="18" s="1"/>
  <c r="I30" i="18"/>
  <c r="H30" i="18"/>
  <c r="G30" i="18"/>
  <c r="F30" i="18"/>
  <c r="C30" i="18"/>
  <c r="B30" i="18"/>
  <c r="T29" i="18"/>
  <c r="S29" i="18"/>
  <c r="R29" i="18"/>
  <c r="Q29" i="18"/>
  <c r="P29" i="18"/>
  <c r="E29" i="18"/>
  <c r="U29" i="18" s="1"/>
  <c r="S28" i="18"/>
  <c r="R28" i="18"/>
  <c r="Q28" i="18"/>
  <c r="P28" i="18"/>
  <c r="E28" i="18"/>
  <c r="U28" i="18" s="1"/>
  <c r="S27" i="18"/>
  <c r="R27" i="18"/>
  <c r="Q27" i="18"/>
  <c r="P27" i="18"/>
  <c r="E27" i="18"/>
  <c r="T26" i="18"/>
  <c r="S26" i="18"/>
  <c r="R26" i="18"/>
  <c r="Q26" i="18"/>
  <c r="P26" i="18"/>
  <c r="E26" i="18"/>
  <c r="U26" i="18" s="1"/>
  <c r="V24" i="18"/>
  <c r="O24" i="18"/>
  <c r="N24" i="18"/>
  <c r="M24" i="18"/>
  <c r="L24" i="18"/>
  <c r="K24" i="18"/>
  <c r="S24" i="18" s="1"/>
  <c r="J24" i="18"/>
  <c r="R24" i="18" s="1"/>
  <c r="I24" i="18"/>
  <c r="H24" i="18"/>
  <c r="G24" i="18"/>
  <c r="F24" i="18"/>
  <c r="C24" i="18"/>
  <c r="B24" i="18"/>
  <c r="U23" i="18"/>
  <c r="S23" i="18"/>
  <c r="R23" i="18"/>
  <c r="Q23" i="18"/>
  <c r="P23" i="18"/>
  <c r="E23" i="18"/>
  <c r="T23" i="18" s="1"/>
  <c r="S22" i="18"/>
  <c r="R22" i="18"/>
  <c r="Q22" i="18"/>
  <c r="P22" i="18"/>
  <c r="E22" i="18"/>
  <c r="U21" i="18"/>
  <c r="S21" i="18"/>
  <c r="R21" i="18"/>
  <c r="Q21" i="18"/>
  <c r="P21" i="18"/>
  <c r="E21" i="18"/>
  <c r="T21" i="18" s="1"/>
  <c r="S20" i="18"/>
  <c r="R20" i="18"/>
  <c r="Q20" i="18"/>
  <c r="P20" i="18"/>
  <c r="E20" i="18"/>
  <c r="S19" i="18"/>
  <c r="R19" i="18"/>
  <c r="Q19" i="18"/>
  <c r="P19" i="18"/>
  <c r="E19" i="18"/>
  <c r="U18" i="18"/>
  <c r="S18" i="18"/>
  <c r="R18" i="18"/>
  <c r="Q18" i="18"/>
  <c r="P18" i="18"/>
  <c r="E18" i="18"/>
  <c r="T18" i="18" s="1"/>
  <c r="S17" i="18"/>
  <c r="R17" i="18"/>
  <c r="Q17" i="18"/>
  <c r="P17" i="18"/>
  <c r="E17" i="18"/>
  <c r="V15" i="18"/>
  <c r="O15" i="18"/>
  <c r="N15" i="18"/>
  <c r="M15" i="18"/>
  <c r="L15" i="18"/>
  <c r="K15" i="18"/>
  <c r="S15" i="18" s="1"/>
  <c r="J15" i="18"/>
  <c r="R15" i="18" s="1"/>
  <c r="I15" i="18"/>
  <c r="H15" i="18"/>
  <c r="G15" i="18"/>
  <c r="F15" i="18"/>
  <c r="C15" i="18"/>
  <c r="E15" i="18" s="1"/>
  <c r="B15" i="18"/>
  <c r="S14" i="18"/>
  <c r="R14" i="18"/>
  <c r="Q14" i="18"/>
  <c r="P14" i="18"/>
  <c r="E14" i="18"/>
  <c r="U13" i="18"/>
  <c r="T13" i="18"/>
  <c r="S13" i="18"/>
  <c r="R13" i="18"/>
  <c r="Q13" i="18"/>
  <c r="P13" i="18"/>
  <c r="E13" i="18"/>
  <c r="S12" i="18"/>
  <c r="R12" i="18"/>
  <c r="Q12" i="18"/>
  <c r="P12" i="18"/>
  <c r="E12" i="18"/>
  <c r="U12" i="18" s="1"/>
  <c r="S11" i="18"/>
  <c r="R11" i="18"/>
  <c r="Q11" i="18"/>
  <c r="P11" i="18"/>
  <c r="E11" i="18"/>
  <c r="S10" i="18"/>
  <c r="R10" i="18"/>
  <c r="Q10" i="18"/>
  <c r="P10" i="18"/>
  <c r="E10" i="18"/>
  <c r="S9" i="18"/>
  <c r="R9" i="18"/>
  <c r="Q9" i="18"/>
  <c r="P9" i="18"/>
  <c r="E9" i="18"/>
  <c r="U9" i="18" s="1"/>
  <c r="T94" i="17"/>
  <c r="S94" i="17"/>
  <c r="R94" i="17"/>
  <c r="Q94" i="17"/>
  <c r="P94" i="17"/>
  <c r="E94" i="17"/>
  <c r="U94" i="17" s="1"/>
  <c r="S93" i="17"/>
  <c r="R93" i="17"/>
  <c r="Q93" i="17"/>
  <c r="P93" i="17"/>
  <c r="E93" i="17"/>
  <c r="S92" i="17"/>
  <c r="R92" i="17"/>
  <c r="Q92" i="17"/>
  <c r="P92" i="17"/>
  <c r="E92" i="17"/>
  <c r="S91" i="17"/>
  <c r="R91" i="17"/>
  <c r="Q91" i="17"/>
  <c r="P91" i="17"/>
  <c r="E91" i="17"/>
  <c r="S90" i="17"/>
  <c r="R90" i="17"/>
  <c r="Q90" i="17"/>
  <c r="P90" i="17"/>
  <c r="E90" i="17"/>
  <c r="T90" i="17" s="1"/>
  <c r="S89" i="17"/>
  <c r="R89" i="17"/>
  <c r="Q89" i="17"/>
  <c r="P89" i="17"/>
  <c r="E89" i="17"/>
  <c r="S88" i="17"/>
  <c r="R88" i="17"/>
  <c r="Q88" i="17"/>
  <c r="P88" i="17"/>
  <c r="E88" i="17"/>
  <c r="U88" i="17" s="1"/>
  <c r="S87" i="17"/>
  <c r="R87" i="17"/>
  <c r="Q87" i="17"/>
  <c r="P87" i="17"/>
  <c r="E87" i="17"/>
  <c r="V73" i="17"/>
  <c r="O73" i="17"/>
  <c r="N73" i="17"/>
  <c r="M73" i="17"/>
  <c r="L73" i="17"/>
  <c r="K73" i="17"/>
  <c r="S73" i="17" s="1"/>
  <c r="J73" i="17"/>
  <c r="R73" i="17" s="1"/>
  <c r="I73" i="17"/>
  <c r="H73" i="17"/>
  <c r="G73" i="17"/>
  <c r="F73" i="17"/>
  <c r="C73" i="17"/>
  <c r="B73" i="17"/>
  <c r="V72" i="17"/>
  <c r="O72" i="17"/>
  <c r="N72" i="17"/>
  <c r="M72" i="17"/>
  <c r="L72" i="17"/>
  <c r="K72" i="17"/>
  <c r="S72" i="17" s="1"/>
  <c r="J72" i="17"/>
  <c r="R72" i="17" s="1"/>
  <c r="I72" i="17"/>
  <c r="H72" i="17"/>
  <c r="G72" i="17"/>
  <c r="F72" i="17"/>
  <c r="C72" i="17"/>
  <c r="B72" i="17"/>
  <c r="E72" i="17" s="1"/>
  <c r="V71" i="17"/>
  <c r="R71" i="17"/>
  <c r="O71" i="17"/>
  <c r="N71" i="17"/>
  <c r="M71" i="17"/>
  <c r="L71" i="17"/>
  <c r="K71" i="17"/>
  <c r="S71" i="17" s="1"/>
  <c r="J71" i="17"/>
  <c r="I71" i="17"/>
  <c r="H71" i="17"/>
  <c r="P71" i="17" s="1"/>
  <c r="G71" i="17"/>
  <c r="F71" i="17"/>
  <c r="C71" i="17"/>
  <c r="B71" i="17"/>
  <c r="S70" i="17"/>
  <c r="R70" i="17"/>
  <c r="Q70" i="17"/>
  <c r="P70" i="17"/>
  <c r="E70" i="17"/>
  <c r="T70" i="17" s="1"/>
  <c r="S69" i="17"/>
  <c r="R69" i="17"/>
  <c r="Q69" i="17"/>
  <c r="P69" i="17"/>
  <c r="E69" i="17"/>
  <c r="V67" i="17"/>
  <c r="O67" i="17"/>
  <c r="N67" i="17"/>
  <c r="M67" i="17"/>
  <c r="L67" i="17"/>
  <c r="K67" i="17"/>
  <c r="S67" i="17" s="1"/>
  <c r="J67" i="17"/>
  <c r="I67" i="17"/>
  <c r="H67" i="17"/>
  <c r="G67" i="17"/>
  <c r="F67" i="17"/>
  <c r="C67" i="17"/>
  <c r="B67" i="17"/>
  <c r="E67" i="17" s="1"/>
  <c r="V66" i="17"/>
  <c r="O66" i="17"/>
  <c r="N66" i="17"/>
  <c r="M66" i="17"/>
  <c r="L66" i="17"/>
  <c r="K66" i="17"/>
  <c r="S66" i="17" s="1"/>
  <c r="J66" i="17"/>
  <c r="R66" i="17" s="1"/>
  <c r="I66" i="17"/>
  <c r="Q66" i="17" s="1"/>
  <c r="H66" i="17"/>
  <c r="G66" i="17"/>
  <c r="F66" i="17"/>
  <c r="C66" i="17"/>
  <c r="E66" i="17" s="1"/>
  <c r="B66" i="17"/>
  <c r="S65" i="17"/>
  <c r="R65" i="17"/>
  <c r="Q65" i="17"/>
  <c r="P65" i="17"/>
  <c r="E65" i="17"/>
  <c r="U65" i="17" s="1"/>
  <c r="S64" i="17"/>
  <c r="R64" i="17"/>
  <c r="Q64" i="17"/>
  <c r="P64" i="17"/>
  <c r="E64" i="17"/>
  <c r="S63" i="17"/>
  <c r="R63" i="17"/>
  <c r="Q63" i="17"/>
  <c r="P63" i="17"/>
  <c r="E63" i="17"/>
  <c r="S62" i="17"/>
  <c r="R62" i="17"/>
  <c r="Q62" i="17"/>
  <c r="P62" i="17"/>
  <c r="E62" i="17"/>
  <c r="U61" i="17"/>
  <c r="T61" i="17"/>
  <c r="S61" i="17"/>
  <c r="R61" i="17"/>
  <c r="Q61" i="17"/>
  <c r="P61" i="17"/>
  <c r="E61" i="17"/>
  <c r="V59" i="17"/>
  <c r="O59" i="17"/>
  <c r="N59" i="17"/>
  <c r="M59" i="17"/>
  <c r="L59" i="17"/>
  <c r="K59" i="17"/>
  <c r="Q59" i="17" s="1"/>
  <c r="J59" i="17"/>
  <c r="R59" i="17" s="1"/>
  <c r="I59" i="17"/>
  <c r="H59" i="17"/>
  <c r="G59" i="17"/>
  <c r="F59" i="17"/>
  <c r="C59" i="17"/>
  <c r="B59" i="17"/>
  <c r="E59" i="17" s="1"/>
  <c r="U58" i="17"/>
  <c r="T58" i="17"/>
  <c r="S58" i="17"/>
  <c r="R58" i="17"/>
  <c r="Q58" i="17"/>
  <c r="P58" i="17"/>
  <c r="E58" i="17"/>
  <c r="T57" i="17"/>
  <c r="S57" i="17"/>
  <c r="R57" i="17"/>
  <c r="Q57" i="17"/>
  <c r="P57" i="17"/>
  <c r="E57" i="17"/>
  <c r="U57" i="17" s="1"/>
  <c r="S56" i="17"/>
  <c r="R56" i="17"/>
  <c r="Q56" i="17"/>
  <c r="P56" i="17"/>
  <c r="E56" i="17"/>
  <c r="U56" i="17" s="1"/>
  <c r="S55" i="17"/>
  <c r="R55" i="17"/>
  <c r="Q55" i="17"/>
  <c r="P55" i="17"/>
  <c r="E55" i="17"/>
  <c r="V53" i="17"/>
  <c r="O53" i="17"/>
  <c r="N53" i="17"/>
  <c r="M53" i="17"/>
  <c r="L53" i="17"/>
  <c r="K53" i="17"/>
  <c r="S53" i="17" s="1"/>
  <c r="J53" i="17"/>
  <c r="R53" i="17" s="1"/>
  <c r="I53" i="17"/>
  <c r="H53" i="17"/>
  <c r="G53" i="17"/>
  <c r="F53" i="17"/>
  <c r="C53" i="17"/>
  <c r="E53" i="17" s="1"/>
  <c r="B53" i="17"/>
  <c r="S52" i="17"/>
  <c r="R52" i="17"/>
  <c r="Q52" i="17"/>
  <c r="P52" i="17"/>
  <c r="E52" i="17"/>
  <c r="S51" i="17"/>
  <c r="R51" i="17"/>
  <c r="Q51" i="17"/>
  <c r="P51" i="17"/>
  <c r="E51" i="17"/>
  <c r="S50" i="17"/>
  <c r="R50" i="17"/>
  <c r="Q50" i="17"/>
  <c r="P50" i="17"/>
  <c r="E50" i="17"/>
  <c r="T50" i="17" s="1"/>
  <c r="S49" i="17"/>
  <c r="R49" i="17"/>
  <c r="Q49" i="17"/>
  <c r="P49" i="17"/>
  <c r="E49" i="17"/>
  <c r="U49" i="17" s="1"/>
  <c r="S48" i="17"/>
  <c r="R48" i="17"/>
  <c r="Q48" i="17"/>
  <c r="P48" i="17"/>
  <c r="E48" i="17"/>
  <c r="S47" i="17"/>
  <c r="R47" i="17"/>
  <c r="Q47" i="17"/>
  <c r="P47" i="17"/>
  <c r="E47" i="17"/>
  <c r="T47" i="17" s="1"/>
  <c r="U46" i="17"/>
  <c r="T46" i="17"/>
  <c r="S46" i="17"/>
  <c r="R46" i="17"/>
  <c r="Q46" i="17"/>
  <c r="P46" i="17"/>
  <c r="E46" i="17"/>
  <c r="T45" i="17"/>
  <c r="S45" i="17"/>
  <c r="R45" i="17"/>
  <c r="Q45" i="17"/>
  <c r="P45" i="17"/>
  <c r="E45" i="17"/>
  <c r="U45" i="17" s="1"/>
  <c r="S44" i="17"/>
  <c r="R44" i="17"/>
  <c r="Q44" i="17"/>
  <c r="P44" i="17"/>
  <c r="E44" i="17"/>
  <c r="T44" i="17" s="1"/>
  <c r="S43" i="17"/>
  <c r="R43" i="17"/>
  <c r="Q43" i="17"/>
  <c r="P43" i="17"/>
  <c r="E43" i="17"/>
  <c r="T43" i="17" s="1"/>
  <c r="U42" i="17"/>
  <c r="S42" i="17"/>
  <c r="R42" i="17"/>
  <c r="Q42" i="17"/>
  <c r="P42" i="17"/>
  <c r="E42" i="17"/>
  <c r="T42" i="17" s="1"/>
  <c r="V40" i="17"/>
  <c r="O40" i="17"/>
  <c r="N40" i="17"/>
  <c r="M40" i="17"/>
  <c r="L40" i="17"/>
  <c r="K40" i="17"/>
  <c r="S40" i="17" s="1"/>
  <c r="J40" i="17"/>
  <c r="R40" i="17" s="1"/>
  <c r="I40" i="17"/>
  <c r="H40" i="17"/>
  <c r="G40" i="17"/>
  <c r="F40" i="17"/>
  <c r="C40" i="17"/>
  <c r="B40" i="17"/>
  <c r="E40" i="17" s="1"/>
  <c r="S39" i="17"/>
  <c r="R39" i="17"/>
  <c r="Q39" i="17"/>
  <c r="P39" i="17"/>
  <c r="E39" i="17"/>
  <c r="S38" i="17"/>
  <c r="R38" i="17"/>
  <c r="Q38" i="17"/>
  <c r="P38" i="17"/>
  <c r="E38" i="17"/>
  <c r="T38" i="17" s="1"/>
  <c r="S37" i="17"/>
  <c r="R37" i="17"/>
  <c r="Q37" i="17"/>
  <c r="P37" i="17"/>
  <c r="E37" i="17"/>
  <c r="S36" i="17"/>
  <c r="R36" i="17"/>
  <c r="Q36" i="17"/>
  <c r="P36" i="17"/>
  <c r="E36" i="17"/>
  <c r="U35" i="17"/>
  <c r="S35" i="17"/>
  <c r="R35" i="17"/>
  <c r="Q35" i="17"/>
  <c r="P35" i="17"/>
  <c r="E35" i="17"/>
  <c r="T35" i="17" s="1"/>
  <c r="V33" i="17"/>
  <c r="R33" i="17"/>
  <c r="O33" i="17"/>
  <c r="N33" i="17"/>
  <c r="M33" i="17"/>
  <c r="L33" i="17"/>
  <c r="K33" i="17"/>
  <c r="S33" i="17" s="1"/>
  <c r="J33" i="17"/>
  <c r="I33" i="17"/>
  <c r="H33" i="17"/>
  <c r="P33" i="17" s="1"/>
  <c r="G33" i="17"/>
  <c r="F33" i="17"/>
  <c r="C33" i="17"/>
  <c r="B33" i="17"/>
  <c r="E33" i="17" s="1"/>
  <c r="S32" i="17"/>
  <c r="R32" i="17"/>
  <c r="Q32" i="17"/>
  <c r="P32" i="17"/>
  <c r="E32" i="17"/>
  <c r="V30" i="17"/>
  <c r="S30" i="17"/>
  <c r="O30" i="17"/>
  <c r="N30" i="17"/>
  <c r="M30" i="17"/>
  <c r="L30" i="17"/>
  <c r="K30" i="17"/>
  <c r="J30" i="17"/>
  <c r="R30" i="17" s="1"/>
  <c r="I30" i="17"/>
  <c r="H30" i="17"/>
  <c r="P30" i="17" s="1"/>
  <c r="G30" i="17"/>
  <c r="F30" i="17"/>
  <c r="C30" i="17"/>
  <c r="E30" i="17" s="1"/>
  <c r="B30" i="17"/>
  <c r="S29" i="17"/>
  <c r="R29" i="17"/>
  <c r="Q29" i="17"/>
  <c r="P29" i="17"/>
  <c r="E29" i="17"/>
  <c r="U29" i="17" s="1"/>
  <c r="S28" i="17"/>
  <c r="R28" i="17"/>
  <c r="Q28" i="17"/>
  <c r="P28" i="17"/>
  <c r="E28" i="17"/>
  <c r="S27" i="17"/>
  <c r="R27" i="17"/>
  <c r="Q27" i="17"/>
  <c r="P27" i="17"/>
  <c r="E27" i="17"/>
  <c r="S26" i="17"/>
  <c r="R26" i="17"/>
  <c r="Q26" i="17"/>
  <c r="P26" i="17"/>
  <c r="E26" i="17"/>
  <c r="T26" i="17" s="1"/>
  <c r="V24" i="17"/>
  <c r="S24" i="17"/>
  <c r="O24" i="17"/>
  <c r="N24" i="17"/>
  <c r="M24" i="17"/>
  <c r="L24" i="17"/>
  <c r="K24" i="17"/>
  <c r="J24" i="17"/>
  <c r="R24" i="17" s="1"/>
  <c r="I24" i="17"/>
  <c r="H24" i="17"/>
  <c r="G24" i="17"/>
  <c r="F24" i="17"/>
  <c r="C24" i="17"/>
  <c r="B24" i="17"/>
  <c r="S23" i="17"/>
  <c r="R23" i="17"/>
  <c r="Q23" i="17"/>
  <c r="P23" i="17"/>
  <c r="E23" i="17"/>
  <c r="T23" i="17" s="1"/>
  <c r="S22" i="17"/>
  <c r="R22" i="17"/>
  <c r="Q22" i="17"/>
  <c r="P22" i="17"/>
  <c r="E22" i="17"/>
  <c r="S21" i="17"/>
  <c r="R21" i="17"/>
  <c r="Q21" i="17"/>
  <c r="P21" i="17"/>
  <c r="E21" i="17"/>
  <c r="T20" i="17"/>
  <c r="S20" i="17"/>
  <c r="R20" i="17"/>
  <c r="Q20" i="17"/>
  <c r="P20" i="17"/>
  <c r="E20" i="17"/>
  <c r="U20" i="17" s="1"/>
  <c r="S19" i="17"/>
  <c r="R19" i="17"/>
  <c r="Q19" i="17"/>
  <c r="P19" i="17"/>
  <c r="E19" i="17"/>
  <c r="U19" i="17" s="1"/>
  <c r="S18" i="17"/>
  <c r="R18" i="17"/>
  <c r="Q18" i="17"/>
  <c r="P18" i="17"/>
  <c r="E18" i="17"/>
  <c r="S17" i="17"/>
  <c r="R17" i="17"/>
  <c r="Q17" i="17"/>
  <c r="P17" i="17"/>
  <c r="E17" i="17"/>
  <c r="U17" i="17" s="1"/>
  <c r="V15" i="17"/>
  <c r="R15" i="17"/>
  <c r="O15" i="17"/>
  <c r="N15" i="17"/>
  <c r="M15" i="17"/>
  <c r="L15" i="17"/>
  <c r="K15" i="17"/>
  <c r="S15" i="17" s="1"/>
  <c r="J15" i="17"/>
  <c r="I15" i="17"/>
  <c r="Q15" i="17" s="1"/>
  <c r="H15" i="17"/>
  <c r="P15" i="17" s="1"/>
  <c r="G15" i="17"/>
  <c r="F15" i="17"/>
  <c r="C15" i="17"/>
  <c r="E15" i="17" s="1"/>
  <c r="B15" i="17"/>
  <c r="S14" i="17"/>
  <c r="R14" i="17"/>
  <c r="Q14" i="17"/>
  <c r="P14" i="17"/>
  <c r="E14" i="17"/>
  <c r="T14" i="17" s="1"/>
  <c r="S13" i="17"/>
  <c r="R13" i="17"/>
  <c r="Q13" i="17"/>
  <c r="P13" i="17"/>
  <c r="E13" i="17"/>
  <c r="U13" i="17" s="1"/>
  <c r="S12" i="17"/>
  <c r="R12" i="17"/>
  <c r="Q12" i="17"/>
  <c r="P12" i="17"/>
  <c r="E12" i="17"/>
  <c r="S11" i="17"/>
  <c r="R11" i="17"/>
  <c r="Q11" i="17"/>
  <c r="P11" i="17"/>
  <c r="E11" i="17"/>
  <c r="S10" i="17"/>
  <c r="R10" i="17"/>
  <c r="Q10" i="17"/>
  <c r="P10" i="17"/>
  <c r="E10" i="17"/>
  <c r="T10" i="17" s="1"/>
  <c r="U9" i="17"/>
  <c r="S9" i="17"/>
  <c r="R9" i="17"/>
  <c r="Q9" i="17"/>
  <c r="P9" i="17"/>
  <c r="E9" i="17"/>
  <c r="T9" i="17" s="1"/>
  <c r="U94" i="16"/>
  <c r="T94" i="16"/>
  <c r="S94" i="16"/>
  <c r="R94" i="16"/>
  <c r="Q94" i="16"/>
  <c r="P94" i="16"/>
  <c r="E94" i="16"/>
  <c r="S93" i="16"/>
  <c r="R93" i="16"/>
  <c r="Q93" i="16"/>
  <c r="P93" i="16"/>
  <c r="E93" i="16"/>
  <c r="U93" i="16" s="1"/>
  <c r="S92" i="16"/>
  <c r="R92" i="16"/>
  <c r="Q92" i="16"/>
  <c r="P92" i="16"/>
  <c r="E92" i="16"/>
  <c r="S91" i="16"/>
  <c r="R91" i="16"/>
  <c r="Q91" i="16"/>
  <c r="P91" i="16"/>
  <c r="E91" i="16"/>
  <c r="S90" i="16"/>
  <c r="R90" i="16"/>
  <c r="Q90" i="16"/>
  <c r="P90" i="16"/>
  <c r="E90" i="16"/>
  <c r="T90" i="16" s="1"/>
  <c r="U89" i="16"/>
  <c r="T89" i="16"/>
  <c r="S89" i="16"/>
  <c r="R89" i="16"/>
  <c r="Q89" i="16"/>
  <c r="P89" i="16"/>
  <c r="E89" i="16"/>
  <c r="S88" i="16"/>
  <c r="R88" i="16"/>
  <c r="Q88" i="16"/>
  <c r="P88" i="16"/>
  <c r="E88" i="16"/>
  <c r="S87" i="16"/>
  <c r="R87" i="16"/>
  <c r="Q87" i="16"/>
  <c r="P87" i="16"/>
  <c r="E87" i="16"/>
  <c r="V73" i="16"/>
  <c r="O73" i="16"/>
  <c r="N73" i="16"/>
  <c r="M73" i="16"/>
  <c r="L73" i="16"/>
  <c r="K73" i="16"/>
  <c r="J73" i="16"/>
  <c r="I73" i="16"/>
  <c r="Q73" i="16" s="1"/>
  <c r="H73" i="16"/>
  <c r="G73" i="16"/>
  <c r="F73" i="16"/>
  <c r="C73" i="16"/>
  <c r="B73" i="16"/>
  <c r="V72" i="16"/>
  <c r="O72" i="16"/>
  <c r="N72" i="16"/>
  <c r="M72" i="16"/>
  <c r="L72" i="16"/>
  <c r="K72" i="16"/>
  <c r="S72" i="16" s="1"/>
  <c r="J72" i="16"/>
  <c r="R72" i="16" s="1"/>
  <c r="I72" i="16"/>
  <c r="H72" i="16"/>
  <c r="G72" i="16"/>
  <c r="F72" i="16"/>
  <c r="C72" i="16"/>
  <c r="B72" i="16"/>
  <c r="E72" i="16" s="1"/>
  <c r="V71" i="16"/>
  <c r="O71" i="16"/>
  <c r="N71" i="16"/>
  <c r="M71" i="16"/>
  <c r="L71" i="16"/>
  <c r="K71" i="16"/>
  <c r="S71" i="16" s="1"/>
  <c r="J71" i="16"/>
  <c r="I71" i="16"/>
  <c r="H71" i="16"/>
  <c r="G71" i="16"/>
  <c r="F71" i="16"/>
  <c r="C71" i="16"/>
  <c r="B71" i="16"/>
  <c r="E71" i="16" s="1"/>
  <c r="U70" i="16"/>
  <c r="S70" i="16"/>
  <c r="R70" i="16"/>
  <c r="Q70" i="16"/>
  <c r="P70" i="16"/>
  <c r="E70" i="16"/>
  <c r="T70" i="16" s="1"/>
  <c r="S69" i="16"/>
  <c r="R69" i="16"/>
  <c r="Q69" i="16"/>
  <c r="P69" i="16"/>
  <c r="E69" i="16"/>
  <c r="V67" i="16"/>
  <c r="R67" i="16"/>
  <c r="O67" i="16"/>
  <c r="N67" i="16"/>
  <c r="M67" i="16"/>
  <c r="L67" i="16"/>
  <c r="K67" i="16"/>
  <c r="S67" i="16" s="1"/>
  <c r="J67" i="16"/>
  <c r="I67" i="16"/>
  <c r="H67" i="16"/>
  <c r="P67" i="16" s="1"/>
  <c r="G67" i="16"/>
  <c r="F67" i="16"/>
  <c r="C67" i="16"/>
  <c r="B67" i="16"/>
  <c r="V66" i="16"/>
  <c r="O66" i="16"/>
  <c r="N66" i="16"/>
  <c r="M66" i="16"/>
  <c r="L66" i="16"/>
  <c r="K66" i="16"/>
  <c r="S66" i="16" s="1"/>
  <c r="J66" i="16"/>
  <c r="R66" i="16" s="1"/>
  <c r="I66" i="16"/>
  <c r="H66" i="16"/>
  <c r="G66" i="16"/>
  <c r="F66" i="16"/>
  <c r="C66" i="16"/>
  <c r="B66" i="16"/>
  <c r="E66" i="16" s="1"/>
  <c r="U65" i="16"/>
  <c r="S65" i="16"/>
  <c r="R65" i="16"/>
  <c r="Q65" i="16"/>
  <c r="P65" i="16"/>
  <c r="E65" i="16"/>
  <c r="T65" i="16" s="1"/>
  <c r="S64" i="16"/>
  <c r="R64" i="16"/>
  <c r="Q64" i="16"/>
  <c r="P64" i="16"/>
  <c r="E64" i="16"/>
  <c r="S63" i="16"/>
  <c r="R63" i="16"/>
  <c r="Q63" i="16"/>
  <c r="P63" i="16"/>
  <c r="E63" i="16"/>
  <c r="T63" i="16" s="1"/>
  <c r="S62" i="16"/>
  <c r="R62" i="16"/>
  <c r="Q62" i="16"/>
  <c r="P62" i="16"/>
  <c r="E62" i="16"/>
  <c r="S61" i="16"/>
  <c r="R61" i="16"/>
  <c r="Q61" i="16"/>
  <c r="P61" i="16"/>
  <c r="E61" i="16"/>
  <c r="V59" i="16"/>
  <c r="O59" i="16"/>
  <c r="N59" i="16"/>
  <c r="M59" i="16"/>
  <c r="L59" i="16"/>
  <c r="K59" i="16"/>
  <c r="S59" i="16" s="1"/>
  <c r="J59" i="16"/>
  <c r="R59" i="16" s="1"/>
  <c r="I59" i="16"/>
  <c r="H59" i="16"/>
  <c r="G59" i="16"/>
  <c r="F59" i="16"/>
  <c r="C59" i="16"/>
  <c r="B59" i="16"/>
  <c r="E59" i="16" s="1"/>
  <c r="S58" i="16"/>
  <c r="R58" i="16"/>
  <c r="Q58" i="16"/>
  <c r="P58" i="16"/>
  <c r="E58" i="16"/>
  <c r="S57" i="16"/>
  <c r="R57" i="16"/>
  <c r="Q57" i="16"/>
  <c r="P57" i="16"/>
  <c r="E57" i="16"/>
  <c r="U56" i="16"/>
  <c r="S56" i="16"/>
  <c r="R56" i="16"/>
  <c r="Q56" i="16"/>
  <c r="P56" i="16"/>
  <c r="E56" i="16"/>
  <c r="T56" i="16" s="1"/>
  <c r="U55" i="16"/>
  <c r="T55" i="16"/>
  <c r="S55" i="16"/>
  <c r="R55" i="16"/>
  <c r="Q55" i="16"/>
  <c r="P55" i="16"/>
  <c r="E55" i="16"/>
  <c r="V53" i="16"/>
  <c r="R53" i="16"/>
  <c r="O53" i="16"/>
  <c r="N53" i="16"/>
  <c r="M53" i="16"/>
  <c r="L53" i="16"/>
  <c r="K53" i="16"/>
  <c r="S53" i="16" s="1"/>
  <c r="J53" i="16"/>
  <c r="I53" i="16"/>
  <c r="H53" i="16"/>
  <c r="G53" i="16"/>
  <c r="F53" i="16"/>
  <c r="C53" i="16"/>
  <c r="B53" i="16"/>
  <c r="U52" i="16"/>
  <c r="S52" i="16"/>
  <c r="R52" i="16"/>
  <c r="Q52" i="16"/>
  <c r="P52" i="16"/>
  <c r="E52" i="16"/>
  <c r="T52" i="16" s="1"/>
  <c r="T51" i="16"/>
  <c r="S51" i="16"/>
  <c r="R51" i="16"/>
  <c r="Q51" i="16"/>
  <c r="U51" i="16" s="1"/>
  <c r="P51" i="16"/>
  <c r="E51" i="16"/>
  <c r="S50" i="16"/>
  <c r="R50" i="16"/>
  <c r="Q50" i="16"/>
  <c r="P50" i="16"/>
  <c r="E50" i="16"/>
  <c r="S49" i="16"/>
  <c r="R49" i="16"/>
  <c r="Q49" i="16"/>
  <c r="P49" i="16"/>
  <c r="E49" i="16"/>
  <c r="T49" i="16" s="1"/>
  <c r="S48" i="16"/>
  <c r="R48" i="16"/>
  <c r="Q48" i="16"/>
  <c r="P48" i="16"/>
  <c r="E48" i="16"/>
  <c r="S47" i="16"/>
  <c r="R47" i="16"/>
  <c r="Q47" i="16"/>
  <c r="P47" i="16"/>
  <c r="E47" i="16"/>
  <c r="U46" i="16"/>
  <c r="S46" i="16"/>
  <c r="R46" i="16"/>
  <c r="Q46" i="16"/>
  <c r="P46" i="16"/>
  <c r="E46" i="16"/>
  <c r="T46" i="16" s="1"/>
  <c r="U45" i="16"/>
  <c r="T45" i="16"/>
  <c r="S45" i="16"/>
  <c r="R45" i="16"/>
  <c r="Q45" i="16"/>
  <c r="P45" i="16"/>
  <c r="E45" i="16"/>
  <c r="S44" i="16"/>
  <c r="R44" i="16"/>
  <c r="Q44" i="16"/>
  <c r="P44" i="16"/>
  <c r="E44" i="16"/>
  <c r="U44" i="16" s="1"/>
  <c r="S43" i="16"/>
  <c r="R43" i="16"/>
  <c r="Q43" i="16"/>
  <c r="P43" i="16"/>
  <c r="E43" i="16"/>
  <c r="U43" i="16" s="1"/>
  <c r="S42" i="16"/>
  <c r="R42" i="16"/>
  <c r="Q42" i="16"/>
  <c r="P42" i="16"/>
  <c r="E42" i="16"/>
  <c r="V40" i="16"/>
  <c r="O40" i="16"/>
  <c r="N40" i="16"/>
  <c r="M40" i="16"/>
  <c r="L40" i="16"/>
  <c r="K40" i="16"/>
  <c r="S40" i="16" s="1"/>
  <c r="J40" i="16"/>
  <c r="R40" i="16" s="1"/>
  <c r="I40" i="16"/>
  <c r="Q40" i="16" s="1"/>
  <c r="H40" i="16"/>
  <c r="G40" i="16"/>
  <c r="F40" i="16"/>
  <c r="C40" i="16"/>
  <c r="B40" i="16"/>
  <c r="E40" i="16" s="1"/>
  <c r="S39" i="16"/>
  <c r="R39" i="16"/>
  <c r="Q39" i="16"/>
  <c r="P39" i="16"/>
  <c r="E39" i="16"/>
  <c r="U39" i="16" s="1"/>
  <c r="S38" i="16"/>
  <c r="R38" i="16"/>
  <c r="Q38" i="16"/>
  <c r="P38" i="16"/>
  <c r="E38" i="16"/>
  <c r="S37" i="16"/>
  <c r="R37" i="16"/>
  <c r="Q37" i="16"/>
  <c r="P37" i="16"/>
  <c r="E37" i="16"/>
  <c r="S36" i="16"/>
  <c r="R36" i="16"/>
  <c r="Q36" i="16"/>
  <c r="P36" i="16"/>
  <c r="E36" i="16"/>
  <c r="T36" i="16" s="1"/>
  <c r="U35" i="16"/>
  <c r="S35" i="16"/>
  <c r="R35" i="16"/>
  <c r="Q35" i="16"/>
  <c r="P35" i="16"/>
  <c r="E35" i="16"/>
  <c r="V33" i="16"/>
  <c r="O33" i="16"/>
  <c r="N33" i="16"/>
  <c r="M33" i="16"/>
  <c r="L33" i="16"/>
  <c r="K33" i="16"/>
  <c r="S33" i="16" s="1"/>
  <c r="J33" i="16"/>
  <c r="R33" i="16" s="1"/>
  <c r="I33" i="16"/>
  <c r="H33" i="16"/>
  <c r="G33" i="16"/>
  <c r="F33" i="16"/>
  <c r="C33" i="16"/>
  <c r="B33" i="16"/>
  <c r="E33" i="16" s="1"/>
  <c r="S32" i="16"/>
  <c r="R32" i="16"/>
  <c r="Q32" i="16"/>
  <c r="P32" i="16"/>
  <c r="E32" i="16"/>
  <c r="V30" i="16"/>
  <c r="O30" i="16"/>
  <c r="N30" i="16"/>
  <c r="M30" i="16"/>
  <c r="L30" i="16"/>
  <c r="K30" i="16"/>
  <c r="S30" i="16" s="1"/>
  <c r="J30" i="16"/>
  <c r="R30" i="16" s="1"/>
  <c r="I30" i="16"/>
  <c r="H30" i="16"/>
  <c r="G30" i="16"/>
  <c r="F30" i="16"/>
  <c r="C30" i="16"/>
  <c r="E30" i="16" s="1"/>
  <c r="B30" i="16"/>
  <c r="S29" i="16"/>
  <c r="R29" i="16"/>
  <c r="Q29" i="16"/>
  <c r="P29" i="16"/>
  <c r="E29" i="16"/>
  <c r="T29" i="16" s="1"/>
  <c r="S28" i="16"/>
  <c r="R28" i="16"/>
  <c r="Q28" i="16"/>
  <c r="P28" i="16"/>
  <c r="E28" i="16"/>
  <c r="S27" i="16"/>
  <c r="R27" i="16"/>
  <c r="Q27" i="16"/>
  <c r="P27" i="16"/>
  <c r="E27" i="16"/>
  <c r="S26" i="16"/>
  <c r="R26" i="16"/>
  <c r="Q26" i="16"/>
  <c r="P26" i="16"/>
  <c r="E26" i="16"/>
  <c r="V24" i="16"/>
  <c r="O24" i="16"/>
  <c r="N24" i="16"/>
  <c r="M24" i="16"/>
  <c r="L24" i="16"/>
  <c r="K24" i="16"/>
  <c r="S24" i="16" s="1"/>
  <c r="J24" i="16"/>
  <c r="R24" i="16" s="1"/>
  <c r="I24" i="16"/>
  <c r="H24" i="16"/>
  <c r="G24" i="16"/>
  <c r="F24" i="16"/>
  <c r="C24" i="16"/>
  <c r="B24" i="16"/>
  <c r="S23" i="16"/>
  <c r="R23" i="16"/>
  <c r="Q23" i="16"/>
  <c r="P23" i="16"/>
  <c r="E23" i="16"/>
  <c r="T23" i="16" s="1"/>
  <c r="T22" i="16"/>
  <c r="S22" i="16"/>
  <c r="R22" i="16"/>
  <c r="Q22" i="16"/>
  <c r="P22" i="16"/>
  <c r="E22" i="16"/>
  <c r="U22" i="16" s="1"/>
  <c r="S21" i="16"/>
  <c r="R21" i="16"/>
  <c r="Q21" i="16"/>
  <c r="P21" i="16"/>
  <c r="E21" i="16"/>
  <c r="T21" i="16" s="1"/>
  <c r="S20" i="16"/>
  <c r="R20" i="16"/>
  <c r="Q20" i="16"/>
  <c r="P20" i="16"/>
  <c r="E20" i="16"/>
  <c r="U20" i="16" s="1"/>
  <c r="S19" i="16"/>
  <c r="R19" i="16"/>
  <c r="Q19" i="16"/>
  <c r="P19" i="16"/>
  <c r="E19" i="16"/>
  <c r="S18" i="16"/>
  <c r="R18" i="16"/>
  <c r="Q18" i="16"/>
  <c r="P18" i="16"/>
  <c r="E18" i="16"/>
  <c r="S17" i="16"/>
  <c r="R17" i="16"/>
  <c r="Q17" i="16"/>
  <c r="P17" i="16"/>
  <c r="E17" i="16"/>
  <c r="V15" i="16"/>
  <c r="O15" i="16"/>
  <c r="N15" i="16"/>
  <c r="M15" i="16"/>
  <c r="L15" i="16"/>
  <c r="K15" i="16"/>
  <c r="J15" i="16"/>
  <c r="R15" i="16" s="1"/>
  <c r="I15" i="16"/>
  <c r="H15" i="16"/>
  <c r="G15" i="16"/>
  <c r="F15" i="16"/>
  <c r="C15" i="16"/>
  <c r="B15" i="16"/>
  <c r="S14" i="16"/>
  <c r="R14" i="16"/>
  <c r="Q14" i="16"/>
  <c r="P14" i="16"/>
  <c r="E14" i="16"/>
  <c r="S13" i="16"/>
  <c r="R13" i="16"/>
  <c r="Q13" i="16"/>
  <c r="P13" i="16"/>
  <c r="E13" i="16"/>
  <c r="T13" i="16" s="1"/>
  <c r="T12" i="16"/>
  <c r="S12" i="16"/>
  <c r="R12" i="16"/>
  <c r="Q12" i="16"/>
  <c r="P12" i="16"/>
  <c r="E12" i="16"/>
  <c r="U12" i="16" s="1"/>
  <c r="S11" i="16"/>
  <c r="R11" i="16"/>
  <c r="Q11" i="16"/>
  <c r="P11" i="16"/>
  <c r="E11" i="16"/>
  <c r="T11" i="16" s="1"/>
  <c r="S10" i="16"/>
  <c r="R10" i="16"/>
  <c r="Q10" i="16"/>
  <c r="P10" i="16"/>
  <c r="E10" i="16"/>
  <c r="S9" i="16"/>
  <c r="R9" i="16"/>
  <c r="Q9" i="16"/>
  <c r="P9" i="16"/>
  <c r="E9" i="16"/>
  <c r="S94" i="15"/>
  <c r="R94" i="15"/>
  <c r="Q94" i="15"/>
  <c r="P94" i="15"/>
  <c r="E94" i="15"/>
  <c r="S93" i="15"/>
  <c r="R93" i="15"/>
  <c r="Q93" i="15"/>
  <c r="P93" i="15"/>
  <c r="E93" i="15"/>
  <c r="T93" i="15" s="1"/>
  <c r="U92" i="15"/>
  <c r="T92" i="15"/>
  <c r="S92" i="15"/>
  <c r="R92" i="15"/>
  <c r="Q92" i="15"/>
  <c r="P92" i="15"/>
  <c r="E92" i="15"/>
  <c r="S91" i="15"/>
  <c r="R91" i="15"/>
  <c r="Q91" i="15"/>
  <c r="P91" i="15"/>
  <c r="E91" i="15"/>
  <c r="S90" i="15"/>
  <c r="R90" i="15"/>
  <c r="Q90" i="15"/>
  <c r="P90" i="15"/>
  <c r="E90" i="15"/>
  <c r="U90" i="15" s="1"/>
  <c r="S89" i="15"/>
  <c r="R89" i="15"/>
  <c r="Q89" i="15"/>
  <c r="P89" i="15"/>
  <c r="E89" i="15"/>
  <c r="S88" i="15"/>
  <c r="R88" i="15"/>
  <c r="Q88" i="15"/>
  <c r="P88" i="15"/>
  <c r="E88" i="15"/>
  <c r="S87" i="15"/>
  <c r="R87" i="15"/>
  <c r="Q87" i="15"/>
  <c r="P87" i="15"/>
  <c r="E87" i="15"/>
  <c r="V73" i="15"/>
  <c r="O73" i="15"/>
  <c r="N73" i="15"/>
  <c r="M73" i="15"/>
  <c r="L73" i="15"/>
  <c r="K73" i="15"/>
  <c r="J73" i="15"/>
  <c r="R73" i="15" s="1"/>
  <c r="I73" i="15"/>
  <c r="H73" i="15"/>
  <c r="G73" i="15"/>
  <c r="F73" i="15"/>
  <c r="C73" i="15"/>
  <c r="B73" i="15"/>
  <c r="V72" i="15"/>
  <c r="O72" i="15"/>
  <c r="N72" i="15"/>
  <c r="M72" i="15"/>
  <c r="L72" i="15"/>
  <c r="K72" i="15"/>
  <c r="S72" i="15" s="1"/>
  <c r="J72" i="15"/>
  <c r="I72" i="15"/>
  <c r="H72" i="15"/>
  <c r="G72" i="15"/>
  <c r="F72" i="15"/>
  <c r="C72" i="15"/>
  <c r="B72" i="15"/>
  <c r="E72" i="15" s="1"/>
  <c r="V71" i="15"/>
  <c r="O71" i="15"/>
  <c r="N71" i="15"/>
  <c r="M71" i="15"/>
  <c r="L71" i="15"/>
  <c r="K71" i="15"/>
  <c r="S71" i="15" s="1"/>
  <c r="J71" i="15"/>
  <c r="I71" i="15"/>
  <c r="H71" i="15"/>
  <c r="G71" i="15"/>
  <c r="F71" i="15"/>
  <c r="C71" i="15"/>
  <c r="E71" i="15" s="1"/>
  <c r="B71" i="15"/>
  <c r="S70" i="15"/>
  <c r="R70" i="15"/>
  <c r="Q70" i="15"/>
  <c r="P70" i="15"/>
  <c r="E70" i="15"/>
  <c r="S69" i="15"/>
  <c r="R69" i="15"/>
  <c r="Q69" i="15"/>
  <c r="P69" i="15"/>
  <c r="E69" i="15"/>
  <c r="V67" i="15"/>
  <c r="O67" i="15"/>
  <c r="N67" i="15"/>
  <c r="M67" i="15"/>
  <c r="L67" i="15"/>
  <c r="K67" i="15"/>
  <c r="S67" i="15" s="1"/>
  <c r="J67" i="15"/>
  <c r="I67" i="15"/>
  <c r="H67" i="15"/>
  <c r="G67" i="15"/>
  <c r="F67" i="15"/>
  <c r="C67" i="15"/>
  <c r="B67" i="15"/>
  <c r="E67" i="15" s="1"/>
  <c r="V66" i="15"/>
  <c r="O66" i="15"/>
  <c r="N66" i="15"/>
  <c r="M66" i="15"/>
  <c r="L66" i="15"/>
  <c r="K66" i="15"/>
  <c r="S66" i="15" s="1"/>
  <c r="J66" i="15"/>
  <c r="R66" i="15" s="1"/>
  <c r="I66" i="15"/>
  <c r="H66" i="15"/>
  <c r="G66" i="15"/>
  <c r="F66" i="15"/>
  <c r="C66" i="15"/>
  <c r="B66" i="15"/>
  <c r="S65" i="15"/>
  <c r="R65" i="15"/>
  <c r="Q65" i="15"/>
  <c r="P65" i="15"/>
  <c r="E65" i="15"/>
  <c r="U65" i="15" s="1"/>
  <c r="S64" i="15"/>
  <c r="R64" i="15"/>
  <c r="Q64" i="15"/>
  <c r="P64" i="15"/>
  <c r="E64" i="15"/>
  <c r="T64" i="15" s="1"/>
  <c r="U63" i="15"/>
  <c r="S63" i="15"/>
  <c r="R63" i="15"/>
  <c r="Q63" i="15"/>
  <c r="P63" i="15"/>
  <c r="E63" i="15"/>
  <c r="T63" i="15" s="1"/>
  <c r="S62" i="15"/>
  <c r="R62" i="15"/>
  <c r="Q62" i="15"/>
  <c r="P62" i="15"/>
  <c r="E62" i="15"/>
  <c r="S61" i="15"/>
  <c r="R61" i="15"/>
  <c r="Q61" i="15"/>
  <c r="P61" i="15"/>
  <c r="E61" i="15"/>
  <c r="V59" i="15"/>
  <c r="O59" i="15"/>
  <c r="N59" i="15"/>
  <c r="M59" i="15"/>
  <c r="L59" i="15"/>
  <c r="K59" i="15"/>
  <c r="S59" i="15" s="1"/>
  <c r="J59" i="15"/>
  <c r="R59" i="15" s="1"/>
  <c r="I59" i="15"/>
  <c r="H59" i="15"/>
  <c r="G59" i="15"/>
  <c r="F59" i="15"/>
  <c r="C59" i="15"/>
  <c r="B59" i="15"/>
  <c r="S58" i="15"/>
  <c r="R58" i="15"/>
  <c r="Q58" i="15"/>
  <c r="P58" i="15"/>
  <c r="E58" i="15"/>
  <c r="S57" i="15"/>
  <c r="R57" i="15"/>
  <c r="Q57" i="15"/>
  <c r="P57" i="15"/>
  <c r="E57" i="15"/>
  <c r="S56" i="15"/>
  <c r="R56" i="15"/>
  <c r="Q56" i="15"/>
  <c r="P56" i="15"/>
  <c r="E56" i="15"/>
  <c r="S55" i="15"/>
  <c r="R55" i="15"/>
  <c r="Q55" i="15"/>
  <c r="P55" i="15"/>
  <c r="E55" i="15"/>
  <c r="V53" i="15"/>
  <c r="O53" i="15"/>
  <c r="N53" i="15"/>
  <c r="M53" i="15"/>
  <c r="L53" i="15"/>
  <c r="K53" i="15"/>
  <c r="S53" i="15" s="1"/>
  <c r="J53" i="15"/>
  <c r="R53" i="15" s="1"/>
  <c r="I53" i="15"/>
  <c r="H53" i="15"/>
  <c r="G53" i="15"/>
  <c r="F53" i="15"/>
  <c r="C53" i="15"/>
  <c r="B53" i="15"/>
  <c r="S52" i="15"/>
  <c r="R52" i="15"/>
  <c r="Q52" i="15"/>
  <c r="P52" i="15"/>
  <c r="E52" i="15"/>
  <c r="S51" i="15"/>
  <c r="R51" i="15"/>
  <c r="Q51" i="15"/>
  <c r="P51" i="15"/>
  <c r="E51" i="15"/>
  <c r="S50" i="15"/>
  <c r="R50" i="15"/>
  <c r="Q50" i="15"/>
  <c r="P50" i="15"/>
  <c r="E50" i="15"/>
  <c r="T49" i="15"/>
  <c r="S49" i="15"/>
  <c r="R49" i="15"/>
  <c r="Q49" i="15"/>
  <c r="P49" i="15"/>
  <c r="E49" i="15"/>
  <c r="U49" i="15" s="1"/>
  <c r="S48" i="15"/>
  <c r="R48" i="15"/>
  <c r="Q48" i="15"/>
  <c r="P48" i="15"/>
  <c r="E48" i="15"/>
  <c r="T48" i="15" s="1"/>
  <c r="S47" i="15"/>
  <c r="R47" i="15"/>
  <c r="Q47" i="15"/>
  <c r="P47" i="15"/>
  <c r="E47" i="15"/>
  <c r="S46" i="15"/>
  <c r="R46" i="15"/>
  <c r="Q46" i="15"/>
  <c r="P46" i="15"/>
  <c r="E46" i="15"/>
  <c r="S45" i="15"/>
  <c r="R45" i="15"/>
  <c r="Q45" i="15"/>
  <c r="P45" i="15"/>
  <c r="E45" i="15"/>
  <c r="S44" i="15"/>
  <c r="R44" i="15"/>
  <c r="Q44" i="15"/>
  <c r="P44" i="15"/>
  <c r="E44" i="15"/>
  <c r="U43" i="15"/>
  <c r="S43" i="15"/>
  <c r="R43" i="15"/>
  <c r="Q43" i="15"/>
  <c r="P43" i="15"/>
  <c r="E43" i="15"/>
  <c r="T43" i="15" s="1"/>
  <c r="U42" i="15"/>
  <c r="T42" i="15"/>
  <c r="S42" i="15"/>
  <c r="R42" i="15"/>
  <c r="Q42" i="15"/>
  <c r="P42" i="15"/>
  <c r="E42" i="15"/>
  <c r="V40" i="15"/>
  <c r="S40" i="15"/>
  <c r="O40" i="15"/>
  <c r="N40" i="15"/>
  <c r="M40" i="15"/>
  <c r="L40" i="15"/>
  <c r="K40" i="15"/>
  <c r="J40" i="15"/>
  <c r="R40" i="15" s="1"/>
  <c r="I40" i="15"/>
  <c r="H40" i="15"/>
  <c r="G40" i="15"/>
  <c r="F40" i="15"/>
  <c r="C40" i="15"/>
  <c r="B40" i="15"/>
  <c r="E40" i="15" s="1"/>
  <c r="U39" i="15"/>
  <c r="S39" i="15"/>
  <c r="R39" i="15"/>
  <c r="Q39" i="15"/>
  <c r="P39" i="15"/>
  <c r="E39" i="15"/>
  <c r="T39" i="15" s="1"/>
  <c r="U38" i="15"/>
  <c r="T38" i="15"/>
  <c r="S38" i="15"/>
  <c r="R38" i="15"/>
  <c r="Q38" i="15"/>
  <c r="P38" i="15"/>
  <c r="E38" i="15"/>
  <c r="S37" i="15"/>
  <c r="R37" i="15"/>
  <c r="Q37" i="15"/>
  <c r="P37" i="15"/>
  <c r="E37" i="15"/>
  <c r="S36" i="15"/>
  <c r="R36" i="15"/>
  <c r="Q36" i="15"/>
  <c r="P36" i="15"/>
  <c r="E36" i="15"/>
  <c r="T36" i="15" s="1"/>
  <c r="S35" i="15"/>
  <c r="R35" i="15"/>
  <c r="Q35" i="15"/>
  <c r="P35" i="15"/>
  <c r="E35" i="15"/>
  <c r="T35" i="15" s="1"/>
  <c r="V33" i="15"/>
  <c r="O33" i="15"/>
  <c r="N33" i="15"/>
  <c r="M33" i="15"/>
  <c r="L33" i="15"/>
  <c r="K33" i="15"/>
  <c r="S33" i="15" s="1"/>
  <c r="J33" i="15"/>
  <c r="R33" i="15" s="1"/>
  <c r="I33" i="15"/>
  <c r="H33" i="15"/>
  <c r="G33" i="15"/>
  <c r="F33" i="15"/>
  <c r="C33" i="15"/>
  <c r="B33" i="15"/>
  <c r="E33" i="15" s="1"/>
  <c r="S32" i="15"/>
  <c r="R32" i="15"/>
  <c r="Q32" i="15"/>
  <c r="P32" i="15"/>
  <c r="E32" i="15"/>
  <c r="T32" i="15" s="1"/>
  <c r="V30" i="15"/>
  <c r="O30" i="15"/>
  <c r="N30" i="15"/>
  <c r="M30" i="15"/>
  <c r="L30" i="15"/>
  <c r="K30" i="15"/>
  <c r="S30" i="15" s="1"/>
  <c r="J30" i="15"/>
  <c r="R30" i="15" s="1"/>
  <c r="I30" i="15"/>
  <c r="Q30" i="15" s="1"/>
  <c r="H30" i="15"/>
  <c r="G30" i="15"/>
  <c r="F30" i="15"/>
  <c r="E30" i="15"/>
  <c r="C30" i="15"/>
  <c r="B30" i="15"/>
  <c r="S29" i="15"/>
  <c r="R29" i="15"/>
  <c r="Q29" i="15"/>
  <c r="P29" i="15"/>
  <c r="E29" i="15"/>
  <c r="S28" i="15"/>
  <c r="R28" i="15"/>
  <c r="Q28" i="15"/>
  <c r="P28" i="15"/>
  <c r="E28" i="15"/>
  <c r="T28" i="15" s="1"/>
  <c r="S27" i="15"/>
  <c r="R27" i="15"/>
  <c r="Q27" i="15"/>
  <c r="P27" i="15"/>
  <c r="E27" i="15"/>
  <c r="T27" i="15" s="1"/>
  <c r="S26" i="15"/>
  <c r="R26" i="15"/>
  <c r="Q26" i="15"/>
  <c r="P26" i="15"/>
  <c r="E26" i="15"/>
  <c r="V24" i="15"/>
  <c r="O24" i="15"/>
  <c r="N24" i="15"/>
  <c r="M24" i="15"/>
  <c r="L24" i="15"/>
  <c r="K24" i="15"/>
  <c r="S24" i="15" s="1"/>
  <c r="J24" i="15"/>
  <c r="R24" i="15" s="1"/>
  <c r="I24" i="15"/>
  <c r="H24" i="15"/>
  <c r="G24" i="15"/>
  <c r="F24" i="15"/>
  <c r="E24" i="15"/>
  <c r="C24" i="15"/>
  <c r="B24" i="15"/>
  <c r="S23" i="15"/>
  <c r="R23" i="15"/>
  <c r="Q23" i="15"/>
  <c r="P23" i="15"/>
  <c r="E23" i="15"/>
  <c r="T23" i="15" s="1"/>
  <c r="S22" i="15"/>
  <c r="R22" i="15"/>
  <c r="Q22" i="15"/>
  <c r="P22" i="15"/>
  <c r="E22" i="15"/>
  <c r="S21" i="15"/>
  <c r="R21" i="15"/>
  <c r="Q21" i="15"/>
  <c r="P21" i="15"/>
  <c r="E21" i="15"/>
  <c r="S20" i="15"/>
  <c r="R20" i="15"/>
  <c r="Q20" i="15"/>
  <c r="P20" i="15"/>
  <c r="E20" i="15"/>
  <c r="T20" i="15" s="1"/>
  <c r="U19" i="15"/>
  <c r="S19" i="15"/>
  <c r="R19" i="15"/>
  <c r="Q19" i="15"/>
  <c r="P19" i="15"/>
  <c r="E19" i="15"/>
  <c r="T19" i="15" s="1"/>
  <c r="U18" i="15"/>
  <c r="T18" i="15"/>
  <c r="S18" i="15"/>
  <c r="R18" i="15"/>
  <c r="Q18" i="15"/>
  <c r="P18" i="15"/>
  <c r="E18" i="15"/>
  <c r="S17" i="15"/>
  <c r="R17" i="15"/>
  <c r="Q17" i="15"/>
  <c r="P17" i="15"/>
  <c r="E17" i="15"/>
  <c r="V15" i="15"/>
  <c r="O15" i="15"/>
  <c r="N15" i="15"/>
  <c r="M15" i="15"/>
  <c r="L15" i="15"/>
  <c r="K15" i="15"/>
  <c r="S15" i="15" s="1"/>
  <c r="J15" i="15"/>
  <c r="R15" i="15" s="1"/>
  <c r="I15" i="15"/>
  <c r="H15" i="15"/>
  <c r="G15" i="15"/>
  <c r="F15" i="15"/>
  <c r="E15" i="15"/>
  <c r="C15" i="15"/>
  <c r="B15" i="15"/>
  <c r="U14" i="15"/>
  <c r="T14" i="15"/>
  <c r="S14" i="15"/>
  <c r="R14" i="15"/>
  <c r="Q14" i="15"/>
  <c r="P14" i="15"/>
  <c r="E14" i="15"/>
  <c r="S13" i="15"/>
  <c r="R13" i="15"/>
  <c r="Q13" i="15"/>
  <c r="P13" i="15"/>
  <c r="E13" i="15"/>
  <c r="U13" i="15" s="1"/>
  <c r="S12" i="15"/>
  <c r="R12" i="15"/>
  <c r="Q12" i="15"/>
  <c r="P12" i="15"/>
  <c r="E12" i="15"/>
  <c r="T12" i="15" s="1"/>
  <c r="S11" i="15"/>
  <c r="R11" i="15"/>
  <c r="Q11" i="15"/>
  <c r="P11" i="15"/>
  <c r="E11" i="15"/>
  <c r="T11" i="15" s="1"/>
  <c r="S10" i="15"/>
  <c r="R10" i="15"/>
  <c r="Q10" i="15"/>
  <c r="P10" i="15"/>
  <c r="E10" i="15"/>
  <c r="S9" i="15"/>
  <c r="R9" i="15"/>
  <c r="Q9" i="15"/>
  <c r="P9" i="15"/>
  <c r="E9" i="15"/>
  <c r="S94" i="14"/>
  <c r="R94" i="14"/>
  <c r="Q94" i="14"/>
  <c r="P94" i="14"/>
  <c r="E94" i="14"/>
  <c r="S93" i="14"/>
  <c r="R93" i="14"/>
  <c r="Q93" i="14"/>
  <c r="P93" i="14"/>
  <c r="E93" i="14"/>
  <c r="S92" i="14"/>
  <c r="R92" i="14"/>
  <c r="Q92" i="14"/>
  <c r="P92" i="14"/>
  <c r="E92" i="14"/>
  <c r="U92" i="14" s="1"/>
  <c r="T91" i="14"/>
  <c r="S91" i="14"/>
  <c r="R91" i="14"/>
  <c r="Q91" i="14"/>
  <c r="P91" i="14"/>
  <c r="E91" i="14"/>
  <c r="U91" i="14" s="1"/>
  <c r="S90" i="14"/>
  <c r="R90" i="14"/>
  <c r="Q90" i="14"/>
  <c r="P90" i="14"/>
  <c r="E90" i="14"/>
  <c r="T90" i="14" s="1"/>
  <c r="U89" i="14"/>
  <c r="S89" i="14"/>
  <c r="R89" i="14"/>
  <c r="Q89" i="14"/>
  <c r="P89" i="14"/>
  <c r="E89" i="14"/>
  <c r="T89" i="14" s="1"/>
  <c r="S88" i="14"/>
  <c r="R88" i="14"/>
  <c r="Q88" i="14"/>
  <c r="P88" i="14"/>
  <c r="E88" i="14"/>
  <c r="S87" i="14"/>
  <c r="R87" i="14"/>
  <c r="Q87" i="14"/>
  <c r="P87" i="14"/>
  <c r="E87" i="14"/>
  <c r="V73" i="14"/>
  <c r="O73" i="14"/>
  <c r="N73" i="14"/>
  <c r="M73" i="14"/>
  <c r="L73" i="14"/>
  <c r="K73" i="14"/>
  <c r="J73" i="14"/>
  <c r="I73" i="14"/>
  <c r="H73" i="14"/>
  <c r="G73" i="14"/>
  <c r="F73" i="14"/>
  <c r="C73" i="14"/>
  <c r="B73" i="14"/>
  <c r="V72" i="14"/>
  <c r="O72" i="14"/>
  <c r="N72" i="14"/>
  <c r="M72" i="14"/>
  <c r="L72" i="14"/>
  <c r="K72" i="14"/>
  <c r="J72" i="14"/>
  <c r="I72" i="14"/>
  <c r="H72" i="14"/>
  <c r="P72" i="14" s="1"/>
  <c r="G72" i="14"/>
  <c r="F72" i="14"/>
  <c r="C72" i="14"/>
  <c r="B72" i="14"/>
  <c r="V71" i="14"/>
  <c r="O71" i="14"/>
  <c r="N71" i="14"/>
  <c r="M71" i="14"/>
  <c r="L71" i="14"/>
  <c r="K71" i="14"/>
  <c r="J71" i="14"/>
  <c r="R71" i="14" s="1"/>
  <c r="I71" i="14"/>
  <c r="H71" i="14"/>
  <c r="G71" i="14"/>
  <c r="F71" i="14"/>
  <c r="E71" i="14"/>
  <c r="C71" i="14"/>
  <c r="B71" i="14"/>
  <c r="U70" i="14"/>
  <c r="T70" i="14"/>
  <c r="S70" i="14"/>
  <c r="R70" i="14"/>
  <c r="Q70" i="14"/>
  <c r="P70" i="14"/>
  <c r="E70" i="14"/>
  <c r="S69" i="14"/>
  <c r="R69" i="14"/>
  <c r="Q69" i="14"/>
  <c r="P69" i="14"/>
  <c r="E69" i="14"/>
  <c r="T69" i="14" s="1"/>
  <c r="V67" i="14"/>
  <c r="O67" i="14"/>
  <c r="N67" i="14"/>
  <c r="M67" i="14"/>
  <c r="L67" i="14"/>
  <c r="K67" i="14"/>
  <c r="J67" i="14"/>
  <c r="I67" i="14"/>
  <c r="H67" i="14"/>
  <c r="G67" i="14"/>
  <c r="F67" i="14"/>
  <c r="C67" i="14"/>
  <c r="B67" i="14"/>
  <c r="E67" i="14" s="1"/>
  <c r="V66" i="14"/>
  <c r="O66" i="14"/>
  <c r="N66" i="14"/>
  <c r="M66" i="14"/>
  <c r="L66" i="14"/>
  <c r="K66" i="14"/>
  <c r="S66" i="14" s="1"/>
  <c r="J66" i="14"/>
  <c r="R66" i="14" s="1"/>
  <c r="I66" i="14"/>
  <c r="H66" i="14"/>
  <c r="G66" i="14"/>
  <c r="F66" i="14"/>
  <c r="C66" i="14"/>
  <c r="B66" i="14"/>
  <c r="S65" i="14"/>
  <c r="R65" i="14"/>
  <c r="Q65" i="14"/>
  <c r="P65" i="14"/>
  <c r="E65" i="14"/>
  <c r="U64" i="14"/>
  <c r="S64" i="14"/>
  <c r="R64" i="14"/>
  <c r="Q64" i="14"/>
  <c r="P64" i="14"/>
  <c r="E64" i="14"/>
  <c r="T64" i="14" s="1"/>
  <c r="U63" i="14"/>
  <c r="T63" i="14"/>
  <c r="S63" i="14"/>
  <c r="R63" i="14"/>
  <c r="Q63" i="14"/>
  <c r="P63" i="14"/>
  <c r="E63" i="14"/>
  <c r="S62" i="14"/>
  <c r="R62" i="14"/>
  <c r="Q62" i="14"/>
  <c r="P62" i="14"/>
  <c r="E62" i="14"/>
  <c r="S61" i="14"/>
  <c r="R61" i="14"/>
  <c r="Q61" i="14"/>
  <c r="P61" i="14"/>
  <c r="E61" i="14"/>
  <c r="U61" i="14" s="1"/>
  <c r="V59" i="14"/>
  <c r="O59" i="14"/>
  <c r="N59" i="14"/>
  <c r="M59" i="14"/>
  <c r="L59" i="14"/>
  <c r="K59" i="14"/>
  <c r="S59" i="14" s="1"/>
  <c r="J59" i="14"/>
  <c r="R59" i="14" s="1"/>
  <c r="I59" i="14"/>
  <c r="H59" i="14"/>
  <c r="G59" i="14"/>
  <c r="F59" i="14"/>
  <c r="E59" i="14"/>
  <c r="C59" i="14"/>
  <c r="B59" i="14"/>
  <c r="S58" i="14"/>
  <c r="R58" i="14"/>
  <c r="Q58" i="14"/>
  <c r="P58" i="14"/>
  <c r="E58" i="14"/>
  <c r="U58" i="14" s="1"/>
  <c r="S57" i="14"/>
  <c r="R57" i="14"/>
  <c r="Q57" i="14"/>
  <c r="P57" i="14"/>
  <c r="E57" i="14"/>
  <c r="T57" i="14" s="1"/>
  <c r="S56" i="14"/>
  <c r="R56" i="14"/>
  <c r="Q56" i="14"/>
  <c r="P56" i="14"/>
  <c r="E56" i="14"/>
  <c r="U56" i="14" s="1"/>
  <c r="S55" i="14"/>
  <c r="R55" i="14"/>
  <c r="Q55" i="14"/>
  <c r="P55" i="14"/>
  <c r="E55" i="14"/>
  <c r="V53" i="14"/>
  <c r="O53" i="14"/>
  <c r="N53" i="14"/>
  <c r="M53" i="14"/>
  <c r="L53" i="14"/>
  <c r="K53" i="14"/>
  <c r="J53" i="14"/>
  <c r="I53" i="14"/>
  <c r="H53" i="14"/>
  <c r="G53" i="14"/>
  <c r="F53" i="14"/>
  <c r="C53" i="14"/>
  <c r="B53" i="14"/>
  <c r="E53" i="14" s="1"/>
  <c r="S52" i="14"/>
  <c r="R52" i="14"/>
  <c r="Q52" i="14"/>
  <c r="P52" i="14"/>
  <c r="E52" i="14"/>
  <c r="U52" i="14" s="1"/>
  <c r="S51" i="14"/>
  <c r="R51" i="14"/>
  <c r="Q51" i="14"/>
  <c r="P51" i="14"/>
  <c r="E51" i="14"/>
  <c r="S50" i="14"/>
  <c r="R50" i="14"/>
  <c r="Q50" i="14"/>
  <c r="P50" i="14"/>
  <c r="E50" i="14"/>
  <c r="S49" i="14"/>
  <c r="R49" i="14"/>
  <c r="Q49" i="14"/>
  <c r="P49" i="14"/>
  <c r="E49" i="14"/>
  <c r="U48" i="14"/>
  <c r="S48" i="14"/>
  <c r="R48" i="14"/>
  <c r="Q48" i="14"/>
  <c r="P48" i="14"/>
  <c r="E48" i="14"/>
  <c r="T48" i="14" s="1"/>
  <c r="U47" i="14"/>
  <c r="T47" i="14"/>
  <c r="S47" i="14"/>
  <c r="R47" i="14"/>
  <c r="Q47" i="14"/>
  <c r="P47" i="14"/>
  <c r="E47" i="14"/>
  <c r="S46" i="14"/>
  <c r="R46" i="14"/>
  <c r="Q46" i="14"/>
  <c r="P46" i="14"/>
  <c r="E46" i="14"/>
  <c r="U46" i="14" s="1"/>
  <c r="S45" i="14"/>
  <c r="R45" i="14"/>
  <c r="Q45" i="14"/>
  <c r="P45" i="14"/>
  <c r="E45" i="14"/>
  <c r="T45" i="14" s="1"/>
  <c r="S44" i="14"/>
  <c r="R44" i="14"/>
  <c r="Q44" i="14"/>
  <c r="P44" i="14"/>
  <c r="E44" i="14"/>
  <c r="S43" i="14"/>
  <c r="R43" i="14"/>
  <c r="Q43" i="14"/>
  <c r="P43" i="14"/>
  <c r="E43" i="14"/>
  <c r="S42" i="14"/>
  <c r="R42" i="14"/>
  <c r="Q42" i="14"/>
  <c r="P42" i="14"/>
  <c r="E42" i="14"/>
  <c r="V40" i="14"/>
  <c r="O40" i="14"/>
  <c r="N40" i="14"/>
  <c r="M40" i="14"/>
  <c r="L40" i="14"/>
  <c r="K40" i="14"/>
  <c r="S40" i="14" s="1"/>
  <c r="J40" i="14"/>
  <c r="R40" i="14" s="1"/>
  <c r="I40" i="14"/>
  <c r="Q40" i="14" s="1"/>
  <c r="H40" i="14"/>
  <c r="G40" i="14"/>
  <c r="F40" i="14"/>
  <c r="C40" i="14"/>
  <c r="E40" i="14" s="1"/>
  <c r="B40" i="14"/>
  <c r="S39" i="14"/>
  <c r="R39" i="14"/>
  <c r="Q39" i="14"/>
  <c r="P39" i="14"/>
  <c r="E39" i="14"/>
  <c r="S38" i="14"/>
  <c r="R38" i="14"/>
  <c r="Q38" i="14"/>
  <c r="P38" i="14"/>
  <c r="E38" i="14"/>
  <c r="S37" i="14"/>
  <c r="R37" i="14"/>
  <c r="Q37" i="14"/>
  <c r="P37" i="14"/>
  <c r="E37" i="14"/>
  <c r="S36" i="14"/>
  <c r="R36" i="14"/>
  <c r="Q36" i="14"/>
  <c r="P36" i="14"/>
  <c r="E36" i="14"/>
  <c r="U36" i="14" s="1"/>
  <c r="S35" i="14"/>
  <c r="R35" i="14"/>
  <c r="Q35" i="14"/>
  <c r="U35" i="14" s="1"/>
  <c r="P35" i="14"/>
  <c r="E35" i="14"/>
  <c r="T35" i="14" s="1"/>
  <c r="V33" i="14"/>
  <c r="S33" i="14"/>
  <c r="O33" i="14"/>
  <c r="N33" i="14"/>
  <c r="M33" i="14"/>
  <c r="L33" i="14"/>
  <c r="K33" i="14"/>
  <c r="Q33" i="14" s="1"/>
  <c r="J33" i="14"/>
  <c r="R33" i="14" s="1"/>
  <c r="I33" i="14"/>
  <c r="H33" i="14"/>
  <c r="G33" i="14"/>
  <c r="F33" i="14"/>
  <c r="C33" i="14"/>
  <c r="B33" i="14"/>
  <c r="E33" i="14" s="1"/>
  <c r="T32" i="14"/>
  <c r="S32" i="14"/>
  <c r="R32" i="14"/>
  <c r="Q32" i="14"/>
  <c r="U32" i="14" s="1"/>
  <c r="P32" i="14"/>
  <c r="E32" i="14"/>
  <c r="V30" i="14"/>
  <c r="R30" i="14"/>
  <c r="O30" i="14"/>
  <c r="N30" i="14"/>
  <c r="M30" i="14"/>
  <c r="L30" i="14"/>
  <c r="K30" i="14"/>
  <c r="S30" i="14" s="1"/>
  <c r="J30" i="14"/>
  <c r="I30" i="14"/>
  <c r="H30" i="14"/>
  <c r="G30" i="14"/>
  <c r="F30" i="14"/>
  <c r="C30" i="14"/>
  <c r="B30" i="14"/>
  <c r="S29" i="14"/>
  <c r="R29" i="14"/>
  <c r="Q29" i="14"/>
  <c r="P29" i="14"/>
  <c r="E29" i="14"/>
  <c r="S28" i="14"/>
  <c r="R28" i="14"/>
  <c r="Q28" i="14"/>
  <c r="P28" i="14"/>
  <c r="E28" i="14"/>
  <c r="U28" i="14" s="1"/>
  <c r="U27" i="14"/>
  <c r="S27" i="14"/>
  <c r="R27" i="14"/>
  <c r="Q27" i="14"/>
  <c r="P27" i="14"/>
  <c r="E27" i="14"/>
  <c r="T27" i="14" s="1"/>
  <c r="S26" i="14"/>
  <c r="R26" i="14"/>
  <c r="Q26" i="14"/>
  <c r="P26" i="14"/>
  <c r="E26" i="14"/>
  <c r="V24" i="14"/>
  <c r="O24" i="14"/>
  <c r="N24" i="14"/>
  <c r="M24" i="14"/>
  <c r="L24" i="14"/>
  <c r="K24" i="14"/>
  <c r="S24" i="14" s="1"/>
  <c r="J24" i="14"/>
  <c r="R24" i="14" s="1"/>
  <c r="I24" i="14"/>
  <c r="Q24" i="14" s="1"/>
  <c r="H24" i="14"/>
  <c r="G24" i="14"/>
  <c r="F24" i="14"/>
  <c r="E24" i="14"/>
  <c r="C24" i="14"/>
  <c r="B24" i="14"/>
  <c r="U23" i="14"/>
  <c r="T23" i="14"/>
  <c r="S23" i="14"/>
  <c r="R23" i="14"/>
  <c r="Q23" i="14"/>
  <c r="P23" i="14"/>
  <c r="E23" i="14"/>
  <c r="S22" i="14"/>
  <c r="R22" i="14"/>
  <c r="Q22" i="14"/>
  <c r="P22" i="14"/>
  <c r="E22" i="14"/>
  <c r="U22" i="14" s="1"/>
  <c r="S21" i="14"/>
  <c r="R21" i="14"/>
  <c r="Q21" i="14"/>
  <c r="P21" i="14"/>
  <c r="E21" i="14"/>
  <c r="T21" i="14" s="1"/>
  <c r="S20" i="14"/>
  <c r="R20" i="14"/>
  <c r="Q20" i="14"/>
  <c r="P20" i="14"/>
  <c r="E20" i="14"/>
  <c r="S19" i="14"/>
  <c r="R19" i="14"/>
  <c r="Q19" i="14"/>
  <c r="P19" i="14"/>
  <c r="E19" i="14"/>
  <c r="S18" i="14"/>
  <c r="R18" i="14"/>
  <c r="Q18" i="14"/>
  <c r="P18" i="14"/>
  <c r="E18" i="14"/>
  <c r="U17" i="14"/>
  <c r="S17" i="14"/>
  <c r="R17" i="14"/>
  <c r="Q17" i="14"/>
  <c r="P17" i="14"/>
  <c r="E17" i="14"/>
  <c r="T17" i="14" s="1"/>
  <c r="V15" i="14"/>
  <c r="O15" i="14"/>
  <c r="N15" i="14"/>
  <c r="M15" i="14"/>
  <c r="L15" i="14"/>
  <c r="K15" i="14"/>
  <c r="S15" i="14" s="1"/>
  <c r="J15" i="14"/>
  <c r="I15" i="14"/>
  <c r="H15" i="14"/>
  <c r="P15" i="14" s="1"/>
  <c r="G15" i="14"/>
  <c r="F15" i="14"/>
  <c r="C15" i="14"/>
  <c r="B15" i="14"/>
  <c r="E15" i="14" s="1"/>
  <c r="S14" i="14"/>
  <c r="R14" i="14"/>
  <c r="Q14" i="14"/>
  <c r="P14" i="14"/>
  <c r="E14" i="14"/>
  <c r="S13" i="14"/>
  <c r="R13" i="14"/>
  <c r="Q13" i="14"/>
  <c r="P13" i="14"/>
  <c r="E13" i="14"/>
  <c r="U12" i="14"/>
  <c r="T12" i="14"/>
  <c r="S12" i="14"/>
  <c r="R12" i="14"/>
  <c r="Q12" i="14"/>
  <c r="P12" i="14"/>
  <c r="E12" i="14"/>
  <c r="T11" i="14"/>
  <c r="S11" i="14"/>
  <c r="R11" i="14"/>
  <c r="Q11" i="14"/>
  <c r="P11" i="14"/>
  <c r="E11" i="14"/>
  <c r="U11" i="14" s="1"/>
  <c r="S10" i="14"/>
  <c r="R10" i="14"/>
  <c r="Q10" i="14"/>
  <c r="P10" i="14"/>
  <c r="E10" i="14"/>
  <c r="T10" i="14" s="1"/>
  <c r="S9" i="14"/>
  <c r="R9" i="14"/>
  <c r="Q9" i="14"/>
  <c r="P9" i="14"/>
  <c r="E9" i="14"/>
  <c r="U9" i="14" s="1"/>
  <c r="S94" i="13"/>
  <c r="R94" i="13"/>
  <c r="Q94" i="13"/>
  <c r="P94" i="13"/>
  <c r="E94" i="13"/>
  <c r="U94" i="13" s="1"/>
  <c r="S93" i="13"/>
  <c r="R93" i="13"/>
  <c r="Q93" i="13"/>
  <c r="P93" i="13"/>
  <c r="E93" i="13"/>
  <c r="S92" i="13"/>
  <c r="R92" i="13"/>
  <c r="Q92" i="13"/>
  <c r="P92" i="13"/>
  <c r="E92" i="13"/>
  <c r="S91" i="13"/>
  <c r="R91" i="13"/>
  <c r="Q91" i="13"/>
  <c r="P91" i="13"/>
  <c r="E91" i="13"/>
  <c r="S90" i="13"/>
  <c r="R90" i="13"/>
  <c r="Q90" i="13"/>
  <c r="P90" i="13"/>
  <c r="E90" i="13"/>
  <c r="U90" i="13" s="1"/>
  <c r="U89" i="13"/>
  <c r="S89" i="13"/>
  <c r="R89" i="13"/>
  <c r="Q89" i="13"/>
  <c r="P89" i="13"/>
  <c r="E89" i="13"/>
  <c r="T89" i="13" s="1"/>
  <c r="S88" i="13"/>
  <c r="R88" i="13"/>
  <c r="Q88" i="13"/>
  <c r="P88" i="13"/>
  <c r="E88" i="13"/>
  <c r="S87" i="13"/>
  <c r="R87" i="13"/>
  <c r="Q87" i="13"/>
  <c r="P87" i="13"/>
  <c r="E87" i="13"/>
  <c r="T87" i="13" s="1"/>
  <c r="V73" i="13"/>
  <c r="O73" i="13"/>
  <c r="N73" i="13"/>
  <c r="M73" i="13"/>
  <c r="L73" i="13"/>
  <c r="K73" i="13"/>
  <c r="J73" i="13"/>
  <c r="I73" i="13"/>
  <c r="H73" i="13"/>
  <c r="G73" i="13"/>
  <c r="F73" i="13"/>
  <c r="C73" i="13"/>
  <c r="B73" i="13"/>
  <c r="V72" i="13"/>
  <c r="O72" i="13"/>
  <c r="N72" i="13"/>
  <c r="M72" i="13"/>
  <c r="S72" i="13" s="1"/>
  <c r="L72" i="13"/>
  <c r="K72" i="13"/>
  <c r="J72" i="13"/>
  <c r="I72" i="13"/>
  <c r="H72" i="13"/>
  <c r="G72" i="13"/>
  <c r="F72" i="13"/>
  <c r="C72" i="13"/>
  <c r="B72" i="13"/>
  <c r="E72" i="13" s="1"/>
  <c r="V71" i="13"/>
  <c r="O71" i="13"/>
  <c r="N71" i="13"/>
  <c r="M71" i="13"/>
  <c r="L71" i="13"/>
  <c r="K71" i="13"/>
  <c r="S71" i="13" s="1"/>
  <c r="J71" i="13"/>
  <c r="I71" i="13"/>
  <c r="H71" i="13"/>
  <c r="G71" i="13"/>
  <c r="F71" i="13"/>
  <c r="C71" i="13"/>
  <c r="B71" i="13"/>
  <c r="S70" i="13"/>
  <c r="R70" i="13"/>
  <c r="Q70" i="13"/>
  <c r="P70" i="13"/>
  <c r="E70" i="13"/>
  <c r="S69" i="13"/>
  <c r="R69" i="13"/>
  <c r="Q69" i="13"/>
  <c r="P69" i="13"/>
  <c r="E69" i="13"/>
  <c r="V67" i="13"/>
  <c r="O67" i="13"/>
  <c r="N67" i="13"/>
  <c r="M67" i="13"/>
  <c r="L67" i="13"/>
  <c r="K67" i="13"/>
  <c r="J67" i="13"/>
  <c r="R67" i="13" s="1"/>
  <c r="I67" i="13"/>
  <c r="H67" i="13"/>
  <c r="G67" i="13"/>
  <c r="F67" i="13"/>
  <c r="C67" i="13"/>
  <c r="B67" i="13"/>
  <c r="V66" i="13"/>
  <c r="O66" i="13"/>
  <c r="N66" i="13"/>
  <c r="M66" i="13"/>
  <c r="L66" i="13"/>
  <c r="K66" i="13"/>
  <c r="S66" i="13" s="1"/>
  <c r="J66" i="13"/>
  <c r="R66" i="13" s="1"/>
  <c r="I66" i="13"/>
  <c r="H66" i="13"/>
  <c r="G66" i="13"/>
  <c r="F66" i="13"/>
  <c r="C66" i="13"/>
  <c r="B66" i="13"/>
  <c r="E66" i="13" s="1"/>
  <c r="S65" i="13"/>
  <c r="R65" i="13"/>
  <c r="Q65" i="13"/>
  <c r="P65" i="13"/>
  <c r="E65" i="13"/>
  <c r="U65" i="13" s="1"/>
  <c r="S64" i="13"/>
  <c r="R64" i="13"/>
  <c r="Q64" i="13"/>
  <c r="P64" i="13"/>
  <c r="E64" i="13"/>
  <c r="S63" i="13"/>
  <c r="R63" i="13"/>
  <c r="Q63" i="13"/>
  <c r="P63" i="13"/>
  <c r="E63" i="13"/>
  <c r="S62" i="13"/>
  <c r="R62" i="13"/>
  <c r="Q62" i="13"/>
  <c r="P62" i="13"/>
  <c r="E62" i="13"/>
  <c r="T62" i="13" s="1"/>
  <c r="U61" i="13"/>
  <c r="S61" i="13"/>
  <c r="R61" i="13"/>
  <c r="Q61" i="13"/>
  <c r="P61" i="13"/>
  <c r="E61" i="13"/>
  <c r="T61" i="13" s="1"/>
  <c r="V59" i="13"/>
  <c r="O59" i="13"/>
  <c r="N59" i="13"/>
  <c r="M59" i="13"/>
  <c r="L59" i="13"/>
  <c r="K59" i="13"/>
  <c r="S59" i="13" s="1"/>
  <c r="J59" i="13"/>
  <c r="R59" i="13" s="1"/>
  <c r="I59" i="13"/>
  <c r="H59" i="13"/>
  <c r="G59" i="13"/>
  <c r="F59" i="13"/>
  <c r="C59" i="13"/>
  <c r="B59" i="13"/>
  <c r="E59" i="13" s="1"/>
  <c r="S58" i="13"/>
  <c r="R58" i="13"/>
  <c r="Q58" i="13"/>
  <c r="P58" i="13"/>
  <c r="E58" i="13"/>
  <c r="T58" i="13" s="1"/>
  <c r="S57" i="13"/>
  <c r="R57" i="13"/>
  <c r="Q57" i="13"/>
  <c r="P57" i="13"/>
  <c r="E57" i="13"/>
  <c r="U57" i="13" s="1"/>
  <c r="S56" i="13"/>
  <c r="R56" i="13"/>
  <c r="Q56" i="13"/>
  <c r="P56" i="13"/>
  <c r="E56" i="13"/>
  <c r="S55" i="13"/>
  <c r="R55" i="13"/>
  <c r="Q55" i="13"/>
  <c r="P55" i="13"/>
  <c r="E55" i="13"/>
  <c r="U55" i="13" s="1"/>
  <c r="V53" i="13"/>
  <c r="O53" i="13"/>
  <c r="N53" i="13"/>
  <c r="M53" i="13"/>
  <c r="L53" i="13"/>
  <c r="K53" i="13"/>
  <c r="S53" i="13" s="1"/>
  <c r="J53" i="13"/>
  <c r="I53" i="13"/>
  <c r="H53" i="13"/>
  <c r="G53" i="13"/>
  <c r="F53" i="13"/>
  <c r="C53" i="13"/>
  <c r="B53" i="13"/>
  <c r="E53" i="13" s="1"/>
  <c r="U52" i="13"/>
  <c r="S52" i="13"/>
  <c r="R52" i="13"/>
  <c r="Q52" i="13"/>
  <c r="P52" i="13"/>
  <c r="E52" i="13"/>
  <c r="T52" i="13" s="1"/>
  <c r="S51" i="13"/>
  <c r="R51" i="13"/>
  <c r="Q51" i="13"/>
  <c r="P51" i="13"/>
  <c r="E51" i="13"/>
  <c r="U51" i="13" s="1"/>
  <c r="S50" i="13"/>
  <c r="R50" i="13"/>
  <c r="Q50" i="13"/>
  <c r="P50" i="13"/>
  <c r="E50" i="13"/>
  <c r="T50" i="13" s="1"/>
  <c r="S49" i="13"/>
  <c r="R49" i="13"/>
  <c r="Q49" i="13"/>
  <c r="P49" i="13"/>
  <c r="E49" i="13"/>
  <c r="U49" i="13" s="1"/>
  <c r="S48" i="13"/>
  <c r="R48" i="13"/>
  <c r="Q48" i="13"/>
  <c r="P48" i="13"/>
  <c r="E48" i="13"/>
  <c r="S47" i="13"/>
  <c r="R47" i="13"/>
  <c r="Q47" i="13"/>
  <c r="P47" i="13"/>
  <c r="E47" i="13"/>
  <c r="U47" i="13" s="1"/>
  <c r="S46" i="13"/>
  <c r="R46" i="13"/>
  <c r="Q46" i="13"/>
  <c r="P46" i="13"/>
  <c r="E46" i="13"/>
  <c r="T46" i="13" s="1"/>
  <c r="U45" i="13"/>
  <c r="T45" i="13"/>
  <c r="S45" i="13"/>
  <c r="R45" i="13"/>
  <c r="Q45" i="13"/>
  <c r="P45" i="13"/>
  <c r="E45" i="13"/>
  <c r="S44" i="13"/>
  <c r="R44" i="13"/>
  <c r="Q44" i="13"/>
  <c r="P44" i="13"/>
  <c r="E44" i="13"/>
  <c r="T44" i="13" s="1"/>
  <c r="S43" i="13"/>
  <c r="R43" i="13"/>
  <c r="Q43" i="13"/>
  <c r="P43" i="13"/>
  <c r="E43" i="13"/>
  <c r="S42" i="13"/>
  <c r="R42" i="13"/>
  <c r="Q42" i="13"/>
  <c r="P42" i="13"/>
  <c r="E42" i="13"/>
  <c r="V40" i="13"/>
  <c r="O40" i="13"/>
  <c r="N40" i="13"/>
  <c r="M40" i="13"/>
  <c r="L40" i="13"/>
  <c r="K40" i="13"/>
  <c r="S40" i="13" s="1"/>
  <c r="J40" i="13"/>
  <c r="R40" i="13" s="1"/>
  <c r="I40" i="13"/>
  <c r="H40" i="13"/>
  <c r="G40" i="13"/>
  <c r="F40" i="13"/>
  <c r="C40" i="13"/>
  <c r="B40" i="13"/>
  <c r="E40" i="13" s="1"/>
  <c r="T39" i="13"/>
  <c r="S39" i="13"/>
  <c r="R39" i="13"/>
  <c r="Q39" i="13"/>
  <c r="P39" i="13"/>
  <c r="E39" i="13"/>
  <c r="U39" i="13" s="1"/>
  <c r="S38" i="13"/>
  <c r="R38" i="13"/>
  <c r="Q38" i="13"/>
  <c r="P38" i="13"/>
  <c r="E38" i="13"/>
  <c r="S37" i="13"/>
  <c r="R37" i="13"/>
  <c r="Q37" i="13"/>
  <c r="P37" i="13"/>
  <c r="E37" i="13"/>
  <c r="U37" i="13" s="1"/>
  <c r="S36" i="13"/>
  <c r="R36" i="13"/>
  <c r="Q36" i="13"/>
  <c r="P36" i="13"/>
  <c r="E36" i="13"/>
  <c r="S35" i="13"/>
  <c r="R35" i="13"/>
  <c r="Q35" i="13"/>
  <c r="P35" i="13"/>
  <c r="E35" i="13"/>
  <c r="V33" i="13"/>
  <c r="O33" i="13"/>
  <c r="N33" i="13"/>
  <c r="M33" i="13"/>
  <c r="L33" i="13"/>
  <c r="K33" i="13"/>
  <c r="S33" i="13" s="1"/>
  <c r="J33" i="13"/>
  <c r="R33" i="13" s="1"/>
  <c r="I33" i="13"/>
  <c r="H33" i="13"/>
  <c r="G33" i="13"/>
  <c r="F33" i="13"/>
  <c r="C33" i="13"/>
  <c r="B33" i="13"/>
  <c r="S32" i="13"/>
  <c r="R32" i="13"/>
  <c r="Q32" i="13"/>
  <c r="P32" i="13"/>
  <c r="E32" i="13"/>
  <c r="U32" i="13" s="1"/>
  <c r="V30" i="13"/>
  <c r="O30" i="13"/>
  <c r="N30" i="13"/>
  <c r="M30" i="13"/>
  <c r="L30" i="13"/>
  <c r="K30" i="13"/>
  <c r="S30" i="13" s="1"/>
  <c r="J30" i="13"/>
  <c r="R30" i="13" s="1"/>
  <c r="I30" i="13"/>
  <c r="H30" i="13"/>
  <c r="G30" i="13"/>
  <c r="F30" i="13"/>
  <c r="C30" i="13"/>
  <c r="B30" i="13"/>
  <c r="S29" i="13"/>
  <c r="R29" i="13"/>
  <c r="Q29" i="13"/>
  <c r="P29" i="13"/>
  <c r="E29" i="13"/>
  <c r="U29" i="13" s="1"/>
  <c r="S28" i="13"/>
  <c r="R28" i="13"/>
  <c r="Q28" i="13"/>
  <c r="P28" i="13"/>
  <c r="E28" i="13"/>
  <c r="S27" i="13"/>
  <c r="R27" i="13"/>
  <c r="Q27" i="13"/>
  <c r="P27" i="13"/>
  <c r="E27" i="13"/>
  <c r="U27" i="13" s="1"/>
  <c r="S26" i="13"/>
  <c r="R26" i="13"/>
  <c r="Q26" i="13"/>
  <c r="P26" i="13"/>
  <c r="E26" i="13"/>
  <c r="V24" i="13"/>
  <c r="O24" i="13"/>
  <c r="N24" i="13"/>
  <c r="M24" i="13"/>
  <c r="L24" i="13"/>
  <c r="K24" i="13"/>
  <c r="S24" i="13" s="1"/>
  <c r="J24" i="13"/>
  <c r="R24" i="13" s="1"/>
  <c r="I24" i="13"/>
  <c r="Q24" i="13" s="1"/>
  <c r="H24" i="13"/>
  <c r="G24" i="13"/>
  <c r="F24" i="13"/>
  <c r="C24" i="13"/>
  <c r="B24" i="13"/>
  <c r="E24" i="13" s="1"/>
  <c r="S23" i="13"/>
  <c r="R23" i="13"/>
  <c r="Q23" i="13"/>
  <c r="P23" i="13"/>
  <c r="E23" i="13"/>
  <c r="U23" i="13" s="1"/>
  <c r="S22" i="13"/>
  <c r="R22" i="13"/>
  <c r="Q22" i="13"/>
  <c r="P22" i="13"/>
  <c r="E22" i="13"/>
  <c r="S21" i="13"/>
  <c r="R21" i="13"/>
  <c r="Q21" i="13"/>
  <c r="P21" i="13"/>
  <c r="E21" i="13"/>
  <c r="U21" i="13" s="1"/>
  <c r="U20" i="13"/>
  <c r="S20" i="13"/>
  <c r="R20" i="13"/>
  <c r="Q20" i="13"/>
  <c r="P20" i="13"/>
  <c r="E20" i="13"/>
  <c r="T20" i="13" s="1"/>
  <c r="T19" i="13"/>
  <c r="S19" i="13"/>
  <c r="R19" i="13"/>
  <c r="Q19" i="13"/>
  <c r="P19" i="13"/>
  <c r="E19" i="13"/>
  <c r="U19" i="13" s="1"/>
  <c r="S18" i="13"/>
  <c r="R18" i="13"/>
  <c r="Q18" i="13"/>
  <c r="P18" i="13"/>
  <c r="E18" i="13"/>
  <c r="S17" i="13"/>
  <c r="R17" i="13"/>
  <c r="Q17" i="13"/>
  <c r="P17" i="13"/>
  <c r="E17" i="13"/>
  <c r="U17" i="13" s="1"/>
  <c r="V15" i="13"/>
  <c r="O15" i="13"/>
  <c r="N15" i="13"/>
  <c r="M15" i="13"/>
  <c r="L15" i="13"/>
  <c r="K15" i="13"/>
  <c r="J15" i="13"/>
  <c r="I15" i="13"/>
  <c r="H15" i="13"/>
  <c r="G15" i="13"/>
  <c r="F15" i="13"/>
  <c r="C15" i="13"/>
  <c r="E15" i="13" s="1"/>
  <c r="B15" i="13"/>
  <c r="S14" i="13"/>
  <c r="R14" i="13"/>
  <c r="Q14" i="13"/>
  <c r="P14" i="13"/>
  <c r="E14" i="13"/>
  <c r="S13" i="13"/>
  <c r="R13" i="13"/>
  <c r="Q13" i="13"/>
  <c r="P13" i="13"/>
  <c r="E13" i="13"/>
  <c r="U13" i="13" s="1"/>
  <c r="S12" i="13"/>
  <c r="R12" i="13"/>
  <c r="Q12" i="13"/>
  <c r="P12" i="13"/>
  <c r="E12" i="13"/>
  <c r="S11" i="13"/>
  <c r="R11" i="13"/>
  <c r="Q11" i="13"/>
  <c r="P11" i="13"/>
  <c r="E11" i="13"/>
  <c r="U11" i="13" s="1"/>
  <c r="S10" i="13"/>
  <c r="R10" i="13"/>
  <c r="Q10" i="13"/>
  <c r="P10" i="13"/>
  <c r="E10" i="13"/>
  <c r="U9" i="13"/>
  <c r="T9" i="13"/>
  <c r="S9" i="13"/>
  <c r="R9" i="13"/>
  <c r="Q9" i="13"/>
  <c r="P9" i="13"/>
  <c r="E9" i="13"/>
  <c r="S94" i="12"/>
  <c r="R94" i="12"/>
  <c r="Q94" i="12"/>
  <c r="P94" i="12"/>
  <c r="E94" i="12"/>
  <c r="S93" i="12"/>
  <c r="R93" i="12"/>
  <c r="Q93" i="12"/>
  <c r="P93" i="12"/>
  <c r="E93" i="12"/>
  <c r="U93" i="12" s="1"/>
  <c r="S92" i="12"/>
  <c r="R92" i="12"/>
  <c r="Q92" i="12"/>
  <c r="P92" i="12"/>
  <c r="E92" i="12"/>
  <c r="S91" i="12"/>
  <c r="R91" i="12"/>
  <c r="Q91" i="12"/>
  <c r="P91" i="12"/>
  <c r="E91" i="12"/>
  <c r="U91" i="12" s="1"/>
  <c r="S90" i="12"/>
  <c r="R90" i="12"/>
  <c r="Q90" i="12"/>
  <c r="P90" i="12"/>
  <c r="E90" i="12"/>
  <c r="T90" i="12" s="1"/>
  <c r="S89" i="12"/>
  <c r="R89" i="12"/>
  <c r="Q89" i="12"/>
  <c r="P89" i="12"/>
  <c r="E89" i="12"/>
  <c r="U89" i="12" s="1"/>
  <c r="S88" i="12"/>
  <c r="R88" i="12"/>
  <c r="Q88" i="12"/>
  <c r="P88" i="12"/>
  <c r="E88" i="12"/>
  <c r="S87" i="12"/>
  <c r="R87" i="12"/>
  <c r="Q87" i="12"/>
  <c r="P87" i="12"/>
  <c r="E87" i="12"/>
  <c r="V73" i="12"/>
  <c r="O73" i="12"/>
  <c r="N73" i="12"/>
  <c r="M73" i="12"/>
  <c r="L73" i="12"/>
  <c r="K73" i="12"/>
  <c r="J73" i="12"/>
  <c r="I73" i="12"/>
  <c r="H73" i="12"/>
  <c r="G73" i="12"/>
  <c r="F73" i="12"/>
  <c r="C73" i="12"/>
  <c r="B73" i="12"/>
  <c r="V72" i="12"/>
  <c r="O72" i="12"/>
  <c r="N72" i="12"/>
  <c r="M72" i="12"/>
  <c r="L72" i="12"/>
  <c r="K72" i="12"/>
  <c r="S72" i="12" s="1"/>
  <c r="J72" i="12"/>
  <c r="R72" i="12" s="1"/>
  <c r="I72" i="12"/>
  <c r="H72" i="12"/>
  <c r="G72" i="12"/>
  <c r="F72" i="12"/>
  <c r="C72" i="12"/>
  <c r="B72" i="12"/>
  <c r="V71" i="12"/>
  <c r="O71" i="12"/>
  <c r="N71" i="12"/>
  <c r="M71" i="12"/>
  <c r="L71" i="12"/>
  <c r="K71" i="12"/>
  <c r="S71" i="12" s="1"/>
  <c r="J71" i="12"/>
  <c r="R71" i="12" s="1"/>
  <c r="I71" i="12"/>
  <c r="H71" i="12"/>
  <c r="G71" i="12"/>
  <c r="F71" i="12"/>
  <c r="C71" i="12"/>
  <c r="B71" i="12"/>
  <c r="S70" i="12"/>
  <c r="R70" i="12"/>
  <c r="Q70" i="12"/>
  <c r="P70" i="12"/>
  <c r="E70" i="12"/>
  <c r="S69" i="12"/>
  <c r="R69" i="12"/>
  <c r="Q69" i="12"/>
  <c r="P69" i="12"/>
  <c r="E69" i="12"/>
  <c r="V67" i="12"/>
  <c r="O67" i="12"/>
  <c r="N67" i="12"/>
  <c r="M67" i="12"/>
  <c r="L67" i="12"/>
  <c r="K67" i="12"/>
  <c r="J67" i="12"/>
  <c r="I67" i="12"/>
  <c r="H67" i="12"/>
  <c r="G67" i="12"/>
  <c r="F67" i="12"/>
  <c r="C67" i="12"/>
  <c r="B67" i="12"/>
  <c r="V66" i="12"/>
  <c r="O66" i="12"/>
  <c r="N66" i="12"/>
  <c r="M66" i="12"/>
  <c r="L66" i="12"/>
  <c r="K66" i="12"/>
  <c r="S66" i="12" s="1"/>
  <c r="J66" i="12"/>
  <c r="R66" i="12" s="1"/>
  <c r="I66" i="12"/>
  <c r="H66" i="12"/>
  <c r="P66" i="12" s="1"/>
  <c r="G66" i="12"/>
  <c r="F66" i="12"/>
  <c r="C66" i="12"/>
  <c r="B66" i="12"/>
  <c r="E66" i="12" s="1"/>
  <c r="U65" i="12"/>
  <c r="S65" i="12"/>
  <c r="R65" i="12"/>
  <c r="Q65" i="12"/>
  <c r="P65" i="12"/>
  <c r="E65" i="12"/>
  <c r="T65" i="12" s="1"/>
  <c r="T64" i="12"/>
  <c r="S64" i="12"/>
  <c r="R64" i="12"/>
  <c r="Q64" i="12"/>
  <c r="P64" i="12"/>
  <c r="E64" i="12"/>
  <c r="U64" i="12" s="1"/>
  <c r="S63" i="12"/>
  <c r="R63" i="12"/>
  <c r="Q63" i="12"/>
  <c r="P63" i="12"/>
  <c r="E63" i="12"/>
  <c r="S62" i="12"/>
  <c r="R62" i="12"/>
  <c r="Q62" i="12"/>
  <c r="P62" i="12"/>
  <c r="E62" i="12"/>
  <c r="U62" i="12" s="1"/>
  <c r="S61" i="12"/>
  <c r="R61" i="12"/>
  <c r="Q61" i="12"/>
  <c r="P61" i="12"/>
  <c r="E61" i="12"/>
  <c r="U61" i="12" s="1"/>
  <c r="V59" i="12"/>
  <c r="O59" i="12"/>
  <c r="N59" i="12"/>
  <c r="M59" i="12"/>
  <c r="L59" i="12"/>
  <c r="K59" i="12"/>
  <c r="S59" i="12" s="1"/>
  <c r="J59" i="12"/>
  <c r="R59" i="12" s="1"/>
  <c r="I59" i="12"/>
  <c r="H59" i="12"/>
  <c r="G59" i="12"/>
  <c r="F59" i="12"/>
  <c r="C59" i="12"/>
  <c r="B59" i="12"/>
  <c r="S58" i="12"/>
  <c r="R58" i="12"/>
  <c r="Q58" i="12"/>
  <c r="P58" i="12"/>
  <c r="E58" i="12"/>
  <c r="U58" i="12" s="1"/>
  <c r="S57" i="12"/>
  <c r="R57" i="12"/>
  <c r="Q57" i="12"/>
  <c r="P57" i="12"/>
  <c r="E57" i="12"/>
  <c r="T57" i="12" s="1"/>
  <c r="S56" i="12"/>
  <c r="R56" i="12"/>
  <c r="Q56" i="12"/>
  <c r="P56" i="12"/>
  <c r="E56" i="12"/>
  <c r="U56" i="12" s="1"/>
  <c r="S55" i="12"/>
  <c r="R55" i="12"/>
  <c r="Q55" i="12"/>
  <c r="P55" i="12"/>
  <c r="E55" i="12"/>
  <c r="V53" i="12"/>
  <c r="O53" i="12"/>
  <c r="N53" i="12"/>
  <c r="M53" i="12"/>
  <c r="L53" i="12"/>
  <c r="K53" i="12"/>
  <c r="S53" i="12" s="1"/>
  <c r="J53" i="12"/>
  <c r="R53" i="12" s="1"/>
  <c r="I53" i="12"/>
  <c r="H53" i="12"/>
  <c r="G53" i="12"/>
  <c r="F53" i="12"/>
  <c r="C53" i="12"/>
  <c r="B53" i="12"/>
  <c r="T52" i="12"/>
  <c r="S52" i="12"/>
  <c r="R52" i="12"/>
  <c r="Q52" i="12"/>
  <c r="P52" i="12"/>
  <c r="E52" i="12"/>
  <c r="U52" i="12" s="1"/>
  <c r="U51" i="12"/>
  <c r="S51" i="12"/>
  <c r="R51" i="12"/>
  <c r="Q51" i="12"/>
  <c r="P51" i="12"/>
  <c r="E51" i="12"/>
  <c r="T51" i="12" s="1"/>
  <c r="U50" i="12"/>
  <c r="T50" i="12"/>
  <c r="S50" i="12"/>
  <c r="R50" i="12"/>
  <c r="Q50" i="12"/>
  <c r="P50" i="12"/>
  <c r="E50" i="12"/>
  <c r="S49" i="12"/>
  <c r="R49" i="12"/>
  <c r="Q49" i="12"/>
  <c r="P49" i="12"/>
  <c r="E49" i="12"/>
  <c r="T48" i="12"/>
  <c r="S48" i="12"/>
  <c r="R48" i="12"/>
  <c r="Q48" i="12"/>
  <c r="P48" i="12"/>
  <c r="E48" i="12"/>
  <c r="U48" i="12" s="1"/>
  <c r="S47" i="12"/>
  <c r="R47" i="12"/>
  <c r="Q47" i="12"/>
  <c r="P47" i="12"/>
  <c r="E47" i="12"/>
  <c r="S46" i="12"/>
  <c r="R46" i="12"/>
  <c r="Q46" i="12"/>
  <c r="P46" i="12"/>
  <c r="E46" i="12"/>
  <c r="U46" i="12" s="1"/>
  <c r="S45" i="12"/>
  <c r="R45" i="12"/>
  <c r="Q45" i="12"/>
  <c r="P45" i="12"/>
  <c r="E45" i="12"/>
  <c r="S44" i="12"/>
  <c r="R44" i="12"/>
  <c r="Q44" i="12"/>
  <c r="P44" i="12"/>
  <c r="E44" i="12"/>
  <c r="U44" i="12" s="1"/>
  <c r="U43" i="12"/>
  <c r="S43" i="12"/>
  <c r="R43" i="12"/>
  <c r="Q43" i="12"/>
  <c r="P43" i="12"/>
  <c r="E43" i="12"/>
  <c r="S42" i="12"/>
  <c r="R42" i="12"/>
  <c r="Q42" i="12"/>
  <c r="P42" i="12"/>
  <c r="E42" i="12"/>
  <c r="V40" i="12"/>
  <c r="O40" i="12"/>
  <c r="N40" i="12"/>
  <c r="M40" i="12"/>
  <c r="L40" i="12"/>
  <c r="K40" i="12"/>
  <c r="S40" i="12" s="1"/>
  <c r="J40" i="12"/>
  <c r="R40" i="12" s="1"/>
  <c r="I40" i="12"/>
  <c r="H40" i="12"/>
  <c r="G40" i="12"/>
  <c r="F40" i="12"/>
  <c r="C40" i="12"/>
  <c r="B40" i="12"/>
  <c r="S39" i="12"/>
  <c r="R39" i="12"/>
  <c r="Q39" i="12"/>
  <c r="P39" i="12"/>
  <c r="E39" i="12"/>
  <c r="U38" i="12"/>
  <c r="T38" i="12"/>
  <c r="S38" i="12"/>
  <c r="R38" i="12"/>
  <c r="Q38" i="12"/>
  <c r="P38" i="12"/>
  <c r="E38" i="12"/>
  <c r="U37" i="12"/>
  <c r="T37" i="12"/>
  <c r="S37" i="12"/>
  <c r="R37" i="12"/>
  <c r="Q37" i="12"/>
  <c r="P37" i="12"/>
  <c r="E37" i="12"/>
  <c r="S36" i="12"/>
  <c r="R36" i="12"/>
  <c r="Q36" i="12"/>
  <c r="P36" i="12"/>
  <c r="E36" i="12"/>
  <c r="S35" i="12"/>
  <c r="R35" i="12"/>
  <c r="Q35" i="12"/>
  <c r="P35" i="12"/>
  <c r="E35" i="12"/>
  <c r="V33" i="12"/>
  <c r="O33" i="12"/>
  <c r="N33" i="12"/>
  <c r="M33" i="12"/>
  <c r="L33" i="12"/>
  <c r="K33" i="12"/>
  <c r="J33" i="12"/>
  <c r="R33" i="12" s="1"/>
  <c r="I33" i="12"/>
  <c r="H33" i="12"/>
  <c r="G33" i="12"/>
  <c r="F33" i="12"/>
  <c r="E33" i="12"/>
  <c r="C33" i="12"/>
  <c r="B33" i="12"/>
  <c r="S32" i="12"/>
  <c r="R32" i="12"/>
  <c r="Q32" i="12"/>
  <c r="P32" i="12"/>
  <c r="E32" i="12"/>
  <c r="U32" i="12" s="1"/>
  <c r="V30" i="12"/>
  <c r="O30" i="12"/>
  <c r="N30" i="12"/>
  <c r="M30" i="12"/>
  <c r="L30" i="12"/>
  <c r="K30" i="12"/>
  <c r="S30" i="12" s="1"/>
  <c r="J30" i="12"/>
  <c r="I30" i="12"/>
  <c r="Q30" i="12" s="1"/>
  <c r="H30" i="12"/>
  <c r="P30" i="12" s="1"/>
  <c r="G30" i="12"/>
  <c r="F30" i="12"/>
  <c r="C30" i="12"/>
  <c r="B30" i="12"/>
  <c r="E30" i="12" s="1"/>
  <c r="T29" i="12"/>
  <c r="S29" i="12"/>
  <c r="R29" i="12"/>
  <c r="Q29" i="12"/>
  <c r="P29" i="12"/>
  <c r="E29" i="12"/>
  <c r="U29" i="12" s="1"/>
  <c r="T28" i="12"/>
  <c r="S28" i="12"/>
  <c r="R28" i="12"/>
  <c r="Q28" i="12"/>
  <c r="P28" i="12"/>
  <c r="E28" i="12"/>
  <c r="U28" i="12" s="1"/>
  <c r="S27" i="12"/>
  <c r="R27" i="12"/>
  <c r="Q27" i="12"/>
  <c r="P27" i="12"/>
  <c r="E27" i="12"/>
  <c r="S26" i="12"/>
  <c r="R26" i="12"/>
  <c r="Q26" i="12"/>
  <c r="P26" i="12"/>
  <c r="E26" i="12"/>
  <c r="V24" i="12"/>
  <c r="O24" i="12"/>
  <c r="N24" i="12"/>
  <c r="M24" i="12"/>
  <c r="L24" i="12"/>
  <c r="K24" i="12"/>
  <c r="S24" i="12" s="1"/>
  <c r="J24" i="12"/>
  <c r="R24" i="12" s="1"/>
  <c r="I24" i="12"/>
  <c r="H24" i="12"/>
  <c r="G24" i="12"/>
  <c r="F24" i="12"/>
  <c r="E24" i="12"/>
  <c r="C24" i="12"/>
  <c r="B24" i="12"/>
  <c r="S23" i="12"/>
  <c r="R23" i="12"/>
  <c r="Q23" i="12"/>
  <c r="P23" i="12"/>
  <c r="E23" i="12"/>
  <c r="S22" i="12"/>
  <c r="R22" i="12"/>
  <c r="Q22" i="12"/>
  <c r="P22" i="12"/>
  <c r="E22" i="12"/>
  <c r="S21" i="12"/>
  <c r="R21" i="12"/>
  <c r="Q21" i="12"/>
  <c r="P21" i="12"/>
  <c r="E21" i="12"/>
  <c r="S20" i="12"/>
  <c r="R20" i="12"/>
  <c r="Q20" i="12"/>
  <c r="P20" i="12"/>
  <c r="E20" i="12"/>
  <c r="S19" i="12"/>
  <c r="R19" i="12"/>
  <c r="Q19" i="12"/>
  <c r="P19" i="12"/>
  <c r="E19" i="12"/>
  <c r="U18" i="12"/>
  <c r="S18" i="12"/>
  <c r="R18" i="12"/>
  <c r="Q18" i="12"/>
  <c r="P18" i="12"/>
  <c r="E18" i="12"/>
  <c r="T18" i="12" s="1"/>
  <c r="U17" i="12"/>
  <c r="T17" i="12"/>
  <c r="S17" i="12"/>
  <c r="R17" i="12"/>
  <c r="Q17" i="12"/>
  <c r="P17" i="12"/>
  <c r="E17" i="12"/>
  <c r="V15" i="12"/>
  <c r="Q15" i="12"/>
  <c r="O15" i="12"/>
  <c r="N15" i="12"/>
  <c r="M15" i="12"/>
  <c r="L15" i="12"/>
  <c r="K15" i="12"/>
  <c r="S15" i="12" s="1"/>
  <c r="J15" i="12"/>
  <c r="R15" i="12" s="1"/>
  <c r="I15" i="12"/>
  <c r="H15" i="12"/>
  <c r="P15" i="12" s="1"/>
  <c r="G15" i="12"/>
  <c r="F15" i="12"/>
  <c r="C15" i="12"/>
  <c r="B15" i="12"/>
  <c r="E15" i="12" s="1"/>
  <c r="U14" i="12"/>
  <c r="T14" i="12"/>
  <c r="S14" i="12"/>
  <c r="R14" i="12"/>
  <c r="Q14" i="12"/>
  <c r="P14" i="12"/>
  <c r="E14" i="12"/>
  <c r="U13" i="12"/>
  <c r="T13" i="12"/>
  <c r="S13" i="12"/>
  <c r="R13" i="12"/>
  <c r="Q13" i="12"/>
  <c r="P13" i="12"/>
  <c r="E13" i="12"/>
  <c r="S12" i="12"/>
  <c r="R12" i="12"/>
  <c r="Q12" i="12"/>
  <c r="P12" i="12"/>
  <c r="E12" i="12"/>
  <c r="S11" i="12"/>
  <c r="R11" i="12"/>
  <c r="Q11" i="12"/>
  <c r="P11" i="12"/>
  <c r="E11" i="12"/>
  <c r="S10" i="12"/>
  <c r="R10" i="12"/>
  <c r="Q10" i="12"/>
  <c r="P10" i="12"/>
  <c r="E10" i="12"/>
  <c r="S9" i="12"/>
  <c r="R9" i="12"/>
  <c r="Q9" i="12"/>
  <c r="P9" i="12"/>
  <c r="E9" i="12"/>
  <c r="U9" i="12" s="1"/>
  <c r="S94" i="11"/>
  <c r="R94" i="11"/>
  <c r="Q94" i="11"/>
  <c r="P94" i="11"/>
  <c r="E94" i="11"/>
  <c r="S93" i="11"/>
  <c r="R93" i="11"/>
  <c r="Q93" i="11"/>
  <c r="P93" i="11"/>
  <c r="E93" i="11"/>
  <c r="U92" i="11"/>
  <c r="S92" i="11"/>
  <c r="R92" i="11"/>
  <c r="Q92" i="11"/>
  <c r="P92" i="11"/>
  <c r="E92" i="11"/>
  <c r="T92" i="11" s="1"/>
  <c r="U91" i="11"/>
  <c r="T91" i="11"/>
  <c r="S91" i="11"/>
  <c r="R91" i="11"/>
  <c r="Q91" i="11"/>
  <c r="P91" i="11"/>
  <c r="E91" i="11"/>
  <c r="S90" i="11"/>
  <c r="R90" i="11"/>
  <c r="Q90" i="11"/>
  <c r="P90" i="11"/>
  <c r="E90" i="11"/>
  <c r="U90" i="11" s="1"/>
  <c r="S89" i="11"/>
  <c r="R89" i="11"/>
  <c r="Q89" i="11"/>
  <c r="P89" i="11"/>
  <c r="E89" i="11"/>
  <c r="S88" i="11"/>
  <c r="R88" i="11"/>
  <c r="Q88" i="11"/>
  <c r="P88" i="11"/>
  <c r="E88" i="11"/>
  <c r="T87" i="11"/>
  <c r="S87" i="11"/>
  <c r="R87" i="11"/>
  <c r="Q87" i="11"/>
  <c r="P87" i="11"/>
  <c r="E87" i="11"/>
  <c r="U87" i="11" s="1"/>
  <c r="V73" i="11"/>
  <c r="O73" i="11"/>
  <c r="N73" i="11"/>
  <c r="M73" i="11"/>
  <c r="L73" i="11"/>
  <c r="K73" i="11"/>
  <c r="S73" i="11" s="1"/>
  <c r="J73" i="11"/>
  <c r="I73" i="11"/>
  <c r="H73" i="11"/>
  <c r="G73" i="11"/>
  <c r="F73" i="11"/>
  <c r="C73" i="11"/>
  <c r="B73" i="11"/>
  <c r="V72" i="11"/>
  <c r="O72" i="11"/>
  <c r="N72" i="11"/>
  <c r="M72" i="11"/>
  <c r="L72" i="11"/>
  <c r="K72" i="11"/>
  <c r="J72" i="11"/>
  <c r="I72" i="11"/>
  <c r="H72" i="11"/>
  <c r="G72" i="11"/>
  <c r="F72" i="11"/>
  <c r="C72" i="11"/>
  <c r="B72" i="11"/>
  <c r="V71" i="11"/>
  <c r="O71" i="11"/>
  <c r="N71" i="11"/>
  <c r="M71" i="11"/>
  <c r="L71" i="11"/>
  <c r="K71" i="11"/>
  <c r="S71" i="11" s="1"/>
  <c r="J71" i="11"/>
  <c r="R71" i="11" s="1"/>
  <c r="I71" i="11"/>
  <c r="H71" i="11"/>
  <c r="G71" i="11"/>
  <c r="F71" i="11"/>
  <c r="C71" i="11"/>
  <c r="B71" i="11"/>
  <c r="U70" i="11"/>
  <c r="T70" i="11"/>
  <c r="S70" i="11"/>
  <c r="R70" i="11"/>
  <c r="Q70" i="11"/>
  <c r="P70" i="11"/>
  <c r="E70" i="11"/>
  <c r="S69" i="11"/>
  <c r="R69" i="11"/>
  <c r="Q69" i="11"/>
  <c r="P69" i="11"/>
  <c r="E69" i="11"/>
  <c r="U69" i="11" s="1"/>
  <c r="V67" i="11"/>
  <c r="R67" i="11"/>
  <c r="O67" i="11"/>
  <c r="N67" i="11"/>
  <c r="M67" i="11"/>
  <c r="L67" i="11"/>
  <c r="K67" i="11"/>
  <c r="S67" i="11" s="1"/>
  <c r="J67" i="11"/>
  <c r="I67" i="11"/>
  <c r="H67" i="11"/>
  <c r="G67" i="11"/>
  <c r="F67" i="11"/>
  <c r="C67" i="11"/>
  <c r="B67" i="11"/>
  <c r="V66" i="11"/>
  <c r="R66" i="11"/>
  <c r="O66" i="11"/>
  <c r="N66" i="11"/>
  <c r="M66" i="11"/>
  <c r="L66" i="11"/>
  <c r="K66" i="11"/>
  <c r="S66" i="11" s="1"/>
  <c r="J66" i="11"/>
  <c r="I66" i="11"/>
  <c r="H66" i="11"/>
  <c r="G66" i="11"/>
  <c r="F66" i="11"/>
  <c r="C66" i="11"/>
  <c r="B66" i="11"/>
  <c r="S65" i="11"/>
  <c r="R65" i="11"/>
  <c r="Q65" i="11"/>
  <c r="P65" i="11"/>
  <c r="E65" i="11"/>
  <c r="T65" i="11" s="1"/>
  <c r="U64" i="11"/>
  <c r="S64" i="11"/>
  <c r="R64" i="11"/>
  <c r="Q64" i="11"/>
  <c r="P64" i="11"/>
  <c r="E64" i="11"/>
  <c r="T64" i="11" s="1"/>
  <c r="S63" i="11"/>
  <c r="R63" i="11"/>
  <c r="Q63" i="11"/>
  <c r="P63" i="11"/>
  <c r="E63" i="11"/>
  <c r="U63" i="11" s="1"/>
  <c r="T62" i="11"/>
  <c r="S62" i="11"/>
  <c r="R62" i="11"/>
  <c r="Q62" i="11"/>
  <c r="P62" i="11"/>
  <c r="E62" i="11"/>
  <c r="U62" i="11" s="1"/>
  <c r="S61" i="11"/>
  <c r="R61" i="11"/>
  <c r="Q61" i="11"/>
  <c r="P61" i="11"/>
  <c r="E61" i="11"/>
  <c r="T61" i="11" s="1"/>
  <c r="V59" i="11"/>
  <c r="O59" i="11"/>
  <c r="N59" i="11"/>
  <c r="M59" i="11"/>
  <c r="L59" i="11"/>
  <c r="K59" i="11"/>
  <c r="S59" i="11" s="1"/>
  <c r="J59" i="11"/>
  <c r="R59" i="11" s="1"/>
  <c r="I59" i="11"/>
  <c r="H59" i="11"/>
  <c r="P59" i="11" s="1"/>
  <c r="G59" i="11"/>
  <c r="F59" i="11"/>
  <c r="C59" i="11"/>
  <c r="B59" i="11"/>
  <c r="E59" i="11" s="1"/>
  <c r="S58" i="11"/>
  <c r="R58" i="11"/>
  <c r="Q58" i="11"/>
  <c r="P58" i="11"/>
  <c r="E58" i="11"/>
  <c r="U58" i="11" s="1"/>
  <c r="S57" i="11"/>
  <c r="R57" i="11"/>
  <c r="Q57" i="11"/>
  <c r="P57" i="11"/>
  <c r="E57" i="11"/>
  <c r="S56" i="11"/>
  <c r="R56" i="11"/>
  <c r="Q56" i="11"/>
  <c r="P56" i="11"/>
  <c r="E56" i="11"/>
  <c r="T56" i="11" s="1"/>
  <c r="U55" i="11"/>
  <c r="S55" i="11"/>
  <c r="R55" i="11"/>
  <c r="Q55" i="11"/>
  <c r="P55" i="11"/>
  <c r="E55" i="11"/>
  <c r="T55" i="11" s="1"/>
  <c r="V53" i="11"/>
  <c r="S53" i="11"/>
  <c r="O53" i="11"/>
  <c r="N53" i="11"/>
  <c r="M53" i="11"/>
  <c r="L53" i="11"/>
  <c r="K53" i="11"/>
  <c r="J53" i="11"/>
  <c r="R53" i="11" s="1"/>
  <c r="I53" i="11"/>
  <c r="H53" i="11"/>
  <c r="G53" i="11"/>
  <c r="F53" i="11"/>
  <c r="C53" i="11"/>
  <c r="B53" i="11"/>
  <c r="S52" i="11"/>
  <c r="R52" i="11"/>
  <c r="Q52" i="11"/>
  <c r="P52" i="11"/>
  <c r="E52" i="11"/>
  <c r="S51" i="11"/>
  <c r="R51" i="11"/>
  <c r="Q51" i="11"/>
  <c r="P51" i="11"/>
  <c r="E51" i="11"/>
  <c r="S50" i="11"/>
  <c r="R50" i="11"/>
  <c r="Q50" i="11"/>
  <c r="P50" i="11"/>
  <c r="E50" i="11"/>
  <c r="U50" i="11" s="1"/>
  <c r="S49" i="11"/>
  <c r="R49" i="11"/>
  <c r="Q49" i="11"/>
  <c r="P49" i="11"/>
  <c r="E49" i="11"/>
  <c r="S48" i="11"/>
  <c r="R48" i="11"/>
  <c r="Q48" i="11"/>
  <c r="P48" i="11"/>
  <c r="E48" i="11"/>
  <c r="U47" i="11"/>
  <c r="S47" i="11"/>
  <c r="R47" i="11"/>
  <c r="Q47" i="11"/>
  <c r="P47" i="11"/>
  <c r="E47" i="11"/>
  <c r="T47" i="11" s="1"/>
  <c r="U46" i="11"/>
  <c r="T46" i="11"/>
  <c r="S46" i="11"/>
  <c r="R46" i="11"/>
  <c r="Q46" i="11"/>
  <c r="P46" i="11"/>
  <c r="E46" i="11"/>
  <c r="S45" i="11"/>
  <c r="R45" i="11"/>
  <c r="Q45" i="11"/>
  <c r="P45" i="11"/>
  <c r="E45" i="11"/>
  <c r="S44" i="11"/>
  <c r="R44" i="11"/>
  <c r="Q44" i="11"/>
  <c r="P44" i="11"/>
  <c r="E44" i="11"/>
  <c r="T44" i="11" s="1"/>
  <c r="S43" i="11"/>
  <c r="R43" i="11"/>
  <c r="Q43" i="11"/>
  <c r="P43" i="11"/>
  <c r="E43" i="11"/>
  <c r="S42" i="11"/>
  <c r="R42" i="11"/>
  <c r="Q42" i="11"/>
  <c r="P42" i="11"/>
  <c r="E42" i="11"/>
  <c r="V40" i="11"/>
  <c r="O40" i="11"/>
  <c r="N40" i="11"/>
  <c r="M40" i="11"/>
  <c r="L40" i="11"/>
  <c r="K40" i="11"/>
  <c r="S40" i="11" s="1"/>
  <c r="J40" i="11"/>
  <c r="R40" i="11" s="1"/>
  <c r="I40" i="11"/>
  <c r="H40" i="11"/>
  <c r="G40" i="11"/>
  <c r="F40" i="11"/>
  <c r="C40" i="11"/>
  <c r="B40" i="11"/>
  <c r="E40" i="11" s="1"/>
  <c r="S39" i="11"/>
  <c r="R39" i="11"/>
  <c r="Q39" i="11"/>
  <c r="P39" i="11"/>
  <c r="E39" i="11"/>
  <c r="S38" i="11"/>
  <c r="R38" i="11"/>
  <c r="Q38" i="11"/>
  <c r="P38" i="11"/>
  <c r="E38" i="11"/>
  <c r="S37" i="11"/>
  <c r="R37" i="11"/>
  <c r="Q37" i="11"/>
  <c r="P37" i="11"/>
  <c r="E37" i="11"/>
  <c r="T36" i="11"/>
  <c r="S36" i="11"/>
  <c r="R36" i="11"/>
  <c r="Q36" i="11"/>
  <c r="P36" i="11"/>
  <c r="E36" i="11"/>
  <c r="U36" i="11" s="1"/>
  <c r="T35" i="11"/>
  <c r="S35" i="11"/>
  <c r="R35" i="11"/>
  <c r="Q35" i="11"/>
  <c r="U35" i="11" s="1"/>
  <c r="P35" i="11"/>
  <c r="E35" i="11"/>
  <c r="V33" i="11"/>
  <c r="O33" i="11"/>
  <c r="N33" i="11"/>
  <c r="M33" i="11"/>
  <c r="L33" i="11"/>
  <c r="K33" i="11"/>
  <c r="S33" i="11" s="1"/>
  <c r="J33" i="11"/>
  <c r="I33" i="11"/>
  <c r="H33" i="11"/>
  <c r="G33" i="11"/>
  <c r="F33" i="11"/>
  <c r="C33" i="11"/>
  <c r="B33" i="11"/>
  <c r="E33" i="11" s="1"/>
  <c r="S32" i="11"/>
  <c r="R32" i="11"/>
  <c r="Q32" i="11"/>
  <c r="P32" i="11"/>
  <c r="E32" i="11"/>
  <c r="U32" i="11" s="1"/>
  <c r="V30" i="11"/>
  <c r="O30" i="11"/>
  <c r="N30" i="11"/>
  <c r="M30" i="11"/>
  <c r="L30" i="11"/>
  <c r="K30" i="11"/>
  <c r="S30" i="11" s="1"/>
  <c r="J30" i="11"/>
  <c r="R30" i="11" s="1"/>
  <c r="I30" i="11"/>
  <c r="H30" i="11"/>
  <c r="G30" i="11"/>
  <c r="F30" i="11"/>
  <c r="C30" i="11"/>
  <c r="B30" i="11"/>
  <c r="U29" i="11"/>
  <c r="T29" i="11"/>
  <c r="S29" i="11"/>
  <c r="R29" i="11"/>
  <c r="Q29" i="11"/>
  <c r="P29" i="11"/>
  <c r="E29" i="11"/>
  <c r="S28" i="11"/>
  <c r="R28" i="11"/>
  <c r="Q28" i="11"/>
  <c r="P28" i="11"/>
  <c r="E28" i="11"/>
  <c r="U27" i="11"/>
  <c r="T27" i="11"/>
  <c r="S27" i="11"/>
  <c r="R27" i="11"/>
  <c r="Q27" i="11"/>
  <c r="P27" i="11"/>
  <c r="E27" i="11"/>
  <c r="S26" i="11"/>
  <c r="R26" i="11"/>
  <c r="Q26" i="11"/>
  <c r="P26" i="11"/>
  <c r="E26" i="11"/>
  <c r="U26" i="11" s="1"/>
  <c r="V24" i="11"/>
  <c r="O24" i="11"/>
  <c r="N24" i="11"/>
  <c r="M24" i="11"/>
  <c r="L24" i="11"/>
  <c r="K24" i="11"/>
  <c r="S24" i="11" s="1"/>
  <c r="J24" i="11"/>
  <c r="R24" i="11" s="1"/>
  <c r="I24" i="11"/>
  <c r="H24" i="11"/>
  <c r="G24" i="11"/>
  <c r="F24" i="11"/>
  <c r="C24" i="11"/>
  <c r="E24" i="11" s="1"/>
  <c r="B24" i="11"/>
  <c r="S23" i="11"/>
  <c r="R23" i="11"/>
  <c r="Q23" i="11"/>
  <c r="P23" i="11"/>
  <c r="E23" i="11"/>
  <c r="S22" i="11"/>
  <c r="R22" i="11"/>
  <c r="Q22" i="11"/>
  <c r="P22" i="11"/>
  <c r="E22" i="11"/>
  <c r="U22" i="11" s="1"/>
  <c r="S21" i="11"/>
  <c r="R21" i="11"/>
  <c r="Q21" i="11"/>
  <c r="P21" i="11"/>
  <c r="E21" i="11"/>
  <c r="S20" i="11"/>
  <c r="R20" i="11"/>
  <c r="Q20" i="11"/>
  <c r="P20" i="11"/>
  <c r="E20" i="11"/>
  <c r="T20" i="11" s="1"/>
  <c r="S19" i="11"/>
  <c r="R19" i="11"/>
  <c r="Q19" i="11"/>
  <c r="P19" i="11"/>
  <c r="E19" i="11"/>
  <c r="T18" i="11"/>
  <c r="S18" i="11"/>
  <c r="R18" i="11"/>
  <c r="Q18" i="11"/>
  <c r="P18" i="11"/>
  <c r="E18" i="11"/>
  <c r="U18" i="11" s="1"/>
  <c r="S17" i="11"/>
  <c r="R17" i="11"/>
  <c r="Q17" i="11"/>
  <c r="P17" i="11"/>
  <c r="E17" i="11"/>
  <c r="V15" i="11"/>
  <c r="O15" i="11"/>
  <c r="N15" i="11"/>
  <c r="M15" i="11"/>
  <c r="L15" i="11"/>
  <c r="K15" i="11"/>
  <c r="S15" i="11" s="1"/>
  <c r="J15" i="11"/>
  <c r="I15" i="11"/>
  <c r="H15" i="11"/>
  <c r="P15" i="11" s="1"/>
  <c r="G15" i="11"/>
  <c r="F15" i="11"/>
  <c r="C15" i="11"/>
  <c r="B15" i="11"/>
  <c r="E15" i="11" s="1"/>
  <c r="T14" i="11"/>
  <c r="S14" i="11"/>
  <c r="R14" i="11"/>
  <c r="Q14" i="11"/>
  <c r="P14" i="11"/>
  <c r="E14" i="11"/>
  <c r="U14" i="11" s="1"/>
  <c r="S13" i="11"/>
  <c r="R13" i="11"/>
  <c r="Q13" i="11"/>
  <c r="P13" i="11"/>
  <c r="E13" i="11"/>
  <c r="S12" i="11"/>
  <c r="R12" i="11"/>
  <c r="Q12" i="11"/>
  <c r="P12" i="11"/>
  <c r="E12" i="11"/>
  <c r="U12" i="11" s="1"/>
  <c r="T11" i="11"/>
  <c r="S11" i="11"/>
  <c r="R11" i="11"/>
  <c r="Q11" i="11"/>
  <c r="P11" i="11"/>
  <c r="E11" i="11"/>
  <c r="U11" i="11" s="1"/>
  <c r="S10" i="11"/>
  <c r="R10" i="11"/>
  <c r="Q10" i="11"/>
  <c r="P10" i="11"/>
  <c r="E10" i="11"/>
  <c r="S9" i="11"/>
  <c r="R9" i="11"/>
  <c r="Q9" i="11"/>
  <c r="P9" i="11"/>
  <c r="E9" i="11"/>
  <c r="T9" i="11" s="1"/>
  <c r="U94" i="10"/>
  <c r="S94" i="10"/>
  <c r="R94" i="10"/>
  <c r="Q94" i="10"/>
  <c r="P94" i="10"/>
  <c r="E94" i="10"/>
  <c r="T94" i="10" s="1"/>
  <c r="S93" i="10"/>
  <c r="R93" i="10"/>
  <c r="Q93" i="10"/>
  <c r="P93" i="10"/>
  <c r="E93" i="10"/>
  <c r="S92" i="10"/>
  <c r="R92" i="10"/>
  <c r="Q92" i="10"/>
  <c r="P92" i="10"/>
  <c r="E92" i="10"/>
  <c r="U92" i="10" s="1"/>
  <c r="S91" i="10"/>
  <c r="R91" i="10"/>
  <c r="Q91" i="10"/>
  <c r="P91" i="10"/>
  <c r="E91" i="10"/>
  <c r="S90" i="10"/>
  <c r="R90" i="10"/>
  <c r="Q90" i="10"/>
  <c r="P90" i="10"/>
  <c r="E90" i="10"/>
  <c r="U89" i="10"/>
  <c r="T89" i="10"/>
  <c r="S89" i="10"/>
  <c r="R89" i="10"/>
  <c r="Q89" i="10"/>
  <c r="P89" i="10"/>
  <c r="E89" i="10"/>
  <c r="S88" i="10"/>
  <c r="R88" i="10"/>
  <c r="Q88" i="10"/>
  <c r="P88" i="10"/>
  <c r="E88" i="10"/>
  <c r="U88" i="10" s="1"/>
  <c r="T87" i="10"/>
  <c r="S87" i="10"/>
  <c r="R87" i="10"/>
  <c r="Q87" i="10"/>
  <c r="P87" i="10"/>
  <c r="E87" i="10"/>
  <c r="U87" i="10" s="1"/>
  <c r="V73" i="10"/>
  <c r="O73" i="10"/>
  <c r="N73" i="10"/>
  <c r="M73" i="10"/>
  <c r="L73" i="10"/>
  <c r="K73" i="10"/>
  <c r="J73" i="10"/>
  <c r="I73" i="10"/>
  <c r="H73" i="10"/>
  <c r="G73" i="10"/>
  <c r="F73" i="10"/>
  <c r="C73" i="10"/>
  <c r="B73" i="10"/>
  <c r="E73" i="10" s="1"/>
  <c r="V72" i="10"/>
  <c r="O72" i="10"/>
  <c r="N72" i="10"/>
  <c r="M72" i="10"/>
  <c r="L72" i="10"/>
  <c r="K72" i="10"/>
  <c r="J72" i="10"/>
  <c r="I72" i="10"/>
  <c r="H72" i="10"/>
  <c r="G72" i="10"/>
  <c r="F72" i="10"/>
  <c r="C72" i="10"/>
  <c r="B72" i="10"/>
  <c r="V71" i="10"/>
  <c r="O71" i="10"/>
  <c r="N71" i="10"/>
  <c r="M71" i="10"/>
  <c r="L71" i="10"/>
  <c r="K71" i="10"/>
  <c r="J71" i="10"/>
  <c r="R71" i="10" s="1"/>
  <c r="I71" i="10"/>
  <c r="H71" i="10"/>
  <c r="G71" i="10"/>
  <c r="F71" i="10"/>
  <c r="C71" i="10"/>
  <c r="B71" i="10"/>
  <c r="S70" i="10"/>
  <c r="R70" i="10"/>
  <c r="Q70" i="10"/>
  <c r="P70" i="10"/>
  <c r="E70" i="10"/>
  <c r="T70" i="10" s="1"/>
  <c r="U69" i="10"/>
  <c r="S69" i="10"/>
  <c r="R69" i="10"/>
  <c r="Q69" i="10"/>
  <c r="P69" i="10"/>
  <c r="E69" i="10"/>
  <c r="T69" i="10" s="1"/>
  <c r="V67" i="10"/>
  <c r="R67" i="10"/>
  <c r="O67" i="10"/>
  <c r="N67" i="10"/>
  <c r="M67" i="10"/>
  <c r="L67" i="10"/>
  <c r="K67" i="10"/>
  <c r="J67" i="10"/>
  <c r="I67" i="10"/>
  <c r="H67" i="10"/>
  <c r="G67" i="10"/>
  <c r="F67" i="10"/>
  <c r="C67" i="10"/>
  <c r="B67" i="10"/>
  <c r="V66" i="10"/>
  <c r="O66" i="10"/>
  <c r="N66" i="10"/>
  <c r="M66" i="10"/>
  <c r="L66" i="10"/>
  <c r="K66" i="10"/>
  <c r="S66" i="10" s="1"/>
  <c r="J66" i="10"/>
  <c r="R66" i="10" s="1"/>
  <c r="I66" i="10"/>
  <c r="H66" i="10"/>
  <c r="G66" i="10"/>
  <c r="F66" i="10"/>
  <c r="C66" i="10"/>
  <c r="B66" i="10"/>
  <c r="S65" i="10"/>
  <c r="R65" i="10"/>
  <c r="Q65" i="10"/>
  <c r="P65" i="10"/>
  <c r="E65" i="10"/>
  <c r="U64" i="10"/>
  <c r="S64" i="10"/>
  <c r="R64" i="10"/>
  <c r="Q64" i="10"/>
  <c r="P64" i="10"/>
  <c r="E64" i="10"/>
  <c r="T64" i="10" s="1"/>
  <c r="T63" i="10"/>
  <c r="S63" i="10"/>
  <c r="R63" i="10"/>
  <c r="Q63" i="10"/>
  <c r="P63" i="10"/>
  <c r="E63" i="10"/>
  <c r="U63" i="10" s="1"/>
  <c r="S62" i="10"/>
  <c r="R62" i="10"/>
  <c r="Q62" i="10"/>
  <c r="P62" i="10"/>
  <c r="E62" i="10"/>
  <c r="U61" i="10"/>
  <c r="S61" i="10"/>
  <c r="R61" i="10"/>
  <c r="Q61" i="10"/>
  <c r="P61" i="10"/>
  <c r="E61" i="10"/>
  <c r="V59" i="10"/>
  <c r="O59" i="10"/>
  <c r="N59" i="10"/>
  <c r="M59" i="10"/>
  <c r="L59" i="10"/>
  <c r="K59" i="10"/>
  <c r="S59" i="10" s="1"/>
  <c r="J59" i="10"/>
  <c r="R59" i="10" s="1"/>
  <c r="I59" i="10"/>
  <c r="H59" i="10"/>
  <c r="G59" i="10"/>
  <c r="F59" i="10"/>
  <c r="C59" i="10"/>
  <c r="B59" i="10"/>
  <c r="S58" i="10"/>
  <c r="R58" i="10"/>
  <c r="Q58" i="10"/>
  <c r="P58" i="10"/>
  <c r="E58" i="10"/>
  <c r="U58" i="10" s="1"/>
  <c r="S57" i="10"/>
  <c r="R57" i="10"/>
  <c r="Q57" i="10"/>
  <c r="P57" i="10"/>
  <c r="E57" i="10"/>
  <c r="T57" i="10" s="1"/>
  <c r="U56" i="10"/>
  <c r="T56" i="10"/>
  <c r="S56" i="10"/>
  <c r="R56" i="10"/>
  <c r="Q56" i="10"/>
  <c r="P56" i="10"/>
  <c r="E56" i="10"/>
  <c r="S55" i="10"/>
  <c r="R55" i="10"/>
  <c r="Q55" i="10"/>
  <c r="P55" i="10"/>
  <c r="E55" i="10"/>
  <c r="V53" i="10"/>
  <c r="O53" i="10"/>
  <c r="N53" i="10"/>
  <c r="M53" i="10"/>
  <c r="L53" i="10"/>
  <c r="K53" i="10"/>
  <c r="J53" i="10"/>
  <c r="R53" i="10" s="1"/>
  <c r="I53" i="10"/>
  <c r="H53" i="10"/>
  <c r="G53" i="10"/>
  <c r="F53" i="10"/>
  <c r="C53" i="10"/>
  <c r="B53" i="10"/>
  <c r="E53" i="10" s="1"/>
  <c r="S52" i="10"/>
  <c r="R52" i="10"/>
  <c r="Q52" i="10"/>
  <c r="P52" i="10"/>
  <c r="E52" i="10"/>
  <c r="U52" i="10" s="1"/>
  <c r="S51" i="10"/>
  <c r="R51" i="10"/>
  <c r="Q51" i="10"/>
  <c r="P51" i="10"/>
  <c r="E51" i="10"/>
  <c r="S50" i="10"/>
  <c r="R50" i="10"/>
  <c r="Q50" i="10"/>
  <c r="P50" i="10"/>
  <c r="E50" i="10"/>
  <c r="S49" i="10"/>
  <c r="R49" i="10"/>
  <c r="Q49" i="10"/>
  <c r="P49" i="10"/>
  <c r="E49" i="10"/>
  <c r="T49" i="10" s="1"/>
  <c r="T48" i="10"/>
  <c r="S48" i="10"/>
  <c r="R48" i="10"/>
  <c r="Q48" i="10"/>
  <c r="P48" i="10"/>
  <c r="E48" i="10"/>
  <c r="U48" i="10" s="1"/>
  <c r="S47" i="10"/>
  <c r="R47" i="10"/>
  <c r="Q47" i="10"/>
  <c r="P47" i="10"/>
  <c r="E47" i="10"/>
  <c r="S46" i="10"/>
  <c r="R46" i="10"/>
  <c r="Q46" i="10"/>
  <c r="P46" i="10"/>
  <c r="E46" i="10"/>
  <c r="U46" i="10" s="1"/>
  <c r="S45" i="10"/>
  <c r="R45" i="10"/>
  <c r="Q45" i="10"/>
  <c r="P45" i="10"/>
  <c r="E45" i="10"/>
  <c r="S44" i="10"/>
  <c r="R44" i="10"/>
  <c r="Q44" i="10"/>
  <c r="P44" i="10"/>
  <c r="T44" i="10" s="1"/>
  <c r="E44" i="10"/>
  <c r="U44" i="10" s="1"/>
  <c r="U43" i="10"/>
  <c r="S43" i="10"/>
  <c r="R43" i="10"/>
  <c r="Q43" i="10"/>
  <c r="P43" i="10"/>
  <c r="E43" i="10"/>
  <c r="T42" i="10"/>
  <c r="S42" i="10"/>
  <c r="R42" i="10"/>
  <c r="Q42" i="10"/>
  <c r="P42" i="10"/>
  <c r="E42" i="10"/>
  <c r="U42" i="10" s="1"/>
  <c r="V40" i="10"/>
  <c r="O40" i="10"/>
  <c r="N40" i="10"/>
  <c r="M40" i="10"/>
  <c r="L40" i="10"/>
  <c r="K40" i="10"/>
  <c r="S40" i="10" s="1"/>
  <c r="J40" i="10"/>
  <c r="I40" i="10"/>
  <c r="H40" i="10"/>
  <c r="G40" i="10"/>
  <c r="F40" i="10"/>
  <c r="C40" i="10"/>
  <c r="B40" i="10"/>
  <c r="U39" i="10"/>
  <c r="S39" i="10"/>
  <c r="R39" i="10"/>
  <c r="Q39" i="10"/>
  <c r="P39" i="10"/>
  <c r="E39" i="10"/>
  <c r="T39" i="10" s="1"/>
  <c r="S38" i="10"/>
  <c r="R38" i="10"/>
  <c r="Q38" i="10"/>
  <c r="P38" i="10"/>
  <c r="E38" i="10"/>
  <c r="U38" i="10" s="1"/>
  <c r="S37" i="10"/>
  <c r="R37" i="10"/>
  <c r="Q37" i="10"/>
  <c r="P37" i="10"/>
  <c r="E37" i="10"/>
  <c r="S36" i="10"/>
  <c r="R36" i="10"/>
  <c r="Q36" i="10"/>
  <c r="P36" i="10"/>
  <c r="E36" i="10"/>
  <c r="S35" i="10"/>
  <c r="R35" i="10"/>
  <c r="Q35" i="10"/>
  <c r="P35" i="10"/>
  <c r="E35" i="10"/>
  <c r="V33" i="10"/>
  <c r="O33" i="10"/>
  <c r="N33" i="10"/>
  <c r="M33" i="10"/>
  <c r="L33" i="10"/>
  <c r="K33" i="10"/>
  <c r="S33" i="10" s="1"/>
  <c r="J33" i="10"/>
  <c r="I33" i="10"/>
  <c r="H33" i="10"/>
  <c r="G33" i="10"/>
  <c r="F33" i="10"/>
  <c r="C33" i="10"/>
  <c r="B33" i="10"/>
  <c r="U32" i="10"/>
  <c r="S32" i="10"/>
  <c r="R32" i="10"/>
  <c r="Q32" i="10"/>
  <c r="P32" i="10"/>
  <c r="E32" i="10"/>
  <c r="T32" i="10" s="1"/>
  <c r="V30" i="10"/>
  <c r="O30" i="10"/>
  <c r="N30" i="10"/>
  <c r="M30" i="10"/>
  <c r="L30" i="10"/>
  <c r="K30" i="10"/>
  <c r="S30" i="10" s="1"/>
  <c r="J30" i="10"/>
  <c r="R30" i="10" s="1"/>
  <c r="I30" i="10"/>
  <c r="H30" i="10"/>
  <c r="G30" i="10"/>
  <c r="F30" i="10"/>
  <c r="C30" i="10"/>
  <c r="B30" i="10"/>
  <c r="S29" i="10"/>
  <c r="R29" i="10"/>
  <c r="Q29" i="10"/>
  <c r="P29" i="10"/>
  <c r="E29" i="10"/>
  <c r="T29" i="10" s="1"/>
  <c r="U28" i="10"/>
  <c r="S28" i="10"/>
  <c r="R28" i="10"/>
  <c r="Q28" i="10"/>
  <c r="P28" i="10"/>
  <c r="E28" i="10"/>
  <c r="T28" i="10" s="1"/>
  <c r="U27" i="10"/>
  <c r="S27" i="10"/>
  <c r="R27" i="10"/>
  <c r="Q27" i="10"/>
  <c r="P27" i="10"/>
  <c r="E27" i="10"/>
  <c r="T27" i="10" s="1"/>
  <c r="S26" i="10"/>
  <c r="R26" i="10"/>
  <c r="Q26" i="10"/>
  <c r="P26" i="10"/>
  <c r="E26" i="10"/>
  <c r="U26" i="10" s="1"/>
  <c r="V24" i="10"/>
  <c r="O24" i="10"/>
  <c r="N24" i="10"/>
  <c r="M24" i="10"/>
  <c r="L24" i="10"/>
  <c r="K24" i="10"/>
  <c r="S24" i="10" s="1"/>
  <c r="J24" i="10"/>
  <c r="R24" i="10" s="1"/>
  <c r="I24" i="10"/>
  <c r="H24" i="10"/>
  <c r="G24" i="10"/>
  <c r="F24" i="10"/>
  <c r="C24" i="10"/>
  <c r="B24" i="10"/>
  <c r="S23" i="10"/>
  <c r="R23" i="10"/>
  <c r="Q23" i="10"/>
  <c r="P23" i="10"/>
  <c r="E23" i="10"/>
  <c r="T22" i="10"/>
  <c r="S22" i="10"/>
  <c r="R22" i="10"/>
  <c r="Q22" i="10"/>
  <c r="P22" i="10"/>
  <c r="E22" i="10"/>
  <c r="U22" i="10" s="1"/>
  <c r="S21" i="10"/>
  <c r="R21" i="10"/>
  <c r="Q21" i="10"/>
  <c r="P21" i="10"/>
  <c r="E21" i="10"/>
  <c r="T21" i="10" s="1"/>
  <c r="S20" i="10"/>
  <c r="R20" i="10"/>
  <c r="Q20" i="10"/>
  <c r="P20" i="10"/>
  <c r="E20" i="10"/>
  <c r="U20" i="10" s="1"/>
  <c r="S19" i="10"/>
  <c r="R19" i="10"/>
  <c r="Q19" i="10"/>
  <c r="P19" i="10"/>
  <c r="E19" i="10"/>
  <c r="S18" i="10"/>
  <c r="R18" i="10"/>
  <c r="Q18" i="10"/>
  <c r="P18" i="10"/>
  <c r="E18" i="10"/>
  <c r="S17" i="10"/>
  <c r="R17" i="10"/>
  <c r="Q17" i="10"/>
  <c r="P17" i="10"/>
  <c r="E17" i="10"/>
  <c r="V15" i="10"/>
  <c r="O15" i="10"/>
  <c r="N15" i="10"/>
  <c r="M15" i="10"/>
  <c r="L15" i="10"/>
  <c r="K15" i="10"/>
  <c r="J15" i="10"/>
  <c r="I15" i="10"/>
  <c r="H15" i="10"/>
  <c r="G15" i="10"/>
  <c r="F15" i="10"/>
  <c r="C15" i="10"/>
  <c r="E15" i="10" s="1"/>
  <c r="B15" i="10"/>
  <c r="S14" i="10"/>
  <c r="R14" i="10"/>
  <c r="Q14" i="10"/>
  <c r="P14" i="10"/>
  <c r="E14" i="10"/>
  <c r="U13" i="10"/>
  <c r="S13" i="10"/>
  <c r="R13" i="10"/>
  <c r="Q13" i="10"/>
  <c r="P13" i="10"/>
  <c r="E13" i="10"/>
  <c r="T13" i="10" s="1"/>
  <c r="S12" i="10"/>
  <c r="R12" i="10"/>
  <c r="Q12" i="10"/>
  <c r="P12" i="10"/>
  <c r="E12" i="10"/>
  <c r="S11" i="10"/>
  <c r="R11" i="10"/>
  <c r="Q11" i="10"/>
  <c r="P11" i="10"/>
  <c r="E11" i="10"/>
  <c r="S10" i="10"/>
  <c r="R10" i="10"/>
  <c r="Q10" i="10"/>
  <c r="P10" i="10"/>
  <c r="E10" i="10"/>
  <c r="U10" i="10" s="1"/>
  <c r="S9" i="10"/>
  <c r="R9" i="10"/>
  <c r="Q9" i="10"/>
  <c r="P9" i="10"/>
  <c r="E9" i="10"/>
  <c r="U9" i="10" s="1"/>
  <c r="S94" i="9"/>
  <c r="R94" i="9"/>
  <c r="Q94" i="9"/>
  <c r="P94" i="9"/>
  <c r="E94" i="9"/>
  <c r="U94" i="9" s="1"/>
  <c r="S93" i="9"/>
  <c r="R93" i="9"/>
  <c r="Q93" i="9"/>
  <c r="P93" i="9"/>
  <c r="E93" i="9"/>
  <c r="S92" i="9"/>
  <c r="R92" i="9"/>
  <c r="Q92" i="9"/>
  <c r="P92" i="9"/>
  <c r="E92" i="9"/>
  <c r="S91" i="9"/>
  <c r="R91" i="9"/>
  <c r="Q91" i="9"/>
  <c r="P91" i="9"/>
  <c r="E91" i="9"/>
  <c r="S90" i="9"/>
  <c r="R90" i="9"/>
  <c r="Q90" i="9"/>
  <c r="P90" i="9"/>
  <c r="E90" i="9"/>
  <c r="U89" i="9"/>
  <c r="S89" i="9"/>
  <c r="R89" i="9"/>
  <c r="Q89" i="9"/>
  <c r="P89" i="9"/>
  <c r="E89" i="9"/>
  <c r="T89" i="9" s="1"/>
  <c r="T88" i="9"/>
  <c r="S88" i="9"/>
  <c r="R88" i="9"/>
  <c r="Q88" i="9"/>
  <c r="P88" i="9"/>
  <c r="E88" i="9"/>
  <c r="U88" i="9" s="1"/>
  <c r="U87" i="9"/>
  <c r="S87" i="9"/>
  <c r="R87" i="9"/>
  <c r="Q87" i="9"/>
  <c r="P87" i="9"/>
  <c r="E87" i="9"/>
  <c r="T87" i="9" s="1"/>
  <c r="V73" i="9"/>
  <c r="O73" i="9"/>
  <c r="N73" i="9"/>
  <c r="M73" i="9"/>
  <c r="L73" i="9"/>
  <c r="K73" i="9"/>
  <c r="S73" i="9" s="1"/>
  <c r="J73" i="9"/>
  <c r="I73" i="9"/>
  <c r="H73" i="9"/>
  <c r="G73" i="9"/>
  <c r="F73" i="9"/>
  <c r="C73" i="9"/>
  <c r="B73" i="9"/>
  <c r="E73" i="9" s="1"/>
  <c r="V72" i="9"/>
  <c r="O72" i="9"/>
  <c r="N72" i="9"/>
  <c r="M72" i="9"/>
  <c r="L72" i="9"/>
  <c r="K72" i="9"/>
  <c r="J72" i="9"/>
  <c r="R72" i="9" s="1"/>
  <c r="I72" i="9"/>
  <c r="H72" i="9"/>
  <c r="G72" i="9"/>
  <c r="F72" i="9"/>
  <c r="C72" i="9"/>
  <c r="B72" i="9"/>
  <c r="V71" i="9"/>
  <c r="S71" i="9"/>
  <c r="O71" i="9"/>
  <c r="N71" i="9"/>
  <c r="M71" i="9"/>
  <c r="L71" i="9"/>
  <c r="K71" i="9"/>
  <c r="J71" i="9"/>
  <c r="I71" i="9"/>
  <c r="H71" i="9"/>
  <c r="P71" i="9" s="1"/>
  <c r="G71" i="9"/>
  <c r="F71" i="9"/>
  <c r="C71" i="9"/>
  <c r="B71" i="9"/>
  <c r="E71" i="9" s="1"/>
  <c r="S70" i="9"/>
  <c r="R70" i="9"/>
  <c r="Q70" i="9"/>
  <c r="P70" i="9"/>
  <c r="E70" i="9"/>
  <c r="S69" i="9"/>
  <c r="R69" i="9"/>
  <c r="Q69" i="9"/>
  <c r="P69" i="9"/>
  <c r="E69" i="9"/>
  <c r="V67" i="9"/>
  <c r="O67" i="9"/>
  <c r="N67" i="9"/>
  <c r="M67" i="9"/>
  <c r="L67" i="9"/>
  <c r="K67" i="9"/>
  <c r="S67" i="9" s="1"/>
  <c r="J67" i="9"/>
  <c r="R67" i="9" s="1"/>
  <c r="I67" i="9"/>
  <c r="H67" i="9"/>
  <c r="G67" i="9"/>
  <c r="F67" i="9"/>
  <c r="C67" i="9"/>
  <c r="B67" i="9"/>
  <c r="V66" i="9"/>
  <c r="O66" i="9"/>
  <c r="N66" i="9"/>
  <c r="M66" i="9"/>
  <c r="L66" i="9"/>
  <c r="K66" i="9"/>
  <c r="S66" i="9" s="1"/>
  <c r="J66" i="9"/>
  <c r="R66" i="9" s="1"/>
  <c r="I66" i="9"/>
  <c r="H66" i="9"/>
  <c r="G66" i="9"/>
  <c r="F66" i="9"/>
  <c r="C66" i="9"/>
  <c r="E66" i="9" s="1"/>
  <c r="B66" i="9"/>
  <c r="S65" i="9"/>
  <c r="R65" i="9"/>
  <c r="Q65" i="9"/>
  <c r="P65" i="9"/>
  <c r="E65" i="9"/>
  <c r="U65" i="9" s="1"/>
  <c r="S64" i="9"/>
  <c r="R64" i="9"/>
  <c r="Q64" i="9"/>
  <c r="P64" i="9"/>
  <c r="E64" i="9"/>
  <c r="S63" i="9"/>
  <c r="R63" i="9"/>
  <c r="Q63" i="9"/>
  <c r="P63" i="9"/>
  <c r="E63" i="9"/>
  <c r="S62" i="9"/>
  <c r="R62" i="9"/>
  <c r="Q62" i="9"/>
  <c r="P62" i="9"/>
  <c r="E62" i="9"/>
  <c r="T62" i="9" s="1"/>
  <c r="T61" i="9"/>
  <c r="S61" i="9"/>
  <c r="R61" i="9"/>
  <c r="Q61" i="9"/>
  <c r="P61" i="9"/>
  <c r="E61" i="9"/>
  <c r="U61" i="9" s="1"/>
  <c r="V59" i="9"/>
  <c r="O59" i="9"/>
  <c r="N59" i="9"/>
  <c r="M59" i="9"/>
  <c r="L59" i="9"/>
  <c r="K59" i="9"/>
  <c r="S59" i="9" s="1"/>
  <c r="J59" i="9"/>
  <c r="R59" i="9" s="1"/>
  <c r="I59" i="9"/>
  <c r="H59" i="9"/>
  <c r="G59" i="9"/>
  <c r="F59" i="9"/>
  <c r="C59" i="9"/>
  <c r="B59" i="9"/>
  <c r="S58" i="9"/>
  <c r="R58" i="9"/>
  <c r="Q58" i="9"/>
  <c r="P58" i="9"/>
  <c r="E58" i="9"/>
  <c r="T58" i="9" s="1"/>
  <c r="U57" i="9"/>
  <c r="S57" i="9"/>
  <c r="R57" i="9"/>
  <c r="Q57" i="9"/>
  <c r="P57" i="9"/>
  <c r="E57" i="9"/>
  <c r="T57" i="9" s="1"/>
  <c r="U56" i="9"/>
  <c r="T56" i="9"/>
  <c r="S56" i="9"/>
  <c r="R56" i="9"/>
  <c r="Q56" i="9"/>
  <c r="P56" i="9"/>
  <c r="E56" i="9"/>
  <c r="T55" i="9"/>
  <c r="S55" i="9"/>
  <c r="R55" i="9"/>
  <c r="Q55" i="9"/>
  <c r="P55" i="9"/>
  <c r="E55" i="9"/>
  <c r="U55" i="9" s="1"/>
  <c r="V53" i="9"/>
  <c r="O53" i="9"/>
  <c r="N53" i="9"/>
  <c r="M53" i="9"/>
  <c r="L53" i="9"/>
  <c r="K53" i="9"/>
  <c r="S53" i="9" s="1"/>
  <c r="J53" i="9"/>
  <c r="R53" i="9" s="1"/>
  <c r="I53" i="9"/>
  <c r="H53" i="9"/>
  <c r="G53" i="9"/>
  <c r="F53" i="9"/>
  <c r="C53" i="9"/>
  <c r="B53" i="9"/>
  <c r="S52" i="9"/>
  <c r="R52" i="9"/>
  <c r="Q52" i="9"/>
  <c r="P52" i="9"/>
  <c r="E52" i="9"/>
  <c r="T52" i="9" s="1"/>
  <c r="T51" i="9"/>
  <c r="S51" i="9"/>
  <c r="R51" i="9"/>
  <c r="Q51" i="9"/>
  <c r="P51" i="9"/>
  <c r="E51" i="9"/>
  <c r="U51" i="9" s="1"/>
  <c r="U50" i="9"/>
  <c r="S50" i="9"/>
  <c r="R50" i="9"/>
  <c r="Q50" i="9"/>
  <c r="P50" i="9"/>
  <c r="E50" i="9"/>
  <c r="T50" i="9" s="1"/>
  <c r="S49" i="9"/>
  <c r="R49" i="9"/>
  <c r="Q49" i="9"/>
  <c r="P49" i="9"/>
  <c r="E49" i="9"/>
  <c r="U49" i="9" s="1"/>
  <c r="S48" i="9"/>
  <c r="R48" i="9"/>
  <c r="Q48" i="9"/>
  <c r="P48" i="9"/>
  <c r="E48" i="9"/>
  <c r="S47" i="9"/>
  <c r="R47" i="9"/>
  <c r="Q47" i="9"/>
  <c r="P47" i="9"/>
  <c r="E47" i="9"/>
  <c r="S46" i="9"/>
  <c r="R46" i="9"/>
  <c r="Q46" i="9"/>
  <c r="P46" i="9"/>
  <c r="E46" i="9"/>
  <c r="T46" i="9" s="1"/>
  <c r="T45" i="9"/>
  <c r="S45" i="9"/>
  <c r="R45" i="9"/>
  <c r="Q45" i="9"/>
  <c r="P45" i="9"/>
  <c r="E45" i="9"/>
  <c r="U45" i="9" s="1"/>
  <c r="U44" i="9"/>
  <c r="T44" i="9"/>
  <c r="S44" i="9"/>
  <c r="R44" i="9"/>
  <c r="Q44" i="9"/>
  <c r="P44" i="9"/>
  <c r="E44" i="9"/>
  <c r="T43" i="9"/>
  <c r="S43" i="9"/>
  <c r="R43" i="9"/>
  <c r="Q43" i="9"/>
  <c r="P43" i="9"/>
  <c r="E43" i="9"/>
  <c r="S42" i="9"/>
  <c r="R42" i="9"/>
  <c r="Q42" i="9"/>
  <c r="P42" i="9"/>
  <c r="E42" i="9"/>
  <c r="V40" i="9"/>
  <c r="O40" i="9"/>
  <c r="N40" i="9"/>
  <c r="M40" i="9"/>
  <c r="L40" i="9"/>
  <c r="K40" i="9"/>
  <c r="S40" i="9" s="1"/>
  <c r="J40" i="9"/>
  <c r="I40" i="9"/>
  <c r="Q40" i="9" s="1"/>
  <c r="H40" i="9"/>
  <c r="P40" i="9" s="1"/>
  <c r="G40" i="9"/>
  <c r="F40" i="9"/>
  <c r="C40" i="9"/>
  <c r="B40" i="9"/>
  <c r="E40" i="9" s="1"/>
  <c r="T39" i="9"/>
  <c r="S39" i="9"/>
  <c r="R39" i="9"/>
  <c r="Q39" i="9"/>
  <c r="P39" i="9"/>
  <c r="E39" i="9"/>
  <c r="U39" i="9" s="1"/>
  <c r="S38" i="9"/>
  <c r="R38" i="9"/>
  <c r="Q38" i="9"/>
  <c r="P38" i="9"/>
  <c r="E38" i="9"/>
  <c r="T38" i="9" s="1"/>
  <c r="S37" i="9"/>
  <c r="R37" i="9"/>
  <c r="Q37" i="9"/>
  <c r="P37" i="9"/>
  <c r="E37" i="9"/>
  <c r="U37" i="9" s="1"/>
  <c r="S36" i="9"/>
  <c r="R36" i="9"/>
  <c r="Q36" i="9"/>
  <c r="P36" i="9"/>
  <c r="E36" i="9"/>
  <c r="S35" i="9"/>
  <c r="R35" i="9"/>
  <c r="Q35" i="9"/>
  <c r="P35" i="9"/>
  <c r="E35" i="9"/>
  <c r="V33" i="9"/>
  <c r="O33" i="9"/>
  <c r="N33" i="9"/>
  <c r="M33" i="9"/>
  <c r="L33" i="9"/>
  <c r="K33" i="9"/>
  <c r="S33" i="9" s="1"/>
  <c r="J33" i="9"/>
  <c r="I33" i="9"/>
  <c r="H33" i="9"/>
  <c r="G33" i="9"/>
  <c r="F33" i="9"/>
  <c r="C33" i="9"/>
  <c r="B33" i="9"/>
  <c r="E33" i="9" s="1"/>
  <c r="S32" i="9"/>
  <c r="R32" i="9"/>
  <c r="Q32" i="9"/>
  <c r="P32" i="9"/>
  <c r="E32" i="9"/>
  <c r="V30" i="9"/>
  <c r="O30" i="9"/>
  <c r="N30" i="9"/>
  <c r="M30" i="9"/>
  <c r="L30" i="9"/>
  <c r="K30" i="9"/>
  <c r="S30" i="9" s="1"/>
  <c r="J30" i="9"/>
  <c r="R30" i="9" s="1"/>
  <c r="I30" i="9"/>
  <c r="H30" i="9"/>
  <c r="G30" i="9"/>
  <c r="F30" i="9"/>
  <c r="C30" i="9"/>
  <c r="B30" i="9"/>
  <c r="E30" i="9" s="1"/>
  <c r="S29" i="9"/>
  <c r="R29" i="9"/>
  <c r="Q29" i="9"/>
  <c r="P29" i="9"/>
  <c r="E29" i="9"/>
  <c r="U29" i="9" s="1"/>
  <c r="S28" i="9"/>
  <c r="R28" i="9"/>
  <c r="Q28" i="9"/>
  <c r="P28" i="9"/>
  <c r="E28" i="9"/>
  <c r="S27" i="9"/>
  <c r="R27" i="9"/>
  <c r="Q27" i="9"/>
  <c r="P27" i="9"/>
  <c r="E27" i="9"/>
  <c r="S26" i="9"/>
  <c r="R26" i="9"/>
  <c r="Q26" i="9"/>
  <c r="P26" i="9"/>
  <c r="E26" i="9"/>
  <c r="T26" i="9" s="1"/>
  <c r="V24" i="9"/>
  <c r="O24" i="9"/>
  <c r="N24" i="9"/>
  <c r="M24" i="9"/>
  <c r="L24" i="9"/>
  <c r="K24" i="9"/>
  <c r="S24" i="9" s="1"/>
  <c r="J24" i="9"/>
  <c r="R24" i="9" s="1"/>
  <c r="I24" i="9"/>
  <c r="H24" i="9"/>
  <c r="G24" i="9"/>
  <c r="F24" i="9"/>
  <c r="C24" i="9"/>
  <c r="B24" i="9"/>
  <c r="S23" i="9"/>
  <c r="R23" i="9"/>
  <c r="Q23" i="9"/>
  <c r="P23" i="9"/>
  <c r="E23" i="9"/>
  <c r="U22" i="9"/>
  <c r="S22" i="9"/>
  <c r="R22" i="9"/>
  <c r="Q22" i="9"/>
  <c r="P22" i="9"/>
  <c r="E22" i="9"/>
  <c r="T22" i="9" s="1"/>
  <c r="U21" i="9"/>
  <c r="T21" i="9"/>
  <c r="S21" i="9"/>
  <c r="R21" i="9"/>
  <c r="Q21" i="9"/>
  <c r="P21" i="9"/>
  <c r="E21" i="9"/>
  <c r="U20" i="9"/>
  <c r="T20" i="9"/>
  <c r="S20" i="9"/>
  <c r="R20" i="9"/>
  <c r="Q20" i="9"/>
  <c r="P20" i="9"/>
  <c r="E20" i="9"/>
  <c r="S19" i="9"/>
  <c r="R19" i="9"/>
  <c r="Q19" i="9"/>
  <c r="P19" i="9"/>
  <c r="E19" i="9"/>
  <c r="S18" i="9"/>
  <c r="R18" i="9"/>
  <c r="Q18" i="9"/>
  <c r="P18" i="9"/>
  <c r="E18" i="9"/>
  <c r="T18" i="9" s="1"/>
  <c r="S17" i="9"/>
  <c r="R17" i="9"/>
  <c r="Q17" i="9"/>
  <c r="P17" i="9"/>
  <c r="E17" i="9"/>
  <c r="U17" i="9" s="1"/>
  <c r="V15" i="9"/>
  <c r="O15" i="9"/>
  <c r="N15" i="9"/>
  <c r="M15" i="9"/>
  <c r="L15" i="9"/>
  <c r="K15" i="9"/>
  <c r="S15" i="9" s="1"/>
  <c r="J15" i="9"/>
  <c r="I15" i="9"/>
  <c r="H15" i="9"/>
  <c r="G15" i="9"/>
  <c r="F15" i="9"/>
  <c r="C15" i="9"/>
  <c r="B15" i="9"/>
  <c r="S14" i="9"/>
  <c r="R14" i="9"/>
  <c r="Q14" i="9"/>
  <c r="P14" i="9"/>
  <c r="E14" i="9"/>
  <c r="T14" i="9" s="1"/>
  <c r="S13" i="9"/>
  <c r="R13" i="9"/>
  <c r="Q13" i="9"/>
  <c r="P13" i="9"/>
  <c r="E13" i="9"/>
  <c r="U13" i="9" s="1"/>
  <c r="S12" i="9"/>
  <c r="R12" i="9"/>
  <c r="Q12" i="9"/>
  <c r="P12" i="9"/>
  <c r="E12" i="9"/>
  <c r="S11" i="9"/>
  <c r="R11" i="9"/>
  <c r="Q11" i="9"/>
  <c r="P11" i="9"/>
  <c r="E11" i="9"/>
  <c r="U10" i="9"/>
  <c r="S10" i="9"/>
  <c r="R10" i="9"/>
  <c r="Q10" i="9"/>
  <c r="P10" i="9"/>
  <c r="E10" i="9"/>
  <c r="T10" i="9" s="1"/>
  <c r="U9" i="9"/>
  <c r="T9" i="9"/>
  <c r="S9" i="9"/>
  <c r="R9" i="9"/>
  <c r="Q9" i="9"/>
  <c r="P9" i="9"/>
  <c r="E9" i="9"/>
  <c r="U94" i="8"/>
  <c r="T94" i="8"/>
  <c r="S94" i="8"/>
  <c r="R94" i="8"/>
  <c r="Q94" i="8"/>
  <c r="P94" i="8"/>
  <c r="E94" i="8"/>
  <c r="S93" i="8"/>
  <c r="R93" i="8"/>
  <c r="Q93" i="8"/>
  <c r="P93" i="8"/>
  <c r="E93" i="8"/>
  <c r="U92" i="8"/>
  <c r="S92" i="8"/>
  <c r="R92" i="8"/>
  <c r="Q92" i="8"/>
  <c r="P92" i="8"/>
  <c r="E92" i="8"/>
  <c r="T92" i="8" s="1"/>
  <c r="S91" i="8"/>
  <c r="R91" i="8"/>
  <c r="Q91" i="8"/>
  <c r="P91" i="8"/>
  <c r="E91" i="8"/>
  <c r="U91" i="8" s="1"/>
  <c r="S90" i="8"/>
  <c r="R90" i="8"/>
  <c r="Q90" i="8"/>
  <c r="P90" i="8"/>
  <c r="E90" i="8"/>
  <c r="S89" i="8"/>
  <c r="R89" i="8"/>
  <c r="Q89" i="8"/>
  <c r="P89" i="8"/>
  <c r="E89" i="8"/>
  <c r="U88" i="8"/>
  <c r="S88" i="8"/>
  <c r="R88" i="8"/>
  <c r="Q88" i="8"/>
  <c r="P88" i="8"/>
  <c r="E88" i="8"/>
  <c r="T88" i="8" s="1"/>
  <c r="U87" i="8"/>
  <c r="T87" i="8"/>
  <c r="S87" i="8"/>
  <c r="R87" i="8"/>
  <c r="Q87" i="8"/>
  <c r="P87" i="8"/>
  <c r="E87" i="8"/>
  <c r="V73" i="8"/>
  <c r="O73" i="8"/>
  <c r="N73" i="8"/>
  <c r="M73" i="8"/>
  <c r="L73" i="8"/>
  <c r="K73" i="8"/>
  <c r="J73" i="8"/>
  <c r="R73" i="8" s="1"/>
  <c r="I73" i="8"/>
  <c r="H73" i="8"/>
  <c r="G73" i="8"/>
  <c r="F73" i="8"/>
  <c r="C73" i="8"/>
  <c r="B73" i="8"/>
  <c r="V72" i="8"/>
  <c r="O72" i="8"/>
  <c r="N72" i="8"/>
  <c r="M72" i="8"/>
  <c r="L72" i="8"/>
  <c r="K72" i="8"/>
  <c r="S72" i="8" s="1"/>
  <c r="J72" i="8"/>
  <c r="I72" i="8"/>
  <c r="H72" i="8"/>
  <c r="G72" i="8"/>
  <c r="F72" i="8"/>
  <c r="C72" i="8"/>
  <c r="B72" i="8"/>
  <c r="V71" i="8"/>
  <c r="O71" i="8"/>
  <c r="N71" i="8"/>
  <c r="M71" i="8"/>
  <c r="L71" i="8"/>
  <c r="K71" i="8"/>
  <c r="J71" i="8"/>
  <c r="I71" i="8"/>
  <c r="H71" i="8"/>
  <c r="G71" i="8"/>
  <c r="F71" i="8"/>
  <c r="C71" i="8"/>
  <c r="E71" i="8" s="1"/>
  <c r="B71" i="8"/>
  <c r="S70" i="8"/>
  <c r="R70" i="8"/>
  <c r="Q70" i="8"/>
  <c r="P70" i="8"/>
  <c r="E70" i="8"/>
  <c r="S69" i="8"/>
  <c r="R69" i="8"/>
  <c r="Q69" i="8"/>
  <c r="P69" i="8"/>
  <c r="E69" i="8"/>
  <c r="V67" i="8"/>
  <c r="O67" i="8"/>
  <c r="N67" i="8"/>
  <c r="M67" i="8"/>
  <c r="L67" i="8"/>
  <c r="K67" i="8"/>
  <c r="J67" i="8"/>
  <c r="I67" i="8"/>
  <c r="H67" i="8"/>
  <c r="G67" i="8"/>
  <c r="F67" i="8"/>
  <c r="C67" i="8"/>
  <c r="B67" i="8"/>
  <c r="V66" i="8"/>
  <c r="O66" i="8"/>
  <c r="N66" i="8"/>
  <c r="M66" i="8"/>
  <c r="L66" i="8"/>
  <c r="K66" i="8"/>
  <c r="S66" i="8" s="1"/>
  <c r="J66" i="8"/>
  <c r="R66" i="8" s="1"/>
  <c r="I66" i="8"/>
  <c r="H66" i="8"/>
  <c r="G66" i="8"/>
  <c r="F66" i="8"/>
  <c r="C66" i="8"/>
  <c r="E66" i="8" s="1"/>
  <c r="B66" i="8"/>
  <c r="S65" i="8"/>
  <c r="R65" i="8"/>
  <c r="Q65" i="8"/>
  <c r="P65" i="8"/>
  <c r="E65" i="8"/>
  <c r="T65" i="8" s="1"/>
  <c r="T64" i="8"/>
  <c r="S64" i="8"/>
  <c r="R64" i="8"/>
  <c r="Q64" i="8"/>
  <c r="P64" i="8"/>
  <c r="E64" i="8"/>
  <c r="U64" i="8" s="1"/>
  <c r="U63" i="8"/>
  <c r="S63" i="8"/>
  <c r="R63" i="8"/>
  <c r="Q63" i="8"/>
  <c r="P63" i="8"/>
  <c r="E63" i="8"/>
  <c r="T63" i="8" s="1"/>
  <c r="S62" i="8"/>
  <c r="R62" i="8"/>
  <c r="Q62" i="8"/>
  <c r="P62" i="8"/>
  <c r="E62" i="8"/>
  <c r="S61" i="8"/>
  <c r="R61" i="8"/>
  <c r="Q61" i="8"/>
  <c r="P61" i="8"/>
  <c r="E61" i="8"/>
  <c r="V59" i="8"/>
  <c r="O59" i="8"/>
  <c r="N59" i="8"/>
  <c r="M59" i="8"/>
  <c r="L59" i="8"/>
  <c r="K59" i="8"/>
  <c r="S59" i="8" s="1"/>
  <c r="J59" i="8"/>
  <c r="R59" i="8" s="1"/>
  <c r="I59" i="8"/>
  <c r="H59" i="8"/>
  <c r="G59" i="8"/>
  <c r="F59" i="8"/>
  <c r="C59" i="8"/>
  <c r="B59" i="8"/>
  <c r="S58" i="8"/>
  <c r="R58" i="8"/>
  <c r="Q58" i="8"/>
  <c r="P58" i="8"/>
  <c r="E58" i="8"/>
  <c r="S57" i="8"/>
  <c r="R57" i="8"/>
  <c r="Q57" i="8"/>
  <c r="P57" i="8"/>
  <c r="E57" i="8"/>
  <c r="S56" i="8"/>
  <c r="R56" i="8"/>
  <c r="Q56" i="8"/>
  <c r="P56" i="8"/>
  <c r="E56" i="8"/>
  <c r="S55" i="8"/>
  <c r="R55" i="8"/>
  <c r="Q55" i="8"/>
  <c r="P55" i="8"/>
  <c r="E55" i="8"/>
  <c r="V53" i="8"/>
  <c r="O53" i="8"/>
  <c r="N53" i="8"/>
  <c r="M53" i="8"/>
  <c r="L53" i="8"/>
  <c r="K53" i="8"/>
  <c r="J53" i="8"/>
  <c r="R53" i="8" s="1"/>
  <c r="I53" i="8"/>
  <c r="H53" i="8"/>
  <c r="G53" i="8"/>
  <c r="F53" i="8"/>
  <c r="C53" i="8"/>
  <c r="B53" i="8"/>
  <c r="S52" i="8"/>
  <c r="R52" i="8"/>
  <c r="Q52" i="8"/>
  <c r="P52" i="8"/>
  <c r="E52" i="8"/>
  <c r="T52" i="8" s="1"/>
  <c r="S51" i="8"/>
  <c r="R51" i="8"/>
  <c r="Q51" i="8"/>
  <c r="P51" i="8"/>
  <c r="E51" i="8"/>
  <c r="U51" i="8" s="1"/>
  <c r="S50" i="8"/>
  <c r="R50" i="8"/>
  <c r="Q50" i="8"/>
  <c r="P50" i="8"/>
  <c r="E50" i="8"/>
  <c r="U49" i="8"/>
  <c r="S49" i="8"/>
  <c r="R49" i="8"/>
  <c r="Q49" i="8"/>
  <c r="P49" i="8"/>
  <c r="E49" i="8"/>
  <c r="T49" i="8" s="1"/>
  <c r="T48" i="8"/>
  <c r="S48" i="8"/>
  <c r="R48" i="8"/>
  <c r="Q48" i="8"/>
  <c r="P48" i="8"/>
  <c r="E48" i="8"/>
  <c r="U48" i="8" s="1"/>
  <c r="S47" i="8"/>
  <c r="R47" i="8"/>
  <c r="Q47" i="8"/>
  <c r="P47" i="8"/>
  <c r="E47" i="8"/>
  <c r="T47" i="8" s="1"/>
  <c r="S46" i="8"/>
  <c r="R46" i="8"/>
  <c r="Q46" i="8"/>
  <c r="P46" i="8"/>
  <c r="E46" i="8"/>
  <c r="S45" i="8"/>
  <c r="R45" i="8"/>
  <c r="Q45" i="8"/>
  <c r="P45" i="8"/>
  <c r="E45" i="8"/>
  <c r="S44" i="8"/>
  <c r="R44" i="8"/>
  <c r="Q44" i="8"/>
  <c r="U44" i="8" s="1"/>
  <c r="P44" i="8"/>
  <c r="E44" i="8"/>
  <c r="S43" i="8"/>
  <c r="R43" i="8"/>
  <c r="Q43" i="8"/>
  <c r="P43" i="8"/>
  <c r="E43" i="8"/>
  <c r="U43" i="8" s="1"/>
  <c r="U42" i="8"/>
  <c r="S42" i="8"/>
  <c r="R42" i="8"/>
  <c r="Q42" i="8"/>
  <c r="P42" i="8"/>
  <c r="E42" i="8"/>
  <c r="T42" i="8" s="1"/>
  <c r="V40" i="8"/>
  <c r="R40" i="8"/>
  <c r="O40" i="8"/>
  <c r="N40" i="8"/>
  <c r="M40" i="8"/>
  <c r="L40" i="8"/>
  <c r="K40" i="8"/>
  <c r="S40" i="8" s="1"/>
  <c r="J40" i="8"/>
  <c r="I40" i="8"/>
  <c r="Q40" i="8" s="1"/>
  <c r="H40" i="8"/>
  <c r="G40" i="8"/>
  <c r="F40" i="8"/>
  <c r="C40" i="8"/>
  <c r="B40" i="8"/>
  <c r="S39" i="8"/>
  <c r="R39" i="8"/>
  <c r="Q39" i="8"/>
  <c r="P39" i="8"/>
  <c r="E39" i="8"/>
  <c r="S38" i="8"/>
  <c r="R38" i="8"/>
  <c r="Q38" i="8"/>
  <c r="P38" i="8"/>
  <c r="E38" i="8"/>
  <c r="S37" i="8"/>
  <c r="R37" i="8"/>
  <c r="Q37" i="8"/>
  <c r="P37" i="8"/>
  <c r="E37" i="8"/>
  <c r="T36" i="8"/>
  <c r="S36" i="8"/>
  <c r="R36" i="8"/>
  <c r="Q36" i="8"/>
  <c r="P36" i="8"/>
  <c r="E36" i="8"/>
  <c r="U36" i="8" s="1"/>
  <c r="S35" i="8"/>
  <c r="R35" i="8"/>
  <c r="Q35" i="8"/>
  <c r="U35" i="8" s="1"/>
  <c r="P35" i="8"/>
  <c r="E35" i="8"/>
  <c r="V33" i="8"/>
  <c r="O33" i="8"/>
  <c r="N33" i="8"/>
  <c r="M33" i="8"/>
  <c r="L33" i="8"/>
  <c r="K33" i="8"/>
  <c r="S33" i="8" s="1"/>
  <c r="J33" i="8"/>
  <c r="R33" i="8" s="1"/>
  <c r="I33" i="8"/>
  <c r="H33" i="8"/>
  <c r="G33" i="8"/>
  <c r="F33" i="8"/>
  <c r="C33" i="8"/>
  <c r="B33" i="8"/>
  <c r="E33" i="8" s="1"/>
  <c r="T32" i="8"/>
  <c r="S32" i="8"/>
  <c r="R32" i="8"/>
  <c r="Q32" i="8"/>
  <c r="P32" i="8"/>
  <c r="E32" i="8"/>
  <c r="U32" i="8" s="1"/>
  <c r="V30" i="8"/>
  <c r="O30" i="8"/>
  <c r="N30" i="8"/>
  <c r="M30" i="8"/>
  <c r="L30" i="8"/>
  <c r="K30" i="8"/>
  <c r="S30" i="8" s="1"/>
  <c r="J30" i="8"/>
  <c r="R30" i="8" s="1"/>
  <c r="I30" i="8"/>
  <c r="H30" i="8"/>
  <c r="G30" i="8"/>
  <c r="F30" i="8"/>
  <c r="C30" i="8"/>
  <c r="B30" i="8"/>
  <c r="U29" i="8"/>
  <c r="T29" i="8"/>
  <c r="S29" i="8"/>
  <c r="R29" i="8"/>
  <c r="Q29" i="8"/>
  <c r="P29" i="8"/>
  <c r="E29" i="8"/>
  <c r="S28" i="8"/>
  <c r="R28" i="8"/>
  <c r="Q28" i="8"/>
  <c r="P28" i="8"/>
  <c r="E28" i="8"/>
  <c r="S27" i="8"/>
  <c r="R27" i="8"/>
  <c r="Q27" i="8"/>
  <c r="P27" i="8"/>
  <c r="E27" i="8"/>
  <c r="T27" i="8" s="1"/>
  <c r="S26" i="8"/>
  <c r="R26" i="8"/>
  <c r="Q26" i="8"/>
  <c r="P26" i="8"/>
  <c r="E26" i="8"/>
  <c r="V24" i="8"/>
  <c r="O24" i="8"/>
  <c r="N24" i="8"/>
  <c r="M24" i="8"/>
  <c r="L24" i="8"/>
  <c r="K24" i="8"/>
  <c r="S24" i="8" s="1"/>
  <c r="J24" i="8"/>
  <c r="R24" i="8" s="1"/>
  <c r="I24" i="8"/>
  <c r="H24" i="8"/>
  <c r="G24" i="8"/>
  <c r="F24" i="8"/>
  <c r="C24" i="8"/>
  <c r="E24" i="8" s="1"/>
  <c r="B24" i="8"/>
  <c r="S23" i="8"/>
  <c r="R23" i="8"/>
  <c r="Q23" i="8"/>
  <c r="P23" i="8"/>
  <c r="E23" i="8"/>
  <c r="S22" i="8"/>
  <c r="R22" i="8"/>
  <c r="Q22" i="8"/>
  <c r="P22" i="8"/>
  <c r="E22" i="8"/>
  <c r="S21" i="8"/>
  <c r="R21" i="8"/>
  <c r="Q21" i="8"/>
  <c r="P21" i="8"/>
  <c r="E21" i="8"/>
  <c r="S20" i="8"/>
  <c r="R20" i="8"/>
  <c r="Q20" i="8"/>
  <c r="P20" i="8"/>
  <c r="E20" i="8"/>
  <c r="U19" i="8"/>
  <c r="S19" i="8"/>
  <c r="R19" i="8"/>
  <c r="Q19" i="8"/>
  <c r="P19" i="8"/>
  <c r="E19" i="8"/>
  <c r="T19" i="8" s="1"/>
  <c r="T18" i="8"/>
  <c r="S18" i="8"/>
  <c r="R18" i="8"/>
  <c r="Q18" i="8"/>
  <c r="P18" i="8"/>
  <c r="E18" i="8"/>
  <c r="U18" i="8" s="1"/>
  <c r="U17" i="8"/>
  <c r="T17" i="8"/>
  <c r="S17" i="8"/>
  <c r="R17" i="8"/>
  <c r="Q17" i="8"/>
  <c r="P17" i="8"/>
  <c r="E17" i="8"/>
  <c r="V15" i="8"/>
  <c r="O15" i="8"/>
  <c r="N15" i="8"/>
  <c r="M15" i="8"/>
  <c r="L15" i="8"/>
  <c r="K15" i="8"/>
  <c r="S15" i="8" s="1"/>
  <c r="J15" i="8"/>
  <c r="I15" i="8"/>
  <c r="H15" i="8"/>
  <c r="G15" i="8"/>
  <c r="F15" i="8"/>
  <c r="C15" i="8"/>
  <c r="B15" i="8"/>
  <c r="E15" i="8" s="1"/>
  <c r="S14" i="8"/>
  <c r="R14" i="8"/>
  <c r="Q14" i="8"/>
  <c r="P14" i="8"/>
  <c r="E14" i="8"/>
  <c r="U13" i="8"/>
  <c r="S13" i="8"/>
  <c r="R13" i="8"/>
  <c r="Q13" i="8"/>
  <c r="P13" i="8"/>
  <c r="E13" i="8"/>
  <c r="T13" i="8" s="1"/>
  <c r="T12" i="8"/>
  <c r="S12" i="8"/>
  <c r="R12" i="8"/>
  <c r="Q12" i="8"/>
  <c r="P12" i="8"/>
  <c r="E12" i="8"/>
  <c r="U12" i="8" s="1"/>
  <c r="U11" i="8"/>
  <c r="S11" i="8"/>
  <c r="R11" i="8"/>
  <c r="Q11" i="8"/>
  <c r="P11" i="8"/>
  <c r="E11" i="8"/>
  <c r="T11" i="8" s="1"/>
  <c r="S10" i="8"/>
  <c r="R10" i="8"/>
  <c r="Q10" i="8"/>
  <c r="P10" i="8"/>
  <c r="E10" i="8"/>
  <c r="S9" i="8"/>
  <c r="R9" i="8"/>
  <c r="Q9" i="8"/>
  <c r="P9" i="8"/>
  <c r="E9" i="8"/>
  <c r="U94" i="7"/>
  <c r="S94" i="7"/>
  <c r="R94" i="7"/>
  <c r="Q94" i="7"/>
  <c r="P94" i="7"/>
  <c r="E94" i="7"/>
  <c r="T94" i="7" s="1"/>
  <c r="S93" i="7"/>
  <c r="R93" i="7"/>
  <c r="Q93" i="7"/>
  <c r="P93" i="7"/>
  <c r="E93" i="7"/>
  <c r="S92" i="7"/>
  <c r="R92" i="7"/>
  <c r="Q92" i="7"/>
  <c r="P92" i="7"/>
  <c r="E92" i="7"/>
  <c r="S91" i="7"/>
  <c r="R91" i="7"/>
  <c r="Q91" i="7"/>
  <c r="P91" i="7"/>
  <c r="E91" i="7"/>
  <c r="T90" i="7"/>
  <c r="S90" i="7"/>
  <c r="R90" i="7"/>
  <c r="Q90" i="7"/>
  <c r="P90" i="7"/>
  <c r="E90" i="7"/>
  <c r="U90" i="7" s="1"/>
  <c r="S89" i="7"/>
  <c r="R89" i="7"/>
  <c r="Q89" i="7"/>
  <c r="P89" i="7"/>
  <c r="E89" i="7"/>
  <c r="S88" i="7"/>
  <c r="R88" i="7"/>
  <c r="Q88" i="7"/>
  <c r="P88" i="7"/>
  <c r="E88" i="7"/>
  <c r="U88" i="7" s="1"/>
  <c r="S87" i="7"/>
  <c r="R87" i="7"/>
  <c r="Q87" i="7"/>
  <c r="P87" i="7"/>
  <c r="E87" i="7"/>
  <c r="V73" i="7"/>
  <c r="O73" i="7"/>
  <c r="N73" i="7"/>
  <c r="M73" i="7"/>
  <c r="L73" i="7"/>
  <c r="K73" i="7"/>
  <c r="S73" i="7" s="1"/>
  <c r="J73" i="7"/>
  <c r="I73" i="7"/>
  <c r="H73" i="7"/>
  <c r="G73" i="7"/>
  <c r="F73" i="7"/>
  <c r="C73" i="7"/>
  <c r="B73" i="7"/>
  <c r="E73" i="7" s="1"/>
  <c r="V72" i="7"/>
  <c r="O72" i="7"/>
  <c r="N72" i="7"/>
  <c r="M72" i="7"/>
  <c r="L72" i="7"/>
  <c r="K72" i="7"/>
  <c r="S72" i="7" s="1"/>
  <c r="J72" i="7"/>
  <c r="I72" i="7"/>
  <c r="Q72" i="7" s="1"/>
  <c r="H72" i="7"/>
  <c r="G72" i="7"/>
  <c r="F72" i="7"/>
  <c r="C72" i="7"/>
  <c r="B72" i="7"/>
  <c r="E72" i="7" s="1"/>
  <c r="V71" i="7"/>
  <c r="O71" i="7"/>
  <c r="N71" i="7"/>
  <c r="M71" i="7"/>
  <c r="L71" i="7"/>
  <c r="K71" i="7"/>
  <c r="S71" i="7" s="1"/>
  <c r="J71" i="7"/>
  <c r="R71" i="7" s="1"/>
  <c r="I71" i="7"/>
  <c r="Q71" i="7" s="1"/>
  <c r="H71" i="7"/>
  <c r="G71" i="7"/>
  <c r="F71" i="7"/>
  <c r="C71" i="7"/>
  <c r="B71" i="7"/>
  <c r="T70" i="7"/>
  <c r="S70" i="7"/>
  <c r="R70" i="7"/>
  <c r="Q70" i="7"/>
  <c r="P70" i="7"/>
  <c r="E70" i="7"/>
  <c r="U70" i="7" s="1"/>
  <c r="S69" i="7"/>
  <c r="R69" i="7"/>
  <c r="Q69" i="7"/>
  <c r="P69" i="7"/>
  <c r="E69" i="7"/>
  <c r="V67" i="7"/>
  <c r="O67" i="7"/>
  <c r="N67" i="7"/>
  <c r="M67" i="7"/>
  <c r="L67" i="7"/>
  <c r="K67" i="7"/>
  <c r="S67" i="7" s="1"/>
  <c r="J67" i="7"/>
  <c r="I67" i="7"/>
  <c r="H67" i="7"/>
  <c r="G67" i="7"/>
  <c r="F67" i="7"/>
  <c r="C67" i="7"/>
  <c r="B67" i="7"/>
  <c r="E67" i="7" s="1"/>
  <c r="V66" i="7"/>
  <c r="O66" i="7"/>
  <c r="N66" i="7"/>
  <c r="M66" i="7"/>
  <c r="L66" i="7"/>
  <c r="K66" i="7"/>
  <c r="S66" i="7" s="1"/>
  <c r="J66" i="7"/>
  <c r="R66" i="7" s="1"/>
  <c r="I66" i="7"/>
  <c r="H66" i="7"/>
  <c r="G66" i="7"/>
  <c r="F66" i="7"/>
  <c r="C66" i="7"/>
  <c r="B66" i="7"/>
  <c r="S65" i="7"/>
  <c r="R65" i="7"/>
  <c r="Q65" i="7"/>
  <c r="P65" i="7"/>
  <c r="E65" i="7"/>
  <c r="T65" i="7" s="1"/>
  <c r="U64" i="7"/>
  <c r="S64" i="7"/>
  <c r="R64" i="7"/>
  <c r="Q64" i="7"/>
  <c r="P64" i="7"/>
  <c r="E64" i="7"/>
  <c r="T64" i="7" s="1"/>
  <c r="T63" i="7"/>
  <c r="S63" i="7"/>
  <c r="R63" i="7"/>
  <c r="Q63" i="7"/>
  <c r="P63" i="7"/>
  <c r="E63" i="7"/>
  <c r="U63" i="7" s="1"/>
  <c r="T62" i="7"/>
  <c r="S62" i="7"/>
  <c r="R62" i="7"/>
  <c r="Q62" i="7"/>
  <c r="P62" i="7"/>
  <c r="E62" i="7"/>
  <c r="U62" i="7" s="1"/>
  <c r="S61" i="7"/>
  <c r="R61" i="7"/>
  <c r="Q61" i="7"/>
  <c r="P61" i="7"/>
  <c r="E61" i="7"/>
  <c r="T61" i="7" s="1"/>
  <c r="V59" i="7"/>
  <c r="O59" i="7"/>
  <c r="N59" i="7"/>
  <c r="M59" i="7"/>
  <c r="L59" i="7"/>
  <c r="K59" i="7"/>
  <c r="S59" i="7" s="1"/>
  <c r="J59" i="7"/>
  <c r="R59" i="7" s="1"/>
  <c r="I59" i="7"/>
  <c r="H59" i="7"/>
  <c r="G59" i="7"/>
  <c r="F59" i="7"/>
  <c r="C59" i="7"/>
  <c r="B59" i="7"/>
  <c r="S58" i="7"/>
  <c r="R58" i="7"/>
  <c r="Q58" i="7"/>
  <c r="P58" i="7"/>
  <c r="E58" i="7"/>
  <c r="S57" i="7"/>
  <c r="R57" i="7"/>
  <c r="Q57" i="7"/>
  <c r="P57" i="7"/>
  <c r="E57" i="7"/>
  <c r="S56" i="7"/>
  <c r="R56" i="7"/>
  <c r="Q56" i="7"/>
  <c r="P56" i="7"/>
  <c r="E56" i="7"/>
  <c r="T56" i="7" s="1"/>
  <c r="S55" i="7"/>
  <c r="R55" i="7"/>
  <c r="Q55" i="7"/>
  <c r="P55" i="7"/>
  <c r="E55" i="7"/>
  <c r="U55" i="7" s="1"/>
  <c r="V53" i="7"/>
  <c r="R53" i="7"/>
  <c r="O53" i="7"/>
  <c r="N53" i="7"/>
  <c r="M53" i="7"/>
  <c r="L53" i="7"/>
  <c r="K53" i="7"/>
  <c r="S53" i="7" s="1"/>
  <c r="J53" i="7"/>
  <c r="I53" i="7"/>
  <c r="H53" i="7"/>
  <c r="G53" i="7"/>
  <c r="F53" i="7"/>
  <c r="C53" i="7"/>
  <c r="E53" i="7" s="1"/>
  <c r="B53" i="7"/>
  <c r="S52" i="7"/>
  <c r="R52" i="7"/>
  <c r="Q52" i="7"/>
  <c r="P52" i="7"/>
  <c r="E52" i="7"/>
  <c r="S51" i="7"/>
  <c r="R51" i="7"/>
  <c r="Q51" i="7"/>
  <c r="P51" i="7"/>
  <c r="E51" i="7"/>
  <c r="U51" i="7" s="1"/>
  <c r="S50" i="7"/>
  <c r="R50" i="7"/>
  <c r="Q50" i="7"/>
  <c r="P50" i="7"/>
  <c r="E50" i="7"/>
  <c r="S49" i="7"/>
  <c r="R49" i="7"/>
  <c r="Q49" i="7"/>
  <c r="P49" i="7"/>
  <c r="E49" i="7"/>
  <c r="T49" i="7" s="1"/>
  <c r="S48" i="7"/>
  <c r="R48" i="7"/>
  <c r="Q48" i="7"/>
  <c r="P48" i="7"/>
  <c r="E48" i="7"/>
  <c r="U47" i="7"/>
  <c r="S47" i="7"/>
  <c r="R47" i="7"/>
  <c r="Q47" i="7"/>
  <c r="P47" i="7"/>
  <c r="E47" i="7"/>
  <c r="T47" i="7" s="1"/>
  <c r="S46" i="7"/>
  <c r="R46" i="7"/>
  <c r="Q46" i="7"/>
  <c r="P46" i="7"/>
  <c r="E46" i="7"/>
  <c r="S45" i="7"/>
  <c r="R45" i="7"/>
  <c r="Q45" i="7"/>
  <c r="P45" i="7"/>
  <c r="E45" i="7"/>
  <c r="U45" i="7" s="1"/>
  <c r="S44" i="7"/>
  <c r="R44" i="7"/>
  <c r="Q44" i="7"/>
  <c r="U44" i="7" s="1"/>
  <c r="P44" i="7"/>
  <c r="E44" i="7"/>
  <c r="S43" i="7"/>
  <c r="R43" i="7"/>
  <c r="Q43" i="7"/>
  <c r="P43" i="7"/>
  <c r="E43" i="7"/>
  <c r="S42" i="7"/>
  <c r="R42" i="7"/>
  <c r="Q42" i="7"/>
  <c r="P42" i="7"/>
  <c r="E42" i="7"/>
  <c r="V40" i="7"/>
  <c r="O40" i="7"/>
  <c r="N40" i="7"/>
  <c r="M40" i="7"/>
  <c r="L40" i="7"/>
  <c r="K40" i="7"/>
  <c r="S40" i="7" s="1"/>
  <c r="J40" i="7"/>
  <c r="R40" i="7" s="1"/>
  <c r="I40" i="7"/>
  <c r="H40" i="7"/>
  <c r="P40" i="7" s="1"/>
  <c r="G40" i="7"/>
  <c r="F40" i="7"/>
  <c r="E40" i="7"/>
  <c r="C40" i="7"/>
  <c r="B40" i="7"/>
  <c r="S39" i="7"/>
  <c r="R39" i="7"/>
  <c r="Q39" i="7"/>
  <c r="P39" i="7"/>
  <c r="E39" i="7"/>
  <c r="U39" i="7" s="1"/>
  <c r="S38" i="7"/>
  <c r="R38" i="7"/>
  <c r="Q38" i="7"/>
  <c r="P38" i="7"/>
  <c r="E38" i="7"/>
  <c r="U37" i="7"/>
  <c r="S37" i="7"/>
  <c r="R37" i="7"/>
  <c r="Q37" i="7"/>
  <c r="P37" i="7"/>
  <c r="E37" i="7"/>
  <c r="T37" i="7" s="1"/>
  <c r="S36" i="7"/>
  <c r="R36" i="7"/>
  <c r="Q36" i="7"/>
  <c r="P36" i="7"/>
  <c r="T36" i="7" s="1"/>
  <c r="E36" i="7"/>
  <c r="S35" i="7"/>
  <c r="R35" i="7"/>
  <c r="Q35" i="7"/>
  <c r="P35" i="7"/>
  <c r="E35" i="7"/>
  <c r="V33" i="7"/>
  <c r="O33" i="7"/>
  <c r="N33" i="7"/>
  <c r="M33" i="7"/>
  <c r="L33" i="7"/>
  <c r="K33" i="7"/>
  <c r="J33" i="7"/>
  <c r="R33" i="7" s="1"/>
  <c r="I33" i="7"/>
  <c r="H33" i="7"/>
  <c r="G33" i="7"/>
  <c r="F33" i="7"/>
  <c r="C33" i="7"/>
  <c r="B33" i="7"/>
  <c r="S32" i="7"/>
  <c r="R32" i="7"/>
  <c r="Q32" i="7"/>
  <c r="P32" i="7"/>
  <c r="E32" i="7"/>
  <c r="T32" i="7" s="1"/>
  <c r="V30" i="7"/>
  <c r="S30" i="7"/>
  <c r="O30" i="7"/>
  <c r="N30" i="7"/>
  <c r="M30" i="7"/>
  <c r="L30" i="7"/>
  <c r="K30" i="7"/>
  <c r="J30" i="7"/>
  <c r="R30" i="7" s="1"/>
  <c r="I30" i="7"/>
  <c r="H30" i="7"/>
  <c r="G30" i="7"/>
  <c r="F30" i="7"/>
  <c r="E30" i="7"/>
  <c r="C30" i="7"/>
  <c r="B30" i="7"/>
  <c r="S29" i="7"/>
  <c r="R29" i="7"/>
  <c r="Q29" i="7"/>
  <c r="P29" i="7"/>
  <c r="E29" i="7"/>
  <c r="S28" i="7"/>
  <c r="R28" i="7"/>
  <c r="Q28" i="7"/>
  <c r="P28" i="7"/>
  <c r="E28" i="7"/>
  <c r="U28" i="7" s="1"/>
  <c r="T27" i="7"/>
  <c r="S27" i="7"/>
  <c r="R27" i="7"/>
  <c r="Q27" i="7"/>
  <c r="P27" i="7"/>
  <c r="E27" i="7"/>
  <c r="U27" i="7" s="1"/>
  <c r="U26" i="7"/>
  <c r="T26" i="7"/>
  <c r="S26" i="7"/>
  <c r="R26" i="7"/>
  <c r="Q26" i="7"/>
  <c r="P26" i="7"/>
  <c r="E26" i="7"/>
  <c r="V24" i="7"/>
  <c r="O24" i="7"/>
  <c r="N24" i="7"/>
  <c r="M24" i="7"/>
  <c r="L24" i="7"/>
  <c r="K24" i="7"/>
  <c r="S24" i="7" s="1"/>
  <c r="J24" i="7"/>
  <c r="R24" i="7" s="1"/>
  <c r="I24" i="7"/>
  <c r="H24" i="7"/>
  <c r="G24" i="7"/>
  <c r="F24" i="7"/>
  <c r="C24" i="7"/>
  <c r="B24" i="7"/>
  <c r="E24" i="7" s="1"/>
  <c r="S23" i="7"/>
  <c r="R23" i="7"/>
  <c r="Q23" i="7"/>
  <c r="P23" i="7"/>
  <c r="E23" i="7"/>
  <c r="U22" i="7"/>
  <c r="S22" i="7"/>
  <c r="R22" i="7"/>
  <c r="Q22" i="7"/>
  <c r="P22" i="7"/>
  <c r="E22" i="7"/>
  <c r="T22" i="7" s="1"/>
  <c r="T21" i="7"/>
  <c r="S21" i="7"/>
  <c r="R21" i="7"/>
  <c r="Q21" i="7"/>
  <c r="P21" i="7"/>
  <c r="E21" i="7"/>
  <c r="U21" i="7" s="1"/>
  <c r="S20" i="7"/>
  <c r="R20" i="7"/>
  <c r="Q20" i="7"/>
  <c r="U20" i="7" s="1"/>
  <c r="P20" i="7"/>
  <c r="E20" i="7"/>
  <c r="S19" i="7"/>
  <c r="R19" i="7"/>
  <c r="Q19" i="7"/>
  <c r="P19" i="7"/>
  <c r="E19" i="7"/>
  <c r="U19" i="7" s="1"/>
  <c r="S18" i="7"/>
  <c r="R18" i="7"/>
  <c r="Q18" i="7"/>
  <c r="P18" i="7"/>
  <c r="E18" i="7"/>
  <c r="S17" i="7"/>
  <c r="R17" i="7"/>
  <c r="Q17" i="7"/>
  <c r="P17" i="7"/>
  <c r="E17" i="7"/>
  <c r="T17" i="7" s="1"/>
  <c r="V15" i="7"/>
  <c r="O15" i="7"/>
  <c r="N15" i="7"/>
  <c r="M15" i="7"/>
  <c r="L15" i="7"/>
  <c r="K15" i="7"/>
  <c r="S15" i="7" s="1"/>
  <c r="J15" i="7"/>
  <c r="I15" i="7"/>
  <c r="H15" i="7"/>
  <c r="G15" i="7"/>
  <c r="F15" i="7"/>
  <c r="E15" i="7"/>
  <c r="C15" i="7"/>
  <c r="B15" i="7"/>
  <c r="S14" i="7"/>
  <c r="R14" i="7"/>
  <c r="Q14" i="7"/>
  <c r="P14" i="7"/>
  <c r="E14" i="7"/>
  <c r="U13" i="7"/>
  <c r="S13" i="7"/>
  <c r="R13" i="7"/>
  <c r="Q13" i="7"/>
  <c r="P13" i="7"/>
  <c r="E13" i="7"/>
  <c r="T13" i="7" s="1"/>
  <c r="T12" i="7"/>
  <c r="S12" i="7"/>
  <c r="R12" i="7"/>
  <c r="Q12" i="7"/>
  <c r="P12" i="7"/>
  <c r="E12" i="7"/>
  <c r="U12" i="7" s="1"/>
  <c r="S11" i="7"/>
  <c r="R11" i="7"/>
  <c r="Q11" i="7"/>
  <c r="P11" i="7"/>
  <c r="E11" i="7"/>
  <c r="S10" i="7"/>
  <c r="R10" i="7"/>
  <c r="Q10" i="7"/>
  <c r="P10" i="7"/>
  <c r="E10" i="7"/>
  <c r="T9" i="7"/>
  <c r="S9" i="7"/>
  <c r="R9" i="7"/>
  <c r="Q9" i="7"/>
  <c r="P9" i="7"/>
  <c r="E9" i="7"/>
  <c r="U94" i="6"/>
  <c r="S94" i="6"/>
  <c r="R94" i="6"/>
  <c r="Q94" i="6"/>
  <c r="P94" i="6"/>
  <c r="E94" i="6"/>
  <c r="T94" i="6" s="1"/>
  <c r="S93" i="6"/>
  <c r="R93" i="6"/>
  <c r="Q93" i="6"/>
  <c r="P93" i="6"/>
  <c r="E93" i="6"/>
  <c r="S92" i="6"/>
  <c r="R92" i="6"/>
  <c r="Q92" i="6"/>
  <c r="P92" i="6"/>
  <c r="E92" i="6"/>
  <c r="S91" i="6"/>
  <c r="R91" i="6"/>
  <c r="Q91" i="6"/>
  <c r="P91" i="6"/>
  <c r="E91" i="6"/>
  <c r="T91" i="6" s="1"/>
  <c r="S90" i="6"/>
  <c r="R90" i="6"/>
  <c r="Q90" i="6"/>
  <c r="P90" i="6"/>
  <c r="E90" i="6"/>
  <c r="S89" i="6"/>
  <c r="R89" i="6"/>
  <c r="Q89" i="6"/>
  <c r="P89" i="6"/>
  <c r="E89" i="6"/>
  <c r="U88" i="6"/>
  <c r="S88" i="6"/>
  <c r="R88" i="6"/>
  <c r="Q88" i="6"/>
  <c r="P88" i="6"/>
  <c r="E88" i="6"/>
  <c r="T88" i="6" s="1"/>
  <c r="T87" i="6"/>
  <c r="S87" i="6"/>
  <c r="R87" i="6"/>
  <c r="Q87" i="6"/>
  <c r="P87" i="6"/>
  <c r="E87" i="6"/>
  <c r="U87" i="6" s="1"/>
  <c r="V73" i="6"/>
  <c r="O73" i="6"/>
  <c r="N73" i="6"/>
  <c r="M73" i="6"/>
  <c r="L73" i="6"/>
  <c r="K73" i="6"/>
  <c r="J73" i="6"/>
  <c r="I73" i="6"/>
  <c r="H73" i="6"/>
  <c r="G73" i="6"/>
  <c r="F73" i="6"/>
  <c r="C73" i="6"/>
  <c r="B73" i="6"/>
  <c r="V72" i="6"/>
  <c r="O72" i="6"/>
  <c r="N72" i="6"/>
  <c r="M72" i="6"/>
  <c r="Q72" i="6" s="1"/>
  <c r="L72" i="6"/>
  <c r="K72" i="6"/>
  <c r="J72" i="6"/>
  <c r="R72" i="6" s="1"/>
  <c r="I72" i="6"/>
  <c r="H72" i="6"/>
  <c r="G72" i="6"/>
  <c r="F72" i="6"/>
  <c r="C72" i="6"/>
  <c r="B72" i="6"/>
  <c r="V71" i="6"/>
  <c r="O71" i="6"/>
  <c r="N71" i="6"/>
  <c r="M71" i="6"/>
  <c r="L71" i="6"/>
  <c r="K71" i="6"/>
  <c r="J71" i="6"/>
  <c r="R71" i="6" s="1"/>
  <c r="I71" i="6"/>
  <c r="H71" i="6"/>
  <c r="G71" i="6"/>
  <c r="F71" i="6"/>
  <c r="C71" i="6"/>
  <c r="B71" i="6"/>
  <c r="S70" i="6"/>
  <c r="R70" i="6"/>
  <c r="Q70" i="6"/>
  <c r="P70" i="6"/>
  <c r="E70" i="6"/>
  <c r="S69" i="6"/>
  <c r="R69" i="6"/>
  <c r="Q69" i="6"/>
  <c r="U69" i="6" s="1"/>
  <c r="P69" i="6"/>
  <c r="E69" i="6"/>
  <c r="V67" i="6"/>
  <c r="O67" i="6"/>
  <c r="N67" i="6"/>
  <c r="M67" i="6"/>
  <c r="L67" i="6"/>
  <c r="K67" i="6"/>
  <c r="S67" i="6" s="1"/>
  <c r="J67" i="6"/>
  <c r="I67" i="6"/>
  <c r="H67" i="6"/>
  <c r="G67" i="6"/>
  <c r="F67" i="6"/>
  <c r="C67" i="6"/>
  <c r="B67" i="6"/>
  <c r="V66" i="6"/>
  <c r="O66" i="6"/>
  <c r="N66" i="6"/>
  <c r="M66" i="6"/>
  <c r="L66" i="6"/>
  <c r="K66" i="6"/>
  <c r="S66" i="6" s="1"/>
  <c r="J66" i="6"/>
  <c r="R66" i="6" s="1"/>
  <c r="I66" i="6"/>
  <c r="Q66" i="6" s="1"/>
  <c r="H66" i="6"/>
  <c r="G66" i="6"/>
  <c r="F66" i="6"/>
  <c r="C66" i="6"/>
  <c r="B66" i="6"/>
  <c r="U65" i="6"/>
  <c r="S65" i="6"/>
  <c r="R65" i="6"/>
  <c r="Q65" i="6"/>
  <c r="P65" i="6"/>
  <c r="E65" i="6"/>
  <c r="T65" i="6" s="1"/>
  <c r="S64" i="6"/>
  <c r="R64" i="6"/>
  <c r="Q64" i="6"/>
  <c r="P64" i="6"/>
  <c r="E64" i="6"/>
  <c r="U64" i="6" s="1"/>
  <c r="S63" i="6"/>
  <c r="R63" i="6"/>
  <c r="Q63" i="6"/>
  <c r="P63" i="6"/>
  <c r="E63" i="6"/>
  <c r="T63" i="6" s="1"/>
  <c r="U62" i="6"/>
  <c r="S62" i="6"/>
  <c r="R62" i="6"/>
  <c r="Q62" i="6"/>
  <c r="P62" i="6"/>
  <c r="E62" i="6"/>
  <c r="T62" i="6" s="1"/>
  <c r="U61" i="6"/>
  <c r="T61" i="6"/>
  <c r="S61" i="6"/>
  <c r="R61" i="6"/>
  <c r="Q61" i="6"/>
  <c r="P61" i="6"/>
  <c r="E61" i="6"/>
  <c r="V59" i="6"/>
  <c r="O59" i="6"/>
  <c r="N59" i="6"/>
  <c r="M59" i="6"/>
  <c r="L59" i="6"/>
  <c r="K59" i="6"/>
  <c r="S59" i="6" s="1"/>
  <c r="J59" i="6"/>
  <c r="R59" i="6" s="1"/>
  <c r="I59" i="6"/>
  <c r="H59" i="6"/>
  <c r="G59" i="6"/>
  <c r="F59" i="6"/>
  <c r="C59" i="6"/>
  <c r="B59" i="6"/>
  <c r="E59" i="6" s="1"/>
  <c r="U58" i="6"/>
  <c r="S58" i="6"/>
  <c r="R58" i="6"/>
  <c r="Q58" i="6"/>
  <c r="P58" i="6"/>
  <c r="E58" i="6"/>
  <c r="T58" i="6" s="1"/>
  <c r="T57" i="6"/>
  <c r="S57" i="6"/>
  <c r="R57" i="6"/>
  <c r="Q57" i="6"/>
  <c r="P57" i="6"/>
  <c r="E57" i="6"/>
  <c r="U57" i="6" s="1"/>
  <c r="U56" i="6"/>
  <c r="T56" i="6"/>
  <c r="S56" i="6"/>
  <c r="R56" i="6"/>
  <c r="Q56" i="6"/>
  <c r="P56" i="6"/>
  <c r="E56" i="6"/>
  <c r="U55" i="6"/>
  <c r="S55" i="6"/>
  <c r="R55" i="6"/>
  <c r="Q55" i="6"/>
  <c r="P55" i="6"/>
  <c r="E55" i="6"/>
  <c r="T55" i="6" s="1"/>
  <c r="V53" i="6"/>
  <c r="O53" i="6"/>
  <c r="N53" i="6"/>
  <c r="M53" i="6"/>
  <c r="L53" i="6"/>
  <c r="K53" i="6"/>
  <c r="S53" i="6" s="1"/>
  <c r="J53" i="6"/>
  <c r="R53" i="6" s="1"/>
  <c r="I53" i="6"/>
  <c r="H53" i="6"/>
  <c r="G53" i="6"/>
  <c r="F53" i="6"/>
  <c r="C53" i="6"/>
  <c r="B53" i="6"/>
  <c r="U52" i="6"/>
  <c r="S52" i="6"/>
  <c r="R52" i="6"/>
  <c r="Q52" i="6"/>
  <c r="P52" i="6"/>
  <c r="E52" i="6"/>
  <c r="T52" i="6" s="1"/>
  <c r="S51" i="6"/>
  <c r="R51" i="6"/>
  <c r="Q51" i="6"/>
  <c r="U51" i="6" s="1"/>
  <c r="P51" i="6"/>
  <c r="E51" i="6"/>
  <c r="T51" i="6" s="1"/>
  <c r="S50" i="6"/>
  <c r="R50" i="6"/>
  <c r="Q50" i="6"/>
  <c r="P50" i="6"/>
  <c r="E50" i="6"/>
  <c r="U50" i="6" s="1"/>
  <c r="S49" i="6"/>
  <c r="R49" i="6"/>
  <c r="Q49" i="6"/>
  <c r="P49" i="6"/>
  <c r="E49" i="6"/>
  <c r="T49" i="6" s="1"/>
  <c r="T48" i="6"/>
  <c r="S48" i="6"/>
  <c r="R48" i="6"/>
  <c r="Q48" i="6"/>
  <c r="P48" i="6"/>
  <c r="E48" i="6"/>
  <c r="U48" i="6" s="1"/>
  <c r="S47" i="6"/>
  <c r="R47" i="6"/>
  <c r="Q47" i="6"/>
  <c r="P47" i="6"/>
  <c r="E47" i="6"/>
  <c r="T47" i="6" s="1"/>
  <c r="S46" i="6"/>
  <c r="R46" i="6"/>
  <c r="Q46" i="6"/>
  <c r="P46" i="6"/>
  <c r="E46" i="6"/>
  <c r="U46" i="6" s="1"/>
  <c r="S45" i="6"/>
  <c r="R45" i="6"/>
  <c r="Q45" i="6"/>
  <c r="P45" i="6"/>
  <c r="E45" i="6"/>
  <c r="U44" i="6"/>
  <c r="T44" i="6"/>
  <c r="S44" i="6"/>
  <c r="R44" i="6"/>
  <c r="Q44" i="6"/>
  <c r="P44" i="6"/>
  <c r="E44" i="6"/>
  <c r="S43" i="6"/>
  <c r="R43" i="6"/>
  <c r="Q43" i="6"/>
  <c r="P43" i="6"/>
  <c r="E43" i="6"/>
  <c r="S42" i="6"/>
  <c r="R42" i="6"/>
  <c r="Q42" i="6"/>
  <c r="P42" i="6"/>
  <c r="E42" i="6"/>
  <c r="U42" i="6" s="1"/>
  <c r="V40" i="6"/>
  <c r="R40" i="6"/>
  <c r="O40" i="6"/>
  <c r="N40" i="6"/>
  <c r="M40" i="6"/>
  <c r="L40" i="6"/>
  <c r="K40" i="6"/>
  <c r="S40" i="6" s="1"/>
  <c r="J40" i="6"/>
  <c r="I40" i="6"/>
  <c r="Q40" i="6" s="1"/>
  <c r="H40" i="6"/>
  <c r="P40" i="6" s="1"/>
  <c r="G40" i="6"/>
  <c r="F40" i="6"/>
  <c r="C40" i="6"/>
  <c r="B40" i="6"/>
  <c r="T39" i="6"/>
  <c r="S39" i="6"/>
  <c r="R39" i="6"/>
  <c r="Q39" i="6"/>
  <c r="P39" i="6"/>
  <c r="E39" i="6"/>
  <c r="U39" i="6" s="1"/>
  <c r="S38" i="6"/>
  <c r="R38" i="6"/>
  <c r="Q38" i="6"/>
  <c r="P38" i="6"/>
  <c r="E38" i="6"/>
  <c r="S37" i="6"/>
  <c r="R37" i="6"/>
  <c r="Q37" i="6"/>
  <c r="P37" i="6"/>
  <c r="E37" i="6"/>
  <c r="T37" i="6" s="1"/>
  <c r="T36" i="6"/>
  <c r="S36" i="6"/>
  <c r="R36" i="6"/>
  <c r="Q36" i="6"/>
  <c r="P36" i="6"/>
  <c r="E36" i="6"/>
  <c r="U36" i="6" s="1"/>
  <c r="S35" i="6"/>
  <c r="R35" i="6"/>
  <c r="Q35" i="6"/>
  <c r="P35" i="6"/>
  <c r="E35" i="6"/>
  <c r="U35" i="6" s="1"/>
  <c r="V33" i="6"/>
  <c r="O33" i="6"/>
  <c r="N33" i="6"/>
  <c r="M33" i="6"/>
  <c r="L33" i="6"/>
  <c r="K33" i="6"/>
  <c r="S33" i="6" s="1"/>
  <c r="J33" i="6"/>
  <c r="R33" i="6" s="1"/>
  <c r="I33" i="6"/>
  <c r="H33" i="6"/>
  <c r="G33" i="6"/>
  <c r="F33" i="6"/>
  <c r="C33" i="6"/>
  <c r="B33" i="6"/>
  <c r="E33" i="6" s="1"/>
  <c r="S32" i="6"/>
  <c r="R32" i="6"/>
  <c r="Q32" i="6"/>
  <c r="P32" i="6"/>
  <c r="E32" i="6"/>
  <c r="T32" i="6" s="1"/>
  <c r="V30" i="6"/>
  <c r="O30" i="6"/>
  <c r="N30" i="6"/>
  <c r="M30" i="6"/>
  <c r="L30" i="6"/>
  <c r="K30" i="6"/>
  <c r="J30" i="6"/>
  <c r="I30" i="6"/>
  <c r="H30" i="6"/>
  <c r="G30" i="6"/>
  <c r="F30" i="6"/>
  <c r="C30" i="6"/>
  <c r="E30" i="6" s="1"/>
  <c r="B30" i="6"/>
  <c r="S29" i="6"/>
  <c r="R29" i="6"/>
  <c r="Q29" i="6"/>
  <c r="P29" i="6"/>
  <c r="E29" i="6"/>
  <c r="T28" i="6"/>
  <c r="S28" i="6"/>
  <c r="R28" i="6"/>
  <c r="Q28" i="6"/>
  <c r="P28" i="6"/>
  <c r="E28" i="6"/>
  <c r="U28" i="6" s="1"/>
  <c r="U27" i="6"/>
  <c r="S27" i="6"/>
  <c r="R27" i="6"/>
  <c r="Q27" i="6"/>
  <c r="P27" i="6"/>
  <c r="E27" i="6"/>
  <c r="T27" i="6" s="1"/>
  <c r="S26" i="6"/>
  <c r="R26" i="6"/>
  <c r="Q26" i="6"/>
  <c r="P26" i="6"/>
  <c r="E26" i="6"/>
  <c r="V24" i="6"/>
  <c r="O24" i="6"/>
  <c r="N24" i="6"/>
  <c r="M24" i="6"/>
  <c r="L24" i="6"/>
  <c r="K24" i="6"/>
  <c r="S24" i="6" s="1"/>
  <c r="J24" i="6"/>
  <c r="R24" i="6" s="1"/>
  <c r="I24" i="6"/>
  <c r="H24" i="6"/>
  <c r="G24" i="6"/>
  <c r="F24" i="6"/>
  <c r="E24" i="6"/>
  <c r="C24" i="6"/>
  <c r="B24" i="6"/>
  <c r="S23" i="6"/>
  <c r="R23" i="6"/>
  <c r="Q23" i="6"/>
  <c r="P23" i="6"/>
  <c r="E23" i="6"/>
  <c r="T23" i="6" s="1"/>
  <c r="S22" i="6"/>
  <c r="R22" i="6"/>
  <c r="Q22" i="6"/>
  <c r="P22" i="6"/>
  <c r="E22" i="6"/>
  <c r="S21" i="6"/>
  <c r="R21" i="6"/>
  <c r="Q21" i="6"/>
  <c r="P21" i="6"/>
  <c r="E21" i="6"/>
  <c r="U21" i="6" s="1"/>
  <c r="T20" i="6"/>
  <c r="S20" i="6"/>
  <c r="R20" i="6"/>
  <c r="Q20" i="6"/>
  <c r="P20" i="6"/>
  <c r="E20" i="6"/>
  <c r="U20" i="6" s="1"/>
  <c r="U19" i="6"/>
  <c r="T19" i="6"/>
  <c r="S19" i="6"/>
  <c r="R19" i="6"/>
  <c r="Q19" i="6"/>
  <c r="P19" i="6"/>
  <c r="E19" i="6"/>
  <c r="T18" i="6"/>
  <c r="S18" i="6"/>
  <c r="R18" i="6"/>
  <c r="Q18" i="6"/>
  <c r="P18" i="6"/>
  <c r="E18" i="6"/>
  <c r="U18" i="6" s="1"/>
  <c r="S17" i="6"/>
  <c r="R17" i="6"/>
  <c r="Q17" i="6"/>
  <c r="P17" i="6"/>
  <c r="E17" i="6"/>
  <c r="T17" i="6" s="1"/>
  <c r="V15" i="6"/>
  <c r="O15" i="6"/>
  <c r="N15" i="6"/>
  <c r="M15" i="6"/>
  <c r="L15" i="6"/>
  <c r="K15" i="6"/>
  <c r="J15" i="6"/>
  <c r="R15" i="6" s="1"/>
  <c r="I15" i="6"/>
  <c r="H15" i="6"/>
  <c r="P15" i="6" s="1"/>
  <c r="G15" i="6"/>
  <c r="F15" i="6"/>
  <c r="C15" i="6"/>
  <c r="B15" i="6"/>
  <c r="E15" i="6" s="1"/>
  <c r="T14" i="6"/>
  <c r="S14" i="6"/>
  <c r="R14" i="6"/>
  <c r="Q14" i="6"/>
  <c r="P14" i="6"/>
  <c r="E14" i="6"/>
  <c r="U14" i="6" s="1"/>
  <c r="S13" i="6"/>
  <c r="R13" i="6"/>
  <c r="Q13" i="6"/>
  <c r="P13" i="6"/>
  <c r="E13" i="6"/>
  <c r="T13" i="6" s="1"/>
  <c r="S12" i="6"/>
  <c r="R12" i="6"/>
  <c r="Q12" i="6"/>
  <c r="P12" i="6"/>
  <c r="E12" i="6"/>
  <c r="U12" i="6" s="1"/>
  <c r="S11" i="6"/>
  <c r="R11" i="6"/>
  <c r="Q11" i="6"/>
  <c r="P11" i="6"/>
  <c r="E11" i="6"/>
  <c r="T11" i="6" s="1"/>
  <c r="S10" i="6"/>
  <c r="R10" i="6"/>
  <c r="Q10" i="6"/>
  <c r="P10" i="6"/>
  <c r="E10" i="6"/>
  <c r="U10" i="6" s="1"/>
  <c r="S9" i="6"/>
  <c r="R9" i="6"/>
  <c r="Q9" i="6"/>
  <c r="P9" i="6"/>
  <c r="E9" i="6"/>
  <c r="U94" i="5"/>
  <c r="T94" i="5"/>
  <c r="S94" i="5"/>
  <c r="R94" i="5"/>
  <c r="Q94" i="5"/>
  <c r="P94" i="5"/>
  <c r="E94" i="5"/>
  <c r="U93" i="5"/>
  <c r="S93" i="5"/>
  <c r="R93" i="5"/>
  <c r="Q93" i="5"/>
  <c r="P93" i="5"/>
  <c r="E93" i="5"/>
  <c r="T93" i="5" s="1"/>
  <c r="S92" i="5"/>
  <c r="R92" i="5"/>
  <c r="Q92" i="5"/>
  <c r="P92" i="5"/>
  <c r="E92" i="5"/>
  <c r="S91" i="5"/>
  <c r="R91" i="5"/>
  <c r="Q91" i="5"/>
  <c r="P91" i="5"/>
  <c r="E91" i="5"/>
  <c r="T91" i="5" s="1"/>
  <c r="S90" i="5"/>
  <c r="R90" i="5"/>
  <c r="Q90" i="5"/>
  <c r="P90" i="5"/>
  <c r="E90" i="5"/>
  <c r="S89" i="5"/>
  <c r="R89" i="5"/>
  <c r="Q89" i="5"/>
  <c r="P89" i="5"/>
  <c r="E89" i="5"/>
  <c r="T89" i="5" s="1"/>
  <c r="U88" i="5"/>
  <c r="S88" i="5"/>
  <c r="R88" i="5"/>
  <c r="Q88" i="5"/>
  <c r="P88" i="5"/>
  <c r="E88" i="5"/>
  <c r="T88" i="5" s="1"/>
  <c r="U87" i="5"/>
  <c r="T87" i="5"/>
  <c r="S87" i="5"/>
  <c r="R87" i="5"/>
  <c r="Q87" i="5"/>
  <c r="P87" i="5"/>
  <c r="E87" i="5"/>
  <c r="V73" i="5"/>
  <c r="O73" i="5"/>
  <c r="N73" i="5"/>
  <c r="M73" i="5"/>
  <c r="L73" i="5"/>
  <c r="K73" i="5"/>
  <c r="S73" i="5" s="1"/>
  <c r="J73" i="5"/>
  <c r="R73" i="5" s="1"/>
  <c r="I73" i="5"/>
  <c r="H73" i="5"/>
  <c r="G73" i="5"/>
  <c r="F73" i="5"/>
  <c r="C73" i="5"/>
  <c r="E73" i="5" s="1"/>
  <c r="B73" i="5"/>
  <c r="V72" i="5"/>
  <c r="Q72" i="5"/>
  <c r="O72" i="5"/>
  <c r="N72" i="5"/>
  <c r="M72" i="5"/>
  <c r="L72" i="5"/>
  <c r="K72" i="5"/>
  <c r="S72" i="5" s="1"/>
  <c r="J72" i="5"/>
  <c r="I72" i="5"/>
  <c r="H72" i="5"/>
  <c r="P72" i="5" s="1"/>
  <c r="G72" i="5"/>
  <c r="F72" i="5"/>
  <c r="C72" i="5"/>
  <c r="E72" i="5" s="1"/>
  <c r="B72" i="5"/>
  <c r="V71" i="5"/>
  <c r="O71" i="5"/>
  <c r="N71" i="5"/>
  <c r="M71" i="5"/>
  <c r="L71" i="5"/>
  <c r="K71" i="5"/>
  <c r="S71" i="5" s="1"/>
  <c r="J71" i="5"/>
  <c r="I71" i="5"/>
  <c r="H71" i="5"/>
  <c r="G71" i="5"/>
  <c r="F71" i="5"/>
  <c r="C71" i="5"/>
  <c r="B71" i="5"/>
  <c r="E71" i="5" s="1"/>
  <c r="S70" i="5"/>
  <c r="R70" i="5"/>
  <c r="Q70" i="5"/>
  <c r="P70" i="5"/>
  <c r="E70" i="5"/>
  <c r="U70" i="5" s="1"/>
  <c r="S69" i="5"/>
  <c r="R69" i="5"/>
  <c r="Q69" i="5"/>
  <c r="P69" i="5"/>
  <c r="E69" i="5"/>
  <c r="V67" i="5"/>
  <c r="O67" i="5"/>
  <c r="N67" i="5"/>
  <c r="M67" i="5"/>
  <c r="L67" i="5"/>
  <c r="K67" i="5"/>
  <c r="S67" i="5" s="1"/>
  <c r="J67" i="5"/>
  <c r="I67" i="5"/>
  <c r="H67" i="5"/>
  <c r="G67" i="5"/>
  <c r="F67" i="5"/>
  <c r="C67" i="5"/>
  <c r="B67" i="5"/>
  <c r="V66" i="5"/>
  <c r="O66" i="5"/>
  <c r="N66" i="5"/>
  <c r="M66" i="5"/>
  <c r="L66" i="5"/>
  <c r="K66" i="5"/>
  <c r="S66" i="5" s="1"/>
  <c r="J66" i="5"/>
  <c r="R66" i="5" s="1"/>
  <c r="I66" i="5"/>
  <c r="Q66" i="5" s="1"/>
  <c r="H66" i="5"/>
  <c r="P66" i="5" s="1"/>
  <c r="G66" i="5"/>
  <c r="F66" i="5"/>
  <c r="C66" i="5"/>
  <c r="B66" i="5"/>
  <c r="E66" i="5" s="1"/>
  <c r="U65" i="5"/>
  <c r="T65" i="5"/>
  <c r="S65" i="5"/>
  <c r="R65" i="5"/>
  <c r="Q65" i="5"/>
  <c r="P65" i="5"/>
  <c r="E65" i="5"/>
  <c r="T64" i="5"/>
  <c r="S64" i="5"/>
  <c r="R64" i="5"/>
  <c r="Q64" i="5"/>
  <c r="P64" i="5"/>
  <c r="E64" i="5"/>
  <c r="U64" i="5" s="1"/>
  <c r="S63" i="5"/>
  <c r="R63" i="5"/>
  <c r="Q63" i="5"/>
  <c r="P63" i="5"/>
  <c r="E63" i="5"/>
  <c r="S62" i="5"/>
  <c r="R62" i="5"/>
  <c r="Q62" i="5"/>
  <c r="P62" i="5"/>
  <c r="E62" i="5"/>
  <c r="T62" i="5" s="1"/>
  <c r="T61" i="5"/>
  <c r="S61" i="5"/>
  <c r="R61" i="5"/>
  <c r="Q61" i="5"/>
  <c r="P61" i="5"/>
  <c r="E61" i="5"/>
  <c r="V59" i="5"/>
  <c r="R59" i="5"/>
  <c r="O59" i="5"/>
  <c r="N59" i="5"/>
  <c r="M59" i="5"/>
  <c r="L59" i="5"/>
  <c r="K59" i="5"/>
  <c r="S59" i="5" s="1"/>
  <c r="J59" i="5"/>
  <c r="I59" i="5"/>
  <c r="H59" i="5"/>
  <c r="P59" i="5" s="1"/>
  <c r="G59" i="5"/>
  <c r="F59" i="5"/>
  <c r="C59" i="5"/>
  <c r="E59" i="5" s="1"/>
  <c r="B59" i="5"/>
  <c r="S58" i="5"/>
  <c r="R58" i="5"/>
  <c r="Q58" i="5"/>
  <c r="P58" i="5"/>
  <c r="E58" i="5"/>
  <c r="T58" i="5" s="1"/>
  <c r="S57" i="5"/>
  <c r="R57" i="5"/>
  <c r="Q57" i="5"/>
  <c r="P57" i="5"/>
  <c r="E57" i="5"/>
  <c r="U57" i="5" s="1"/>
  <c r="S56" i="5"/>
  <c r="R56" i="5"/>
  <c r="Q56" i="5"/>
  <c r="P56" i="5"/>
  <c r="E56" i="5"/>
  <c r="T56" i="5" s="1"/>
  <c r="S55" i="5"/>
  <c r="R55" i="5"/>
  <c r="Q55" i="5"/>
  <c r="P55" i="5"/>
  <c r="E55" i="5"/>
  <c r="T55" i="5" s="1"/>
  <c r="V53" i="5"/>
  <c r="O53" i="5"/>
  <c r="N53" i="5"/>
  <c r="M53" i="5"/>
  <c r="L53" i="5"/>
  <c r="K53" i="5"/>
  <c r="S53" i="5" s="1"/>
  <c r="J53" i="5"/>
  <c r="R53" i="5" s="1"/>
  <c r="I53" i="5"/>
  <c r="H53" i="5"/>
  <c r="G53" i="5"/>
  <c r="F53" i="5"/>
  <c r="C53" i="5"/>
  <c r="B53" i="5"/>
  <c r="E53" i="5" s="1"/>
  <c r="U52" i="5"/>
  <c r="S52" i="5"/>
  <c r="R52" i="5"/>
  <c r="Q52" i="5"/>
  <c r="P52" i="5"/>
  <c r="E52" i="5"/>
  <c r="T52" i="5" s="1"/>
  <c r="S51" i="5"/>
  <c r="R51" i="5"/>
  <c r="Q51" i="5"/>
  <c r="P51" i="5"/>
  <c r="E51" i="5"/>
  <c r="S50" i="5"/>
  <c r="R50" i="5"/>
  <c r="Q50" i="5"/>
  <c r="P50" i="5"/>
  <c r="E50" i="5"/>
  <c r="U49" i="5"/>
  <c r="S49" i="5"/>
  <c r="R49" i="5"/>
  <c r="Q49" i="5"/>
  <c r="P49" i="5"/>
  <c r="E49" i="5"/>
  <c r="T49" i="5" s="1"/>
  <c r="S48" i="5"/>
  <c r="R48" i="5"/>
  <c r="Q48" i="5"/>
  <c r="P48" i="5"/>
  <c r="E48" i="5"/>
  <c r="U48" i="5" s="1"/>
  <c r="S47" i="5"/>
  <c r="R47" i="5"/>
  <c r="Q47" i="5"/>
  <c r="P47" i="5"/>
  <c r="E47" i="5"/>
  <c r="U47" i="5" s="1"/>
  <c r="S46" i="5"/>
  <c r="R46" i="5"/>
  <c r="Q46" i="5"/>
  <c r="P46" i="5"/>
  <c r="E46" i="5"/>
  <c r="T46" i="5" s="1"/>
  <c r="T45" i="5"/>
  <c r="S45" i="5"/>
  <c r="R45" i="5"/>
  <c r="Q45" i="5"/>
  <c r="P45" i="5"/>
  <c r="E45" i="5"/>
  <c r="U45" i="5" s="1"/>
  <c r="S44" i="5"/>
  <c r="R44" i="5"/>
  <c r="Q44" i="5"/>
  <c r="P44" i="5"/>
  <c r="E44" i="5"/>
  <c r="T44" i="5" s="1"/>
  <c r="S43" i="5"/>
  <c r="R43" i="5"/>
  <c r="Q43" i="5"/>
  <c r="P43" i="5"/>
  <c r="E43" i="5"/>
  <c r="S42" i="5"/>
  <c r="R42" i="5"/>
  <c r="Q42" i="5"/>
  <c r="P42" i="5"/>
  <c r="E42" i="5"/>
  <c r="U42" i="5" s="1"/>
  <c r="V40" i="5"/>
  <c r="O40" i="5"/>
  <c r="N40" i="5"/>
  <c r="M40" i="5"/>
  <c r="L40" i="5"/>
  <c r="K40" i="5"/>
  <c r="S40" i="5" s="1"/>
  <c r="J40" i="5"/>
  <c r="R40" i="5" s="1"/>
  <c r="I40" i="5"/>
  <c r="H40" i="5"/>
  <c r="G40" i="5"/>
  <c r="F40" i="5"/>
  <c r="C40" i="5"/>
  <c r="B40" i="5"/>
  <c r="S39" i="5"/>
  <c r="R39" i="5"/>
  <c r="Q39" i="5"/>
  <c r="P39" i="5"/>
  <c r="E39" i="5"/>
  <c r="U39" i="5" s="1"/>
  <c r="U38" i="5"/>
  <c r="S38" i="5"/>
  <c r="R38" i="5"/>
  <c r="Q38" i="5"/>
  <c r="P38" i="5"/>
  <c r="E38" i="5"/>
  <c r="T38" i="5" s="1"/>
  <c r="T37" i="5"/>
  <c r="S37" i="5"/>
  <c r="R37" i="5"/>
  <c r="Q37" i="5"/>
  <c r="P37" i="5"/>
  <c r="E37" i="5"/>
  <c r="U37" i="5" s="1"/>
  <c r="S36" i="5"/>
  <c r="R36" i="5"/>
  <c r="Q36" i="5"/>
  <c r="P36" i="5"/>
  <c r="E36" i="5"/>
  <c r="U36" i="5" s="1"/>
  <c r="S35" i="5"/>
  <c r="R35" i="5"/>
  <c r="Q35" i="5"/>
  <c r="P35" i="5"/>
  <c r="E35" i="5"/>
  <c r="T35" i="5" s="1"/>
  <c r="V33" i="5"/>
  <c r="O33" i="5"/>
  <c r="N33" i="5"/>
  <c r="M33" i="5"/>
  <c r="L33" i="5"/>
  <c r="K33" i="5"/>
  <c r="S33" i="5" s="1"/>
  <c r="J33" i="5"/>
  <c r="R33" i="5" s="1"/>
  <c r="I33" i="5"/>
  <c r="H33" i="5"/>
  <c r="G33" i="5"/>
  <c r="F33" i="5"/>
  <c r="C33" i="5"/>
  <c r="E33" i="5" s="1"/>
  <c r="B33" i="5"/>
  <c r="S32" i="5"/>
  <c r="R32" i="5"/>
  <c r="Q32" i="5"/>
  <c r="P32" i="5"/>
  <c r="E32" i="5"/>
  <c r="U32" i="5" s="1"/>
  <c r="V30" i="5"/>
  <c r="O30" i="5"/>
  <c r="N30" i="5"/>
  <c r="M30" i="5"/>
  <c r="L30" i="5"/>
  <c r="K30" i="5"/>
  <c r="S30" i="5" s="1"/>
  <c r="J30" i="5"/>
  <c r="R30" i="5" s="1"/>
  <c r="I30" i="5"/>
  <c r="H30" i="5"/>
  <c r="G30" i="5"/>
  <c r="F30" i="5"/>
  <c r="E30" i="5"/>
  <c r="C30" i="5"/>
  <c r="B30" i="5"/>
  <c r="U29" i="5"/>
  <c r="S29" i="5"/>
  <c r="R29" i="5"/>
  <c r="Q29" i="5"/>
  <c r="P29" i="5"/>
  <c r="E29" i="5"/>
  <c r="T29" i="5" s="1"/>
  <c r="S28" i="5"/>
  <c r="R28" i="5"/>
  <c r="Q28" i="5"/>
  <c r="P28" i="5"/>
  <c r="E28" i="5"/>
  <c r="U28" i="5" s="1"/>
  <c r="S27" i="5"/>
  <c r="R27" i="5"/>
  <c r="Q27" i="5"/>
  <c r="P27" i="5"/>
  <c r="E27" i="5"/>
  <c r="U27" i="5" s="1"/>
  <c r="S26" i="5"/>
  <c r="R26" i="5"/>
  <c r="Q26" i="5"/>
  <c r="P26" i="5"/>
  <c r="E26" i="5"/>
  <c r="T26" i="5" s="1"/>
  <c r="V24" i="5"/>
  <c r="S24" i="5"/>
  <c r="O24" i="5"/>
  <c r="N24" i="5"/>
  <c r="M24" i="5"/>
  <c r="L24" i="5"/>
  <c r="K24" i="5"/>
  <c r="J24" i="5"/>
  <c r="R24" i="5" s="1"/>
  <c r="I24" i="5"/>
  <c r="Q24" i="5" s="1"/>
  <c r="H24" i="5"/>
  <c r="G24" i="5"/>
  <c r="F24" i="5"/>
  <c r="C24" i="5"/>
  <c r="B24" i="5"/>
  <c r="E24" i="5" s="1"/>
  <c r="T23" i="5"/>
  <c r="S23" i="5"/>
  <c r="R23" i="5"/>
  <c r="Q23" i="5"/>
  <c r="P23" i="5"/>
  <c r="E23" i="5"/>
  <c r="U23" i="5" s="1"/>
  <c r="S22" i="5"/>
  <c r="R22" i="5"/>
  <c r="Q22" i="5"/>
  <c r="P22" i="5"/>
  <c r="E22" i="5"/>
  <c r="T22" i="5" s="1"/>
  <c r="S21" i="5"/>
  <c r="R21" i="5"/>
  <c r="Q21" i="5"/>
  <c r="P21" i="5"/>
  <c r="E21" i="5"/>
  <c r="U21" i="5" s="1"/>
  <c r="S20" i="5"/>
  <c r="R20" i="5"/>
  <c r="Q20" i="5"/>
  <c r="P20" i="5"/>
  <c r="E20" i="5"/>
  <c r="S19" i="5"/>
  <c r="R19" i="5"/>
  <c r="Q19" i="5"/>
  <c r="P19" i="5"/>
  <c r="E19" i="5"/>
  <c r="U19" i="5" s="1"/>
  <c r="S18" i="5"/>
  <c r="R18" i="5"/>
  <c r="Q18" i="5"/>
  <c r="P18" i="5"/>
  <c r="E18" i="5"/>
  <c r="T18" i="5" s="1"/>
  <c r="U17" i="5"/>
  <c r="T17" i="5"/>
  <c r="S17" i="5"/>
  <c r="R17" i="5"/>
  <c r="Q17" i="5"/>
  <c r="P17" i="5"/>
  <c r="E17" i="5"/>
  <c r="V15" i="5"/>
  <c r="O15" i="5"/>
  <c r="N15" i="5"/>
  <c r="M15" i="5"/>
  <c r="L15" i="5"/>
  <c r="K15" i="5"/>
  <c r="S15" i="5" s="1"/>
  <c r="J15" i="5"/>
  <c r="I15" i="5"/>
  <c r="H15" i="5"/>
  <c r="G15" i="5"/>
  <c r="F15" i="5"/>
  <c r="C15" i="5"/>
  <c r="B15" i="5"/>
  <c r="S14" i="5"/>
  <c r="R14" i="5"/>
  <c r="Q14" i="5"/>
  <c r="P14" i="5"/>
  <c r="E14" i="5"/>
  <c r="S13" i="5"/>
  <c r="R13" i="5"/>
  <c r="Q13" i="5"/>
  <c r="P13" i="5"/>
  <c r="E13" i="5"/>
  <c r="S12" i="5"/>
  <c r="R12" i="5"/>
  <c r="Q12" i="5"/>
  <c r="P12" i="5"/>
  <c r="E12" i="5"/>
  <c r="U12" i="5" s="1"/>
  <c r="S11" i="5"/>
  <c r="R11" i="5"/>
  <c r="Q11" i="5"/>
  <c r="P11" i="5"/>
  <c r="E11" i="5"/>
  <c r="U11" i="5" s="1"/>
  <c r="S10" i="5"/>
  <c r="R10" i="5"/>
  <c r="Q10" i="5"/>
  <c r="P10" i="5"/>
  <c r="E10" i="5"/>
  <c r="T10" i="5" s="1"/>
  <c r="S9" i="5"/>
  <c r="R9" i="5"/>
  <c r="Q9" i="5"/>
  <c r="P9" i="5"/>
  <c r="E9" i="5"/>
  <c r="U9" i="5" s="1"/>
  <c r="U94" i="4"/>
  <c r="T94" i="4"/>
  <c r="S94" i="4"/>
  <c r="R94" i="4"/>
  <c r="Q94" i="4"/>
  <c r="P94" i="4"/>
  <c r="E94" i="4"/>
  <c r="U93" i="4"/>
  <c r="T93" i="4"/>
  <c r="S93" i="4"/>
  <c r="R93" i="4"/>
  <c r="Q93" i="4"/>
  <c r="P93" i="4"/>
  <c r="E93" i="4"/>
  <c r="S92" i="4"/>
  <c r="R92" i="4"/>
  <c r="Q92" i="4"/>
  <c r="P92" i="4"/>
  <c r="E92" i="4"/>
  <c r="U92" i="4" s="1"/>
  <c r="S91" i="4"/>
  <c r="R91" i="4"/>
  <c r="Q91" i="4"/>
  <c r="P91" i="4"/>
  <c r="E91" i="4"/>
  <c r="S90" i="4"/>
  <c r="R90" i="4"/>
  <c r="Q90" i="4"/>
  <c r="P90" i="4"/>
  <c r="E90" i="4"/>
  <c r="U90" i="4" s="1"/>
  <c r="S89" i="4"/>
  <c r="R89" i="4"/>
  <c r="Q89" i="4"/>
  <c r="P89" i="4"/>
  <c r="E89" i="4"/>
  <c r="U89" i="4" s="1"/>
  <c r="S88" i="4"/>
  <c r="R88" i="4"/>
  <c r="Q88" i="4"/>
  <c r="P88" i="4"/>
  <c r="E88" i="4"/>
  <c r="S87" i="4"/>
  <c r="R87" i="4"/>
  <c r="Q87" i="4"/>
  <c r="P87" i="4"/>
  <c r="E87" i="4"/>
  <c r="V73" i="4"/>
  <c r="O73" i="4"/>
  <c r="N73" i="4"/>
  <c r="M73" i="4"/>
  <c r="L73" i="4"/>
  <c r="K73" i="4"/>
  <c r="S73" i="4" s="1"/>
  <c r="J73" i="4"/>
  <c r="R73" i="4" s="1"/>
  <c r="I73" i="4"/>
  <c r="H73" i="4"/>
  <c r="G73" i="4"/>
  <c r="F73" i="4"/>
  <c r="C73" i="4"/>
  <c r="B73" i="4"/>
  <c r="V72" i="4"/>
  <c r="O72" i="4"/>
  <c r="N72" i="4"/>
  <c r="M72" i="4"/>
  <c r="L72" i="4"/>
  <c r="K72" i="4"/>
  <c r="S72" i="4" s="1"/>
  <c r="J72" i="4"/>
  <c r="R72" i="4" s="1"/>
  <c r="I72" i="4"/>
  <c r="Q72" i="4" s="1"/>
  <c r="H72" i="4"/>
  <c r="P72" i="4" s="1"/>
  <c r="G72" i="4"/>
  <c r="F72" i="4"/>
  <c r="C72" i="4"/>
  <c r="B72" i="4"/>
  <c r="E72" i="4" s="1"/>
  <c r="V71" i="4"/>
  <c r="S71" i="4"/>
  <c r="O71" i="4"/>
  <c r="N71" i="4"/>
  <c r="M71" i="4"/>
  <c r="L71" i="4"/>
  <c r="K71" i="4"/>
  <c r="J71" i="4"/>
  <c r="R71" i="4" s="1"/>
  <c r="I71" i="4"/>
  <c r="H71" i="4"/>
  <c r="G71" i="4"/>
  <c r="F71" i="4"/>
  <c r="C71" i="4"/>
  <c r="B71" i="4"/>
  <c r="E71" i="4" s="1"/>
  <c r="S70" i="4"/>
  <c r="R70" i="4"/>
  <c r="Q70" i="4"/>
  <c r="P70" i="4"/>
  <c r="E70" i="4"/>
  <c r="T70" i="4" s="1"/>
  <c r="S69" i="4"/>
  <c r="R69" i="4"/>
  <c r="Q69" i="4"/>
  <c r="P69" i="4"/>
  <c r="E69" i="4"/>
  <c r="V67" i="4"/>
  <c r="O67" i="4"/>
  <c r="N67" i="4"/>
  <c r="M67" i="4"/>
  <c r="L67" i="4"/>
  <c r="K67" i="4"/>
  <c r="S67" i="4" s="1"/>
  <c r="J67" i="4"/>
  <c r="I67" i="4"/>
  <c r="H67" i="4"/>
  <c r="G67" i="4"/>
  <c r="F67" i="4"/>
  <c r="C67" i="4"/>
  <c r="B67" i="4"/>
  <c r="V66" i="4"/>
  <c r="S66" i="4"/>
  <c r="O66" i="4"/>
  <c r="N66" i="4"/>
  <c r="M66" i="4"/>
  <c r="L66" i="4"/>
  <c r="K66" i="4"/>
  <c r="J66" i="4"/>
  <c r="R66" i="4" s="1"/>
  <c r="I66" i="4"/>
  <c r="H66" i="4"/>
  <c r="G66" i="4"/>
  <c r="F66" i="4"/>
  <c r="C66" i="4"/>
  <c r="B66" i="4"/>
  <c r="E66" i="4" s="1"/>
  <c r="S65" i="4"/>
  <c r="R65" i="4"/>
  <c r="Q65" i="4"/>
  <c r="P65" i="4"/>
  <c r="E65" i="4"/>
  <c r="U65" i="4" s="1"/>
  <c r="S64" i="4"/>
  <c r="R64" i="4"/>
  <c r="Q64" i="4"/>
  <c r="P64" i="4"/>
  <c r="E64" i="4"/>
  <c r="T64" i="4" s="1"/>
  <c r="U63" i="4"/>
  <c r="S63" i="4"/>
  <c r="R63" i="4"/>
  <c r="Q63" i="4"/>
  <c r="P63" i="4"/>
  <c r="E63" i="4"/>
  <c r="T63" i="4" s="1"/>
  <c r="U62" i="4"/>
  <c r="T62" i="4"/>
  <c r="S62" i="4"/>
  <c r="R62" i="4"/>
  <c r="Q62" i="4"/>
  <c r="P62" i="4"/>
  <c r="E62" i="4"/>
  <c r="T61" i="4"/>
  <c r="S61" i="4"/>
  <c r="R61" i="4"/>
  <c r="Q61" i="4"/>
  <c r="P61" i="4"/>
  <c r="E61" i="4"/>
  <c r="V59" i="4"/>
  <c r="O59" i="4"/>
  <c r="N59" i="4"/>
  <c r="M59" i="4"/>
  <c r="L59" i="4"/>
  <c r="K59" i="4"/>
  <c r="S59" i="4" s="1"/>
  <c r="J59" i="4"/>
  <c r="R59" i="4" s="1"/>
  <c r="I59" i="4"/>
  <c r="H59" i="4"/>
  <c r="G59" i="4"/>
  <c r="F59" i="4"/>
  <c r="C59" i="4"/>
  <c r="B59" i="4"/>
  <c r="E59" i="4" s="1"/>
  <c r="U58" i="4"/>
  <c r="S58" i="4"/>
  <c r="R58" i="4"/>
  <c r="Q58" i="4"/>
  <c r="P58" i="4"/>
  <c r="E58" i="4"/>
  <c r="T58" i="4" s="1"/>
  <c r="T57" i="4"/>
  <c r="S57" i="4"/>
  <c r="R57" i="4"/>
  <c r="Q57" i="4"/>
  <c r="P57" i="4"/>
  <c r="E57" i="4"/>
  <c r="U57" i="4" s="1"/>
  <c r="S56" i="4"/>
  <c r="R56" i="4"/>
  <c r="Q56" i="4"/>
  <c r="P56" i="4"/>
  <c r="E56" i="4"/>
  <c r="U56" i="4" s="1"/>
  <c r="S55" i="4"/>
  <c r="R55" i="4"/>
  <c r="Q55" i="4"/>
  <c r="P55" i="4"/>
  <c r="E55" i="4"/>
  <c r="T55" i="4" s="1"/>
  <c r="V53" i="4"/>
  <c r="O53" i="4"/>
  <c r="N53" i="4"/>
  <c r="M53" i="4"/>
  <c r="L53" i="4"/>
  <c r="K53" i="4"/>
  <c r="S53" i="4" s="1"/>
  <c r="J53" i="4"/>
  <c r="I53" i="4"/>
  <c r="H53" i="4"/>
  <c r="G53" i="4"/>
  <c r="F53" i="4"/>
  <c r="C53" i="4"/>
  <c r="B53" i="4"/>
  <c r="E53" i="4" s="1"/>
  <c r="S52" i="4"/>
  <c r="R52" i="4"/>
  <c r="Q52" i="4"/>
  <c r="P52" i="4"/>
  <c r="E52" i="4"/>
  <c r="U52" i="4" s="1"/>
  <c r="S51" i="4"/>
  <c r="R51" i="4"/>
  <c r="Q51" i="4"/>
  <c r="P51" i="4"/>
  <c r="E51" i="4"/>
  <c r="T50" i="4"/>
  <c r="S50" i="4"/>
  <c r="R50" i="4"/>
  <c r="Q50" i="4"/>
  <c r="P50" i="4"/>
  <c r="E50" i="4"/>
  <c r="U50" i="4" s="1"/>
  <c r="U49" i="4"/>
  <c r="S49" i="4"/>
  <c r="R49" i="4"/>
  <c r="Q49" i="4"/>
  <c r="P49" i="4"/>
  <c r="E49" i="4"/>
  <c r="T49" i="4" s="1"/>
  <c r="S48" i="4"/>
  <c r="R48" i="4"/>
  <c r="Q48" i="4"/>
  <c r="P48" i="4"/>
  <c r="E48" i="4"/>
  <c r="U48" i="4" s="1"/>
  <c r="S47" i="4"/>
  <c r="R47" i="4"/>
  <c r="Q47" i="4"/>
  <c r="P47" i="4"/>
  <c r="E47" i="4"/>
  <c r="U46" i="4"/>
  <c r="T46" i="4"/>
  <c r="S46" i="4"/>
  <c r="R46" i="4"/>
  <c r="Q46" i="4"/>
  <c r="P46" i="4"/>
  <c r="E46" i="4"/>
  <c r="S45" i="4"/>
  <c r="R45" i="4"/>
  <c r="Q45" i="4"/>
  <c r="P45" i="4"/>
  <c r="E45" i="4"/>
  <c r="T45" i="4" s="1"/>
  <c r="S44" i="4"/>
  <c r="R44" i="4"/>
  <c r="Q44" i="4"/>
  <c r="P44" i="4"/>
  <c r="E44" i="4"/>
  <c r="S43" i="4"/>
  <c r="R43" i="4"/>
  <c r="Q43" i="4"/>
  <c r="P43" i="4"/>
  <c r="E43" i="4"/>
  <c r="S42" i="4"/>
  <c r="R42" i="4"/>
  <c r="Q42" i="4"/>
  <c r="P42" i="4"/>
  <c r="E42" i="4"/>
  <c r="U42" i="4" s="1"/>
  <c r="V40" i="4"/>
  <c r="O40" i="4"/>
  <c r="N40" i="4"/>
  <c r="M40" i="4"/>
  <c r="L40" i="4"/>
  <c r="K40" i="4"/>
  <c r="S40" i="4" s="1"/>
  <c r="J40" i="4"/>
  <c r="I40" i="4"/>
  <c r="H40" i="4"/>
  <c r="G40" i="4"/>
  <c r="F40" i="4"/>
  <c r="E40" i="4"/>
  <c r="C40" i="4"/>
  <c r="B40" i="4"/>
  <c r="S39" i="4"/>
  <c r="R39" i="4"/>
  <c r="Q39" i="4"/>
  <c r="P39" i="4"/>
  <c r="E39" i="4"/>
  <c r="U39" i="4" s="1"/>
  <c r="S38" i="4"/>
  <c r="R38" i="4"/>
  <c r="Q38" i="4"/>
  <c r="P38" i="4"/>
  <c r="E38" i="4"/>
  <c r="S37" i="4"/>
  <c r="R37" i="4"/>
  <c r="Q37" i="4"/>
  <c r="P37" i="4"/>
  <c r="E37" i="4"/>
  <c r="U37" i="4" s="1"/>
  <c r="U36" i="4"/>
  <c r="S36" i="4"/>
  <c r="R36" i="4"/>
  <c r="Q36" i="4"/>
  <c r="P36" i="4"/>
  <c r="E36" i="4"/>
  <c r="T36" i="4" s="1"/>
  <c r="U35" i="4"/>
  <c r="T35" i="4"/>
  <c r="S35" i="4"/>
  <c r="R35" i="4"/>
  <c r="Q35" i="4"/>
  <c r="P35" i="4"/>
  <c r="E35" i="4"/>
  <c r="V33" i="4"/>
  <c r="R33" i="4"/>
  <c r="O33" i="4"/>
  <c r="N33" i="4"/>
  <c r="M33" i="4"/>
  <c r="L33" i="4"/>
  <c r="K33" i="4"/>
  <c r="S33" i="4" s="1"/>
  <c r="J33" i="4"/>
  <c r="I33" i="4"/>
  <c r="H33" i="4"/>
  <c r="P33" i="4" s="1"/>
  <c r="G33" i="4"/>
  <c r="F33" i="4"/>
  <c r="C33" i="4"/>
  <c r="B33" i="4"/>
  <c r="S32" i="4"/>
  <c r="R32" i="4"/>
  <c r="Q32" i="4"/>
  <c r="P32" i="4"/>
  <c r="E32" i="4"/>
  <c r="V30" i="4"/>
  <c r="O30" i="4"/>
  <c r="N30" i="4"/>
  <c r="M30" i="4"/>
  <c r="L30" i="4"/>
  <c r="K30" i="4"/>
  <c r="S30" i="4" s="1"/>
  <c r="J30" i="4"/>
  <c r="R30" i="4" s="1"/>
  <c r="I30" i="4"/>
  <c r="H30" i="4"/>
  <c r="P30" i="4" s="1"/>
  <c r="G30" i="4"/>
  <c r="F30" i="4"/>
  <c r="C30" i="4"/>
  <c r="B30" i="4"/>
  <c r="E30" i="4" s="1"/>
  <c r="S29" i="4"/>
  <c r="R29" i="4"/>
  <c r="Q29" i="4"/>
  <c r="P29" i="4"/>
  <c r="E29" i="4"/>
  <c r="U29" i="4" s="1"/>
  <c r="S28" i="4"/>
  <c r="R28" i="4"/>
  <c r="Q28" i="4"/>
  <c r="P28" i="4"/>
  <c r="E28" i="4"/>
  <c r="U27" i="4"/>
  <c r="S27" i="4"/>
  <c r="R27" i="4"/>
  <c r="Q27" i="4"/>
  <c r="P27" i="4"/>
  <c r="E27" i="4"/>
  <c r="T27" i="4" s="1"/>
  <c r="S26" i="4"/>
  <c r="R26" i="4"/>
  <c r="Q26" i="4"/>
  <c r="P26" i="4"/>
  <c r="E26" i="4"/>
  <c r="U26" i="4" s="1"/>
  <c r="V24" i="4"/>
  <c r="O24" i="4"/>
  <c r="N24" i="4"/>
  <c r="M24" i="4"/>
  <c r="L24" i="4"/>
  <c r="K24" i="4"/>
  <c r="S24" i="4" s="1"/>
  <c r="J24" i="4"/>
  <c r="R24" i="4" s="1"/>
  <c r="I24" i="4"/>
  <c r="Q24" i="4" s="1"/>
  <c r="H24" i="4"/>
  <c r="G24" i="4"/>
  <c r="F24" i="4"/>
  <c r="C24" i="4"/>
  <c r="B24" i="4"/>
  <c r="S23" i="4"/>
  <c r="R23" i="4"/>
  <c r="Q23" i="4"/>
  <c r="P23" i="4"/>
  <c r="E23" i="4"/>
  <c r="U23" i="4" s="1"/>
  <c r="S22" i="4"/>
  <c r="R22" i="4"/>
  <c r="Q22" i="4"/>
  <c r="P22" i="4"/>
  <c r="E22" i="4"/>
  <c r="S21" i="4"/>
  <c r="R21" i="4"/>
  <c r="Q21" i="4"/>
  <c r="P21" i="4"/>
  <c r="E21" i="4"/>
  <c r="U20" i="4"/>
  <c r="S20" i="4"/>
  <c r="R20" i="4"/>
  <c r="Q20" i="4"/>
  <c r="P20" i="4"/>
  <c r="E20" i="4"/>
  <c r="T20" i="4" s="1"/>
  <c r="S19" i="4"/>
  <c r="R19" i="4"/>
  <c r="Q19" i="4"/>
  <c r="P19" i="4"/>
  <c r="E19" i="4"/>
  <c r="U19" i="4" s="1"/>
  <c r="S18" i="4"/>
  <c r="R18" i="4"/>
  <c r="Q18" i="4"/>
  <c r="P18" i="4"/>
  <c r="E18" i="4"/>
  <c r="S17" i="4"/>
  <c r="R17" i="4"/>
  <c r="Q17" i="4"/>
  <c r="P17" i="4"/>
  <c r="E17" i="4"/>
  <c r="U17" i="4" s="1"/>
  <c r="V15" i="4"/>
  <c r="O15" i="4"/>
  <c r="N15" i="4"/>
  <c r="M15" i="4"/>
  <c r="L15" i="4"/>
  <c r="K15" i="4"/>
  <c r="S15" i="4" s="1"/>
  <c r="J15" i="4"/>
  <c r="I15" i="4"/>
  <c r="H15" i="4"/>
  <c r="G15" i="4"/>
  <c r="F15" i="4"/>
  <c r="C15" i="4"/>
  <c r="B15" i="4"/>
  <c r="S14" i="4"/>
  <c r="R14" i="4"/>
  <c r="Q14" i="4"/>
  <c r="P14" i="4"/>
  <c r="E14" i="4"/>
  <c r="S13" i="4"/>
  <c r="R13" i="4"/>
  <c r="Q13" i="4"/>
  <c r="P13" i="4"/>
  <c r="E13" i="4"/>
  <c r="U13" i="4" s="1"/>
  <c r="S12" i="4"/>
  <c r="R12" i="4"/>
  <c r="Q12" i="4"/>
  <c r="P12" i="4"/>
  <c r="E12" i="4"/>
  <c r="S11" i="4"/>
  <c r="R11" i="4"/>
  <c r="Q11" i="4"/>
  <c r="P11" i="4"/>
  <c r="E11" i="4"/>
  <c r="S10" i="4"/>
  <c r="R10" i="4"/>
  <c r="Q10" i="4"/>
  <c r="P10" i="4"/>
  <c r="E10" i="4"/>
  <c r="T10" i="4" s="1"/>
  <c r="T9" i="4"/>
  <c r="S9" i="4"/>
  <c r="R9" i="4"/>
  <c r="Q9" i="4"/>
  <c r="P9" i="4"/>
  <c r="E9" i="4"/>
  <c r="U94" i="3"/>
  <c r="S94" i="3"/>
  <c r="R94" i="3"/>
  <c r="Q94" i="3"/>
  <c r="P94" i="3"/>
  <c r="E94" i="3"/>
  <c r="T94" i="3" s="1"/>
  <c r="S93" i="3"/>
  <c r="R93" i="3"/>
  <c r="Q93" i="3"/>
  <c r="P93" i="3"/>
  <c r="E93" i="3"/>
  <c r="U93" i="3" s="1"/>
  <c r="S92" i="3"/>
  <c r="R92" i="3"/>
  <c r="Q92" i="3"/>
  <c r="P92" i="3"/>
  <c r="E92" i="3"/>
  <c r="S91" i="3"/>
  <c r="R91" i="3"/>
  <c r="Q91" i="3"/>
  <c r="P91" i="3"/>
  <c r="E91" i="3"/>
  <c r="U91" i="3" s="1"/>
  <c r="S90" i="3"/>
  <c r="R90" i="3"/>
  <c r="Q90" i="3"/>
  <c r="P90" i="3"/>
  <c r="E90" i="3"/>
  <c r="S89" i="3"/>
  <c r="R89" i="3"/>
  <c r="Q89" i="3"/>
  <c r="P89" i="3"/>
  <c r="E89" i="3"/>
  <c r="T89" i="3" s="1"/>
  <c r="T88" i="3"/>
  <c r="S88" i="3"/>
  <c r="R88" i="3"/>
  <c r="Q88" i="3"/>
  <c r="P88" i="3"/>
  <c r="E88" i="3"/>
  <c r="U88" i="3" s="1"/>
  <c r="T87" i="3"/>
  <c r="S87" i="3"/>
  <c r="R87" i="3"/>
  <c r="Q87" i="3"/>
  <c r="P87" i="3"/>
  <c r="E87" i="3"/>
  <c r="U87" i="3" s="1"/>
  <c r="V73" i="3"/>
  <c r="O73" i="3"/>
  <c r="N73" i="3"/>
  <c r="M73" i="3"/>
  <c r="L73" i="3"/>
  <c r="K73" i="3"/>
  <c r="S73" i="3" s="1"/>
  <c r="J73" i="3"/>
  <c r="I73" i="3"/>
  <c r="H73" i="3"/>
  <c r="G73" i="3"/>
  <c r="F73" i="3"/>
  <c r="C73" i="3"/>
  <c r="B73" i="3"/>
  <c r="V72" i="3"/>
  <c r="O72" i="3"/>
  <c r="N72" i="3"/>
  <c r="M72" i="3"/>
  <c r="L72" i="3"/>
  <c r="K72" i="3"/>
  <c r="S72" i="3" s="1"/>
  <c r="J72" i="3"/>
  <c r="I72" i="3"/>
  <c r="H72" i="3"/>
  <c r="G72" i="3"/>
  <c r="F72" i="3"/>
  <c r="C72" i="3"/>
  <c r="B72" i="3"/>
  <c r="V71" i="3"/>
  <c r="O71" i="3"/>
  <c r="N71" i="3"/>
  <c r="M71" i="3"/>
  <c r="L71" i="3"/>
  <c r="K71" i="3"/>
  <c r="S71" i="3" s="1"/>
  <c r="J71" i="3"/>
  <c r="I71" i="3"/>
  <c r="Q71" i="3" s="1"/>
  <c r="H71" i="3"/>
  <c r="G71" i="3"/>
  <c r="F71" i="3"/>
  <c r="C71" i="3"/>
  <c r="E71" i="3" s="1"/>
  <c r="B71" i="3"/>
  <c r="S70" i="3"/>
  <c r="R70" i="3"/>
  <c r="Q70" i="3"/>
  <c r="P70" i="3"/>
  <c r="E70" i="3"/>
  <c r="S69" i="3"/>
  <c r="R69" i="3"/>
  <c r="Q69" i="3"/>
  <c r="P69" i="3"/>
  <c r="E69" i="3"/>
  <c r="V67" i="3"/>
  <c r="O67" i="3"/>
  <c r="N67" i="3"/>
  <c r="M67" i="3"/>
  <c r="L67" i="3"/>
  <c r="K67" i="3"/>
  <c r="S67" i="3" s="1"/>
  <c r="J67" i="3"/>
  <c r="I67" i="3"/>
  <c r="H67" i="3"/>
  <c r="G67" i="3"/>
  <c r="F67" i="3"/>
  <c r="C67" i="3"/>
  <c r="B67" i="3"/>
  <c r="V66" i="3"/>
  <c r="O66" i="3"/>
  <c r="N66" i="3"/>
  <c r="M66" i="3"/>
  <c r="L66" i="3"/>
  <c r="K66" i="3"/>
  <c r="S66" i="3" s="1"/>
  <c r="J66" i="3"/>
  <c r="R66" i="3" s="1"/>
  <c r="I66" i="3"/>
  <c r="H66" i="3"/>
  <c r="G66" i="3"/>
  <c r="F66" i="3"/>
  <c r="C66" i="3"/>
  <c r="E66" i="3" s="1"/>
  <c r="B66" i="3"/>
  <c r="S65" i="3"/>
  <c r="R65" i="3"/>
  <c r="Q65" i="3"/>
  <c r="P65" i="3"/>
  <c r="E65" i="3"/>
  <c r="S64" i="3"/>
  <c r="R64" i="3"/>
  <c r="Q64" i="3"/>
  <c r="P64" i="3"/>
  <c r="E64" i="3"/>
  <c r="U64" i="3" s="1"/>
  <c r="S63" i="3"/>
  <c r="R63" i="3"/>
  <c r="Q63" i="3"/>
  <c r="P63" i="3"/>
  <c r="E63" i="3"/>
  <c r="S62" i="3"/>
  <c r="R62" i="3"/>
  <c r="Q62" i="3"/>
  <c r="P62" i="3"/>
  <c r="E62" i="3"/>
  <c r="U62" i="3" s="1"/>
  <c r="U61" i="3"/>
  <c r="S61" i="3"/>
  <c r="R61" i="3"/>
  <c r="Q61" i="3"/>
  <c r="P61" i="3"/>
  <c r="E61" i="3"/>
  <c r="V59" i="3"/>
  <c r="O59" i="3"/>
  <c r="N59" i="3"/>
  <c r="M59" i="3"/>
  <c r="L59" i="3"/>
  <c r="K59" i="3"/>
  <c r="S59" i="3" s="1"/>
  <c r="J59" i="3"/>
  <c r="R59" i="3" s="1"/>
  <c r="I59" i="3"/>
  <c r="H59" i="3"/>
  <c r="G59" i="3"/>
  <c r="F59" i="3"/>
  <c r="C59" i="3"/>
  <c r="B59" i="3"/>
  <c r="E59" i="3" s="1"/>
  <c r="S58" i="3"/>
  <c r="R58" i="3"/>
  <c r="Q58" i="3"/>
  <c r="P58" i="3"/>
  <c r="E58" i="3"/>
  <c r="U58" i="3" s="1"/>
  <c r="S57" i="3"/>
  <c r="R57" i="3"/>
  <c r="Q57" i="3"/>
  <c r="P57" i="3"/>
  <c r="E57" i="3"/>
  <c r="T57" i="3" s="1"/>
  <c r="S56" i="3"/>
  <c r="R56" i="3"/>
  <c r="Q56" i="3"/>
  <c r="P56" i="3"/>
  <c r="E56" i="3"/>
  <c r="S55" i="3"/>
  <c r="R55" i="3"/>
  <c r="Q55" i="3"/>
  <c r="P55" i="3"/>
  <c r="E55" i="3"/>
  <c r="V53" i="3"/>
  <c r="O53" i="3"/>
  <c r="N53" i="3"/>
  <c r="M53" i="3"/>
  <c r="L53" i="3"/>
  <c r="K53" i="3"/>
  <c r="S53" i="3" s="1"/>
  <c r="J53" i="3"/>
  <c r="R53" i="3" s="1"/>
  <c r="I53" i="3"/>
  <c r="H53" i="3"/>
  <c r="P53" i="3" s="1"/>
  <c r="G53" i="3"/>
  <c r="F53" i="3"/>
  <c r="C53" i="3"/>
  <c r="B53" i="3"/>
  <c r="U52" i="3"/>
  <c r="T52" i="3"/>
  <c r="S52" i="3"/>
  <c r="R52" i="3"/>
  <c r="Q52" i="3"/>
  <c r="P52" i="3"/>
  <c r="E52" i="3"/>
  <c r="S51" i="3"/>
  <c r="R51" i="3"/>
  <c r="Q51" i="3"/>
  <c r="U51" i="3" s="1"/>
  <c r="P51" i="3"/>
  <c r="T51" i="3" s="1"/>
  <c r="E51" i="3"/>
  <c r="T50" i="3"/>
  <c r="S50" i="3"/>
  <c r="R50" i="3"/>
  <c r="Q50" i="3"/>
  <c r="P50" i="3"/>
  <c r="E50" i="3"/>
  <c r="U50" i="3" s="1"/>
  <c r="U49" i="3"/>
  <c r="S49" i="3"/>
  <c r="R49" i="3"/>
  <c r="Q49" i="3"/>
  <c r="P49" i="3"/>
  <c r="E49" i="3"/>
  <c r="T49" i="3" s="1"/>
  <c r="S48" i="3"/>
  <c r="R48" i="3"/>
  <c r="Q48" i="3"/>
  <c r="P48" i="3"/>
  <c r="E48" i="3"/>
  <c r="U48" i="3" s="1"/>
  <c r="S47" i="3"/>
  <c r="R47" i="3"/>
  <c r="Q47" i="3"/>
  <c r="P47" i="3"/>
  <c r="E47" i="3"/>
  <c r="S46" i="3"/>
  <c r="R46" i="3"/>
  <c r="Q46" i="3"/>
  <c r="P46" i="3"/>
  <c r="E46" i="3"/>
  <c r="U46" i="3" s="1"/>
  <c r="S45" i="3"/>
  <c r="R45" i="3"/>
  <c r="Q45" i="3"/>
  <c r="P45" i="3"/>
  <c r="E45" i="3"/>
  <c r="T45" i="3" s="1"/>
  <c r="T44" i="3"/>
  <c r="S44" i="3"/>
  <c r="R44" i="3"/>
  <c r="Q44" i="3"/>
  <c r="P44" i="3"/>
  <c r="E44" i="3"/>
  <c r="U44" i="3" s="1"/>
  <c r="S43" i="3"/>
  <c r="R43" i="3"/>
  <c r="Q43" i="3"/>
  <c r="P43" i="3"/>
  <c r="E43" i="3"/>
  <c r="T43" i="3" s="1"/>
  <c r="T42" i="3"/>
  <c r="S42" i="3"/>
  <c r="R42" i="3"/>
  <c r="Q42" i="3"/>
  <c r="P42" i="3"/>
  <c r="E42" i="3"/>
  <c r="U42" i="3" s="1"/>
  <c r="V40" i="3"/>
  <c r="O40" i="3"/>
  <c r="N40" i="3"/>
  <c r="M40" i="3"/>
  <c r="L40" i="3"/>
  <c r="K40" i="3"/>
  <c r="S40" i="3" s="1"/>
  <c r="J40" i="3"/>
  <c r="R40" i="3" s="1"/>
  <c r="I40" i="3"/>
  <c r="H40" i="3"/>
  <c r="P40" i="3" s="1"/>
  <c r="G40" i="3"/>
  <c r="F40" i="3"/>
  <c r="C40" i="3"/>
  <c r="E40" i="3" s="1"/>
  <c r="B40" i="3"/>
  <c r="U39" i="3"/>
  <c r="S39" i="3"/>
  <c r="R39" i="3"/>
  <c r="Q39" i="3"/>
  <c r="P39" i="3"/>
  <c r="E39" i="3"/>
  <c r="T39" i="3" s="1"/>
  <c r="S38" i="3"/>
  <c r="R38" i="3"/>
  <c r="Q38" i="3"/>
  <c r="P38" i="3"/>
  <c r="E38" i="3"/>
  <c r="U38" i="3" s="1"/>
  <c r="U37" i="3"/>
  <c r="S37" i="3"/>
  <c r="R37" i="3"/>
  <c r="Q37" i="3"/>
  <c r="P37" i="3"/>
  <c r="E37" i="3"/>
  <c r="T37" i="3" s="1"/>
  <c r="S36" i="3"/>
  <c r="R36" i="3"/>
  <c r="Q36" i="3"/>
  <c r="P36" i="3"/>
  <c r="E36" i="3"/>
  <c r="S35" i="3"/>
  <c r="R35" i="3"/>
  <c r="Q35" i="3"/>
  <c r="P35" i="3"/>
  <c r="E35" i="3"/>
  <c r="V33" i="3"/>
  <c r="O33" i="3"/>
  <c r="N33" i="3"/>
  <c r="M33" i="3"/>
  <c r="L33" i="3"/>
  <c r="K33" i="3"/>
  <c r="S33" i="3" s="1"/>
  <c r="J33" i="3"/>
  <c r="R33" i="3" s="1"/>
  <c r="I33" i="3"/>
  <c r="H33" i="3"/>
  <c r="G33" i="3"/>
  <c r="F33" i="3"/>
  <c r="E33" i="3"/>
  <c r="C33" i="3"/>
  <c r="B33" i="3"/>
  <c r="S32" i="3"/>
  <c r="R32" i="3"/>
  <c r="Q32" i="3"/>
  <c r="P32" i="3"/>
  <c r="E32" i="3"/>
  <c r="V30" i="3"/>
  <c r="O30" i="3"/>
  <c r="N30" i="3"/>
  <c r="M30" i="3"/>
  <c r="L30" i="3"/>
  <c r="K30" i="3"/>
  <c r="S30" i="3" s="1"/>
  <c r="J30" i="3"/>
  <c r="R30" i="3" s="1"/>
  <c r="I30" i="3"/>
  <c r="H30" i="3"/>
  <c r="G30" i="3"/>
  <c r="F30" i="3"/>
  <c r="C30" i="3"/>
  <c r="E30" i="3" s="1"/>
  <c r="B30" i="3"/>
  <c r="U29" i="3"/>
  <c r="S29" i="3"/>
  <c r="R29" i="3"/>
  <c r="Q29" i="3"/>
  <c r="P29" i="3"/>
  <c r="E29" i="3"/>
  <c r="T29" i="3" s="1"/>
  <c r="S28" i="3"/>
  <c r="R28" i="3"/>
  <c r="Q28" i="3"/>
  <c r="P28" i="3"/>
  <c r="E28" i="3"/>
  <c r="U28" i="3" s="1"/>
  <c r="S27" i="3"/>
  <c r="R27" i="3"/>
  <c r="Q27" i="3"/>
  <c r="P27" i="3"/>
  <c r="E27" i="3"/>
  <c r="S26" i="3"/>
  <c r="R26" i="3"/>
  <c r="Q26" i="3"/>
  <c r="P26" i="3"/>
  <c r="E26" i="3"/>
  <c r="U26" i="3" s="1"/>
  <c r="V24" i="3"/>
  <c r="O24" i="3"/>
  <c r="N24" i="3"/>
  <c r="M24" i="3"/>
  <c r="L24" i="3"/>
  <c r="K24" i="3"/>
  <c r="S24" i="3" s="1"/>
  <c r="J24" i="3"/>
  <c r="R24" i="3" s="1"/>
  <c r="I24" i="3"/>
  <c r="H24" i="3"/>
  <c r="G24" i="3"/>
  <c r="F24" i="3"/>
  <c r="C24" i="3"/>
  <c r="E24" i="3" s="1"/>
  <c r="B24" i="3"/>
  <c r="S23" i="3"/>
  <c r="R23" i="3"/>
  <c r="Q23" i="3"/>
  <c r="P23" i="3"/>
  <c r="E23" i="3"/>
  <c r="S22" i="3"/>
  <c r="R22" i="3"/>
  <c r="Q22" i="3"/>
  <c r="P22" i="3"/>
  <c r="E22" i="3"/>
  <c r="U22" i="3" s="1"/>
  <c r="S21" i="3"/>
  <c r="R21" i="3"/>
  <c r="Q21" i="3"/>
  <c r="P21" i="3"/>
  <c r="E21" i="3"/>
  <c r="T21" i="3" s="1"/>
  <c r="U20" i="3"/>
  <c r="S20" i="3"/>
  <c r="R20" i="3"/>
  <c r="Q20" i="3"/>
  <c r="P20" i="3"/>
  <c r="E20" i="3"/>
  <c r="T20" i="3" s="1"/>
  <c r="T19" i="3"/>
  <c r="S19" i="3"/>
  <c r="R19" i="3"/>
  <c r="Q19" i="3"/>
  <c r="P19" i="3"/>
  <c r="E19" i="3"/>
  <c r="U19" i="3" s="1"/>
  <c r="T18" i="3"/>
  <c r="S18" i="3"/>
  <c r="R18" i="3"/>
  <c r="Q18" i="3"/>
  <c r="P18" i="3"/>
  <c r="E18" i="3"/>
  <c r="U18" i="3" s="1"/>
  <c r="U17" i="3"/>
  <c r="S17" i="3"/>
  <c r="R17" i="3"/>
  <c r="Q17" i="3"/>
  <c r="P17" i="3"/>
  <c r="E17" i="3"/>
  <c r="T17" i="3" s="1"/>
  <c r="V15" i="3"/>
  <c r="O15" i="3"/>
  <c r="N15" i="3"/>
  <c r="M15" i="3"/>
  <c r="L15" i="3"/>
  <c r="K15" i="3"/>
  <c r="S15" i="3" s="1"/>
  <c r="J15" i="3"/>
  <c r="R15" i="3" s="1"/>
  <c r="I15" i="3"/>
  <c r="H15" i="3"/>
  <c r="P15" i="3" s="1"/>
  <c r="G15" i="3"/>
  <c r="F15" i="3"/>
  <c r="C15" i="3"/>
  <c r="B15" i="3"/>
  <c r="T14" i="3"/>
  <c r="S14" i="3"/>
  <c r="R14" i="3"/>
  <c r="Q14" i="3"/>
  <c r="P14" i="3"/>
  <c r="E14" i="3"/>
  <c r="U14" i="3" s="1"/>
  <c r="U13" i="3"/>
  <c r="S13" i="3"/>
  <c r="R13" i="3"/>
  <c r="Q13" i="3"/>
  <c r="P13" i="3"/>
  <c r="E13" i="3"/>
  <c r="T13" i="3" s="1"/>
  <c r="S12" i="3"/>
  <c r="R12" i="3"/>
  <c r="Q12" i="3"/>
  <c r="P12" i="3"/>
  <c r="E12" i="3"/>
  <c r="U12" i="3" s="1"/>
  <c r="S11" i="3"/>
  <c r="R11" i="3"/>
  <c r="Q11" i="3"/>
  <c r="P11" i="3"/>
  <c r="E11" i="3"/>
  <c r="S10" i="3"/>
  <c r="R10" i="3"/>
  <c r="Q10" i="3"/>
  <c r="P10" i="3"/>
  <c r="E10" i="3"/>
  <c r="S9" i="3"/>
  <c r="R9" i="3"/>
  <c r="Q9" i="3"/>
  <c r="P9" i="3"/>
  <c r="E9" i="3"/>
  <c r="U9" i="3" s="1"/>
  <c r="U94" i="2"/>
  <c r="S94" i="2"/>
  <c r="R94" i="2"/>
  <c r="Q94" i="2"/>
  <c r="P94" i="2"/>
  <c r="E94" i="2"/>
  <c r="T94" i="2" s="1"/>
  <c r="U93" i="2"/>
  <c r="S93" i="2"/>
  <c r="R93" i="2"/>
  <c r="Q93" i="2"/>
  <c r="P93" i="2"/>
  <c r="E93" i="2"/>
  <c r="T93" i="2" s="1"/>
  <c r="S92" i="2"/>
  <c r="R92" i="2"/>
  <c r="Q92" i="2"/>
  <c r="P92" i="2"/>
  <c r="E92" i="2"/>
  <c r="U92" i="2" s="1"/>
  <c r="U91" i="2"/>
  <c r="S91" i="2"/>
  <c r="R91" i="2"/>
  <c r="Q91" i="2"/>
  <c r="P91" i="2"/>
  <c r="E91" i="2"/>
  <c r="T91" i="2" s="1"/>
  <c r="S90" i="2"/>
  <c r="R90" i="2"/>
  <c r="Q90" i="2"/>
  <c r="P90" i="2"/>
  <c r="E90" i="2"/>
  <c r="U90" i="2" s="1"/>
  <c r="S89" i="2"/>
  <c r="R89" i="2"/>
  <c r="Q89" i="2"/>
  <c r="P89" i="2"/>
  <c r="E89" i="2"/>
  <c r="S88" i="2"/>
  <c r="R88" i="2"/>
  <c r="Q88" i="2"/>
  <c r="P88" i="2"/>
  <c r="E88" i="2"/>
  <c r="U88" i="2" s="1"/>
  <c r="S87" i="2"/>
  <c r="R87" i="2"/>
  <c r="Q87" i="2"/>
  <c r="P87" i="2"/>
  <c r="E87" i="2"/>
  <c r="T87" i="2" s="1"/>
  <c r="V73" i="2"/>
  <c r="O73" i="2"/>
  <c r="N73" i="2"/>
  <c r="M73" i="2"/>
  <c r="L73" i="2"/>
  <c r="K73" i="2"/>
  <c r="J73" i="2"/>
  <c r="I73" i="2"/>
  <c r="H73" i="2"/>
  <c r="G73" i="2"/>
  <c r="F73" i="2"/>
  <c r="C73" i="2"/>
  <c r="B73" i="2"/>
  <c r="V72" i="2"/>
  <c r="O72" i="2"/>
  <c r="N72" i="2"/>
  <c r="M72" i="2"/>
  <c r="L72" i="2"/>
  <c r="K72" i="2"/>
  <c r="S72" i="2" s="1"/>
  <c r="J72" i="2"/>
  <c r="R72" i="2" s="1"/>
  <c r="I72" i="2"/>
  <c r="H72" i="2"/>
  <c r="G72" i="2"/>
  <c r="F72" i="2"/>
  <c r="E72" i="2"/>
  <c r="C72" i="2"/>
  <c r="B72" i="2"/>
  <c r="V71" i="2"/>
  <c r="O71" i="2"/>
  <c r="N71" i="2"/>
  <c r="M71" i="2"/>
  <c r="L71" i="2"/>
  <c r="K71" i="2"/>
  <c r="S71" i="2" s="1"/>
  <c r="J71" i="2"/>
  <c r="R71" i="2" s="1"/>
  <c r="I71" i="2"/>
  <c r="H71" i="2"/>
  <c r="P71" i="2" s="1"/>
  <c r="G71" i="2"/>
  <c r="F71" i="2"/>
  <c r="C71" i="2"/>
  <c r="B71" i="2"/>
  <c r="T70" i="2"/>
  <c r="S70" i="2"/>
  <c r="R70" i="2"/>
  <c r="Q70" i="2"/>
  <c r="P70" i="2"/>
  <c r="E70" i="2"/>
  <c r="U70" i="2" s="1"/>
  <c r="U69" i="2"/>
  <c r="S69" i="2"/>
  <c r="R69" i="2"/>
  <c r="Q69" i="2"/>
  <c r="P69" i="2"/>
  <c r="E69" i="2"/>
  <c r="V67" i="2"/>
  <c r="O67" i="2"/>
  <c r="N67" i="2"/>
  <c r="M67" i="2"/>
  <c r="L67" i="2"/>
  <c r="K67" i="2"/>
  <c r="S67" i="2" s="1"/>
  <c r="J67" i="2"/>
  <c r="I67" i="2"/>
  <c r="H67" i="2"/>
  <c r="G67" i="2"/>
  <c r="F67" i="2"/>
  <c r="C67" i="2"/>
  <c r="B67" i="2"/>
  <c r="E67" i="2" s="1"/>
  <c r="V66" i="2"/>
  <c r="O66" i="2"/>
  <c r="N66" i="2"/>
  <c r="M66" i="2"/>
  <c r="L66" i="2"/>
  <c r="K66" i="2"/>
  <c r="J66" i="2"/>
  <c r="R66" i="2" s="1"/>
  <c r="I66" i="2"/>
  <c r="H66" i="2"/>
  <c r="G66" i="2"/>
  <c r="F66" i="2"/>
  <c r="C66" i="2"/>
  <c r="B66" i="2"/>
  <c r="E66" i="2" s="1"/>
  <c r="S65" i="2"/>
  <c r="R65" i="2"/>
  <c r="Q65" i="2"/>
  <c r="P65" i="2"/>
  <c r="T65" i="2" s="1"/>
  <c r="E65" i="2"/>
  <c r="U65" i="2" s="1"/>
  <c r="S64" i="2"/>
  <c r="R64" i="2"/>
  <c r="Q64" i="2"/>
  <c r="P64" i="2"/>
  <c r="E64" i="2"/>
  <c r="T64" i="2" s="1"/>
  <c r="T63" i="2"/>
  <c r="S63" i="2"/>
  <c r="R63" i="2"/>
  <c r="Q63" i="2"/>
  <c r="P63" i="2"/>
  <c r="E63" i="2"/>
  <c r="U63" i="2" s="1"/>
  <c r="S62" i="2"/>
  <c r="R62" i="2"/>
  <c r="Q62" i="2"/>
  <c r="P62" i="2"/>
  <c r="E62" i="2"/>
  <c r="T62" i="2" s="1"/>
  <c r="S61" i="2"/>
  <c r="R61" i="2"/>
  <c r="Q61" i="2"/>
  <c r="P61" i="2"/>
  <c r="E61" i="2"/>
  <c r="U61" i="2" s="1"/>
  <c r="V59" i="2"/>
  <c r="O59" i="2"/>
  <c r="N59" i="2"/>
  <c r="M59" i="2"/>
  <c r="L59" i="2"/>
  <c r="K59" i="2"/>
  <c r="S59" i="2" s="1"/>
  <c r="J59" i="2"/>
  <c r="R59" i="2" s="1"/>
  <c r="I59" i="2"/>
  <c r="H59" i="2"/>
  <c r="G59" i="2"/>
  <c r="F59" i="2"/>
  <c r="C59" i="2"/>
  <c r="B59" i="2"/>
  <c r="E59" i="2" s="1"/>
  <c r="S58" i="2"/>
  <c r="R58" i="2"/>
  <c r="Q58" i="2"/>
  <c r="P58" i="2"/>
  <c r="E58" i="2"/>
  <c r="T58" i="2" s="1"/>
  <c r="S57" i="2"/>
  <c r="R57" i="2"/>
  <c r="Q57" i="2"/>
  <c r="P57" i="2"/>
  <c r="E57" i="2"/>
  <c r="U57" i="2" s="1"/>
  <c r="S56" i="2"/>
  <c r="R56" i="2"/>
  <c r="Q56" i="2"/>
  <c r="P56" i="2"/>
  <c r="E56" i="2"/>
  <c r="S55" i="2"/>
  <c r="R55" i="2"/>
  <c r="Q55" i="2"/>
  <c r="P55" i="2"/>
  <c r="E55" i="2"/>
  <c r="V53" i="2"/>
  <c r="O53" i="2"/>
  <c r="N53" i="2"/>
  <c r="M53" i="2"/>
  <c r="L53" i="2"/>
  <c r="K53" i="2"/>
  <c r="S53" i="2" s="1"/>
  <c r="J53" i="2"/>
  <c r="R53" i="2" s="1"/>
  <c r="I53" i="2"/>
  <c r="H53" i="2"/>
  <c r="G53" i="2"/>
  <c r="F53" i="2"/>
  <c r="C53" i="2"/>
  <c r="B53" i="2"/>
  <c r="S52" i="2"/>
  <c r="R52" i="2"/>
  <c r="Q52" i="2"/>
  <c r="P52" i="2"/>
  <c r="E52" i="2"/>
  <c r="S51" i="2"/>
  <c r="R51" i="2"/>
  <c r="Q51" i="2"/>
  <c r="P51" i="2"/>
  <c r="E51" i="2"/>
  <c r="S50" i="2"/>
  <c r="R50" i="2"/>
  <c r="Q50" i="2"/>
  <c r="P50" i="2"/>
  <c r="E50" i="2"/>
  <c r="T50" i="2" s="1"/>
  <c r="T49" i="2"/>
  <c r="S49" i="2"/>
  <c r="R49" i="2"/>
  <c r="Q49" i="2"/>
  <c r="P49" i="2"/>
  <c r="E49" i="2"/>
  <c r="U49" i="2" s="1"/>
  <c r="U48" i="2"/>
  <c r="T48" i="2"/>
  <c r="S48" i="2"/>
  <c r="R48" i="2"/>
  <c r="Q48" i="2"/>
  <c r="P48" i="2"/>
  <c r="E48" i="2"/>
  <c r="S47" i="2"/>
  <c r="R47" i="2"/>
  <c r="Q47" i="2"/>
  <c r="P47" i="2"/>
  <c r="E47" i="2"/>
  <c r="U47" i="2" s="1"/>
  <c r="U46" i="2"/>
  <c r="S46" i="2"/>
  <c r="R46" i="2"/>
  <c r="Q46" i="2"/>
  <c r="P46" i="2"/>
  <c r="E46" i="2"/>
  <c r="T46" i="2" s="1"/>
  <c r="S45" i="2"/>
  <c r="R45" i="2"/>
  <c r="Q45" i="2"/>
  <c r="P45" i="2"/>
  <c r="E45" i="2"/>
  <c r="U45" i="2" s="1"/>
  <c r="S44" i="2"/>
  <c r="R44" i="2"/>
  <c r="Q44" i="2"/>
  <c r="P44" i="2"/>
  <c r="E44" i="2"/>
  <c r="S43" i="2"/>
  <c r="R43" i="2"/>
  <c r="Q43" i="2"/>
  <c r="P43" i="2"/>
  <c r="E43" i="2"/>
  <c r="U42" i="2"/>
  <c r="S42" i="2"/>
  <c r="R42" i="2"/>
  <c r="Q42" i="2"/>
  <c r="P42" i="2"/>
  <c r="E42" i="2"/>
  <c r="T42" i="2" s="1"/>
  <c r="V40" i="2"/>
  <c r="O40" i="2"/>
  <c r="N40" i="2"/>
  <c r="M40" i="2"/>
  <c r="L40" i="2"/>
  <c r="K40" i="2"/>
  <c r="S40" i="2" s="1"/>
  <c r="J40" i="2"/>
  <c r="R40" i="2" s="1"/>
  <c r="I40" i="2"/>
  <c r="H40" i="2"/>
  <c r="G40" i="2"/>
  <c r="F40" i="2"/>
  <c r="C40" i="2"/>
  <c r="B40" i="2"/>
  <c r="S39" i="2"/>
  <c r="R39" i="2"/>
  <c r="Q39" i="2"/>
  <c r="P39" i="2"/>
  <c r="E39" i="2"/>
  <c r="U38" i="2"/>
  <c r="S38" i="2"/>
  <c r="R38" i="2"/>
  <c r="Q38" i="2"/>
  <c r="P38" i="2"/>
  <c r="E38" i="2"/>
  <c r="T38" i="2" s="1"/>
  <c r="U37" i="2"/>
  <c r="T37" i="2"/>
  <c r="S37" i="2"/>
  <c r="R37" i="2"/>
  <c r="Q37" i="2"/>
  <c r="P37" i="2"/>
  <c r="E37" i="2"/>
  <c r="S36" i="2"/>
  <c r="R36" i="2"/>
  <c r="Q36" i="2"/>
  <c r="P36" i="2"/>
  <c r="E36" i="2"/>
  <c r="T36" i="2" s="1"/>
  <c r="S35" i="2"/>
  <c r="R35" i="2"/>
  <c r="Q35" i="2"/>
  <c r="P35" i="2"/>
  <c r="E35" i="2"/>
  <c r="T35" i="2" s="1"/>
  <c r="V33" i="2"/>
  <c r="O33" i="2"/>
  <c r="N33" i="2"/>
  <c r="M33" i="2"/>
  <c r="L33" i="2"/>
  <c r="K33" i="2"/>
  <c r="S33" i="2" s="1"/>
  <c r="J33" i="2"/>
  <c r="I33" i="2"/>
  <c r="H33" i="2"/>
  <c r="G33" i="2"/>
  <c r="F33" i="2"/>
  <c r="C33" i="2"/>
  <c r="B33" i="2"/>
  <c r="U32" i="2"/>
  <c r="S32" i="2"/>
  <c r="R32" i="2"/>
  <c r="Q32" i="2"/>
  <c r="P32" i="2"/>
  <c r="T32" i="2" s="1"/>
  <c r="E32" i="2"/>
  <c r="V30" i="2"/>
  <c r="Q30" i="2"/>
  <c r="O30" i="2"/>
  <c r="N30" i="2"/>
  <c r="M30" i="2"/>
  <c r="L30" i="2"/>
  <c r="K30" i="2"/>
  <c r="S30" i="2" s="1"/>
  <c r="J30" i="2"/>
  <c r="I30" i="2"/>
  <c r="H30" i="2"/>
  <c r="P30" i="2" s="1"/>
  <c r="G30" i="2"/>
  <c r="F30" i="2"/>
  <c r="C30" i="2"/>
  <c r="B30" i="2"/>
  <c r="E30" i="2" s="1"/>
  <c r="U29" i="2"/>
  <c r="S29" i="2"/>
  <c r="R29" i="2"/>
  <c r="Q29" i="2"/>
  <c r="P29" i="2"/>
  <c r="E29" i="2"/>
  <c r="T29" i="2" s="1"/>
  <c r="S28" i="2"/>
  <c r="R28" i="2"/>
  <c r="Q28" i="2"/>
  <c r="U28" i="2" s="1"/>
  <c r="P28" i="2"/>
  <c r="E28" i="2"/>
  <c r="T28" i="2" s="1"/>
  <c r="S27" i="2"/>
  <c r="R27" i="2"/>
  <c r="Q27" i="2"/>
  <c r="P27" i="2"/>
  <c r="E27" i="2"/>
  <c r="U27" i="2" s="1"/>
  <c r="U26" i="2"/>
  <c r="S26" i="2"/>
  <c r="R26" i="2"/>
  <c r="Q26" i="2"/>
  <c r="P26" i="2"/>
  <c r="E26" i="2"/>
  <c r="T26" i="2" s="1"/>
  <c r="V24" i="2"/>
  <c r="S24" i="2"/>
  <c r="O24" i="2"/>
  <c r="N24" i="2"/>
  <c r="M24" i="2"/>
  <c r="L24" i="2"/>
  <c r="K24" i="2"/>
  <c r="J24" i="2"/>
  <c r="R24" i="2" s="1"/>
  <c r="I24" i="2"/>
  <c r="H24" i="2"/>
  <c r="P24" i="2" s="1"/>
  <c r="G24" i="2"/>
  <c r="F24" i="2"/>
  <c r="C24" i="2"/>
  <c r="B24" i="2"/>
  <c r="E24" i="2" s="1"/>
  <c r="S23" i="2"/>
  <c r="R23" i="2"/>
  <c r="Q23" i="2"/>
  <c r="P23" i="2"/>
  <c r="E23" i="2"/>
  <c r="U23" i="2" s="1"/>
  <c r="S22" i="2"/>
  <c r="R22" i="2"/>
  <c r="Q22" i="2"/>
  <c r="P22" i="2"/>
  <c r="E22" i="2"/>
  <c r="T22" i="2" s="1"/>
  <c r="S21" i="2"/>
  <c r="R21" i="2"/>
  <c r="Q21" i="2"/>
  <c r="P21" i="2"/>
  <c r="E21" i="2"/>
  <c r="U21" i="2" s="1"/>
  <c r="S20" i="2"/>
  <c r="R20" i="2"/>
  <c r="Q20" i="2"/>
  <c r="P20" i="2"/>
  <c r="E20" i="2"/>
  <c r="S19" i="2"/>
  <c r="R19" i="2"/>
  <c r="Q19" i="2"/>
  <c r="P19" i="2"/>
  <c r="E19" i="2"/>
  <c r="U18" i="2"/>
  <c r="S18" i="2"/>
  <c r="R18" i="2"/>
  <c r="Q18" i="2"/>
  <c r="P18" i="2"/>
  <c r="E18" i="2"/>
  <c r="T18" i="2" s="1"/>
  <c r="S17" i="2"/>
  <c r="R17" i="2"/>
  <c r="Q17" i="2"/>
  <c r="P17" i="2"/>
  <c r="E17" i="2"/>
  <c r="U17" i="2" s="1"/>
  <c r="V15" i="2"/>
  <c r="O15" i="2"/>
  <c r="N15" i="2"/>
  <c r="M15" i="2"/>
  <c r="L15" i="2"/>
  <c r="K15" i="2"/>
  <c r="J15" i="2"/>
  <c r="R15" i="2" s="1"/>
  <c r="I15" i="2"/>
  <c r="H15" i="2"/>
  <c r="G15" i="2"/>
  <c r="F15" i="2"/>
  <c r="C15" i="2"/>
  <c r="B15" i="2"/>
  <c r="E15" i="2" s="1"/>
  <c r="S14" i="2"/>
  <c r="R14" i="2"/>
  <c r="Q14" i="2"/>
  <c r="P14" i="2"/>
  <c r="E14" i="2"/>
  <c r="T14" i="2" s="1"/>
  <c r="T13" i="2"/>
  <c r="S13" i="2"/>
  <c r="R13" i="2"/>
  <c r="Q13" i="2"/>
  <c r="P13" i="2"/>
  <c r="E13" i="2"/>
  <c r="U13" i="2" s="1"/>
  <c r="U12" i="2"/>
  <c r="T12" i="2"/>
  <c r="S12" i="2"/>
  <c r="R12" i="2"/>
  <c r="Q12" i="2"/>
  <c r="P12" i="2"/>
  <c r="E12" i="2"/>
  <c r="S11" i="2"/>
  <c r="R11" i="2"/>
  <c r="Q11" i="2"/>
  <c r="P11" i="2"/>
  <c r="E11" i="2"/>
  <c r="U11" i="2" s="1"/>
  <c r="S10" i="2"/>
  <c r="R10" i="2"/>
  <c r="Q10" i="2"/>
  <c r="U10" i="2" s="1"/>
  <c r="P10" i="2"/>
  <c r="E10" i="2"/>
  <c r="S9" i="2"/>
  <c r="R9" i="2"/>
  <c r="Q9" i="2"/>
  <c r="P9" i="2"/>
  <c r="E9" i="2"/>
  <c r="S94" i="1"/>
  <c r="R94" i="1"/>
  <c r="Q94" i="1"/>
  <c r="P94" i="1"/>
  <c r="E94" i="1"/>
  <c r="S93" i="1"/>
  <c r="R93" i="1"/>
  <c r="Q93" i="1"/>
  <c r="P93" i="1"/>
  <c r="E93" i="1"/>
  <c r="U92" i="1"/>
  <c r="S92" i="1"/>
  <c r="R92" i="1"/>
  <c r="Q92" i="1"/>
  <c r="P92" i="1"/>
  <c r="E92" i="1"/>
  <c r="T92" i="1" s="1"/>
  <c r="U91" i="1"/>
  <c r="T91" i="1"/>
  <c r="S91" i="1"/>
  <c r="R91" i="1"/>
  <c r="Q91" i="1"/>
  <c r="P91" i="1"/>
  <c r="E91" i="1"/>
  <c r="S90" i="1"/>
  <c r="R90" i="1"/>
  <c r="Q90" i="1"/>
  <c r="P90" i="1"/>
  <c r="E90" i="1"/>
  <c r="U90" i="1" s="1"/>
  <c r="S89" i="1"/>
  <c r="R89" i="1"/>
  <c r="Q89" i="1"/>
  <c r="P89" i="1"/>
  <c r="E89" i="1"/>
  <c r="U89" i="1" s="1"/>
  <c r="S88" i="1"/>
  <c r="R88" i="1"/>
  <c r="Q88" i="1"/>
  <c r="P88" i="1"/>
  <c r="E88" i="1"/>
  <c r="T88" i="1" s="1"/>
  <c r="S87" i="1"/>
  <c r="R87" i="1"/>
  <c r="Q87" i="1"/>
  <c r="P87" i="1"/>
  <c r="E87" i="1"/>
  <c r="U87" i="1" s="1"/>
  <c r="V73" i="1"/>
  <c r="O73" i="1"/>
  <c r="N73" i="1"/>
  <c r="M73" i="1"/>
  <c r="L73" i="1"/>
  <c r="K73" i="1"/>
  <c r="J73" i="1"/>
  <c r="R73" i="1" s="1"/>
  <c r="I73" i="1"/>
  <c r="H73" i="1"/>
  <c r="G73" i="1"/>
  <c r="F73" i="1"/>
  <c r="C73" i="1"/>
  <c r="E73" i="1" s="1"/>
  <c r="B73" i="1"/>
  <c r="V72" i="1"/>
  <c r="R72" i="1"/>
  <c r="O72" i="1"/>
  <c r="N72" i="1"/>
  <c r="M72" i="1"/>
  <c r="L72" i="1"/>
  <c r="K72" i="1"/>
  <c r="J72" i="1"/>
  <c r="I72" i="1"/>
  <c r="H72" i="1"/>
  <c r="G72" i="1"/>
  <c r="F72" i="1"/>
  <c r="C72" i="1"/>
  <c r="E72" i="1" s="1"/>
  <c r="B72" i="1"/>
  <c r="V71" i="1"/>
  <c r="O71" i="1"/>
  <c r="N71" i="1"/>
  <c r="M71" i="1"/>
  <c r="L71" i="1"/>
  <c r="K71" i="1"/>
  <c r="S71" i="1" s="1"/>
  <c r="J71" i="1"/>
  <c r="R71" i="1" s="1"/>
  <c r="I71" i="1"/>
  <c r="H71" i="1"/>
  <c r="G71" i="1"/>
  <c r="F71" i="1"/>
  <c r="C71" i="1"/>
  <c r="B71" i="1"/>
  <c r="E71" i="1" s="1"/>
  <c r="U70" i="1"/>
  <c r="S70" i="1"/>
  <c r="R70" i="1"/>
  <c r="Q70" i="1"/>
  <c r="P70" i="1"/>
  <c r="E70" i="1"/>
  <c r="T70" i="1" s="1"/>
  <c r="S69" i="1"/>
  <c r="R69" i="1"/>
  <c r="Q69" i="1"/>
  <c r="P69" i="1"/>
  <c r="E69" i="1"/>
  <c r="T69" i="1" s="1"/>
  <c r="V67" i="1"/>
  <c r="O67" i="1"/>
  <c r="N67" i="1"/>
  <c r="M67" i="1"/>
  <c r="L67" i="1"/>
  <c r="K67" i="1"/>
  <c r="J67" i="1"/>
  <c r="I67" i="1"/>
  <c r="H67" i="1"/>
  <c r="G67" i="1"/>
  <c r="F67" i="1"/>
  <c r="C67" i="1"/>
  <c r="B67" i="1"/>
  <c r="V66" i="1"/>
  <c r="O66" i="1"/>
  <c r="N66" i="1"/>
  <c r="M66" i="1"/>
  <c r="L66" i="1"/>
  <c r="K66" i="1"/>
  <c r="J66" i="1"/>
  <c r="I66" i="1"/>
  <c r="H66" i="1"/>
  <c r="G66" i="1"/>
  <c r="F66" i="1"/>
  <c r="C66" i="1"/>
  <c r="B66" i="1"/>
  <c r="E66" i="1" s="1"/>
  <c r="S65" i="1"/>
  <c r="R65" i="1"/>
  <c r="Q65" i="1"/>
  <c r="P65" i="1"/>
  <c r="E65" i="1"/>
  <c r="S64" i="1"/>
  <c r="R64" i="1"/>
  <c r="Q64" i="1"/>
  <c r="P64" i="1"/>
  <c r="E64" i="1"/>
  <c r="U63" i="1"/>
  <c r="S63" i="1"/>
  <c r="R63" i="1"/>
  <c r="Q63" i="1"/>
  <c r="P63" i="1"/>
  <c r="E63" i="1"/>
  <c r="T63" i="1" s="1"/>
  <c r="U62" i="1"/>
  <c r="T62" i="1"/>
  <c r="S62" i="1"/>
  <c r="R62" i="1"/>
  <c r="Q62" i="1"/>
  <c r="P62" i="1"/>
  <c r="E62" i="1"/>
  <c r="U61" i="1"/>
  <c r="T61" i="1"/>
  <c r="S61" i="1"/>
  <c r="R61" i="1"/>
  <c r="Q61" i="1"/>
  <c r="P61" i="1"/>
  <c r="E61" i="1"/>
  <c r="V59" i="1"/>
  <c r="O59" i="1"/>
  <c r="N59" i="1"/>
  <c r="M59" i="1"/>
  <c r="L59" i="1"/>
  <c r="K59" i="1"/>
  <c r="S59" i="1" s="1"/>
  <c r="J59" i="1"/>
  <c r="R59" i="1" s="1"/>
  <c r="I59" i="1"/>
  <c r="H59" i="1"/>
  <c r="G59" i="1"/>
  <c r="F59" i="1"/>
  <c r="C59" i="1"/>
  <c r="B59" i="1"/>
  <c r="T58" i="1"/>
  <c r="S58" i="1"/>
  <c r="R58" i="1"/>
  <c r="Q58" i="1"/>
  <c r="P58" i="1"/>
  <c r="E58" i="1"/>
  <c r="U58" i="1" s="1"/>
  <c r="S57" i="1"/>
  <c r="R57" i="1"/>
  <c r="Q57" i="1"/>
  <c r="P57" i="1"/>
  <c r="E57" i="1"/>
  <c r="U57" i="1" s="1"/>
  <c r="S56" i="1"/>
  <c r="R56" i="1"/>
  <c r="Q56" i="1"/>
  <c r="P56" i="1"/>
  <c r="E56" i="1"/>
  <c r="U56" i="1" s="1"/>
  <c r="S55" i="1"/>
  <c r="R55" i="1"/>
  <c r="Q55" i="1"/>
  <c r="P55" i="1"/>
  <c r="E55" i="1"/>
  <c r="T55" i="1" s="1"/>
  <c r="V53" i="1"/>
  <c r="O53" i="1"/>
  <c r="N53" i="1"/>
  <c r="M53" i="1"/>
  <c r="L53" i="1"/>
  <c r="K53" i="1"/>
  <c r="J53" i="1"/>
  <c r="I53" i="1"/>
  <c r="H53" i="1"/>
  <c r="G53" i="1"/>
  <c r="F53" i="1"/>
  <c r="C53" i="1"/>
  <c r="B53" i="1"/>
  <c r="E53" i="1" s="1"/>
  <c r="T52" i="1"/>
  <c r="S52" i="1"/>
  <c r="R52" i="1"/>
  <c r="Q52" i="1"/>
  <c r="P52" i="1"/>
  <c r="E52" i="1"/>
  <c r="U52" i="1" s="1"/>
  <c r="S51" i="1"/>
  <c r="R51" i="1"/>
  <c r="Q51" i="1"/>
  <c r="U51" i="1" s="1"/>
  <c r="P51" i="1"/>
  <c r="E51" i="1"/>
  <c r="T51" i="1" s="1"/>
  <c r="S50" i="1"/>
  <c r="R50" i="1"/>
  <c r="Q50" i="1"/>
  <c r="P50" i="1"/>
  <c r="E50" i="1"/>
  <c r="U50" i="1" s="1"/>
  <c r="S49" i="1"/>
  <c r="R49" i="1"/>
  <c r="Q49" i="1"/>
  <c r="P49" i="1"/>
  <c r="E49" i="1"/>
  <c r="S48" i="1"/>
  <c r="R48" i="1"/>
  <c r="Q48" i="1"/>
  <c r="P48" i="1"/>
  <c r="E48" i="1"/>
  <c r="U47" i="1"/>
  <c r="S47" i="1"/>
  <c r="R47" i="1"/>
  <c r="Q47" i="1"/>
  <c r="P47" i="1"/>
  <c r="E47" i="1"/>
  <c r="T47" i="1" s="1"/>
  <c r="U46" i="1"/>
  <c r="T46" i="1"/>
  <c r="S46" i="1"/>
  <c r="R46" i="1"/>
  <c r="Q46" i="1"/>
  <c r="P46" i="1"/>
  <c r="E46" i="1"/>
  <c r="U45" i="1"/>
  <c r="T45" i="1"/>
  <c r="S45" i="1"/>
  <c r="R45" i="1"/>
  <c r="Q45" i="1"/>
  <c r="P45" i="1"/>
  <c r="E45" i="1"/>
  <c r="S44" i="1"/>
  <c r="R44" i="1"/>
  <c r="Q44" i="1"/>
  <c r="P44" i="1"/>
  <c r="E44" i="1"/>
  <c r="T44" i="1" s="1"/>
  <c r="S43" i="1"/>
  <c r="R43" i="1"/>
  <c r="Q43" i="1"/>
  <c r="P43" i="1"/>
  <c r="E43" i="1"/>
  <c r="S42" i="1"/>
  <c r="R42" i="1"/>
  <c r="Q42" i="1"/>
  <c r="P42" i="1"/>
  <c r="E42" i="1"/>
  <c r="U42" i="1" s="1"/>
  <c r="V40" i="1"/>
  <c r="O40" i="1"/>
  <c r="N40" i="1"/>
  <c r="M40" i="1"/>
  <c r="L40" i="1"/>
  <c r="K40" i="1"/>
  <c r="J40" i="1"/>
  <c r="R40" i="1" s="1"/>
  <c r="I40" i="1"/>
  <c r="H40" i="1"/>
  <c r="G40" i="1"/>
  <c r="F40" i="1"/>
  <c r="C40" i="1"/>
  <c r="E40" i="1" s="1"/>
  <c r="B40" i="1"/>
  <c r="U39" i="1"/>
  <c r="S39" i="1"/>
  <c r="R39" i="1"/>
  <c r="Q39" i="1"/>
  <c r="P39" i="1"/>
  <c r="E39" i="1"/>
  <c r="T39" i="1" s="1"/>
  <c r="S38" i="1"/>
  <c r="R38" i="1"/>
  <c r="Q38" i="1"/>
  <c r="P38" i="1"/>
  <c r="E38" i="1"/>
  <c r="S37" i="1"/>
  <c r="R37" i="1"/>
  <c r="Q37" i="1"/>
  <c r="P37" i="1"/>
  <c r="E37" i="1"/>
  <c r="S36" i="1"/>
  <c r="R36" i="1"/>
  <c r="Q36" i="1"/>
  <c r="P36" i="1"/>
  <c r="E36" i="1"/>
  <c r="S35" i="1"/>
  <c r="R35" i="1"/>
  <c r="Q35" i="1"/>
  <c r="U35" i="1" s="1"/>
  <c r="P35" i="1"/>
  <c r="E35" i="1"/>
  <c r="V33" i="1"/>
  <c r="O33" i="1"/>
  <c r="N33" i="1"/>
  <c r="M33" i="1"/>
  <c r="L33" i="1"/>
  <c r="K33" i="1"/>
  <c r="S33" i="1" s="1"/>
  <c r="J33" i="1"/>
  <c r="R33" i="1" s="1"/>
  <c r="I33" i="1"/>
  <c r="H33" i="1"/>
  <c r="G33" i="1"/>
  <c r="F33" i="1"/>
  <c r="C33" i="1"/>
  <c r="B33" i="1"/>
  <c r="S32" i="1"/>
  <c r="R32" i="1"/>
  <c r="Q32" i="1"/>
  <c r="P32" i="1"/>
  <c r="E32" i="1"/>
  <c r="V30" i="1"/>
  <c r="O30" i="1"/>
  <c r="N30" i="1"/>
  <c r="M30" i="1"/>
  <c r="L30" i="1"/>
  <c r="K30" i="1"/>
  <c r="J30" i="1"/>
  <c r="I30" i="1"/>
  <c r="H30" i="1"/>
  <c r="G30" i="1"/>
  <c r="F30" i="1"/>
  <c r="C30" i="1"/>
  <c r="E30" i="1" s="1"/>
  <c r="B30" i="1"/>
  <c r="S29" i="1"/>
  <c r="R29" i="1"/>
  <c r="Q29" i="1"/>
  <c r="P29" i="1"/>
  <c r="E29" i="1"/>
  <c r="S28" i="1"/>
  <c r="R28" i="1"/>
  <c r="Q28" i="1"/>
  <c r="P28" i="1"/>
  <c r="E28" i="1"/>
  <c r="U27" i="1"/>
  <c r="S27" i="1"/>
  <c r="R27" i="1"/>
  <c r="Q27" i="1"/>
  <c r="P27" i="1"/>
  <c r="E27" i="1"/>
  <c r="T27" i="1" s="1"/>
  <c r="S26" i="1"/>
  <c r="R26" i="1"/>
  <c r="Q26" i="1"/>
  <c r="P26" i="1"/>
  <c r="E26" i="1"/>
  <c r="T26" i="1" s="1"/>
  <c r="V24" i="1"/>
  <c r="O24" i="1"/>
  <c r="N24" i="1"/>
  <c r="M24" i="1"/>
  <c r="L24" i="1"/>
  <c r="K24" i="1"/>
  <c r="S24" i="1" s="1"/>
  <c r="J24" i="1"/>
  <c r="R24" i="1" s="1"/>
  <c r="I24" i="1"/>
  <c r="H24" i="1"/>
  <c r="G24" i="1"/>
  <c r="F24" i="1"/>
  <c r="C24" i="1"/>
  <c r="B24" i="1"/>
  <c r="U23" i="1"/>
  <c r="S23" i="1"/>
  <c r="R23" i="1"/>
  <c r="Q23" i="1"/>
  <c r="P23" i="1"/>
  <c r="E23" i="1"/>
  <c r="T23" i="1" s="1"/>
  <c r="U22" i="1"/>
  <c r="T22" i="1"/>
  <c r="S22" i="1"/>
  <c r="R22" i="1"/>
  <c r="Q22" i="1"/>
  <c r="P22" i="1"/>
  <c r="E22" i="1"/>
  <c r="U21" i="1"/>
  <c r="T21" i="1"/>
  <c r="S21" i="1"/>
  <c r="R21" i="1"/>
  <c r="Q21" i="1"/>
  <c r="P21" i="1"/>
  <c r="E21" i="1"/>
  <c r="S20" i="1"/>
  <c r="R20" i="1"/>
  <c r="Q20" i="1"/>
  <c r="P20" i="1"/>
  <c r="E20" i="1"/>
  <c r="U20" i="1" s="1"/>
  <c r="S19" i="1"/>
  <c r="R19" i="1"/>
  <c r="Q19" i="1"/>
  <c r="P19" i="1"/>
  <c r="E19" i="1"/>
  <c r="T19" i="1" s="1"/>
  <c r="S18" i="1"/>
  <c r="R18" i="1"/>
  <c r="Q18" i="1"/>
  <c r="P18" i="1"/>
  <c r="E18" i="1"/>
  <c r="U18" i="1" s="1"/>
  <c r="S17" i="1"/>
  <c r="R17" i="1"/>
  <c r="Q17" i="1"/>
  <c r="P17" i="1"/>
  <c r="E17" i="1"/>
  <c r="V15" i="1"/>
  <c r="O15" i="1"/>
  <c r="N15" i="1"/>
  <c r="M15" i="1"/>
  <c r="L15" i="1"/>
  <c r="K15" i="1"/>
  <c r="S15" i="1" s="1"/>
  <c r="J15" i="1"/>
  <c r="I15" i="1"/>
  <c r="H15" i="1"/>
  <c r="G15" i="1"/>
  <c r="F15" i="1"/>
  <c r="C15" i="1"/>
  <c r="B15" i="1"/>
  <c r="E15" i="1" s="1"/>
  <c r="S14" i="1"/>
  <c r="R14" i="1"/>
  <c r="Q14" i="1"/>
  <c r="P14" i="1"/>
  <c r="E14" i="1"/>
  <c r="U14" i="1" s="1"/>
  <c r="S13" i="1"/>
  <c r="R13" i="1"/>
  <c r="Q13" i="1"/>
  <c r="P13" i="1"/>
  <c r="E13" i="1"/>
  <c r="S12" i="1"/>
  <c r="R12" i="1"/>
  <c r="Q12" i="1"/>
  <c r="P12" i="1"/>
  <c r="E12" i="1"/>
  <c r="U11" i="1"/>
  <c r="S11" i="1"/>
  <c r="R11" i="1"/>
  <c r="Q11" i="1"/>
  <c r="P11" i="1"/>
  <c r="E11" i="1"/>
  <c r="T11" i="1" s="1"/>
  <c r="S10" i="1"/>
  <c r="R10" i="1"/>
  <c r="Q10" i="1"/>
  <c r="P10" i="1"/>
  <c r="E10" i="1"/>
  <c r="T10" i="1" s="1"/>
  <c r="U9" i="1"/>
  <c r="S9" i="1"/>
  <c r="R9" i="1"/>
  <c r="Q9" i="1"/>
  <c r="P9" i="1"/>
  <c r="E9" i="1"/>
  <c r="T9" i="1" s="1"/>
  <c r="U21" i="4" l="1"/>
  <c r="T21" i="4"/>
  <c r="Q15" i="1"/>
  <c r="P66" i="1"/>
  <c r="S67" i="1"/>
  <c r="S72" i="1"/>
  <c r="Q33" i="2"/>
  <c r="U64" i="2"/>
  <c r="R73" i="2"/>
  <c r="U43" i="3"/>
  <c r="U13" i="5"/>
  <c r="T13" i="5"/>
  <c r="U51" i="5"/>
  <c r="S72" i="6"/>
  <c r="U57" i="7"/>
  <c r="T57" i="7"/>
  <c r="T56" i="8"/>
  <c r="U56" i="8"/>
  <c r="U65" i="8"/>
  <c r="T70" i="8"/>
  <c r="U70" i="8"/>
  <c r="U52" i="9"/>
  <c r="U11" i="10"/>
  <c r="T11" i="10"/>
  <c r="U94" i="12"/>
  <c r="T94" i="12"/>
  <c r="T42" i="18"/>
  <c r="U42" i="18"/>
  <c r="U17" i="21"/>
  <c r="T17" i="21"/>
  <c r="R15" i="1"/>
  <c r="E24" i="1"/>
  <c r="U24" i="1" s="1"/>
  <c r="R53" i="1"/>
  <c r="Q66" i="1"/>
  <c r="E67" i="1"/>
  <c r="T10" i="2"/>
  <c r="R33" i="2"/>
  <c r="P72" i="2"/>
  <c r="P33" i="3"/>
  <c r="U56" i="3"/>
  <c r="T56" i="3"/>
  <c r="E72" i="3"/>
  <c r="T12" i="4"/>
  <c r="U12" i="4"/>
  <c r="E15" i="4"/>
  <c r="U44" i="4"/>
  <c r="T44" i="4"/>
  <c r="P71" i="4"/>
  <c r="Q33" i="5"/>
  <c r="U92" i="5"/>
  <c r="T92" i="5"/>
  <c r="T43" i="6"/>
  <c r="U43" i="6"/>
  <c r="U11" i="7"/>
  <c r="T11" i="7"/>
  <c r="S33" i="7"/>
  <c r="Q33" i="7"/>
  <c r="T91" i="9"/>
  <c r="U91" i="9"/>
  <c r="U23" i="10"/>
  <c r="T23" i="10"/>
  <c r="U62" i="10"/>
  <c r="T62" i="10"/>
  <c r="U88" i="13"/>
  <c r="T88" i="13"/>
  <c r="T91" i="13"/>
  <c r="U91" i="13"/>
  <c r="U90" i="18"/>
  <c r="T90" i="18"/>
  <c r="T12" i="20"/>
  <c r="U12" i="20"/>
  <c r="U104" i="21"/>
  <c r="T104" i="21"/>
  <c r="U111" i="16"/>
  <c r="T111" i="16"/>
  <c r="T103" i="13"/>
  <c r="U103" i="13"/>
  <c r="T65" i="3"/>
  <c r="U65" i="3"/>
  <c r="T32" i="4"/>
  <c r="U32" i="4"/>
  <c r="U91" i="4"/>
  <c r="T91" i="4"/>
  <c r="U92" i="7"/>
  <c r="T92" i="7"/>
  <c r="T23" i="8"/>
  <c r="U23" i="8"/>
  <c r="U37" i="11"/>
  <c r="T37" i="11"/>
  <c r="U89" i="17"/>
  <c r="T89" i="17"/>
  <c r="T56" i="1"/>
  <c r="T90" i="1"/>
  <c r="T11" i="2"/>
  <c r="T17" i="2"/>
  <c r="T26" i="4"/>
  <c r="U69" i="4"/>
  <c r="T69" i="4"/>
  <c r="U38" i="6"/>
  <c r="T38" i="6"/>
  <c r="U93" i="6"/>
  <c r="T93" i="6"/>
  <c r="T20" i="8"/>
  <c r="U20" i="8"/>
  <c r="U55" i="8"/>
  <c r="T55" i="8"/>
  <c r="U18" i="9"/>
  <c r="U28" i="11"/>
  <c r="T28" i="11"/>
  <c r="U56" i="13"/>
  <c r="T56" i="13"/>
  <c r="U18" i="16"/>
  <c r="T18" i="16"/>
  <c r="U88" i="16"/>
  <c r="T88" i="16"/>
  <c r="U11" i="18"/>
  <c r="T11" i="18"/>
  <c r="U10" i="1"/>
  <c r="U19" i="1"/>
  <c r="T20" i="1"/>
  <c r="U26" i="1"/>
  <c r="T35" i="1"/>
  <c r="T38" i="1"/>
  <c r="P40" i="1"/>
  <c r="U43" i="1"/>
  <c r="U69" i="1"/>
  <c r="U9" i="2"/>
  <c r="P15" i="2"/>
  <c r="T15" i="2" s="1"/>
  <c r="R30" i="2"/>
  <c r="E33" i="2"/>
  <c r="U36" i="2"/>
  <c r="Q71" i="2"/>
  <c r="U87" i="2"/>
  <c r="U10" i="3"/>
  <c r="Q15" i="3"/>
  <c r="U21" i="3"/>
  <c r="Q24" i="3"/>
  <c r="Q40" i="3"/>
  <c r="U55" i="3"/>
  <c r="T55" i="3"/>
  <c r="U11" i="4"/>
  <c r="T11" i="4"/>
  <c r="P66" i="4"/>
  <c r="R67" i="4"/>
  <c r="E40" i="5"/>
  <c r="T70" i="5"/>
  <c r="E71" i="6"/>
  <c r="T90" i="6"/>
  <c r="U90" i="6"/>
  <c r="U36" i="7"/>
  <c r="T46" i="7"/>
  <c r="U46" i="7"/>
  <c r="P53" i="7"/>
  <c r="R72" i="7"/>
  <c r="U38" i="8"/>
  <c r="T38" i="8"/>
  <c r="E15" i="9"/>
  <c r="U19" i="9"/>
  <c r="T19" i="9"/>
  <c r="U38" i="9"/>
  <c r="U90" i="9"/>
  <c r="T90" i="9"/>
  <c r="U91" i="15"/>
  <c r="T91" i="15"/>
  <c r="U14" i="16"/>
  <c r="T14" i="16"/>
  <c r="U50" i="16"/>
  <c r="T50" i="16"/>
  <c r="U69" i="16"/>
  <c r="T69" i="16"/>
  <c r="T89" i="7"/>
  <c r="U89" i="7"/>
  <c r="T42" i="9"/>
  <c r="U42" i="9"/>
  <c r="T17" i="10"/>
  <c r="U17" i="10"/>
  <c r="E53" i="2"/>
  <c r="U62" i="2"/>
  <c r="U10" i="4"/>
  <c r="T28" i="4"/>
  <c r="U28" i="4"/>
  <c r="T88" i="4"/>
  <c r="U88" i="4"/>
  <c r="U18" i="5"/>
  <c r="U50" i="5"/>
  <c r="T50" i="5"/>
  <c r="T45" i="7"/>
  <c r="T52" i="7"/>
  <c r="U52" i="7"/>
  <c r="E24" i="9"/>
  <c r="T24" i="9" s="1"/>
  <c r="Q40" i="1"/>
  <c r="U55" i="1"/>
  <c r="P72" i="1"/>
  <c r="T89" i="1"/>
  <c r="T23" i="2"/>
  <c r="Q66" i="2"/>
  <c r="U45" i="3"/>
  <c r="U89" i="3"/>
  <c r="P24" i="4"/>
  <c r="U14" i="5"/>
  <c r="T14" i="5"/>
  <c r="T26" i="6"/>
  <c r="U26" i="6"/>
  <c r="U23" i="7"/>
  <c r="T23" i="7"/>
  <c r="S53" i="8"/>
  <c r="U12" i="10"/>
  <c r="T12" i="10"/>
  <c r="T93" i="10"/>
  <c r="U93" i="10"/>
  <c r="T13" i="11"/>
  <c r="U13" i="11"/>
  <c r="T69" i="11"/>
  <c r="U19" i="12"/>
  <c r="T19" i="12"/>
  <c r="U87" i="12"/>
  <c r="T87" i="12"/>
  <c r="T21" i="13"/>
  <c r="T26" i="13"/>
  <c r="U26" i="13"/>
  <c r="T43" i="13"/>
  <c r="U23" i="15"/>
  <c r="E66" i="15"/>
  <c r="Q72" i="1"/>
  <c r="P59" i="2"/>
  <c r="P73" i="2"/>
  <c r="P30" i="3"/>
  <c r="T90" i="3"/>
  <c r="U90" i="3"/>
  <c r="U87" i="4"/>
  <c r="T87" i="4"/>
  <c r="U63" i="5"/>
  <c r="T63" i="5"/>
  <c r="T69" i="7"/>
  <c r="U69" i="7"/>
  <c r="U14" i="8"/>
  <c r="T14" i="8"/>
  <c r="T12" i="13"/>
  <c r="U12" i="13"/>
  <c r="T47" i="15"/>
  <c r="U47" i="15"/>
  <c r="U50" i="15"/>
  <c r="T50" i="15"/>
  <c r="U64" i="16"/>
  <c r="T64" i="16"/>
  <c r="P15" i="1"/>
  <c r="E33" i="1"/>
  <c r="S40" i="1"/>
  <c r="U44" i="1"/>
  <c r="P71" i="1"/>
  <c r="U88" i="1"/>
  <c r="U14" i="2"/>
  <c r="S15" i="2"/>
  <c r="U22" i="2"/>
  <c r="T27" i="2"/>
  <c r="P33" i="2"/>
  <c r="T33" i="2" s="1"/>
  <c r="E40" i="2"/>
  <c r="U50" i="2"/>
  <c r="S66" i="2"/>
  <c r="E71" i="2"/>
  <c r="T92" i="2"/>
  <c r="E15" i="3"/>
  <c r="Q30" i="3"/>
  <c r="U32" i="3"/>
  <c r="U36" i="3"/>
  <c r="T38" i="3"/>
  <c r="R72" i="3"/>
  <c r="U22" i="4"/>
  <c r="T22" i="4"/>
  <c r="T12" i="5"/>
  <c r="P30" i="6"/>
  <c r="U89" i="6"/>
  <c r="T89" i="6"/>
  <c r="U35" i="7"/>
  <c r="T35" i="7"/>
  <c r="T93" i="7"/>
  <c r="U93" i="7"/>
  <c r="U28" i="8"/>
  <c r="T28" i="8"/>
  <c r="P30" i="8"/>
  <c r="U37" i="8"/>
  <c r="T37" i="8"/>
  <c r="U50" i="8"/>
  <c r="T50" i="8"/>
  <c r="S73" i="8"/>
  <c r="U93" i="8"/>
  <c r="T93" i="8"/>
  <c r="Q71" i="9"/>
  <c r="S72" i="9"/>
  <c r="T10" i="10"/>
  <c r="E24" i="10"/>
  <c r="U26" i="14"/>
  <c r="T26" i="14"/>
  <c r="U93" i="14"/>
  <c r="T93" i="14"/>
  <c r="R40" i="4"/>
  <c r="T51" i="4"/>
  <c r="Q66" i="4"/>
  <c r="Q71" i="4"/>
  <c r="T29" i="6"/>
  <c r="T10" i="7"/>
  <c r="Q40" i="7"/>
  <c r="P71" i="7"/>
  <c r="Q30" i="8"/>
  <c r="E53" i="8"/>
  <c r="R40" i="9"/>
  <c r="U69" i="9"/>
  <c r="E72" i="9"/>
  <c r="S15" i="10"/>
  <c r="U21" i="10"/>
  <c r="T26" i="10"/>
  <c r="E40" i="10"/>
  <c r="T47" i="10"/>
  <c r="U47" i="10"/>
  <c r="U49" i="10"/>
  <c r="T52" i="10"/>
  <c r="T88" i="10"/>
  <c r="Q15" i="11"/>
  <c r="T17" i="11"/>
  <c r="U17" i="11"/>
  <c r="U23" i="11"/>
  <c r="T23" i="11"/>
  <c r="Q30" i="11"/>
  <c r="U56" i="11"/>
  <c r="Q59" i="11"/>
  <c r="T63" i="11"/>
  <c r="U36" i="12"/>
  <c r="T36" i="12"/>
  <c r="Q15" i="15"/>
  <c r="U17" i="15"/>
  <c r="T17" i="15"/>
  <c r="T56" i="15"/>
  <c r="U56" i="15"/>
  <c r="E59" i="15"/>
  <c r="U21" i="17"/>
  <c r="T21" i="17"/>
  <c r="U32" i="17"/>
  <c r="U39" i="17"/>
  <c r="T39" i="17"/>
  <c r="E33" i="18"/>
  <c r="U37" i="18"/>
  <c r="T37" i="18"/>
  <c r="T46" i="22"/>
  <c r="U46" i="22"/>
  <c r="U65" i="22"/>
  <c r="T65" i="22"/>
  <c r="U12" i="23"/>
  <c r="T12" i="23"/>
  <c r="U47" i="24"/>
  <c r="T47" i="24"/>
  <c r="T104" i="24"/>
  <c r="U104" i="24"/>
  <c r="T69" i="21"/>
  <c r="T62" i="22"/>
  <c r="U62" i="22"/>
  <c r="T90" i="23"/>
  <c r="U90" i="23"/>
  <c r="P15" i="4"/>
  <c r="T23" i="4"/>
  <c r="Q33" i="4"/>
  <c r="U33" i="4" s="1"/>
  <c r="U45" i="4"/>
  <c r="U70" i="4"/>
  <c r="T92" i="4"/>
  <c r="Q15" i="5"/>
  <c r="T36" i="5"/>
  <c r="T51" i="5"/>
  <c r="T50" i="6"/>
  <c r="E66" i="6"/>
  <c r="S71" i="6"/>
  <c r="E59" i="7"/>
  <c r="P15" i="8"/>
  <c r="P24" i="8"/>
  <c r="P71" i="8"/>
  <c r="P66" i="9"/>
  <c r="P24" i="10"/>
  <c r="P24" i="11"/>
  <c r="T52" i="11"/>
  <c r="U52" i="11"/>
  <c r="U49" i="12"/>
  <c r="T49" i="12"/>
  <c r="P15" i="13"/>
  <c r="U62" i="14"/>
  <c r="T62" i="14"/>
  <c r="U26" i="16"/>
  <c r="T26" i="16"/>
  <c r="U87" i="16"/>
  <c r="T87" i="16"/>
  <c r="U55" i="17"/>
  <c r="T55" i="17"/>
  <c r="U56" i="18"/>
  <c r="T56" i="18"/>
  <c r="T98" i="6"/>
  <c r="U98" i="6"/>
  <c r="P66" i="3"/>
  <c r="Q73" i="3"/>
  <c r="Q15" i="4"/>
  <c r="P59" i="4"/>
  <c r="R15" i="5"/>
  <c r="P71" i="5"/>
  <c r="R72" i="5"/>
  <c r="R30" i="6"/>
  <c r="Q33" i="6"/>
  <c r="E40" i="6"/>
  <c r="P53" i="6"/>
  <c r="P67" i="6"/>
  <c r="R73" i="6"/>
  <c r="Q24" i="7"/>
  <c r="P33" i="7"/>
  <c r="Q15" i="8"/>
  <c r="Q24" i="8"/>
  <c r="P33" i="8"/>
  <c r="P15" i="9"/>
  <c r="Q24" i="10"/>
  <c r="P40" i="10"/>
  <c r="T40" i="10" s="1"/>
  <c r="U19" i="11"/>
  <c r="T19" i="11"/>
  <c r="U20" i="12"/>
  <c r="T20" i="12"/>
  <c r="P40" i="14"/>
  <c r="U37" i="15"/>
  <c r="T37" i="15"/>
  <c r="U55" i="15"/>
  <c r="T55" i="15"/>
  <c r="Q30" i="16"/>
  <c r="P40" i="16"/>
  <c r="T57" i="16"/>
  <c r="U57" i="16"/>
  <c r="U51" i="17"/>
  <c r="T51" i="17"/>
  <c r="U94" i="18"/>
  <c r="T94" i="18"/>
  <c r="U32" i="19"/>
  <c r="T32" i="19"/>
  <c r="U50" i="20"/>
  <c r="T50" i="20"/>
  <c r="U87" i="20"/>
  <c r="T87" i="20"/>
  <c r="Q53" i="3"/>
  <c r="U53" i="3" s="1"/>
  <c r="Q66" i="3"/>
  <c r="P72" i="3"/>
  <c r="R73" i="3"/>
  <c r="R15" i="4"/>
  <c r="E24" i="4"/>
  <c r="P40" i="4"/>
  <c r="Q59" i="4"/>
  <c r="P73" i="4"/>
  <c r="P30" i="5"/>
  <c r="Q71" i="5"/>
  <c r="Q67" i="6"/>
  <c r="S73" i="6"/>
  <c r="P15" i="7"/>
  <c r="U32" i="7"/>
  <c r="E71" i="7"/>
  <c r="R15" i="8"/>
  <c r="E30" i="8"/>
  <c r="Q33" i="8"/>
  <c r="U33" i="8" s="1"/>
  <c r="P53" i="8"/>
  <c r="P66" i="8"/>
  <c r="R71" i="8"/>
  <c r="E72" i="8"/>
  <c r="P30" i="9"/>
  <c r="Q33" i="10"/>
  <c r="U35" i="10"/>
  <c r="Q40" i="10"/>
  <c r="P73" i="10"/>
  <c r="U45" i="11"/>
  <c r="T45" i="11"/>
  <c r="U29" i="15"/>
  <c r="T29" i="15"/>
  <c r="U51" i="15"/>
  <c r="T51" i="15"/>
  <c r="U42" i="16"/>
  <c r="T42" i="16"/>
  <c r="U91" i="18"/>
  <c r="T91" i="18"/>
  <c r="U17" i="19"/>
  <c r="T17" i="19"/>
  <c r="S40" i="22"/>
  <c r="Q40" i="22"/>
  <c r="T50" i="22"/>
  <c r="U50" i="22"/>
  <c r="T87" i="22"/>
  <c r="U87" i="22"/>
  <c r="U90" i="22"/>
  <c r="T90" i="22"/>
  <c r="U28" i="23"/>
  <c r="T28" i="23"/>
  <c r="U89" i="23"/>
  <c r="T89" i="23"/>
  <c r="Q72" i="3"/>
  <c r="E33" i="4"/>
  <c r="U51" i="4"/>
  <c r="U64" i="4"/>
  <c r="E15" i="5"/>
  <c r="P24" i="5"/>
  <c r="U26" i="5"/>
  <c r="Q30" i="5"/>
  <c r="U46" i="5"/>
  <c r="U55" i="5"/>
  <c r="R71" i="5"/>
  <c r="T12" i="6"/>
  <c r="T42" i="6"/>
  <c r="P66" i="6"/>
  <c r="R67" i="6"/>
  <c r="P71" i="6"/>
  <c r="U10" i="7"/>
  <c r="U56" i="7"/>
  <c r="E66" i="7"/>
  <c r="P72" i="7"/>
  <c r="R73" i="7"/>
  <c r="U27" i="8"/>
  <c r="Q53" i="8"/>
  <c r="Q66" i="8"/>
  <c r="S71" i="8"/>
  <c r="U14" i="9"/>
  <c r="R15" i="9"/>
  <c r="Q30" i="9"/>
  <c r="Q53" i="9"/>
  <c r="Q72" i="9"/>
  <c r="R33" i="10"/>
  <c r="R40" i="10"/>
  <c r="U70" i="10"/>
  <c r="S71" i="10"/>
  <c r="U20" i="11"/>
  <c r="T32" i="11"/>
  <c r="T51" i="11"/>
  <c r="Q24" i="12"/>
  <c r="U42" i="12"/>
  <c r="T42" i="12"/>
  <c r="T51" i="13"/>
  <c r="Q71" i="14"/>
  <c r="E72" i="14"/>
  <c r="U70" i="15"/>
  <c r="T70" i="15"/>
  <c r="U38" i="16"/>
  <c r="T38" i="16"/>
  <c r="U22" i="17"/>
  <c r="T22" i="17"/>
  <c r="E71" i="17"/>
  <c r="T87" i="17"/>
  <c r="U87" i="17"/>
  <c r="U63" i="21"/>
  <c r="T63" i="21"/>
  <c r="R72" i="10"/>
  <c r="P30" i="11"/>
  <c r="T38" i="11"/>
  <c r="E71" i="11"/>
  <c r="E72" i="11"/>
  <c r="T90" i="11"/>
  <c r="R30" i="12"/>
  <c r="T32" i="12"/>
  <c r="T44" i="12"/>
  <c r="Q66" i="12"/>
  <c r="E71" i="12"/>
  <c r="P72" i="12"/>
  <c r="P24" i="13"/>
  <c r="E30" i="13"/>
  <c r="U30" i="13" s="1"/>
  <c r="P40" i="13"/>
  <c r="P66" i="13"/>
  <c r="S67" i="13"/>
  <c r="E71" i="13"/>
  <c r="T90" i="13"/>
  <c r="T22" i="14"/>
  <c r="T28" i="14"/>
  <c r="P33" i="14"/>
  <c r="T36" i="14"/>
  <c r="T46" i="14"/>
  <c r="S71" i="14"/>
  <c r="T92" i="14"/>
  <c r="T13" i="15"/>
  <c r="U27" i="15"/>
  <c r="Q40" i="15"/>
  <c r="P67" i="15"/>
  <c r="P72" i="15"/>
  <c r="U10" i="16"/>
  <c r="U23" i="16"/>
  <c r="T44" i="16"/>
  <c r="Q53" i="16"/>
  <c r="P66" i="16"/>
  <c r="Q66" i="16"/>
  <c r="Q67" i="16"/>
  <c r="R73" i="16"/>
  <c r="U14" i="17"/>
  <c r="T19" i="17"/>
  <c r="P40" i="17"/>
  <c r="T65" i="17"/>
  <c r="P72" i="17"/>
  <c r="T12" i="18"/>
  <c r="T35" i="18"/>
  <c r="T70" i="18"/>
  <c r="U93" i="19"/>
  <c r="T93" i="19"/>
  <c r="U21" i="21"/>
  <c r="T21" i="21"/>
  <c r="U37" i="21"/>
  <c r="T37" i="21"/>
  <c r="T42" i="22"/>
  <c r="U42" i="22"/>
  <c r="L113" i="13"/>
  <c r="R113" i="13" s="1"/>
  <c r="R96" i="13"/>
  <c r="P24" i="12"/>
  <c r="P33" i="12"/>
  <c r="Q72" i="12"/>
  <c r="Q33" i="13"/>
  <c r="Q40" i="13"/>
  <c r="T55" i="13"/>
  <c r="E67" i="13"/>
  <c r="R15" i="14"/>
  <c r="U20" i="14"/>
  <c r="U44" i="14"/>
  <c r="R73" i="14"/>
  <c r="P30" i="15"/>
  <c r="U35" i="15"/>
  <c r="P15" i="16"/>
  <c r="E24" i="16"/>
  <c r="P30" i="16"/>
  <c r="Q72" i="16"/>
  <c r="S73" i="16"/>
  <c r="U90" i="16"/>
  <c r="Q24" i="17"/>
  <c r="T56" i="17"/>
  <c r="Q72" i="17"/>
  <c r="T88" i="17"/>
  <c r="T10" i="18"/>
  <c r="U38" i="18"/>
  <c r="R73" i="19"/>
  <c r="T46" i="20"/>
  <c r="U46" i="20"/>
  <c r="T14" i="22"/>
  <c r="U14" i="22"/>
  <c r="T64" i="24"/>
  <c r="U64" i="24"/>
  <c r="M113" i="19"/>
  <c r="S113" i="19" s="1"/>
  <c r="S96" i="19"/>
  <c r="T111" i="15"/>
  <c r="U111" i="15"/>
  <c r="U102" i="11"/>
  <c r="T102" i="11"/>
  <c r="L113" i="8"/>
  <c r="R113" i="8" s="1"/>
  <c r="R96" i="8"/>
  <c r="U51" i="11"/>
  <c r="P72" i="11"/>
  <c r="P71" i="12"/>
  <c r="Q72" i="13"/>
  <c r="P30" i="14"/>
  <c r="Q72" i="14"/>
  <c r="P33" i="15"/>
  <c r="P66" i="15"/>
  <c r="Q30" i="17"/>
  <c r="Q33" i="18"/>
  <c r="U52" i="18"/>
  <c r="T52" i="18"/>
  <c r="P72" i="18"/>
  <c r="T26" i="19"/>
  <c r="U26" i="19"/>
  <c r="U26" i="20"/>
  <c r="T26" i="20"/>
  <c r="U42" i="20"/>
  <c r="T42" i="20"/>
  <c r="E33" i="22"/>
  <c r="T32" i="24"/>
  <c r="U32" i="24"/>
  <c r="U37" i="24"/>
  <c r="T37" i="24"/>
  <c r="U110" i="1"/>
  <c r="T110" i="1"/>
  <c r="U114" i="7"/>
  <c r="T114" i="7"/>
  <c r="T110" i="4"/>
  <c r="U110" i="4"/>
  <c r="R15" i="11"/>
  <c r="Q33" i="11"/>
  <c r="P71" i="11"/>
  <c r="Q72" i="11"/>
  <c r="P40" i="12"/>
  <c r="P67" i="12"/>
  <c r="P30" i="13"/>
  <c r="Q53" i="13"/>
  <c r="P71" i="13"/>
  <c r="R72" i="13"/>
  <c r="U10" i="14"/>
  <c r="R72" i="14"/>
  <c r="Q66" i="15"/>
  <c r="R71" i="15"/>
  <c r="S15" i="16"/>
  <c r="P33" i="16"/>
  <c r="P40" i="18"/>
  <c r="T49" i="18"/>
  <c r="U49" i="18"/>
  <c r="U70" i="19"/>
  <c r="T70" i="19"/>
  <c r="U55" i="20"/>
  <c r="T55" i="20"/>
  <c r="T55" i="21"/>
  <c r="U55" i="21"/>
  <c r="T58" i="21"/>
  <c r="U58" i="21"/>
  <c r="U11" i="24"/>
  <c r="T11" i="24"/>
  <c r="U63" i="24"/>
  <c r="T63" i="24"/>
  <c r="T93" i="24"/>
  <c r="U93" i="24"/>
  <c r="U98" i="15"/>
  <c r="T98" i="15"/>
  <c r="U108" i="12"/>
  <c r="T108" i="12"/>
  <c r="T99" i="9"/>
  <c r="U99" i="9"/>
  <c r="S53" i="10"/>
  <c r="E66" i="10"/>
  <c r="E71" i="10"/>
  <c r="R73" i="10"/>
  <c r="E30" i="11"/>
  <c r="R33" i="11"/>
  <c r="E66" i="11"/>
  <c r="Q71" i="11"/>
  <c r="R72" i="11"/>
  <c r="P59" i="12"/>
  <c r="E72" i="12"/>
  <c r="U90" i="12"/>
  <c r="T93" i="12"/>
  <c r="S15" i="13"/>
  <c r="T27" i="13"/>
  <c r="Q30" i="13"/>
  <c r="E33" i="13"/>
  <c r="U44" i="13"/>
  <c r="U46" i="13"/>
  <c r="R53" i="13"/>
  <c r="P67" i="13"/>
  <c r="Q71" i="13"/>
  <c r="P24" i="14"/>
  <c r="Q66" i="14"/>
  <c r="S67" i="14"/>
  <c r="P71" i="14"/>
  <c r="S72" i="14"/>
  <c r="U11" i="15"/>
  <c r="T65" i="15"/>
  <c r="U93" i="15"/>
  <c r="U13" i="16"/>
  <c r="E15" i="16"/>
  <c r="P24" i="16"/>
  <c r="Q33" i="16"/>
  <c r="T17" i="17"/>
  <c r="U26" i="17"/>
  <c r="U47" i="17"/>
  <c r="U50" i="17"/>
  <c r="P53" i="17"/>
  <c r="U90" i="17"/>
  <c r="U22" i="18"/>
  <c r="T22" i="18"/>
  <c r="T45" i="18"/>
  <c r="U45" i="18"/>
  <c r="U52" i="19"/>
  <c r="T52" i="19"/>
  <c r="U94" i="19"/>
  <c r="T94" i="19"/>
  <c r="U32" i="20"/>
  <c r="U27" i="21"/>
  <c r="T27" i="21"/>
  <c r="U45" i="21"/>
  <c r="T45" i="21"/>
  <c r="S15" i="22"/>
  <c r="U49" i="22"/>
  <c r="T49" i="22"/>
  <c r="U27" i="24"/>
  <c r="T27" i="24"/>
  <c r="T106" i="24"/>
  <c r="U106" i="24"/>
  <c r="T110" i="13"/>
  <c r="U110" i="13"/>
  <c r="U101" i="10"/>
  <c r="T101" i="10"/>
  <c r="P71" i="18"/>
  <c r="Q72" i="18"/>
  <c r="U88" i="18"/>
  <c r="T14" i="19"/>
  <c r="T19" i="19"/>
  <c r="T28" i="19"/>
  <c r="P40" i="19"/>
  <c r="T45" i="19"/>
  <c r="T49" i="19"/>
  <c r="T56" i="19"/>
  <c r="P71" i="19"/>
  <c r="U10" i="20"/>
  <c r="U69" i="21"/>
  <c r="Q71" i="21"/>
  <c r="Q66" i="22"/>
  <c r="Q53" i="23"/>
  <c r="P24" i="24"/>
  <c r="P33" i="24"/>
  <c r="Q24" i="18"/>
  <c r="T28" i="18"/>
  <c r="T32" i="18"/>
  <c r="T62" i="18"/>
  <c r="Q71" i="18"/>
  <c r="T13" i="19"/>
  <c r="Q40" i="19"/>
  <c r="T55" i="19"/>
  <c r="Q71" i="19"/>
  <c r="U88" i="19"/>
  <c r="U20" i="20"/>
  <c r="E24" i="20"/>
  <c r="T43" i="20"/>
  <c r="U64" i="20"/>
  <c r="R72" i="20"/>
  <c r="T88" i="20"/>
  <c r="E30" i="21"/>
  <c r="T30" i="21" s="1"/>
  <c r="U51" i="21"/>
  <c r="T70" i="21"/>
  <c r="R71" i="21"/>
  <c r="T90" i="21"/>
  <c r="P15" i="22"/>
  <c r="U38" i="22"/>
  <c r="T55" i="22"/>
  <c r="R72" i="23"/>
  <c r="T91" i="23"/>
  <c r="U20" i="24"/>
  <c r="Q24" i="24"/>
  <c r="E30" i="24"/>
  <c r="Q33" i="24"/>
  <c r="T65" i="24"/>
  <c r="E80" i="1"/>
  <c r="E80" i="21"/>
  <c r="E80" i="17"/>
  <c r="T114" i="20"/>
  <c r="S96" i="15"/>
  <c r="E30" i="18"/>
  <c r="P33" i="18"/>
  <c r="Q66" i="18"/>
  <c r="U18" i="19"/>
  <c r="T27" i="19"/>
  <c r="U39" i="19"/>
  <c r="T44" i="19"/>
  <c r="T48" i="19"/>
  <c r="P53" i="19"/>
  <c r="P73" i="19"/>
  <c r="T9" i="20"/>
  <c r="U21" i="20"/>
  <c r="T47" i="20"/>
  <c r="E24" i="21"/>
  <c r="U44" i="22"/>
  <c r="T66" i="22"/>
  <c r="P24" i="23"/>
  <c r="Q40" i="23"/>
  <c r="P71" i="23"/>
  <c r="U12" i="24"/>
  <c r="P15" i="24"/>
  <c r="E66" i="24"/>
  <c r="T114" i="1"/>
  <c r="T114" i="23"/>
  <c r="U114" i="17"/>
  <c r="P33" i="19"/>
  <c r="P66" i="19"/>
  <c r="Q73" i="19"/>
  <c r="P30" i="20"/>
  <c r="P66" i="20"/>
  <c r="P73" i="21"/>
  <c r="P66" i="22"/>
  <c r="Q24" i="23"/>
  <c r="Q71" i="23"/>
  <c r="Q15" i="24"/>
  <c r="Q71" i="24"/>
  <c r="T104" i="22"/>
  <c r="U106" i="7"/>
  <c r="U111" i="3"/>
  <c r="R33" i="18"/>
  <c r="Q33" i="19"/>
  <c r="Q66" i="19"/>
  <c r="T43" i="21"/>
  <c r="P40" i="22"/>
  <c r="U51" i="22"/>
  <c r="E71" i="22"/>
  <c r="P15" i="23"/>
  <c r="R15" i="24"/>
  <c r="P72" i="24"/>
  <c r="R73" i="24"/>
  <c r="T102" i="22"/>
  <c r="S96" i="18"/>
  <c r="U102" i="17"/>
  <c r="T109" i="14"/>
  <c r="T102" i="7"/>
  <c r="U104" i="7"/>
  <c r="E24" i="18"/>
  <c r="S33" i="18"/>
  <c r="P15" i="19"/>
  <c r="P30" i="19"/>
  <c r="E59" i="19"/>
  <c r="E71" i="19"/>
  <c r="P15" i="20"/>
  <c r="Q24" i="20"/>
  <c r="Q40" i="20"/>
  <c r="U44" i="20"/>
  <c r="P30" i="21"/>
  <c r="U36" i="21"/>
  <c r="E59" i="21"/>
  <c r="R73" i="21"/>
  <c r="U20" i="22"/>
  <c r="R53" i="22"/>
  <c r="E67" i="22"/>
  <c r="S67" i="22"/>
  <c r="P73" i="22"/>
  <c r="U11" i="23"/>
  <c r="Q15" i="23"/>
  <c r="T23" i="23"/>
  <c r="P33" i="23"/>
  <c r="T46" i="23"/>
  <c r="S71" i="23"/>
  <c r="S15" i="24"/>
  <c r="P30" i="24"/>
  <c r="U56" i="24"/>
  <c r="T72" i="24"/>
  <c r="Q72" i="24"/>
  <c r="E80" i="11"/>
  <c r="U100" i="17"/>
  <c r="U102" i="5"/>
  <c r="T107" i="5"/>
  <c r="U99" i="4"/>
  <c r="T114" i="4"/>
  <c r="Q67" i="24"/>
  <c r="S73" i="24"/>
  <c r="R67" i="24"/>
  <c r="E73" i="24"/>
  <c r="P59" i="24"/>
  <c r="P67" i="24"/>
  <c r="Q73" i="24"/>
  <c r="S67" i="24"/>
  <c r="E59" i="24"/>
  <c r="T98" i="24"/>
  <c r="M113" i="24"/>
  <c r="S113" i="24" s="1"/>
  <c r="P53" i="23"/>
  <c r="E67" i="23"/>
  <c r="P59" i="23"/>
  <c r="E73" i="23"/>
  <c r="Q59" i="23"/>
  <c r="Q67" i="23"/>
  <c r="T58" i="23"/>
  <c r="P73" i="23"/>
  <c r="T73" i="23" s="1"/>
  <c r="E59" i="23"/>
  <c r="U59" i="23" s="1"/>
  <c r="S67" i="23"/>
  <c r="T100" i="23"/>
  <c r="U98" i="23"/>
  <c r="S73" i="22"/>
  <c r="E53" i="22"/>
  <c r="E73" i="22"/>
  <c r="P53" i="22"/>
  <c r="R67" i="22"/>
  <c r="Q53" i="22"/>
  <c r="U53" i="22" s="1"/>
  <c r="Q73" i="22"/>
  <c r="U73" i="22" s="1"/>
  <c r="P67" i="22"/>
  <c r="T67" i="22" s="1"/>
  <c r="R73" i="22"/>
  <c r="Q67" i="22"/>
  <c r="T57" i="22"/>
  <c r="T99" i="22"/>
  <c r="U105" i="22"/>
  <c r="T110" i="22"/>
  <c r="P67" i="21"/>
  <c r="T47" i="21"/>
  <c r="S53" i="21"/>
  <c r="Q67" i="21"/>
  <c r="U67" i="21" s="1"/>
  <c r="Q73" i="21"/>
  <c r="E67" i="21"/>
  <c r="P59" i="21"/>
  <c r="Q59" i="21"/>
  <c r="T98" i="21"/>
  <c r="T100" i="21"/>
  <c r="T110" i="21"/>
  <c r="P67" i="20"/>
  <c r="E73" i="20"/>
  <c r="P53" i="20"/>
  <c r="E67" i="20"/>
  <c r="Q53" i="20"/>
  <c r="Q67" i="20"/>
  <c r="U57" i="20"/>
  <c r="U105" i="20"/>
  <c r="T98" i="20"/>
  <c r="U103" i="20"/>
  <c r="T110" i="20"/>
  <c r="U108" i="20"/>
  <c r="E53" i="19"/>
  <c r="Q67" i="19"/>
  <c r="U97" i="19"/>
  <c r="E73" i="18"/>
  <c r="Q53" i="18"/>
  <c r="T47" i="18"/>
  <c r="P59" i="18"/>
  <c r="E67" i="18"/>
  <c r="Q59" i="18"/>
  <c r="P73" i="18"/>
  <c r="T73" i="18" s="1"/>
  <c r="T58" i="18"/>
  <c r="P67" i="18"/>
  <c r="Q67" i="18"/>
  <c r="U67" i="18" s="1"/>
  <c r="U57" i="18"/>
  <c r="R67" i="18"/>
  <c r="U109" i="18"/>
  <c r="E80" i="18"/>
  <c r="E73" i="17"/>
  <c r="Q73" i="17"/>
  <c r="R67" i="17"/>
  <c r="S59" i="17"/>
  <c r="T99" i="17"/>
  <c r="T111" i="17"/>
  <c r="E53" i="16"/>
  <c r="E67" i="16"/>
  <c r="P73" i="16"/>
  <c r="T73" i="16" s="1"/>
  <c r="S96" i="16"/>
  <c r="T110" i="16"/>
  <c r="T103" i="16"/>
  <c r="U108" i="16"/>
  <c r="P53" i="15"/>
  <c r="P59" i="15"/>
  <c r="Q59" i="15"/>
  <c r="R67" i="15"/>
  <c r="T102" i="15"/>
  <c r="P53" i="14"/>
  <c r="R53" i="14"/>
  <c r="E73" i="14"/>
  <c r="P73" i="14"/>
  <c r="P59" i="14"/>
  <c r="Q73" i="14"/>
  <c r="Q59" i="14"/>
  <c r="T58" i="14"/>
  <c r="P67" i="14"/>
  <c r="Q67" i="14"/>
  <c r="U67" i="14" s="1"/>
  <c r="R67" i="14"/>
  <c r="T97" i="14"/>
  <c r="U99" i="14"/>
  <c r="E73" i="13"/>
  <c r="T47" i="13"/>
  <c r="P53" i="13"/>
  <c r="P73" i="13"/>
  <c r="U58" i="13"/>
  <c r="Q73" i="13"/>
  <c r="U73" i="13" s="1"/>
  <c r="T57" i="13"/>
  <c r="R73" i="13"/>
  <c r="S73" i="13"/>
  <c r="T104" i="13"/>
  <c r="S67" i="12"/>
  <c r="E53" i="12"/>
  <c r="R73" i="12"/>
  <c r="E59" i="12"/>
  <c r="E67" i="12"/>
  <c r="S73" i="12"/>
  <c r="E73" i="12"/>
  <c r="U57" i="12"/>
  <c r="R96" i="12"/>
  <c r="T98" i="12"/>
  <c r="T100" i="12"/>
  <c r="U102" i="12"/>
  <c r="T107" i="12"/>
  <c r="P53" i="11"/>
  <c r="Q53" i="11"/>
  <c r="E67" i="11"/>
  <c r="E53" i="11"/>
  <c r="Q73" i="11"/>
  <c r="U73" i="11" s="1"/>
  <c r="Q67" i="11"/>
  <c r="U67" i="11" s="1"/>
  <c r="R73" i="11"/>
  <c r="E73" i="11"/>
  <c r="U100" i="11"/>
  <c r="P53" i="10"/>
  <c r="P59" i="10"/>
  <c r="Q73" i="10"/>
  <c r="Q59" i="10"/>
  <c r="P67" i="10"/>
  <c r="S73" i="10"/>
  <c r="T58" i="10"/>
  <c r="E59" i="10"/>
  <c r="U59" i="10" s="1"/>
  <c r="S67" i="10"/>
  <c r="U57" i="10"/>
  <c r="U99" i="10"/>
  <c r="T109" i="10"/>
  <c r="U107" i="10"/>
  <c r="U105" i="10"/>
  <c r="P67" i="9"/>
  <c r="E53" i="9"/>
  <c r="P53" i="9"/>
  <c r="Q73" i="9"/>
  <c r="Q67" i="9"/>
  <c r="U67" i="9" s="1"/>
  <c r="E67" i="9"/>
  <c r="P73" i="9"/>
  <c r="T73" i="9" s="1"/>
  <c r="U58" i="9"/>
  <c r="E59" i="9"/>
  <c r="R73" i="9"/>
  <c r="T97" i="9"/>
  <c r="R96" i="9"/>
  <c r="S96" i="9"/>
  <c r="T109" i="9"/>
  <c r="T111" i="9"/>
  <c r="U107" i="9"/>
  <c r="E67" i="8"/>
  <c r="U47" i="8"/>
  <c r="E59" i="8"/>
  <c r="P59" i="8"/>
  <c r="P67" i="8"/>
  <c r="Q59" i="8"/>
  <c r="R67" i="8"/>
  <c r="P73" i="8"/>
  <c r="T73" i="8" s="1"/>
  <c r="T108" i="8"/>
  <c r="T99" i="8"/>
  <c r="U97" i="8"/>
  <c r="T111" i="8"/>
  <c r="M113" i="8"/>
  <c r="S113" i="8" s="1"/>
  <c r="E80" i="8"/>
  <c r="P73" i="7"/>
  <c r="T73" i="7" s="1"/>
  <c r="P59" i="7"/>
  <c r="Q73" i="7"/>
  <c r="P67" i="7"/>
  <c r="T67" i="7" s="1"/>
  <c r="R67" i="7"/>
  <c r="Q59" i="7"/>
  <c r="U98" i="7"/>
  <c r="E53" i="6"/>
  <c r="E73" i="6"/>
  <c r="E67" i="6"/>
  <c r="P73" i="6"/>
  <c r="T73" i="6" s="1"/>
  <c r="Q59" i="6"/>
  <c r="Q73" i="6"/>
  <c r="U106" i="6"/>
  <c r="U111" i="6"/>
  <c r="T102" i="6"/>
  <c r="T100" i="6"/>
  <c r="Q73" i="5"/>
  <c r="E67" i="5"/>
  <c r="T47" i="5"/>
  <c r="Q59" i="5"/>
  <c r="U58" i="5"/>
  <c r="P73" i="5"/>
  <c r="Q67" i="5"/>
  <c r="U67" i="5" s="1"/>
  <c r="R67" i="5"/>
  <c r="R96" i="5"/>
  <c r="S96" i="5"/>
  <c r="T105" i="5"/>
  <c r="T101" i="5"/>
  <c r="U110" i="5"/>
  <c r="T108" i="5"/>
  <c r="P53" i="4"/>
  <c r="T53" i="4" s="1"/>
  <c r="E67" i="4"/>
  <c r="Q67" i="4"/>
  <c r="E73" i="4"/>
  <c r="Q73" i="4"/>
  <c r="U73" i="4" s="1"/>
  <c r="T111" i="4"/>
  <c r="T105" i="4"/>
  <c r="T107" i="4"/>
  <c r="U101" i="4"/>
  <c r="E53" i="3"/>
  <c r="E67" i="3"/>
  <c r="U57" i="3"/>
  <c r="E73" i="3"/>
  <c r="Q67" i="3"/>
  <c r="P59" i="3"/>
  <c r="P73" i="3"/>
  <c r="T73" i="3" s="1"/>
  <c r="U98" i="3"/>
  <c r="T103" i="3"/>
  <c r="U101" i="3"/>
  <c r="E80" i="3"/>
  <c r="T47" i="2"/>
  <c r="Q73" i="2"/>
  <c r="Q59" i="2"/>
  <c r="S73" i="2"/>
  <c r="U58" i="2"/>
  <c r="P67" i="2"/>
  <c r="T67" i="2" s="1"/>
  <c r="E73" i="2"/>
  <c r="R67" i="2"/>
  <c r="T110" i="2"/>
  <c r="S96" i="2"/>
  <c r="P53" i="1"/>
  <c r="S53" i="1"/>
  <c r="T57" i="1"/>
  <c r="E59" i="1"/>
  <c r="T59" i="1" s="1"/>
  <c r="R67" i="1"/>
  <c r="S73" i="1"/>
  <c r="Q59" i="1"/>
  <c r="U102" i="1"/>
  <c r="U100" i="1"/>
  <c r="T107" i="1"/>
  <c r="T105" i="1"/>
  <c r="U10" i="8"/>
  <c r="T10" i="8"/>
  <c r="P53" i="2"/>
  <c r="U89" i="2"/>
  <c r="T89" i="2"/>
  <c r="U23" i="3"/>
  <c r="T23" i="3"/>
  <c r="Q33" i="3"/>
  <c r="U33" i="3" s="1"/>
  <c r="T40" i="3"/>
  <c r="U40" i="3"/>
  <c r="U35" i="3"/>
  <c r="T35" i="3"/>
  <c r="P67" i="3"/>
  <c r="T33" i="4"/>
  <c r="U38" i="4"/>
  <c r="T38" i="4"/>
  <c r="P15" i="5"/>
  <c r="T15" i="5" s="1"/>
  <c r="U43" i="5"/>
  <c r="T43" i="5"/>
  <c r="U59" i="5"/>
  <c r="T59" i="5"/>
  <c r="P67" i="5"/>
  <c r="T67" i="5" s="1"/>
  <c r="T30" i="6"/>
  <c r="U24" i="9"/>
  <c r="T48" i="13"/>
  <c r="U48" i="13"/>
  <c r="P30" i="1"/>
  <c r="T30" i="1" s="1"/>
  <c r="Q53" i="1"/>
  <c r="S66" i="1"/>
  <c r="P24" i="1"/>
  <c r="U28" i="1"/>
  <c r="T28" i="1"/>
  <c r="Q30" i="1"/>
  <c r="U30" i="1" s="1"/>
  <c r="U32" i="1"/>
  <c r="T32" i="1"/>
  <c r="U48" i="1"/>
  <c r="T48" i="1"/>
  <c r="U94" i="1"/>
  <c r="T94" i="1"/>
  <c r="T24" i="2"/>
  <c r="U33" i="2"/>
  <c r="U39" i="2"/>
  <c r="T39" i="2"/>
  <c r="U51" i="2"/>
  <c r="T51" i="2"/>
  <c r="Q53" i="2"/>
  <c r="U55" i="2"/>
  <c r="T55" i="2"/>
  <c r="P24" i="3"/>
  <c r="R71" i="3"/>
  <c r="U18" i="4"/>
  <c r="T18" i="4"/>
  <c r="Q30" i="4"/>
  <c r="U24" i="5"/>
  <c r="T24" i="5"/>
  <c r="Q15" i="6"/>
  <c r="P24" i="7"/>
  <c r="T24" i="7" s="1"/>
  <c r="Q67" i="7"/>
  <c r="Q24" i="1"/>
  <c r="R30" i="1"/>
  <c r="P33" i="1"/>
  <c r="U36" i="1"/>
  <c r="T36" i="1"/>
  <c r="P67" i="1"/>
  <c r="U30" i="2"/>
  <c r="T30" i="2"/>
  <c r="P40" i="2"/>
  <c r="U53" i="2"/>
  <c r="T53" i="2"/>
  <c r="U43" i="2"/>
  <c r="T43" i="2"/>
  <c r="U47" i="3"/>
  <c r="T47" i="3"/>
  <c r="Q59" i="3"/>
  <c r="R67" i="3"/>
  <c r="U14" i="4"/>
  <c r="T14" i="4"/>
  <c r="P67" i="4"/>
  <c r="T67" i="4" s="1"/>
  <c r="U59" i="6"/>
  <c r="T59" i="6"/>
  <c r="P33" i="11"/>
  <c r="T33" i="11" s="1"/>
  <c r="T28" i="13"/>
  <c r="U28" i="13"/>
  <c r="S30" i="1"/>
  <c r="Q33" i="1"/>
  <c r="U33" i="1" s="1"/>
  <c r="U59" i="1"/>
  <c r="U65" i="1"/>
  <c r="T65" i="1"/>
  <c r="Q67" i="1"/>
  <c r="U67" i="1" s="1"/>
  <c r="U20" i="2"/>
  <c r="T20" i="2"/>
  <c r="Q40" i="2"/>
  <c r="U92" i="3"/>
  <c r="T92" i="3"/>
  <c r="Q53" i="4"/>
  <c r="Q40" i="5"/>
  <c r="U73" i="6"/>
  <c r="U67" i="6"/>
  <c r="U15" i="6"/>
  <c r="T67" i="6"/>
  <c r="T15" i="6"/>
  <c r="U9" i="6"/>
  <c r="T9" i="6"/>
  <c r="S15" i="6"/>
  <c r="U39" i="8"/>
  <c r="T39" i="8"/>
  <c r="U51" i="10"/>
  <c r="T51" i="10"/>
  <c r="U12" i="12"/>
  <c r="T12" i="12"/>
  <c r="U59" i="16"/>
  <c r="T59" i="16"/>
  <c r="U13" i="1"/>
  <c r="T13" i="1"/>
  <c r="U17" i="1"/>
  <c r="T17" i="1"/>
  <c r="U93" i="1"/>
  <c r="T93" i="1"/>
  <c r="T33" i="3"/>
  <c r="U30" i="4"/>
  <c r="T30" i="4"/>
  <c r="U20" i="5"/>
  <c r="T20" i="5"/>
  <c r="U48" i="7"/>
  <c r="T48" i="7"/>
  <c r="U59" i="7"/>
  <c r="T59" i="7"/>
  <c r="T24" i="1"/>
  <c r="U59" i="3"/>
  <c r="T59" i="3"/>
  <c r="U24" i="4"/>
  <c r="T24" i="4"/>
  <c r="U47" i="4"/>
  <c r="T47" i="4"/>
  <c r="U24" i="7"/>
  <c r="U30" i="7"/>
  <c r="T30" i="7"/>
  <c r="T33" i="8"/>
  <c r="U19" i="10"/>
  <c r="T19" i="10"/>
  <c r="S72" i="10"/>
  <c r="Q72" i="10"/>
  <c r="U59" i="12"/>
  <c r="T59" i="12"/>
  <c r="T44" i="15"/>
  <c r="U44" i="15"/>
  <c r="U29" i="1"/>
  <c r="T29" i="1"/>
  <c r="T33" i="1"/>
  <c r="U49" i="1"/>
  <c r="T49" i="1"/>
  <c r="U64" i="1"/>
  <c r="T64" i="1"/>
  <c r="P73" i="1"/>
  <c r="T73" i="1" s="1"/>
  <c r="U19" i="2"/>
  <c r="T19" i="2"/>
  <c r="Q24" i="2"/>
  <c r="U24" i="2" s="1"/>
  <c r="U52" i="2"/>
  <c r="T52" i="2"/>
  <c r="U56" i="2"/>
  <c r="T56" i="2"/>
  <c r="U24" i="3"/>
  <c r="T24" i="3"/>
  <c r="U63" i="3"/>
  <c r="T63" i="3"/>
  <c r="U70" i="3"/>
  <c r="T70" i="3"/>
  <c r="P33" i="5"/>
  <c r="U90" i="5"/>
  <c r="T90" i="5"/>
  <c r="P24" i="6"/>
  <c r="U45" i="6"/>
  <c r="T45" i="6"/>
  <c r="T29" i="7"/>
  <c r="U29" i="7"/>
  <c r="U58" i="7"/>
  <c r="T58" i="7"/>
  <c r="U46" i="8"/>
  <c r="T46" i="8"/>
  <c r="U59" i="8"/>
  <c r="T59" i="8"/>
  <c r="U12" i="1"/>
  <c r="T12" i="1"/>
  <c r="U37" i="1"/>
  <c r="T37" i="1"/>
  <c r="P59" i="1"/>
  <c r="R66" i="1"/>
  <c r="Q71" i="1"/>
  <c r="Q73" i="1"/>
  <c r="U73" i="1" s="1"/>
  <c r="Q15" i="2"/>
  <c r="U44" i="2"/>
  <c r="T44" i="2"/>
  <c r="P66" i="2"/>
  <c r="T66" i="2" s="1"/>
  <c r="Q67" i="2"/>
  <c r="U67" i="2" s="1"/>
  <c r="Q72" i="2"/>
  <c r="U11" i="3"/>
  <c r="T11" i="3"/>
  <c r="U27" i="3"/>
  <c r="T27" i="3"/>
  <c r="P71" i="3"/>
  <c r="P53" i="5"/>
  <c r="T53" i="5" s="1"/>
  <c r="U22" i="6"/>
  <c r="T22" i="6"/>
  <c r="Q53" i="6"/>
  <c r="U53" i="6" s="1"/>
  <c r="T53" i="7"/>
  <c r="U43" i="7"/>
  <c r="T43" i="7"/>
  <c r="U91" i="7"/>
  <c r="T91" i="7"/>
  <c r="U22" i="8"/>
  <c r="T22" i="8"/>
  <c r="U72" i="3"/>
  <c r="T72" i="3"/>
  <c r="U71" i="3"/>
  <c r="T71" i="3"/>
  <c r="U38" i="7"/>
  <c r="T38" i="7"/>
  <c r="U11" i="9"/>
  <c r="T11" i="9"/>
  <c r="U66" i="3"/>
  <c r="T66" i="3"/>
  <c r="P33" i="6"/>
  <c r="T33" i="6" s="1"/>
  <c r="T14" i="1"/>
  <c r="T42" i="1"/>
  <c r="U66" i="1"/>
  <c r="T66" i="1"/>
  <c r="T21" i="2"/>
  <c r="T45" i="2"/>
  <c r="T90" i="2"/>
  <c r="T12" i="3"/>
  <c r="T28" i="3"/>
  <c r="T32" i="3"/>
  <c r="T36" i="3"/>
  <c r="T53" i="3"/>
  <c r="T48" i="3"/>
  <c r="T64" i="3"/>
  <c r="T93" i="3"/>
  <c r="T19" i="4"/>
  <c r="T39" i="4"/>
  <c r="Q40" i="4"/>
  <c r="U40" i="4" s="1"/>
  <c r="T42" i="4"/>
  <c r="T48" i="4"/>
  <c r="T56" i="4"/>
  <c r="T90" i="4"/>
  <c r="T11" i="5"/>
  <c r="T21" i="5"/>
  <c r="T28" i="5"/>
  <c r="T32" i="5"/>
  <c r="U44" i="5"/>
  <c r="T48" i="5"/>
  <c r="T57" i="5"/>
  <c r="T10" i="6"/>
  <c r="U17" i="6"/>
  <c r="U23" i="6"/>
  <c r="T46" i="6"/>
  <c r="T64" i="6"/>
  <c r="Q71" i="6"/>
  <c r="Q15" i="7"/>
  <c r="U18" i="7"/>
  <c r="T18" i="7"/>
  <c r="Q30" i="7"/>
  <c r="U49" i="7"/>
  <c r="Q53" i="7"/>
  <c r="U53" i="7" s="1"/>
  <c r="T51" i="8"/>
  <c r="Q67" i="8"/>
  <c r="U67" i="8" s="1"/>
  <c r="P72" i="8"/>
  <c r="Q15" i="9"/>
  <c r="P24" i="9"/>
  <c r="U27" i="9"/>
  <c r="T27" i="9"/>
  <c r="Q33" i="9"/>
  <c r="U33" i="9" s="1"/>
  <c r="U40" i="9"/>
  <c r="T40" i="9"/>
  <c r="U35" i="9"/>
  <c r="T35" i="9"/>
  <c r="U46" i="9"/>
  <c r="U62" i="9"/>
  <c r="Q15" i="10"/>
  <c r="U15" i="10" s="1"/>
  <c r="T37" i="10"/>
  <c r="U37" i="10"/>
  <c r="U39" i="11"/>
  <c r="T39" i="11"/>
  <c r="U53" i="11"/>
  <c r="T53" i="11"/>
  <c r="U43" i="11"/>
  <c r="T43" i="11"/>
  <c r="P66" i="11"/>
  <c r="U94" i="11"/>
  <c r="T94" i="11"/>
  <c r="T39" i="12"/>
  <c r="U39" i="12"/>
  <c r="T63" i="12"/>
  <c r="U63" i="12"/>
  <c r="T92" i="12"/>
  <c r="U92" i="12"/>
  <c r="Q15" i="13"/>
  <c r="U15" i="13" s="1"/>
  <c r="U59" i="13"/>
  <c r="T59" i="13"/>
  <c r="U18" i="14"/>
  <c r="T18" i="14"/>
  <c r="T67" i="15"/>
  <c r="U73" i="15"/>
  <c r="U15" i="15"/>
  <c r="U9" i="15"/>
  <c r="T9" i="15"/>
  <c r="U22" i="15"/>
  <c r="T22" i="15"/>
  <c r="P24" i="15"/>
  <c r="U12" i="17"/>
  <c r="T12" i="17"/>
  <c r="T64" i="21"/>
  <c r="U64" i="21"/>
  <c r="U57" i="8"/>
  <c r="T57" i="8"/>
  <c r="U66" i="8"/>
  <c r="T66" i="8"/>
  <c r="U61" i="8"/>
  <c r="T61" i="8"/>
  <c r="U36" i="9"/>
  <c r="T36" i="9"/>
  <c r="U59" i="9"/>
  <c r="T59" i="9"/>
  <c r="T70" i="12"/>
  <c r="U70" i="12"/>
  <c r="U89" i="8"/>
  <c r="T89" i="8"/>
  <c r="U48" i="9"/>
  <c r="T48" i="9"/>
  <c r="T18" i="1"/>
  <c r="T50" i="1"/>
  <c r="T87" i="1"/>
  <c r="T9" i="2"/>
  <c r="T57" i="2"/>
  <c r="T61" i="2"/>
  <c r="U38" i="1"/>
  <c r="U40" i="2"/>
  <c r="T40" i="2"/>
  <c r="U67" i="4"/>
  <c r="U15" i="4"/>
  <c r="T73" i="4"/>
  <c r="T15" i="4"/>
  <c r="U59" i="4"/>
  <c r="T59" i="4"/>
  <c r="U66" i="4"/>
  <c r="T66" i="4"/>
  <c r="P40" i="5"/>
  <c r="Q30" i="6"/>
  <c r="U30" i="6" s="1"/>
  <c r="U40" i="6"/>
  <c r="T40" i="6"/>
  <c r="T35" i="6"/>
  <c r="R15" i="7"/>
  <c r="E33" i="7"/>
  <c r="U50" i="7"/>
  <c r="T50" i="7"/>
  <c r="P66" i="7"/>
  <c r="U24" i="8"/>
  <c r="T24" i="8"/>
  <c r="T44" i="8"/>
  <c r="U71" i="8"/>
  <c r="U72" i="8"/>
  <c r="T71" i="8"/>
  <c r="T72" i="8"/>
  <c r="U69" i="8"/>
  <c r="T69" i="8"/>
  <c r="Q72" i="8"/>
  <c r="Q24" i="9"/>
  <c r="U30" i="9"/>
  <c r="T30" i="9"/>
  <c r="R33" i="9"/>
  <c r="U47" i="9"/>
  <c r="T47" i="9"/>
  <c r="P59" i="9"/>
  <c r="U63" i="9"/>
  <c r="T63" i="9"/>
  <c r="R15" i="10"/>
  <c r="P66" i="10"/>
  <c r="P72" i="10"/>
  <c r="U90" i="10"/>
  <c r="T90" i="10"/>
  <c r="U30" i="11"/>
  <c r="T30" i="11"/>
  <c r="U59" i="11"/>
  <c r="T59" i="11"/>
  <c r="Q66" i="11"/>
  <c r="T10" i="13"/>
  <c r="U10" i="13"/>
  <c r="U92" i="13"/>
  <c r="T92" i="13"/>
  <c r="T13" i="14"/>
  <c r="U13" i="14"/>
  <c r="T65" i="14"/>
  <c r="U65" i="14"/>
  <c r="Q73" i="15"/>
  <c r="S73" i="15"/>
  <c r="U91" i="16"/>
  <c r="T91" i="16"/>
  <c r="T63" i="17"/>
  <c r="U63" i="17"/>
  <c r="U70" i="6"/>
  <c r="T70" i="6"/>
  <c r="U14" i="7"/>
  <c r="T14" i="7"/>
  <c r="U15" i="5"/>
  <c r="T73" i="5"/>
  <c r="U73" i="5"/>
  <c r="P72" i="6"/>
  <c r="U26" i="8"/>
  <c r="T26" i="8"/>
  <c r="T67" i="1"/>
  <c r="U15" i="1"/>
  <c r="T15" i="1"/>
  <c r="U53" i="1"/>
  <c r="T53" i="1"/>
  <c r="U71" i="2"/>
  <c r="T71" i="2"/>
  <c r="U72" i="2"/>
  <c r="T72" i="2"/>
  <c r="T88" i="2"/>
  <c r="T10" i="3"/>
  <c r="T22" i="3"/>
  <c r="T26" i="3"/>
  <c r="T46" i="3"/>
  <c r="T58" i="3"/>
  <c r="T62" i="3"/>
  <c r="T69" i="3"/>
  <c r="T91" i="3"/>
  <c r="T13" i="4"/>
  <c r="T17" i="4"/>
  <c r="T29" i="4"/>
  <c r="T37" i="4"/>
  <c r="U53" i="4"/>
  <c r="T43" i="4"/>
  <c r="U55" i="4"/>
  <c r="T65" i="4"/>
  <c r="T89" i="4"/>
  <c r="U10" i="5"/>
  <c r="T19" i="5"/>
  <c r="T27" i="5"/>
  <c r="T39" i="5"/>
  <c r="T42" i="5"/>
  <c r="U56" i="5"/>
  <c r="U62" i="5"/>
  <c r="U72" i="5"/>
  <c r="T72" i="5"/>
  <c r="U71" i="5"/>
  <c r="T71" i="5"/>
  <c r="T69" i="5"/>
  <c r="T21" i="6"/>
  <c r="U29" i="6"/>
  <c r="U37" i="6"/>
  <c r="U63" i="6"/>
  <c r="E72" i="6"/>
  <c r="U91" i="6"/>
  <c r="T19" i="7"/>
  <c r="T28" i="7"/>
  <c r="T44" i="7"/>
  <c r="Q66" i="7"/>
  <c r="U53" i="8"/>
  <c r="T53" i="8"/>
  <c r="U58" i="8"/>
  <c r="T58" i="8"/>
  <c r="U62" i="8"/>
  <c r="T62" i="8"/>
  <c r="S67" i="8"/>
  <c r="Q71" i="8"/>
  <c r="R72" i="8"/>
  <c r="E73" i="8"/>
  <c r="U12" i="9"/>
  <c r="T12" i="9"/>
  <c r="Q59" i="9"/>
  <c r="U24" i="10"/>
  <c r="T24" i="10"/>
  <c r="U29" i="10"/>
  <c r="E67" i="10"/>
  <c r="P71" i="10"/>
  <c r="U10" i="11"/>
  <c r="T10" i="11"/>
  <c r="T89" i="11"/>
  <c r="U89" i="11"/>
  <c r="T21" i="12"/>
  <c r="U21" i="12"/>
  <c r="P73" i="12"/>
  <c r="T73" i="12" s="1"/>
  <c r="U87" i="14"/>
  <c r="T87" i="14"/>
  <c r="T52" i="15"/>
  <c r="U52" i="15"/>
  <c r="U57" i="15"/>
  <c r="T57" i="15"/>
  <c r="U66" i="15"/>
  <c r="T66" i="15"/>
  <c r="U61" i="15"/>
  <c r="T61" i="15"/>
  <c r="U24" i="16"/>
  <c r="T24" i="16"/>
  <c r="U91" i="17"/>
  <c r="T91" i="17"/>
  <c r="U17" i="18"/>
  <c r="T17" i="18"/>
  <c r="U20" i="18"/>
  <c r="T20" i="18"/>
  <c r="E72" i="19"/>
  <c r="U24" i="20"/>
  <c r="U67" i="3"/>
  <c r="T67" i="3"/>
  <c r="U73" i="3"/>
  <c r="T15" i="3"/>
  <c r="U15" i="3"/>
  <c r="U73" i="2"/>
  <c r="U15" i="2"/>
  <c r="T73" i="2"/>
  <c r="U59" i="2"/>
  <c r="T59" i="2"/>
  <c r="U66" i="2"/>
  <c r="T9" i="3"/>
  <c r="U30" i="3"/>
  <c r="T30" i="3"/>
  <c r="T61" i="3"/>
  <c r="U69" i="3"/>
  <c r="T52" i="4"/>
  <c r="R53" i="4"/>
  <c r="T9" i="5"/>
  <c r="U30" i="5"/>
  <c r="T30" i="5"/>
  <c r="U33" i="5"/>
  <c r="T33" i="5"/>
  <c r="Q53" i="5"/>
  <c r="U53" i="5" s="1"/>
  <c r="U89" i="5"/>
  <c r="U13" i="6"/>
  <c r="U24" i="6"/>
  <c r="T24" i="6"/>
  <c r="S30" i="6"/>
  <c r="U32" i="6"/>
  <c r="U33" i="6"/>
  <c r="U49" i="6"/>
  <c r="P59" i="6"/>
  <c r="U92" i="6"/>
  <c r="T92" i="6"/>
  <c r="T20" i="7"/>
  <c r="T51" i="7"/>
  <c r="U65" i="7"/>
  <c r="E40" i="8"/>
  <c r="U90" i="8"/>
  <c r="T90" i="8"/>
  <c r="U70" i="9"/>
  <c r="T70" i="9"/>
  <c r="P72" i="9"/>
  <c r="U93" i="9"/>
  <c r="T93" i="9"/>
  <c r="E30" i="10"/>
  <c r="U36" i="10"/>
  <c r="T36" i="10"/>
  <c r="U45" i="10"/>
  <c r="T45" i="10"/>
  <c r="Q71" i="10"/>
  <c r="Q40" i="11"/>
  <c r="U40" i="11" s="1"/>
  <c r="U42" i="11"/>
  <c r="T42" i="11"/>
  <c r="U49" i="11"/>
  <c r="T49" i="11"/>
  <c r="U65" i="11"/>
  <c r="P73" i="11"/>
  <c r="U93" i="11"/>
  <c r="T93" i="11"/>
  <c r="T33" i="12"/>
  <c r="Q53" i="12"/>
  <c r="T55" i="12"/>
  <c r="U55" i="12"/>
  <c r="T88" i="12"/>
  <c r="U88" i="12"/>
  <c r="U33" i="13"/>
  <c r="Q67" i="13"/>
  <c r="U67" i="13" s="1"/>
  <c r="U72" i="13"/>
  <c r="T72" i="13"/>
  <c r="U71" i="13"/>
  <c r="T71" i="13"/>
  <c r="T69" i="13"/>
  <c r="U69" i="13"/>
  <c r="U38" i="14"/>
  <c r="T38" i="14"/>
  <c r="U42" i="14"/>
  <c r="T42" i="14"/>
  <c r="T49" i="14"/>
  <c r="U49" i="14"/>
  <c r="T94" i="14"/>
  <c r="U94" i="14"/>
  <c r="T17" i="16"/>
  <c r="U17" i="16"/>
  <c r="U37" i="17"/>
  <c r="T37" i="17"/>
  <c r="U52" i="17"/>
  <c r="T52" i="17"/>
  <c r="U87" i="18"/>
  <c r="T87" i="18"/>
  <c r="U63" i="19"/>
  <c r="T63" i="19"/>
  <c r="U89" i="19"/>
  <c r="T89" i="19"/>
  <c r="U87" i="7"/>
  <c r="T87" i="7"/>
  <c r="U28" i="9"/>
  <c r="T28" i="9"/>
  <c r="U32" i="9"/>
  <c r="T32" i="9"/>
  <c r="U72" i="9"/>
  <c r="T72" i="9"/>
  <c r="U71" i="9"/>
  <c r="T71" i="9"/>
  <c r="T69" i="9"/>
  <c r="U14" i="10"/>
  <c r="T14" i="10"/>
  <c r="U40" i="10"/>
  <c r="T35" i="10"/>
  <c r="U57" i="11"/>
  <c r="T57" i="11"/>
  <c r="T88" i="11"/>
  <c r="U88" i="11"/>
  <c r="T18" i="17"/>
  <c r="U18" i="17"/>
  <c r="U27" i="17"/>
  <c r="T27" i="17"/>
  <c r="T29" i="23"/>
  <c r="U29" i="23"/>
  <c r="T47" i="23"/>
  <c r="U47" i="23"/>
  <c r="U40" i="1"/>
  <c r="T40" i="1"/>
  <c r="T53" i="6"/>
  <c r="U72" i="7"/>
  <c r="T72" i="7"/>
  <c r="U71" i="7"/>
  <c r="T71" i="7"/>
  <c r="U23" i="9"/>
  <c r="T23" i="9"/>
  <c r="U64" i="9"/>
  <c r="T64" i="9"/>
  <c r="Q66" i="9"/>
  <c r="U92" i="9"/>
  <c r="T92" i="9"/>
  <c r="Q53" i="10"/>
  <c r="U53" i="10" s="1"/>
  <c r="U55" i="10"/>
  <c r="T55" i="10"/>
  <c r="U91" i="10"/>
  <c r="T91" i="10"/>
  <c r="Q24" i="11"/>
  <c r="U48" i="11"/>
  <c r="T48" i="11"/>
  <c r="T14" i="13"/>
  <c r="U14" i="13"/>
  <c r="T18" i="13"/>
  <c r="U18" i="13"/>
  <c r="T30" i="13"/>
  <c r="T38" i="13"/>
  <c r="U38" i="13"/>
  <c r="U64" i="13"/>
  <c r="T64" i="13"/>
  <c r="Q66" i="13"/>
  <c r="U14" i="14"/>
  <c r="T14" i="14"/>
  <c r="T29" i="14"/>
  <c r="U29" i="14"/>
  <c r="T37" i="14"/>
  <c r="U37" i="14"/>
  <c r="U39" i="23"/>
  <c r="T39" i="23"/>
  <c r="T43" i="1"/>
  <c r="U72" i="1"/>
  <c r="T72" i="1"/>
  <c r="U71" i="1"/>
  <c r="T71" i="1"/>
  <c r="U35" i="2"/>
  <c r="T69" i="2"/>
  <c r="U9" i="4"/>
  <c r="T40" i="4"/>
  <c r="U43" i="4"/>
  <c r="U61" i="4"/>
  <c r="U22" i="5"/>
  <c r="U66" i="5"/>
  <c r="T66" i="5"/>
  <c r="U61" i="5"/>
  <c r="U69" i="5"/>
  <c r="U91" i="5"/>
  <c r="U11" i="6"/>
  <c r="Q24" i="6"/>
  <c r="U47" i="6"/>
  <c r="U66" i="6"/>
  <c r="T66" i="6"/>
  <c r="U71" i="6"/>
  <c r="T71" i="6"/>
  <c r="U72" i="6"/>
  <c r="T72" i="6"/>
  <c r="T69" i="6"/>
  <c r="U17" i="7"/>
  <c r="P30" i="7"/>
  <c r="T39" i="7"/>
  <c r="U42" i="7"/>
  <c r="T42" i="7"/>
  <c r="T55" i="7"/>
  <c r="T88" i="7"/>
  <c r="U15" i="8"/>
  <c r="T15" i="8"/>
  <c r="T67" i="8"/>
  <c r="U9" i="8"/>
  <c r="T9" i="8"/>
  <c r="U21" i="8"/>
  <c r="T21" i="8"/>
  <c r="U30" i="8"/>
  <c r="T30" i="8"/>
  <c r="P40" i="8"/>
  <c r="T40" i="8" s="1"/>
  <c r="T43" i="8"/>
  <c r="U45" i="8"/>
  <c r="T45" i="8"/>
  <c r="U52" i="8"/>
  <c r="Q73" i="8"/>
  <c r="U73" i="8" s="1"/>
  <c r="U26" i="9"/>
  <c r="P33" i="9"/>
  <c r="T33" i="9" s="1"/>
  <c r="R71" i="9"/>
  <c r="P15" i="10"/>
  <c r="T15" i="10" s="1"/>
  <c r="U18" i="10"/>
  <c r="T18" i="10"/>
  <c r="P30" i="10"/>
  <c r="E33" i="10"/>
  <c r="T53" i="10"/>
  <c r="T43" i="10"/>
  <c r="U50" i="10"/>
  <c r="T50" i="10"/>
  <c r="T65" i="10"/>
  <c r="U65" i="10"/>
  <c r="Q67" i="10"/>
  <c r="U67" i="10" s="1"/>
  <c r="U21" i="11"/>
  <c r="T21" i="11"/>
  <c r="U38" i="11"/>
  <c r="P67" i="11"/>
  <c r="T67" i="11" s="1"/>
  <c r="U22" i="12"/>
  <c r="T22" i="12"/>
  <c r="U26" i="12"/>
  <c r="T26" i="12"/>
  <c r="Q33" i="12"/>
  <c r="U33" i="12" s="1"/>
  <c r="T45" i="12"/>
  <c r="U45" i="12"/>
  <c r="Q67" i="12"/>
  <c r="U67" i="12" s="1"/>
  <c r="Q71" i="12"/>
  <c r="T22" i="13"/>
  <c r="U22" i="13"/>
  <c r="U40" i="13"/>
  <c r="T40" i="13"/>
  <c r="U35" i="13"/>
  <c r="T35" i="13"/>
  <c r="P15" i="15"/>
  <c r="T15" i="15" s="1"/>
  <c r="T87" i="15"/>
  <c r="U87" i="15"/>
  <c r="U94" i="15"/>
  <c r="T94" i="15"/>
  <c r="U48" i="16"/>
  <c r="T48" i="16"/>
  <c r="T50" i="18"/>
  <c r="U50" i="18"/>
  <c r="T91" i="8"/>
  <c r="T13" i="9"/>
  <c r="T17" i="9"/>
  <c r="T29" i="9"/>
  <c r="T37" i="9"/>
  <c r="T49" i="9"/>
  <c r="T65" i="9"/>
  <c r="T94" i="9"/>
  <c r="T20" i="10"/>
  <c r="T46" i="10"/>
  <c r="T92" i="10"/>
  <c r="T12" i="11"/>
  <c r="T22" i="11"/>
  <c r="T26" i="11"/>
  <c r="U33" i="11"/>
  <c r="U44" i="11"/>
  <c r="T50" i="11"/>
  <c r="T58" i="11"/>
  <c r="T9" i="12"/>
  <c r="T11" i="12"/>
  <c r="U11" i="12"/>
  <c r="U24" i="12"/>
  <c r="T24" i="12"/>
  <c r="T47" i="12"/>
  <c r="U47" i="12"/>
  <c r="T56" i="12"/>
  <c r="T89" i="12"/>
  <c r="T11" i="13"/>
  <c r="T23" i="13"/>
  <c r="T42" i="13"/>
  <c r="U42" i="13"/>
  <c r="U62" i="13"/>
  <c r="U33" i="14"/>
  <c r="T33" i="14"/>
  <c r="U20" i="15"/>
  <c r="U46" i="15"/>
  <c r="T46" i="15"/>
  <c r="P71" i="15"/>
  <c r="T89" i="15"/>
  <c r="U89" i="15"/>
  <c r="U37" i="16"/>
  <c r="T37" i="16"/>
  <c r="U62" i="16"/>
  <c r="T62" i="16"/>
  <c r="U10" i="17"/>
  <c r="U23" i="17"/>
  <c r="T36" i="17"/>
  <c r="U36" i="17"/>
  <c r="U48" i="17"/>
  <c r="T48" i="17"/>
  <c r="Q53" i="17"/>
  <c r="U53" i="17" s="1"/>
  <c r="U72" i="17"/>
  <c r="T72" i="17"/>
  <c r="U71" i="17"/>
  <c r="T71" i="17"/>
  <c r="U69" i="17"/>
  <c r="T69" i="17"/>
  <c r="U44" i="18"/>
  <c r="T44" i="18"/>
  <c r="U47" i="19"/>
  <c r="T47" i="19"/>
  <c r="T58" i="19"/>
  <c r="U58" i="19"/>
  <c r="U58" i="20"/>
  <c r="T58" i="20"/>
  <c r="P73" i="20"/>
  <c r="T73" i="20" s="1"/>
  <c r="U24" i="22"/>
  <c r="T44" i="24"/>
  <c r="U44" i="24"/>
  <c r="T52" i="24"/>
  <c r="U52" i="24"/>
  <c r="U40" i="5"/>
  <c r="T40" i="5"/>
  <c r="U67" i="7"/>
  <c r="U73" i="7"/>
  <c r="U15" i="7"/>
  <c r="T15" i="7"/>
  <c r="U66" i="7"/>
  <c r="T66" i="7"/>
  <c r="U53" i="9"/>
  <c r="T53" i="9"/>
  <c r="P40" i="11"/>
  <c r="T40" i="11" s="1"/>
  <c r="T23" i="12"/>
  <c r="U23" i="12"/>
  <c r="U53" i="12"/>
  <c r="T53" i="12"/>
  <c r="T43" i="12"/>
  <c r="P59" i="13"/>
  <c r="U63" i="13"/>
  <c r="T63" i="13"/>
  <c r="U39" i="14"/>
  <c r="T39" i="14"/>
  <c r="T53" i="14"/>
  <c r="U43" i="14"/>
  <c r="T43" i="14"/>
  <c r="S53" i="14"/>
  <c r="U10" i="15"/>
  <c r="T10" i="15"/>
  <c r="U21" i="15"/>
  <c r="T21" i="15"/>
  <c r="Q71" i="15"/>
  <c r="U19" i="16"/>
  <c r="T19" i="16"/>
  <c r="Q24" i="16"/>
  <c r="P71" i="16"/>
  <c r="U11" i="17"/>
  <c r="T11" i="17"/>
  <c r="E24" i="17"/>
  <c r="U39" i="18"/>
  <c r="T39" i="18"/>
  <c r="T37" i="20"/>
  <c r="U37" i="20"/>
  <c r="U23" i="22"/>
  <c r="T23" i="22"/>
  <c r="U40" i="8"/>
  <c r="U73" i="10"/>
  <c r="T73" i="10"/>
  <c r="T67" i="10"/>
  <c r="P33" i="10"/>
  <c r="U66" i="10"/>
  <c r="T66" i="10"/>
  <c r="Q66" i="10"/>
  <c r="T10" i="12"/>
  <c r="T27" i="12"/>
  <c r="U27" i="12"/>
  <c r="E40" i="12"/>
  <c r="P53" i="12"/>
  <c r="Q59" i="12"/>
  <c r="P33" i="13"/>
  <c r="T33" i="13" s="1"/>
  <c r="T36" i="13"/>
  <c r="Q59" i="13"/>
  <c r="E30" i="14"/>
  <c r="U50" i="14"/>
  <c r="T50" i="14"/>
  <c r="U88" i="14"/>
  <c r="T88" i="14"/>
  <c r="U33" i="15"/>
  <c r="T33" i="15"/>
  <c r="E53" i="15"/>
  <c r="U59" i="15"/>
  <c r="T59" i="15"/>
  <c r="T27" i="16"/>
  <c r="U27" i="16"/>
  <c r="U30" i="16"/>
  <c r="T30" i="16"/>
  <c r="Q59" i="16"/>
  <c r="T28" i="17"/>
  <c r="U28" i="17"/>
  <c r="T33" i="17"/>
  <c r="Q40" i="17"/>
  <c r="U40" i="17" s="1"/>
  <c r="U59" i="17"/>
  <c r="T59" i="17"/>
  <c r="P73" i="17"/>
  <c r="T73" i="17" s="1"/>
  <c r="T92" i="17"/>
  <c r="U92" i="17"/>
  <c r="T14" i="18"/>
  <c r="U14" i="18"/>
  <c r="P24" i="18"/>
  <c r="P30" i="18"/>
  <c r="U33" i="18"/>
  <c r="T33" i="18"/>
  <c r="U59" i="18"/>
  <c r="T59" i="18"/>
  <c r="T65" i="18"/>
  <c r="U65" i="18"/>
  <c r="U24" i="19"/>
  <c r="T24" i="19"/>
  <c r="P53" i="21"/>
  <c r="T53" i="21" s="1"/>
  <c r="Q30" i="10"/>
  <c r="U24" i="11"/>
  <c r="T24" i="11"/>
  <c r="U66" i="11"/>
  <c r="T66" i="11"/>
  <c r="U61" i="11"/>
  <c r="U15" i="12"/>
  <c r="T15" i="12"/>
  <c r="T67" i="12"/>
  <c r="S33" i="12"/>
  <c r="U40" i="12"/>
  <c r="T40" i="12"/>
  <c r="T35" i="12"/>
  <c r="U35" i="12"/>
  <c r="U66" i="12"/>
  <c r="T66" i="12"/>
  <c r="T61" i="12"/>
  <c r="Q73" i="12"/>
  <c r="U73" i="12" s="1"/>
  <c r="U24" i="13"/>
  <c r="T24" i="13"/>
  <c r="U70" i="13"/>
  <c r="T70" i="13"/>
  <c r="P72" i="13"/>
  <c r="U93" i="13"/>
  <c r="T93" i="13"/>
  <c r="U19" i="14"/>
  <c r="T19" i="14"/>
  <c r="E66" i="14"/>
  <c r="U24" i="15"/>
  <c r="T24" i="15"/>
  <c r="P40" i="15"/>
  <c r="U45" i="15"/>
  <c r="T45" i="15"/>
  <c r="U58" i="15"/>
  <c r="T58" i="15"/>
  <c r="U62" i="15"/>
  <c r="T62" i="15"/>
  <c r="U88" i="15"/>
  <c r="T88" i="15"/>
  <c r="U67" i="16"/>
  <c r="U73" i="16"/>
  <c r="T15" i="16"/>
  <c r="T67" i="16"/>
  <c r="U9" i="16"/>
  <c r="T9" i="16"/>
  <c r="Q15" i="16"/>
  <c r="U15" i="16" s="1"/>
  <c r="U66" i="16"/>
  <c r="T66" i="16"/>
  <c r="U61" i="16"/>
  <c r="T61" i="16"/>
  <c r="R71" i="16"/>
  <c r="T92" i="16"/>
  <c r="U92" i="16"/>
  <c r="U27" i="18"/>
  <c r="T27" i="18"/>
  <c r="U55" i="18"/>
  <c r="T55" i="18"/>
  <c r="U92" i="18"/>
  <c r="T92" i="18"/>
  <c r="U23" i="19"/>
  <c r="T23" i="19"/>
  <c r="U36" i="19"/>
  <c r="T36" i="19"/>
  <c r="U71" i="4"/>
  <c r="U72" i="4"/>
  <c r="T71" i="4"/>
  <c r="T72" i="4"/>
  <c r="U35" i="5"/>
  <c r="U9" i="7"/>
  <c r="U40" i="7"/>
  <c r="T40" i="7"/>
  <c r="U61" i="7"/>
  <c r="T35" i="8"/>
  <c r="T67" i="9"/>
  <c r="U15" i="9"/>
  <c r="U73" i="9"/>
  <c r="T15" i="9"/>
  <c r="U43" i="9"/>
  <c r="U66" i="9"/>
  <c r="T66" i="9"/>
  <c r="T9" i="10"/>
  <c r="T38" i="10"/>
  <c r="T61" i="10"/>
  <c r="U71" i="10"/>
  <c r="T71" i="10"/>
  <c r="T72" i="10"/>
  <c r="E72" i="10"/>
  <c r="U15" i="11"/>
  <c r="T15" i="11"/>
  <c r="T73" i="11"/>
  <c r="U9" i="11"/>
  <c r="S72" i="11"/>
  <c r="U10" i="12"/>
  <c r="Q40" i="12"/>
  <c r="R67" i="12"/>
  <c r="U69" i="12"/>
  <c r="R15" i="13"/>
  <c r="T32" i="13"/>
  <c r="U36" i="13"/>
  <c r="R71" i="13"/>
  <c r="Q15" i="14"/>
  <c r="U15" i="14" s="1"/>
  <c r="Q30" i="14"/>
  <c r="U51" i="14"/>
  <c r="T51" i="14"/>
  <c r="Q53" i="14"/>
  <c r="U53" i="14" s="1"/>
  <c r="U55" i="14"/>
  <c r="T55" i="14"/>
  <c r="P66" i="14"/>
  <c r="S73" i="14"/>
  <c r="Q24" i="15"/>
  <c r="U26" i="15"/>
  <c r="T26" i="15"/>
  <c r="Q33" i="15"/>
  <c r="Q53" i="15"/>
  <c r="Q67" i="15"/>
  <c r="U67" i="15" s="1"/>
  <c r="U72" i="15"/>
  <c r="T72" i="15"/>
  <c r="T71" i="15"/>
  <c r="U71" i="15"/>
  <c r="U69" i="15"/>
  <c r="T69" i="15"/>
  <c r="Q72" i="15"/>
  <c r="E73" i="15"/>
  <c r="U28" i="16"/>
  <c r="T28" i="16"/>
  <c r="T47" i="16"/>
  <c r="U47" i="16"/>
  <c r="P53" i="16"/>
  <c r="U58" i="16"/>
  <c r="T58" i="16"/>
  <c r="P72" i="16"/>
  <c r="Q33" i="17"/>
  <c r="U33" i="17" s="1"/>
  <c r="U62" i="17"/>
  <c r="T62" i="17"/>
  <c r="E66" i="18"/>
  <c r="T59" i="19"/>
  <c r="U59" i="19"/>
  <c r="U59" i="20"/>
  <c r="T59" i="20"/>
  <c r="T14" i="21"/>
  <c r="U14" i="21"/>
  <c r="E33" i="21"/>
  <c r="Q30" i="24"/>
  <c r="U72" i="10"/>
  <c r="U72" i="11"/>
  <c r="T72" i="11"/>
  <c r="U71" i="11"/>
  <c r="T71" i="11"/>
  <c r="T46" i="12"/>
  <c r="T58" i="12"/>
  <c r="T62" i="12"/>
  <c r="T69" i="12"/>
  <c r="T91" i="12"/>
  <c r="T13" i="13"/>
  <c r="T17" i="13"/>
  <c r="T29" i="13"/>
  <c r="T37" i="13"/>
  <c r="T49" i="13"/>
  <c r="U50" i="13"/>
  <c r="T65" i="13"/>
  <c r="U87" i="13"/>
  <c r="T94" i="13"/>
  <c r="T20" i="14"/>
  <c r="U21" i="14"/>
  <c r="U40" i="14"/>
  <c r="T40" i="14"/>
  <c r="T44" i="14"/>
  <c r="U45" i="14"/>
  <c r="T52" i="14"/>
  <c r="T56" i="14"/>
  <c r="U57" i="14"/>
  <c r="U90" i="14"/>
  <c r="U12" i="15"/>
  <c r="U28" i="15"/>
  <c r="U32" i="15"/>
  <c r="U36" i="15"/>
  <c r="U48" i="15"/>
  <c r="U64" i="15"/>
  <c r="T10" i="16"/>
  <c r="T20" i="16"/>
  <c r="U21" i="16"/>
  <c r="U29" i="16"/>
  <c r="T39" i="16"/>
  <c r="U49" i="16"/>
  <c r="U63" i="16"/>
  <c r="U71" i="16"/>
  <c r="U72" i="16"/>
  <c r="T71" i="16"/>
  <c r="T72" i="16"/>
  <c r="E73" i="16"/>
  <c r="T13" i="17"/>
  <c r="T32" i="17"/>
  <c r="U44" i="17"/>
  <c r="U70" i="17"/>
  <c r="U24" i="18"/>
  <c r="T24" i="18"/>
  <c r="P66" i="18"/>
  <c r="S73" i="18"/>
  <c r="T22" i="19"/>
  <c r="U22" i="19"/>
  <c r="Q24" i="19"/>
  <c r="P59" i="19"/>
  <c r="T13" i="20"/>
  <c r="U13" i="20"/>
  <c r="P24" i="20"/>
  <c r="T24" i="20" s="1"/>
  <c r="Q59" i="20"/>
  <c r="U66" i="20"/>
  <c r="T66" i="20"/>
  <c r="T61" i="20"/>
  <c r="U61" i="20"/>
  <c r="U13" i="21"/>
  <c r="T13" i="21"/>
  <c r="T32" i="21"/>
  <c r="U32" i="21"/>
  <c r="U49" i="21"/>
  <c r="T49" i="21"/>
  <c r="T56" i="21"/>
  <c r="U56" i="21"/>
  <c r="U67" i="22"/>
  <c r="U15" i="22"/>
  <c r="T73" i="22"/>
  <c r="T15" i="22"/>
  <c r="T9" i="22"/>
  <c r="U9" i="22"/>
  <c r="P33" i="22"/>
  <c r="T33" i="22" s="1"/>
  <c r="U18" i="23"/>
  <c r="T18" i="23"/>
  <c r="P40" i="23"/>
  <c r="T40" i="23" s="1"/>
  <c r="U30" i="12"/>
  <c r="T30" i="12"/>
  <c r="U53" i="13"/>
  <c r="T53" i="13"/>
  <c r="U24" i="14"/>
  <c r="T24" i="14"/>
  <c r="U71" i="14"/>
  <c r="T71" i="14"/>
  <c r="U72" i="14"/>
  <c r="T72" i="14"/>
  <c r="U40" i="16"/>
  <c r="T40" i="16"/>
  <c r="T35" i="16"/>
  <c r="P59" i="16"/>
  <c r="P67" i="17"/>
  <c r="T67" i="17" s="1"/>
  <c r="P15" i="18"/>
  <c r="T15" i="18" s="1"/>
  <c r="U19" i="18"/>
  <c r="T19" i="18"/>
  <c r="Q40" i="18"/>
  <c r="U53" i="18"/>
  <c r="U43" i="18"/>
  <c r="T43" i="18"/>
  <c r="E73" i="19"/>
  <c r="T49" i="20"/>
  <c r="U49" i="20"/>
  <c r="U91" i="20"/>
  <c r="T91" i="20"/>
  <c r="P33" i="21"/>
  <c r="U70" i="22"/>
  <c r="T70" i="22"/>
  <c r="E80" i="15"/>
  <c r="U105" i="23"/>
  <c r="T105" i="23"/>
  <c r="U73" i="14"/>
  <c r="T67" i="14"/>
  <c r="T73" i="14"/>
  <c r="T15" i="14"/>
  <c r="U59" i="14"/>
  <c r="T59" i="14"/>
  <c r="U66" i="14"/>
  <c r="T66" i="14"/>
  <c r="U30" i="15"/>
  <c r="T30" i="15"/>
  <c r="P73" i="15"/>
  <c r="T73" i="15" s="1"/>
  <c r="U32" i="16"/>
  <c r="U33" i="16"/>
  <c r="T33" i="16"/>
  <c r="U53" i="16"/>
  <c r="T53" i="16"/>
  <c r="P24" i="17"/>
  <c r="U30" i="17"/>
  <c r="T30" i="17"/>
  <c r="P59" i="17"/>
  <c r="U64" i="17"/>
  <c r="T64" i="17"/>
  <c r="P66" i="17"/>
  <c r="Q67" i="17"/>
  <c r="U67" i="17" s="1"/>
  <c r="U93" i="17"/>
  <c r="T93" i="17"/>
  <c r="Q15" i="18"/>
  <c r="U15" i="18" s="1"/>
  <c r="U30" i="18"/>
  <c r="T30" i="18"/>
  <c r="U93" i="18"/>
  <c r="T93" i="18"/>
  <c r="T30" i="19"/>
  <c r="U38" i="19"/>
  <c r="T90" i="19"/>
  <c r="U90" i="19"/>
  <c r="T28" i="20"/>
  <c r="U28" i="20"/>
  <c r="U33" i="20"/>
  <c r="T33" i="20"/>
  <c r="U30" i="21"/>
  <c r="T44" i="21"/>
  <c r="U44" i="21"/>
  <c r="T87" i="21"/>
  <c r="U87" i="21"/>
  <c r="U101" i="24"/>
  <c r="T101" i="24"/>
  <c r="T114" i="24"/>
  <c r="U114" i="24"/>
  <c r="U71" i="12"/>
  <c r="U72" i="12"/>
  <c r="T71" i="12"/>
  <c r="T72" i="12"/>
  <c r="U40" i="15"/>
  <c r="T40" i="15"/>
  <c r="R72" i="15"/>
  <c r="Q71" i="16"/>
  <c r="U10" i="18"/>
  <c r="U40" i="18"/>
  <c r="T40" i="18"/>
  <c r="U51" i="18"/>
  <c r="T51" i="18"/>
  <c r="P53" i="18"/>
  <c r="T53" i="18" s="1"/>
  <c r="P67" i="19"/>
  <c r="T67" i="19" s="1"/>
  <c r="P40" i="20"/>
  <c r="U24" i="21"/>
  <c r="T24" i="21"/>
  <c r="T48" i="21"/>
  <c r="U48" i="21"/>
  <c r="U47" i="22"/>
  <c r="T47" i="22"/>
  <c r="T89" i="24"/>
  <c r="U89" i="24"/>
  <c r="T67" i="13"/>
  <c r="T15" i="13"/>
  <c r="T73" i="13"/>
  <c r="U43" i="13"/>
  <c r="U66" i="13"/>
  <c r="T66" i="13"/>
  <c r="T9" i="14"/>
  <c r="T61" i="14"/>
  <c r="U69" i="14"/>
  <c r="U53" i="15"/>
  <c r="T53" i="15"/>
  <c r="T90" i="15"/>
  <c r="U11" i="16"/>
  <c r="T32" i="16"/>
  <c r="U36" i="16"/>
  <c r="T43" i="16"/>
  <c r="T93" i="16"/>
  <c r="T29" i="17"/>
  <c r="T40" i="17"/>
  <c r="U38" i="17"/>
  <c r="T49" i="17"/>
  <c r="Q71" i="17"/>
  <c r="R73" i="18"/>
  <c r="U12" i="19"/>
  <c r="T12" i="19"/>
  <c r="P24" i="19"/>
  <c r="Q30" i="19"/>
  <c r="U30" i="19" s="1"/>
  <c r="U18" i="20"/>
  <c r="T18" i="20"/>
  <c r="T29" i="20"/>
  <c r="U29" i="20"/>
  <c r="T36" i="20"/>
  <c r="U36" i="20"/>
  <c r="P59" i="20"/>
  <c r="T65" i="20"/>
  <c r="U65" i="20"/>
  <c r="T70" i="20"/>
  <c r="U70" i="20"/>
  <c r="Q30" i="21"/>
  <c r="T52" i="21"/>
  <c r="U52" i="21"/>
  <c r="U89" i="22"/>
  <c r="T89" i="22"/>
  <c r="U14" i="23"/>
  <c r="T14" i="23"/>
  <c r="U33" i="19"/>
  <c r="T33" i="19"/>
  <c r="Q59" i="19"/>
  <c r="T62" i="19"/>
  <c r="U62" i="19"/>
  <c r="P71" i="20"/>
  <c r="Q15" i="21"/>
  <c r="P40" i="21"/>
  <c r="P24" i="22"/>
  <c r="T24" i="22" s="1"/>
  <c r="U32" i="22"/>
  <c r="T32" i="22"/>
  <c r="U36" i="22"/>
  <c r="T36" i="22"/>
  <c r="T13" i="23"/>
  <c r="U13" i="23"/>
  <c r="U33" i="23"/>
  <c r="T33" i="23"/>
  <c r="U50" i="23"/>
  <c r="T50" i="23"/>
  <c r="U55" i="23"/>
  <c r="T55" i="23"/>
  <c r="U24" i="24"/>
  <c r="T24" i="24"/>
  <c r="U59" i="24"/>
  <c r="T59" i="24"/>
  <c r="U111" i="7"/>
  <c r="T111" i="7"/>
  <c r="T103" i="6"/>
  <c r="U103" i="6"/>
  <c r="T97" i="5"/>
  <c r="U97" i="5"/>
  <c r="T53" i="17"/>
  <c r="U71" i="18"/>
  <c r="T71" i="18"/>
  <c r="T72" i="18"/>
  <c r="U72" i="18"/>
  <c r="Q73" i="18"/>
  <c r="U73" i="18" s="1"/>
  <c r="T10" i="19"/>
  <c r="R67" i="19"/>
  <c r="T17" i="20"/>
  <c r="U17" i="20"/>
  <c r="T32" i="20"/>
  <c r="Q71" i="20"/>
  <c r="Q33" i="21"/>
  <c r="Q40" i="21"/>
  <c r="U40" i="21" s="1"/>
  <c r="T89" i="21"/>
  <c r="U89" i="21"/>
  <c r="T11" i="22"/>
  <c r="U11" i="22"/>
  <c r="E15" i="22"/>
  <c r="Q24" i="22"/>
  <c r="U71" i="22"/>
  <c r="T71" i="22"/>
  <c r="U72" i="22"/>
  <c r="T72" i="22"/>
  <c r="T69" i="22"/>
  <c r="U69" i="22"/>
  <c r="S72" i="22"/>
  <c r="T17" i="23"/>
  <c r="U17" i="23"/>
  <c r="U30" i="23"/>
  <c r="T30" i="23"/>
  <c r="U38" i="23"/>
  <c r="T38" i="23"/>
  <c r="P66" i="23"/>
  <c r="R67" i="23"/>
  <c r="T67" i="18"/>
  <c r="T66" i="18"/>
  <c r="U66" i="18"/>
  <c r="U67" i="19"/>
  <c r="U73" i="19"/>
  <c r="T73" i="19"/>
  <c r="T15" i="19"/>
  <c r="U15" i="19"/>
  <c r="E15" i="19"/>
  <c r="U53" i="19"/>
  <c r="T53" i="19"/>
  <c r="U66" i="19"/>
  <c r="T66" i="19"/>
  <c r="T61" i="19"/>
  <c r="S67" i="19"/>
  <c r="U72" i="19"/>
  <c r="T72" i="19"/>
  <c r="U71" i="19"/>
  <c r="T71" i="19"/>
  <c r="T69" i="19"/>
  <c r="U69" i="19"/>
  <c r="P72" i="19"/>
  <c r="T91" i="19"/>
  <c r="U91" i="19"/>
  <c r="E66" i="20"/>
  <c r="E72" i="20"/>
  <c r="S15" i="21"/>
  <c r="E53" i="21"/>
  <c r="T26" i="22"/>
  <c r="U26" i="22"/>
  <c r="U48" i="22"/>
  <c r="T48" i="22"/>
  <c r="T52" i="22"/>
  <c r="U52" i="22"/>
  <c r="U42" i="23"/>
  <c r="T42" i="23"/>
  <c r="R71" i="23"/>
  <c r="U10" i="24"/>
  <c r="T10" i="24"/>
  <c r="U22" i="24"/>
  <c r="T22" i="24"/>
  <c r="U33" i="24"/>
  <c r="T33" i="24"/>
  <c r="U45" i="24"/>
  <c r="T45" i="24"/>
  <c r="U58" i="24"/>
  <c r="T58" i="24"/>
  <c r="U62" i="24"/>
  <c r="T62" i="24"/>
  <c r="E96" i="20"/>
  <c r="E113" i="20" s="1"/>
  <c r="U111" i="20"/>
  <c r="T111" i="20"/>
  <c r="Q72" i="19"/>
  <c r="U67" i="20"/>
  <c r="U73" i="20"/>
  <c r="U15" i="20"/>
  <c r="T15" i="20"/>
  <c r="T67" i="20"/>
  <c r="U30" i="20"/>
  <c r="T30" i="20"/>
  <c r="T20" i="21"/>
  <c r="U20" i="21"/>
  <c r="P71" i="21"/>
  <c r="U93" i="22"/>
  <c r="T93" i="22"/>
  <c r="T63" i="23"/>
  <c r="U63" i="23"/>
  <c r="U88" i="23"/>
  <c r="T88" i="23"/>
  <c r="E80" i="9"/>
  <c r="U15" i="17"/>
  <c r="U73" i="17"/>
  <c r="T15" i="17"/>
  <c r="U43" i="17"/>
  <c r="U66" i="17"/>
  <c r="T66" i="17"/>
  <c r="T9" i="18"/>
  <c r="T61" i="18"/>
  <c r="U69" i="18"/>
  <c r="T9" i="19"/>
  <c r="U40" i="19"/>
  <c r="T40" i="19"/>
  <c r="U35" i="19"/>
  <c r="T43" i="19"/>
  <c r="U61" i="19"/>
  <c r="Q30" i="20"/>
  <c r="U40" i="20"/>
  <c r="T40" i="20"/>
  <c r="T62" i="20"/>
  <c r="Q66" i="20"/>
  <c r="U71" i="20"/>
  <c r="U72" i="20"/>
  <c r="T71" i="20"/>
  <c r="T72" i="20"/>
  <c r="U69" i="20"/>
  <c r="Q72" i="20"/>
  <c r="T94" i="20"/>
  <c r="U94" i="20"/>
  <c r="P15" i="21"/>
  <c r="T15" i="21" s="1"/>
  <c r="U28" i="21"/>
  <c r="U42" i="21"/>
  <c r="U50" i="21"/>
  <c r="Q53" i="21"/>
  <c r="U53" i="21" s="1"/>
  <c r="S72" i="21"/>
  <c r="U93" i="21"/>
  <c r="R15" i="22"/>
  <c r="U27" i="22"/>
  <c r="T27" i="22"/>
  <c r="U58" i="22"/>
  <c r="U64" i="22"/>
  <c r="T64" i="22"/>
  <c r="P71" i="22"/>
  <c r="P67" i="23"/>
  <c r="T67" i="23" s="1"/>
  <c r="U14" i="24"/>
  <c r="U71" i="24"/>
  <c r="U72" i="24"/>
  <c r="T71" i="24"/>
  <c r="U69" i="24"/>
  <c r="T69" i="24"/>
  <c r="U105" i="19"/>
  <c r="T105" i="19"/>
  <c r="U53" i="20"/>
  <c r="T53" i="20"/>
  <c r="U72" i="21"/>
  <c r="T72" i="21"/>
  <c r="U71" i="21"/>
  <c r="T71" i="21"/>
  <c r="T88" i="21"/>
  <c r="T10" i="22"/>
  <c r="T19" i="22"/>
  <c r="R33" i="22"/>
  <c r="U40" i="22"/>
  <c r="T40" i="22"/>
  <c r="U35" i="22"/>
  <c r="T35" i="22"/>
  <c r="Q59" i="22"/>
  <c r="R71" i="22"/>
  <c r="U91" i="22"/>
  <c r="T70" i="23"/>
  <c r="R73" i="23"/>
  <c r="U87" i="23"/>
  <c r="T87" i="23"/>
  <c r="U94" i="23"/>
  <c r="T18" i="24"/>
  <c r="Q53" i="24"/>
  <c r="U66" i="24"/>
  <c r="T66" i="24"/>
  <c r="U61" i="24"/>
  <c r="T61" i="24"/>
  <c r="U91" i="24"/>
  <c r="T91" i="24"/>
  <c r="E80" i="6"/>
  <c r="T99" i="24"/>
  <c r="U99" i="24"/>
  <c r="T109" i="24"/>
  <c r="U109" i="24"/>
  <c r="U103" i="23"/>
  <c r="T103" i="23"/>
  <c r="U107" i="22"/>
  <c r="T107" i="22"/>
  <c r="S96" i="14"/>
  <c r="M113" i="14"/>
  <c r="S113" i="14" s="1"/>
  <c r="U111" i="11"/>
  <c r="T111" i="11"/>
  <c r="U98" i="10"/>
  <c r="T98" i="10"/>
  <c r="U108" i="9"/>
  <c r="T108" i="9"/>
  <c r="T109" i="7"/>
  <c r="U109" i="7"/>
  <c r="U114" i="6"/>
  <c r="T114" i="6"/>
  <c r="U100" i="4"/>
  <c r="T100" i="4"/>
  <c r="T67" i="21"/>
  <c r="U15" i="21"/>
  <c r="U73" i="21"/>
  <c r="T73" i="21"/>
  <c r="U59" i="21"/>
  <c r="T59" i="21"/>
  <c r="U66" i="21"/>
  <c r="T66" i="21"/>
  <c r="S33" i="22"/>
  <c r="U92" i="22"/>
  <c r="T92" i="22"/>
  <c r="U19" i="23"/>
  <c r="T19" i="23"/>
  <c r="U24" i="23"/>
  <c r="T24" i="23"/>
  <c r="U40" i="23"/>
  <c r="S73" i="23"/>
  <c r="U67" i="24"/>
  <c r="U73" i="24"/>
  <c r="U15" i="24"/>
  <c r="T15" i="24"/>
  <c r="T67" i="24"/>
  <c r="U9" i="24"/>
  <c r="T9" i="24"/>
  <c r="T97" i="1"/>
  <c r="U97" i="1"/>
  <c r="U101" i="15"/>
  <c r="T101" i="15"/>
  <c r="T109" i="12"/>
  <c r="U109" i="12"/>
  <c r="T106" i="9"/>
  <c r="U106" i="9"/>
  <c r="T98" i="8"/>
  <c r="U98" i="8"/>
  <c r="U100" i="8"/>
  <c r="T100" i="8"/>
  <c r="T107" i="24"/>
  <c r="U107" i="24"/>
  <c r="T103" i="21"/>
  <c r="U103" i="21"/>
  <c r="T105" i="21"/>
  <c r="U105" i="21"/>
  <c r="U99" i="16"/>
  <c r="T99" i="16"/>
  <c r="U101" i="14"/>
  <c r="T101" i="14"/>
  <c r="U110" i="10"/>
  <c r="T110" i="10"/>
  <c r="Q15" i="22"/>
  <c r="E59" i="22"/>
  <c r="U53" i="23"/>
  <c r="T53" i="23"/>
  <c r="U43" i="23"/>
  <c r="T43" i="23"/>
  <c r="U51" i="23"/>
  <c r="T51" i="23"/>
  <c r="Q66" i="23"/>
  <c r="E53" i="24"/>
  <c r="P73" i="24"/>
  <c r="T73" i="24" s="1"/>
  <c r="U90" i="24"/>
  <c r="T90" i="24"/>
  <c r="E80" i="12"/>
  <c r="E80" i="5"/>
  <c r="U97" i="23"/>
  <c r="E96" i="23"/>
  <c r="E113" i="23" s="1"/>
  <c r="T97" i="23"/>
  <c r="T111" i="23"/>
  <c r="U111" i="23"/>
  <c r="T109" i="17"/>
  <c r="U109" i="17"/>
  <c r="T99" i="15"/>
  <c r="U99" i="15"/>
  <c r="U110" i="15"/>
  <c r="T110" i="15"/>
  <c r="U9" i="21"/>
  <c r="T40" i="21"/>
  <c r="U61" i="21"/>
  <c r="U30" i="22"/>
  <c r="T30" i="22"/>
  <c r="Q33" i="22"/>
  <c r="U33" i="22" s="1"/>
  <c r="P59" i="22"/>
  <c r="U63" i="22"/>
  <c r="T63" i="22"/>
  <c r="Q71" i="22"/>
  <c r="Q30" i="23"/>
  <c r="U35" i="23"/>
  <c r="S53" i="23"/>
  <c r="Q72" i="23"/>
  <c r="Q73" i="23"/>
  <c r="U73" i="23" s="1"/>
  <c r="U21" i="24"/>
  <c r="T21" i="24"/>
  <c r="U26" i="24"/>
  <c r="T26" i="24"/>
  <c r="U30" i="24"/>
  <c r="T30" i="24"/>
  <c r="U46" i="24"/>
  <c r="T46" i="24"/>
  <c r="P53" i="24"/>
  <c r="U57" i="24"/>
  <c r="T57" i="24"/>
  <c r="Q59" i="24"/>
  <c r="T99" i="1"/>
  <c r="U99" i="1"/>
  <c r="U99" i="13"/>
  <c r="T99" i="13"/>
  <c r="M113" i="10"/>
  <c r="S113" i="10" s="1"/>
  <c r="U102" i="8"/>
  <c r="T102" i="8"/>
  <c r="U101" i="6"/>
  <c r="T101" i="6"/>
  <c r="T106" i="4"/>
  <c r="U106" i="4"/>
  <c r="U66" i="22"/>
  <c r="E80" i="4"/>
  <c r="T100" i="20"/>
  <c r="U100" i="20"/>
  <c r="U107" i="16"/>
  <c r="T107" i="16"/>
  <c r="U108" i="14"/>
  <c r="T108" i="14"/>
  <c r="T97" i="13"/>
  <c r="U97" i="13"/>
  <c r="U106" i="12"/>
  <c r="T106" i="12"/>
  <c r="U104" i="10"/>
  <c r="T104" i="10"/>
  <c r="T100" i="9"/>
  <c r="U100" i="9"/>
  <c r="T105" i="7"/>
  <c r="U105" i="7"/>
  <c r="U107" i="7"/>
  <c r="T107" i="7"/>
  <c r="R96" i="4"/>
  <c r="L113" i="4"/>
  <c r="R113" i="4" s="1"/>
  <c r="T53" i="22"/>
  <c r="U72" i="23"/>
  <c r="T72" i="23"/>
  <c r="E80" i="24"/>
  <c r="S96" i="1"/>
  <c r="T104" i="18"/>
  <c r="U104" i="18"/>
  <c r="U108" i="17"/>
  <c r="T108" i="17"/>
  <c r="T101" i="11"/>
  <c r="U101" i="11"/>
  <c r="U103" i="11"/>
  <c r="T103" i="11"/>
  <c r="T98" i="9"/>
  <c r="U98" i="9"/>
  <c r="T106" i="8"/>
  <c r="U106" i="8"/>
  <c r="U103" i="7"/>
  <c r="T103" i="7"/>
  <c r="L113" i="6"/>
  <c r="R113" i="6" s="1"/>
  <c r="R96" i="6"/>
  <c r="U101" i="2"/>
  <c r="T101" i="2"/>
  <c r="U67" i="23"/>
  <c r="U15" i="23"/>
  <c r="T15" i="23"/>
  <c r="U66" i="23"/>
  <c r="E80" i="20"/>
  <c r="E80" i="13"/>
  <c r="E80" i="2"/>
  <c r="U105" i="16"/>
  <c r="T105" i="16"/>
  <c r="U104" i="12"/>
  <c r="T104" i="12"/>
  <c r="U99" i="11"/>
  <c r="T99" i="11"/>
  <c r="U102" i="10"/>
  <c r="T102" i="10"/>
  <c r="U104" i="8"/>
  <c r="T104" i="8"/>
  <c r="U40" i="24"/>
  <c r="T40" i="24"/>
  <c r="E80" i="23"/>
  <c r="E80" i="16"/>
  <c r="U108" i="1"/>
  <c r="R96" i="23"/>
  <c r="U97" i="22"/>
  <c r="T108" i="21"/>
  <c r="U107" i="19"/>
  <c r="T107" i="19"/>
  <c r="T97" i="17"/>
  <c r="E96" i="17"/>
  <c r="E113" i="17" s="1"/>
  <c r="U113" i="17" s="1"/>
  <c r="U106" i="17"/>
  <c r="T106" i="17"/>
  <c r="U101" i="16"/>
  <c r="T101" i="16"/>
  <c r="U109" i="15"/>
  <c r="T109" i="15"/>
  <c r="U100" i="14"/>
  <c r="T100" i="14"/>
  <c r="T109" i="13"/>
  <c r="U111" i="13"/>
  <c r="T100" i="10"/>
  <c r="U100" i="10"/>
  <c r="T99" i="7"/>
  <c r="U99" i="7"/>
  <c r="U110" i="6"/>
  <c r="T110" i="6"/>
  <c r="U104" i="5"/>
  <c r="T104" i="5"/>
  <c r="T106" i="3"/>
  <c r="U106" i="3"/>
  <c r="U109" i="2"/>
  <c r="T109" i="2"/>
  <c r="T66" i="23"/>
  <c r="U43" i="22"/>
  <c r="T9" i="23"/>
  <c r="T61" i="23"/>
  <c r="U69" i="23"/>
  <c r="U53" i="24"/>
  <c r="T53" i="24"/>
  <c r="E80" i="19"/>
  <c r="E80" i="7"/>
  <c r="U114" i="22"/>
  <c r="T106" i="18"/>
  <c r="U106" i="18"/>
  <c r="L113" i="17"/>
  <c r="R113" i="17" s="1"/>
  <c r="R96" i="17"/>
  <c r="T110" i="14"/>
  <c r="U110" i="14"/>
  <c r="U114" i="14"/>
  <c r="U102" i="13"/>
  <c r="T102" i="13"/>
  <c r="T114" i="13"/>
  <c r="U105" i="11"/>
  <c r="T105" i="11"/>
  <c r="U107" i="11"/>
  <c r="T107" i="11"/>
  <c r="U106" i="10"/>
  <c r="T106" i="10"/>
  <c r="U71" i="23"/>
  <c r="M113" i="12"/>
  <c r="S113" i="12" s="1"/>
  <c r="T111" i="5"/>
  <c r="U111" i="5"/>
  <c r="U107" i="2"/>
  <c r="T107" i="2"/>
  <c r="T114" i="18"/>
  <c r="U109" i="5"/>
  <c r="T109" i="5"/>
  <c r="T104" i="17"/>
  <c r="L113" i="11"/>
  <c r="R113" i="11" s="1"/>
  <c r="T105" i="3"/>
  <c r="U105" i="3"/>
  <c r="U105" i="2"/>
  <c r="T105" i="2"/>
  <c r="E96" i="6"/>
  <c r="U96" i="6" s="1"/>
  <c r="U114" i="12"/>
  <c r="T114" i="9"/>
  <c r="U97" i="6"/>
  <c r="T108" i="6"/>
  <c r="U108" i="6"/>
  <c r="U103" i="4"/>
  <c r="T103" i="4"/>
  <c r="T104" i="3"/>
  <c r="U104" i="3"/>
  <c r="T102" i="3"/>
  <c r="T110" i="3"/>
  <c r="T97" i="2"/>
  <c r="T99" i="2"/>
  <c r="U103" i="2"/>
  <c r="R96" i="2"/>
  <c r="U113" i="23"/>
  <c r="T113" i="23"/>
  <c r="U96" i="20"/>
  <c r="T113" i="17"/>
  <c r="U106" i="13"/>
  <c r="T106" i="13"/>
  <c r="U101" i="8"/>
  <c r="T101" i="8"/>
  <c r="U107" i="6"/>
  <c r="T107" i="6"/>
  <c r="S96" i="23"/>
  <c r="E96" i="21"/>
  <c r="R96" i="20"/>
  <c r="T96" i="17"/>
  <c r="R96" i="15"/>
  <c r="U97" i="12"/>
  <c r="T97" i="12"/>
  <c r="E96" i="12"/>
  <c r="U102" i="9"/>
  <c r="T102" i="9"/>
  <c r="E96" i="9"/>
  <c r="T104" i="1"/>
  <c r="E96" i="24"/>
  <c r="T103" i="24"/>
  <c r="T111" i="24"/>
  <c r="L113" i="24"/>
  <c r="R113" i="24" s="1"/>
  <c r="T96" i="23"/>
  <c r="T102" i="23"/>
  <c r="T110" i="23"/>
  <c r="T101" i="22"/>
  <c r="T109" i="22"/>
  <c r="R96" i="21"/>
  <c r="T102" i="21"/>
  <c r="T107" i="21"/>
  <c r="S96" i="20"/>
  <c r="T97" i="20"/>
  <c r="T102" i="20"/>
  <c r="T107" i="20"/>
  <c r="T99" i="19"/>
  <c r="T104" i="19"/>
  <c r="T109" i="19"/>
  <c r="T98" i="18"/>
  <c r="T103" i="18"/>
  <c r="T108" i="18"/>
  <c r="E96" i="16"/>
  <c r="T98" i="16"/>
  <c r="U98" i="14"/>
  <c r="T107" i="14"/>
  <c r="U100" i="13"/>
  <c r="T98" i="11"/>
  <c r="E96" i="10"/>
  <c r="U110" i="9"/>
  <c r="T110" i="9"/>
  <c r="U108" i="7"/>
  <c r="T108" i="7"/>
  <c r="U100" i="5"/>
  <c r="T100" i="5"/>
  <c r="U102" i="4"/>
  <c r="U103" i="15"/>
  <c r="T97" i="11"/>
  <c r="E96" i="11"/>
  <c r="U110" i="11"/>
  <c r="U108" i="10"/>
  <c r="T104" i="9"/>
  <c r="E96" i="8"/>
  <c r="U103" i="8"/>
  <c r="T107" i="8"/>
  <c r="T97" i="7"/>
  <c r="U97" i="7"/>
  <c r="E96" i="7"/>
  <c r="T109" i="6"/>
  <c r="U104" i="2"/>
  <c r="U108" i="2"/>
  <c r="T98" i="1"/>
  <c r="U101" i="1"/>
  <c r="T106" i="1"/>
  <c r="U109" i="1"/>
  <c r="T97" i="24"/>
  <c r="U100" i="24"/>
  <c r="T105" i="24"/>
  <c r="U108" i="24"/>
  <c r="U99" i="23"/>
  <c r="T104" i="23"/>
  <c r="U107" i="23"/>
  <c r="E96" i="22"/>
  <c r="U98" i="22"/>
  <c r="T103" i="22"/>
  <c r="U106" i="22"/>
  <c r="T111" i="22"/>
  <c r="L113" i="22"/>
  <c r="R113" i="22" s="1"/>
  <c r="T99" i="21"/>
  <c r="U109" i="21"/>
  <c r="T99" i="20"/>
  <c r="U104" i="20"/>
  <c r="U109" i="20"/>
  <c r="T101" i="19"/>
  <c r="T106" i="19"/>
  <c r="U111" i="19"/>
  <c r="T100" i="18"/>
  <c r="T105" i="18"/>
  <c r="U110" i="18"/>
  <c r="T98" i="17"/>
  <c r="T103" i="17"/>
  <c r="U110" i="17"/>
  <c r="U109" i="16"/>
  <c r="T105" i="15"/>
  <c r="E96" i="14"/>
  <c r="U102" i="14"/>
  <c r="T111" i="14"/>
  <c r="U108" i="13"/>
  <c r="U99" i="12"/>
  <c r="T103" i="12"/>
  <c r="T114" i="11"/>
  <c r="U114" i="11"/>
  <c r="U103" i="10"/>
  <c r="T103" i="10"/>
  <c r="T110" i="7"/>
  <c r="U98" i="5"/>
  <c r="E96" i="5"/>
  <c r="T98" i="5"/>
  <c r="U97" i="4"/>
  <c r="T97" i="4"/>
  <c r="U114" i="19"/>
  <c r="U97" i="20"/>
  <c r="E96" i="1"/>
  <c r="T103" i="1"/>
  <c r="T111" i="1"/>
  <c r="L113" i="1"/>
  <c r="R113" i="1" s="1"/>
  <c r="T102" i="24"/>
  <c r="T110" i="24"/>
  <c r="T101" i="23"/>
  <c r="T109" i="23"/>
  <c r="T100" i="22"/>
  <c r="T108" i="22"/>
  <c r="M113" i="22"/>
  <c r="S113" i="22" s="1"/>
  <c r="T101" i="21"/>
  <c r="T106" i="21"/>
  <c r="T111" i="21"/>
  <c r="M113" i="21"/>
  <c r="S113" i="21" s="1"/>
  <c r="T101" i="20"/>
  <c r="T106" i="20"/>
  <c r="T108" i="19"/>
  <c r="E96" i="18"/>
  <c r="T107" i="18"/>
  <c r="L113" i="18"/>
  <c r="R113" i="18" s="1"/>
  <c r="U105" i="17"/>
  <c r="M113" i="17"/>
  <c r="S113" i="17" s="1"/>
  <c r="T97" i="16"/>
  <c r="U104" i="16"/>
  <c r="U97" i="15"/>
  <c r="E96" i="15"/>
  <c r="T100" i="15"/>
  <c r="U107" i="15"/>
  <c r="T114" i="15"/>
  <c r="T104" i="14"/>
  <c r="U111" i="12"/>
  <c r="T109" i="11"/>
  <c r="U109" i="11"/>
  <c r="T97" i="10"/>
  <c r="T101" i="7"/>
  <c r="T103" i="5"/>
  <c r="U103" i="5"/>
  <c r="T110" i="12"/>
  <c r="U110" i="12"/>
  <c r="U98" i="13"/>
  <c r="T98" i="13"/>
  <c r="E96" i="4"/>
  <c r="S96" i="4"/>
  <c r="M113" i="4"/>
  <c r="S113" i="4" s="1"/>
  <c r="T100" i="2"/>
  <c r="U100" i="2"/>
  <c r="U97" i="21"/>
  <c r="U101" i="17"/>
  <c r="R96" i="16"/>
  <c r="L113" i="16"/>
  <c r="R113" i="16" s="1"/>
  <c r="U100" i="16"/>
  <c r="E96" i="19"/>
  <c r="T98" i="19"/>
  <c r="U103" i="19"/>
  <c r="T97" i="18"/>
  <c r="U102" i="18"/>
  <c r="T107" i="17"/>
  <c r="U97" i="16"/>
  <c r="T106" i="16"/>
  <c r="U106" i="14"/>
  <c r="E96" i="13"/>
  <c r="M113" i="13"/>
  <c r="S113" i="13" s="1"/>
  <c r="S96" i="13"/>
  <c r="T101" i="13"/>
  <c r="U97" i="11"/>
  <c r="U97" i="10"/>
  <c r="T114" i="3"/>
  <c r="U114" i="3"/>
  <c r="U106" i="5"/>
  <c r="T106" i="5"/>
  <c r="R96" i="3"/>
  <c r="L113" i="3"/>
  <c r="R113" i="3" s="1"/>
  <c r="S96" i="11"/>
  <c r="R96" i="10"/>
  <c r="L113" i="10"/>
  <c r="R113" i="10" s="1"/>
  <c r="U109" i="8"/>
  <c r="T109" i="8"/>
  <c r="S96" i="7"/>
  <c r="M113" i="7"/>
  <c r="S113" i="7" s="1"/>
  <c r="U100" i="7"/>
  <c r="T100" i="7"/>
  <c r="L113" i="7"/>
  <c r="R113" i="7" s="1"/>
  <c r="U104" i="6"/>
  <c r="T99" i="5"/>
  <c r="T98" i="4"/>
  <c r="U105" i="12"/>
  <c r="T105" i="12"/>
  <c r="U104" i="11"/>
  <c r="T104" i="11"/>
  <c r="U111" i="10"/>
  <c r="T111" i="10"/>
  <c r="U99" i="6"/>
  <c r="T99" i="6"/>
  <c r="T97" i="3"/>
  <c r="E96" i="3"/>
  <c r="T109" i="4"/>
  <c r="T100" i="3"/>
  <c r="T108" i="3"/>
  <c r="M113" i="3"/>
  <c r="S113" i="3" s="1"/>
  <c r="T108" i="4"/>
  <c r="T99" i="3"/>
  <c r="T107" i="3"/>
  <c r="T98" i="2"/>
  <c r="T106" i="2"/>
  <c r="T114" i="8"/>
  <c r="E96" i="2"/>
  <c r="T111" i="2"/>
  <c r="U96" i="23" l="1"/>
  <c r="U96" i="17"/>
  <c r="T59" i="23"/>
  <c r="T96" i="20"/>
  <c r="T59" i="10"/>
  <c r="U59" i="22"/>
  <c r="T59" i="22"/>
  <c r="U30" i="14"/>
  <c r="T30" i="14"/>
  <c r="U33" i="21"/>
  <c r="T33" i="21"/>
  <c r="T96" i="6"/>
  <c r="E113" i="6"/>
  <c r="T113" i="6" s="1"/>
  <c r="U30" i="10"/>
  <c r="T30" i="10"/>
  <c r="U33" i="10"/>
  <c r="T33" i="10"/>
  <c r="U24" i="17"/>
  <c r="T24" i="17"/>
  <c r="U33" i="7"/>
  <c r="T33" i="7"/>
  <c r="T96" i="14"/>
  <c r="U96" i="14"/>
  <c r="E113" i="14"/>
  <c r="E113" i="8"/>
  <c r="U96" i="8"/>
  <c r="T96" i="8"/>
  <c r="T96" i="12"/>
  <c r="E113" i="12"/>
  <c r="U96" i="12"/>
  <c r="T96" i="4"/>
  <c r="E113" i="4"/>
  <c r="U96" i="4"/>
  <c r="E113" i="10"/>
  <c r="U96" i="10"/>
  <c r="T96" i="10"/>
  <c r="E113" i="21"/>
  <c r="U96" i="21"/>
  <c r="T96" i="21"/>
  <c r="U96" i="3"/>
  <c r="E113" i="3"/>
  <c r="T96" i="3"/>
  <c r="U96" i="15"/>
  <c r="T96" i="15"/>
  <c r="E113" i="15"/>
  <c r="T96" i="18"/>
  <c r="E113" i="18"/>
  <c r="U96" i="18"/>
  <c r="U113" i="20"/>
  <c r="T113" i="20"/>
  <c r="U96" i="9"/>
  <c r="T96" i="9"/>
  <c r="E113" i="9"/>
  <c r="T96" i="5"/>
  <c r="E113" i="5"/>
  <c r="U96" i="5"/>
  <c r="T96" i="13"/>
  <c r="E113" i="13"/>
  <c r="U96" i="13"/>
  <c r="E113" i="1"/>
  <c r="T96" i="1"/>
  <c r="U96" i="1"/>
  <c r="E113" i="7"/>
  <c r="U96" i="7"/>
  <c r="T96" i="7"/>
  <c r="U96" i="24"/>
  <c r="E113" i="24"/>
  <c r="T96" i="24"/>
  <c r="E113" i="2"/>
  <c r="U96" i="2"/>
  <c r="T96" i="2"/>
  <c r="E113" i="19"/>
  <c r="U96" i="19"/>
  <c r="T96" i="19"/>
  <c r="U96" i="22"/>
  <c r="E113" i="22"/>
  <c r="T96" i="22"/>
  <c r="E113" i="11"/>
  <c r="U96" i="11"/>
  <c r="T96" i="11"/>
  <c r="E113" i="16"/>
  <c r="T96" i="16"/>
  <c r="U96" i="16"/>
  <c r="U113" i="6" l="1"/>
  <c r="U113" i="16"/>
  <c r="T113" i="16"/>
  <c r="U113" i="24"/>
  <c r="T113" i="24"/>
  <c r="T113" i="15"/>
  <c r="U113" i="15"/>
  <c r="T113" i="13"/>
  <c r="U113" i="13"/>
  <c r="U113" i="10"/>
  <c r="T113" i="10"/>
  <c r="U113" i="2"/>
  <c r="T113" i="2"/>
  <c r="U113" i="21"/>
  <c r="T113" i="21"/>
  <c r="U113" i="1"/>
  <c r="T113" i="1"/>
  <c r="T113" i="19"/>
  <c r="U113" i="19"/>
  <c r="U113" i="4"/>
  <c r="T113" i="4"/>
  <c r="U113" i="14"/>
  <c r="T113" i="14"/>
  <c r="U113" i="22"/>
  <c r="T113" i="22"/>
  <c r="U113" i="9"/>
  <c r="T113" i="9"/>
  <c r="T113" i="12"/>
  <c r="U113" i="12"/>
  <c r="U113" i="3"/>
  <c r="T113" i="3"/>
  <c r="U113" i="8"/>
  <c r="T113" i="8"/>
  <c r="U113" i="11"/>
  <c r="T113" i="11"/>
  <c r="U113" i="7"/>
  <c r="T113" i="7"/>
  <c r="T113" i="5"/>
  <c r="U113" i="5"/>
  <c r="U113" i="18"/>
  <c r="T113" i="18"/>
</calcChain>
</file>

<file path=xl/sharedStrings.xml><?xml version="1.0" encoding="utf-8"?>
<sst xmlns="http://schemas.openxmlformats.org/spreadsheetml/2006/main" count="5668" uniqueCount="149">
  <si>
    <t>Figures Finalised as at 2024/04/26</t>
  </si>
  <si>
    <t/>
  </si>
  <si>
    <t>3rd Quarter Ended 31 March 2024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</si>
  <si>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</si>
  <si>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</si>
  <si>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</si>
  <si>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</si>
  <si>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</si>
  <si>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</si>
  <si>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</si>
  <si>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</si>
  <si>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2nd to 3rd Q</t>
  </si>
  <si>
    <t>% Changes for the 3rd Q</t>
  </si>
  <si>
    <t>Approved Roll Over</t>
  </si>
  <si>
    <t>R thousands</t>
  </si>
  <si>
    <t>Adjustment (Mid year)</t>
  </si>
  <si>
    <t>Other Adjustments</t>
  </si>
  <si>
    <t>Total Available 2023/24</t>
  </si>
  <si>
    <t>Approved payment schedule</t>
  </si>
  <si>
    <t>Transferred to municipalities for direct grants</t>
  </si>
  <si>
    <t>Actual expenditure National Department by 30 September 2023</t>
  </si>
  <si>
    <t>Actual expenditure by municipalities by 30 September 2023</t>
  </si>
  <si>
    <t>Actual expenditure National Department by 31 December 2023</t>
  </si>
  <si>
    <t>Actual expenditure by municipalities by 31 December 2023</t>
  </si>
  <si>
    <t>Actual expenditure National Department by 31 March 2024</t>
  </si>
  <si>
    <t>Actual expenditure by municipalities by 31 March 2024</t>
  </si>
  <si>
    <t>Actual expenditure National Department by 30 June 2024</t>
  </si>
  <si>
    <t>Actual expenditure by municipalities by 30 June 2024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</si>
  <si>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</si>
  <si>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</si>
  <si>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</si>
  <si>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</si>
  <si>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</si>
  <si>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</si>
  <si>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</si>
  <si>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</si>
  <si>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</si>
  <si>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</si>
  <si>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</si>
  <si>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</si>
  <si>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</si>
  <si>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</si>
  <si>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</si>
  <si>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</si>
  <si>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</si>
  <si>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</si>
  <si>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</si>
  <si>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</si>
  <si>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</si>
  <si>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</si>
  <si>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</si>
  <si>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</si>
  <si>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</si>
  <si>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</si>
  <si>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</si>
  <si>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</si>
  <si>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</si>
  <si>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</si>
  <si>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</si>
  <si>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</si>
  <si>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</si>
  <si>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</si>
  <si>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</si>
  <si>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</si>
  <si>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</si>
  <si>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</si>
  <si>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</si>
  <si>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</si>
  <si>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</si>
  <si>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</si>
  <si>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</si>
  <si>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</si>
  <si>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</si>
  <si>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</si>
  <si>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</si>
  <si>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</si>
  <si>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</si>
  <si>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</si>
  <si>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</si>
  <si>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</si>
  <si>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</si>
  <si>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</si>
  <si>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</si>
  <si>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</si>
  <si>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</si>
  <si>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</si>
  <si>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</si>
  <si>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</si>
  <si>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</si>
  <si>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</si>
  <si>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</si>
  <si>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</si>
  <si>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</si>
  <si>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</si>
  <si>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</si>
  <si>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2023</t>
  </si>
  <si>
    <t>Actual expenditure Provincial Department by 31 December 2023</t>
  </si>
  <si>
    <t>Actual expenditure Provincial Department by 31 March 2024</t>
  </si>
  <si>
    <t>Actual expenditure Provincial Department by 30 June 2024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</si>
  <si>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</si>
  <si>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</si>
  <si>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</si>
  <si>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</si>
  <si>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</si>
  <si>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</si>
  <si>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</si>
  <si>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</si>
  <si>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</si>
  <si>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</si>
  <si>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</si>
  <si>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</si>
  <si>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FREE STATE: MANGAUNG (MAN)</t>
  </si>
  <si>
    <t>FREE STATE: LETSEMENG (FS161)</t>
  </si>
  <si>
    <t>FREE STATE: KOPANONG (FS162)</t>
  </si>
  <si>
    <t>FREE STATE: MOHOKARE (FS163)</t>
  </si>
  <si>
    <t>FREE STATE: XHARIEP (DC16)</t>
  </si>
  <si>
    <t>FREE STATE: MASILONYANA (FS181)</t>
  </si>
  <si>
    <t>FREE STATE: TOKOLOGO (FS182)</t>
  </si>
  <si>
    <t>FREE STATE: TSWELOPELE (FS183)</t>
  </si>
  <si>
    <t>FREE STATE: MATJHABENG (FS184)</t>
  </si>
  <si>
    <t>FREE STATE: NALA (FS185)</t>
  </si>
  <si>
    <t>FREE STATE: LEJWELEPUTSWA (DC18)</t>
  </si>
  <si>
    <t>FREE STATE: SETSOTO (FS191)</t>
  </si>
  <si>
    <t>FREE STATE: DIHLABENG (FS192)</t>
  </si>
  <si>
    <t>FREE STATE: NKETOANA (FS193)</t>
  </si>
  <si>
    <t>FREE STATE: MALUTI-A-PHOFUNG (FS194)</t>
  </si>
  <si>
    <t>FREE STATE: PHUMELELA (FS195)</t>
  </si>
  <si>
    <t>FREE STATE: MANTSOPA (FS196)</t>
  </si>
  <si>
    <t>FREE STATE: THABO MOFUTSANYANA (DC19)</t>
  </si>
  <si>
    <t>FREE STATE: MOQHAKA (FS201)</t>
  </si>
  <si>
    <t>FREE STATE: NGWATHE (FS203)</t>
  </si>
  <si>
    <t>FREE STATE: METSIMAHOLO (FS204)</t>
  </si>
  <si>
    <t>FREE STATE: MAFUBE (FS205)</t>
  </si>
  <si>
    <t>FREE STATE: FEZILE DABI (DC20)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</si>
  <si>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</si>
  <si>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</si>
  <si>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</si>
  <si>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</si>
  <si>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</si>
  <si>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</si>
  <si>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</si>
  <si>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</si>
  <si>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</si>
  <si>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</si>
  <si>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</si>
  <si>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</si>
  <si>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</si>
  <si>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</si>
  <si>
    <t>Division of revenue Act No. 5 of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</si>
</sst>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9" xfId="0" applyFont="1" applyBorder="1"/>
    <xf numFmtId="0" fontId="2" fillId="0" borderId="0" xfId="0" applyFont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1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/>
    <xf numFmtId="167" fontId="10" fillId="0" borderId="24" xfId="0" applyNumberFormat="1" applyFont="1" applyBorder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Font="1" applyFill="1" applyBorder="1" applyAlignment="1">
      <alignment horizontal="left" indent="1"/>
    </xf>
    <xf numFmtId="165" fontId="2" fillId="3" borderId="26" xfId="0" applyNumberFormat="1" applyFont="1" applyFill="1" applyBorder="1" applyAlignment="1">
      <alignment horizontal="right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2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left" vertical="top" wrapText="1"/>
    </xf>
    <xf numFmtId="165" fontId="2" fillId="0" borderId="32" xfId="0" applyNumberFormat="1" applyFont="1" applyBorder="1" applyAlignment="1">
      <alignment horizontal="center" vertical="top" wrapText="1"/>
    </xf>
    <xf numFmtId="164" fontId="2" fillId="0" borderId="32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4" xfId="0" applyFont="1" applyBorder="1" applyAlignment="1">
      <alignment horizontal="left"/>
    </xf>
    <xf numFmtId="165" fontId="2" fillId="0" borderId="22" xfId="0" applyNumberFormat="1" applyFont="1" applyBorder="1" applyAlignment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Font="1" applyBorder="1" applyAlignment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19" xfId="0" applyNumberFormat="1" applyFont="1" applyBorder="1"/>
    <xf numFmtId="169" fontId="10" fillId="0" borderId="20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/>
    <xf numFmtId="169" fontId="10" fillId="0" borderId="15" xfId="0" applyNumberFormat="1" applyFont="1" applyBorder="1"/>
    <xf numFmtId="169" fontId="10" fillId="0" borderId="16" xfId="0" applyNumberFormat="1" applyFont="1" applyBorder="1"/>
    <xf numFmtId="169" fontId="10" fillId="0" borderId="9" xfId="0" applyNumberFormat="1" applyFont="1" applyBorder="1"/>
    <xf numFmtId="169" fontId="10" fillId="0" borderId="23" xfId="0" applyNumberFormat="1" applyFont="1" applyBorder="1"/>
    <xf numFmtId="169" fontId="10" fillId="0" borderId="24" xfId="0" applyNumberFormat="1" applyFont="1" applyBorder="1"/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4" xfId="0" applyNumberFormat="1" applyFont="1" applyBorder="1" applyAlignment="1">
      <alignment horizontal="right"/>
    </xf>
    <xf numFmtId="169" fontId="2" fillId="0" borderId="22" xfId="0" applyNumberFormat="1" applyFont="1" applyBorder="1" applyAlignment="1">
      <alignment horizontal="right"/>
    </xf>
    <xf numFmtId="169" fontId="2" fillId="0" borderId="32" xfId="0" applyNumberFormat="1" applyFont="1" applyBorder="1" applyAlignment="1">
      <alignment horizontal="right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165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148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>
        <v>14276000</v>
      </c>
      <c r="C9" s="92">
        <v>-7138000</v>
      </c>
      <c r="D9" s="92"/>
      <c r="E9" s="92">
        <f>$B9       +$C9       +$D9</f>
        <v>7138000</v>
      </c>
      <c r="F9" s="93">
        <v>7138000</v>
      </c>
      <c r="G9" s="94">
        <v>7138000</v>
      </c>
      <c r="H9" s="93"/>
      <c r="I9" s="94"/>
      <c r="J9" s="93"/>
      <c r="K9" s="94"/>
      <c r="L9" s="93">
        <v>2831000</v>
      </c>
      <c r="M9" s="94">
        <v>2831367</v>
      </c>
      <c r="N9" s="93"/>
      <c r="O9" s="94"/>
      <c r="P9" s="93">
        <f>$H9       +$J9       +$L9       +$N9</f>
        <v>2831000</v>
      </c>
      <c r="Q9" s="94">
        <f>$I9       +$K9       +$M9       +$O9</f>
        <v>2831367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39.660969459232277</v>
      </c>
      <c r="U9" s="50">
        <f>IF(($E9       =0),0,(($Q9       /$E9       )*100))</f>
        <v>39.66611095544971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59120000</v>
      </c>
      <c r="C10" s="92"/>
      <c r="D10" s="92"/>
      <c r="E10" s="92">
        <f t="shared" ref="E10:E15" si="0">$B10      +$C10      +$D10</f>
        <v>59120000</v>
      </c>
      <c r="F10" s="93">
        <v>59120000</v>
      </c>
      <c r="G10" s="94">
        <v>59120000</v>
      </c>
      <c r="H10" s="93">
        <v>10389000</v>
      </c>
      <c r="I10" s="94">
        <v>-1929770</v>
      </c>
      <c r="J10" s="93">
        <v>13975000</v>
      </c>
      <c r="K10" s="94">
        <v>3659887</v>
      </c>
      <c r="L10" s="93">
        <v>12558000</v>
      </c>
      <c r="M10" s="94">
        <v>10191117</v>
      </c>
      <c r="N10" s="93"/>
      <c r="O10" s="94"/>
      <c r="P10" s="93">
        <f t="shared" ref="P10:P15" si="1">$H10      +$J10      +$L10      +$N10</f>
        <v>36922000</v>
      </c>
      <c r="Q10" s="94">
        <f t="shared" ref="Q10:Q15" si="2">$I10      +$K10      +$M10      +$O10</f>
        <v>11921234</v>
      </c>
      <c r="R10" s="48">
        <f t="shared" ref="R10:R15" si="3">IF(($J10      =0),0,((($L10      -$J10      )/$J10      )*100))</f>
        <v>-10.13953488372093</v>
      </c>
      <c r="S10" s="49">
        <f t="shared" ref="S10:S15" si="4">IF(($K10      =0),0,((($M10      -$K10      )/$K10      )*100))</f>
        <v>178.45441676204757</v>
      </c>
      <c r="T10" s="48">
        <f t="shared" ref="T10:T14" si="5">IF(($E10      =0),0,(($P10      /$E10      )*100))</f>
        <v>62.452638700947226</v>
      </c>
      <c r="U10" s="50">
        <f t="shared" ref="U10:U14" si="6">IF(($E10      =0),0,(($Q10      /$E10      )*100))</f>
        <v>20.164468876860621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>
        <v>3500000</v>
      </c>
      <c r="C11" s="92">
        <v>-3500000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>
        <v>21739000</v>
      </c>
      <c r="C13" s="92">
        <v>-4831000</v>
      </c>
      <c r="D13" s="92"/>
      <c r="E13" s="92">
        <f t="shared" si="0"/>
        <v>16908000</v>
      </c>
      <c r="F13" s="93">
        <v>16908000</v>
      </c>
      <c r="G13" s="94">
        <v>16908000</v>
      </c>
      <c r="H13" s="93"/>
      <c r="I13" s="94">
        <v>45066</v>
      </c>
      <c r="J13" s="93">
        <v>3865000</v>
      </c>
      <c r="K13" s="94">
        <v>3810804</v>
      </c>
      <c r="L13" s="93">
        <v>8315000</v>
      </c>
      <c r="M13" s="94">
        <v>6707787</v>
      </c>
      <c r="N13" s="93"/>
      <c r="O13" s="94"/>
      <c r="P13" s="93">
        <f t="shared" si="1"/>
        <v>12180000</v>
      </c>
      <c r="Q13" s="94">
        <f t="shared" si="2"/>
        <v>10563657</v>
      </c>
      <c r="R13" s="48">
        <f t="shared" si="3"/>
        <v>115.13583441138422</v>
      </c>
      <c r="S13" s="49">
        <f t="shared" si="4"/>
        <v>76.020257142587226</v>
      </c>
      <c r="T13" s="48">
        <f t="shared" si="5"/>
        <v>72.036905606813335</v>
      </c>
      <c r="U13" s="50">
        <f t="shared" si="6"/>
        <v>62.477271114265434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>
        <v>2000000</v>
      </c>
      <c r="C14" s="92">
        <v>-2000000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100635000</v>
      </c>
      <c r="C15" s="95">
        <f>SUM(C9:C14)</f>
        <v>-17469000</v>
      </c>
      <c r="D15" s="95"/>
      <c r="E15" s="95">
        <f t="shared" si="0"/>
        <v>83166000</v>
      </c>
      <c r="F15" s="96">
        <f t="shared" ref="F15:O15" si="7">SUM(F9:F14)</f>
        <v>83166000</v>
      </c>
      <c r="G15" s="97">
        <f t="shared" si="7"/>
        <v>83166000</v>
      </c>
      <c r="H15" s="96">
        <f t="shared" si="7"/>
        <v>10389000</v>
      </c>
      <c r="I15" s="97">
        <f t="shared" si="7"/>
        <v>-1884704</v>
      </c>
      <c r="J15" s="96">
        <f t="shared" si="7"/>
        <v>17840000</v>
      </c>
      <c r="K15" s="97">
        <f t="shared" si="7"/>
        <v>7470691</v>
      </c>
      <c r="L15" s="96">
        <f t="shared" si="7"/>
        <v>23704000</v>
      </c>
      <c r="M15" s="97">
        <f t="shared" si="7"/>
        <v>19730271</v>
      </c>
      <c r="N15" s="96">
        <f t="shared" si="7"/>
        <v>0</v>
      </c>
      <c r="O15" s="97">
        <f t="shared" si="7"/>
        <v>0</v>
      </c>
      <c r="P15" s="96">
        <f t="shared" si="1"/>
        <v>51933000</v>
      </c>
      <c r="Q15" s="97">
        <f t="shared" si="2"/>
        <v>25316258</v>
      </c>
      <c r="R15" s="52">
        <f t="shared" si="3"/>
        <v>32.869955156950674</v>
      </c>
      <c r="S15" s="53">
        <f t="shared" si="4"/>
        <v>164.10235679671399</v>
      </c>
      <c r="T15" s="52">
        <f>IF((SUM($E9:$E13))=0,0,(P15/(SUM($E9:$E13))*100))</f>
        <v>62.444989538994299</v>
      </c>
      <c r="U15" s="54">
        <f>IF((SUM($E9:$E13))=0,0,(Q15/(SUM($E9:$E13))*100))</f>
        <v>30.440634393862876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>
        <v>12263000</v>
      </c>
      <c r="C19" s="92"/>
      <c r="D19" s="92"/>
      <c r="E19" s="92">
        <f t="shared" si="8"/>
        <v>12263000</v>
      </c>
      <c r="F19" s="93">
        <v>12263000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>
        <v>58716000</v>
      </c>
      <c r="D20" s="92"/>
      <c r="E20" s="92">
        <f t="shared" si="8"/>
        <v>58716000</v>
      </c>
      <c r="F20" s="93">
        <v>58716000</v>
      </c>
      <c r="G20" s="94">
        <v>58716000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12263000</v>
      </c>
      <c r="C24" s="95">
        <f>SUM(C17:C23)</f>
        <v>58716000</v>
      </c>
      <c r="D24" s="95"/>
      <c r="E24" s="95">
        <f t="shared" si="8"/>
        <v>70979000</v>
      </c>
      <c r="F24" s="96">
        <f t="shared" ref="F24:O24" si="15">SUM(F17:F23)</f>
        <v>70979000</v>
      </c>
      <c r="G24" s="97">
        <f t="shared" si="15"/>
        <v>58716000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>
        <v>270028000</v>
      </c>
      <c r="C28" s="92">
        <v>-100000000</v>
      </c>
      <c r="D28" s="92"/>
      <c r="E28" s="92">
        <f>$B28      +$C28      +$D28</f>
        <v>170028000</v>
      </c>
      <c r="F28" s="93">
        <v>170028000</v>
      </c>
      <c r="G28" s="94">
        <v>170028000</v>
      </c>
      <c r="H28" s="93">
        <v>4019000</v>
      </c>
      <c r="I28" s="94">
        <v>5312701</v>
      </c>
      <c r="J28" s="93">
        <v>4661000</v>
      </c>
      <c r="K28" s="94">
        <v>6174769</v>
      </c>
      <c r="L28" s="93">
        <v>11490000</v>
      </c>
      <c r="M28" s="94">
        <v>7295182</v>
      </c>
      <c r="N28" s="93"/>
      <c r="O28" s="94"/>
      <c r="P28" s="93">
        <f>$H28      +$J28      +$L28      +$N28</f>
        <v>20170000</v>
      </c>
      <c r="Q28" s="94">
        <f>$I28      +$K28      +$M28      +$O28</f>
        <v>18782652</v>
      </c>
      <c r="R28" s="48">
        <f>IF(($J28      =0),0,((($L28      -$J28      )/$J28      )*100))</f>
        <v>146.51362368590429</v>
      </c>
      <c r="S28" s="49">
        <f>IF(($K28      =0),0,((($M28      -$K28      )/$K28      )*100))</f>
        <v>18.145018866292812</v>
      </c>
      <c r="T28" s="48">
        <f>IF(($E28      =0),0,(($P28      /$E28      )*100))</f>
        <v>11.862752017314795</v>
      </c>
      <c r="U28" s="50">
        <f>IF(($E28      =0),0,(($Q28      /$E28      )*100))</f>
        <v>11.04679935069518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>
        <v>9692000</v>
      </c>
      <c r="C29" s="92"/>
      <c r="D29" s="92"/>
      <c r="E29" s="92">
        <f>$B29      +$C29      +$D29</f>
        <v>9692000</v>
      </c>
      <c r="F29" s="93">
        <v>9692000</v>
      </c>
      <c r="G29" s="94">
        <v>9692000</v>
      </c>
      <c r="H29" s="93">
        <v>875000</v>
      </c>
      <c r="I29" s="94"/>
      <c r="J29" s="93">
        <v>1680000</v>
      </c>
      <c r="K29" s="94">
        <v>1933167</v>
      </c>
      <c r="L29" s="93">
        <v>1259000</v>
      </c>
      <c r="M29" s="94">
        <v>1099010</v>
      </c>
      <c r="N29" s="93"/>
      <c r="O29" s="94"/>
      <c r="P29" s="93">
        <f>$H29      +$J29      +$L29      +$N29</f>
        <v>3814000</v>
      </c>
      <c r="Q29" s="94">
        <f>$I29      +$K29      +$M29      +$O29</f>
        <v>3032177</v>
      </c>
      <c r="R29" s="48">
        <f>IF(($J29      =0),0,((($L29      -$J29      )/$J29      )*100))</f>
        <v>-25.05952380952381</v>
      </c>
      <c r="S29" s="49">
        <f>IF(($K29      =0),0,((($M29      -$K29      )/$K29      )*100))</f>
        <v>-43.149764091772724</v>
      </c>
      <c r="T29" s="48">
        <f>IF(($E29      =0),0,(($P29      /$E29      )*100))</f>
        <v>39.352042921997523</v>
      </c>
      <c r="U29" s="50">
        <f>IF(($E29      =0),0,(($Q29      /$E29      )*100))</f>
        <v>31.285359059017747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279720000</v>
      </c>
      <c r="C30" s="95">
        <f>SUM(C26:C29)</f>
        <v>-100000000</v>
      </c>
      <c r="D30" s="95"/>
      <c r="E30" s="95">
        <f>$B30      +$C30      +$D30</f>
        <v>179720000</v>
      </c>
      <c r="F30" s="96">
        <f t="shared" ref="F30:O30" si="16">SUM(F26:F29)</f>
        <v>179720000</v>
      </c>
      <c r="G30" s="97">
        <f t="shared" si="16"/>
        <v>179720000</v>
      </c>
      <c r="H30" s="96">
        <f t="shared" si="16"/>
        <v>4894000</v>
      </c>
      <c r="I30" s="97">
        <f t="shared" si="16"/>
        <v>5312701</v>
      </c>
      <c r="J30" s="96">
        <f t="shared" si="16"/>
        <v>6341000</v>
      </c>
      <c r="K30" s="97">
        <f t="shared" si="16"/>
        <v>8107936</v>
      </c>
      <c r="L30" s="96">
        <f t="shared" si="16"/>
        <v>12749000</v>
      </c>
      <c r="M30" s="97">
        <f t="shared" si="16"/>
        <v>8394192</v>
      </c>
      <c r="N30" s="96">
        <f t="shared" si="16"/>
        <v>0</v>
      </c>
      <c r="O30" s="97">
        <f t="shared" si="16"/>
        <v>0</v>
      </c>
      <c r="P30" s="96">
        <f>$H30      +$J30      +$L30      +$N30</f>
        <v>23984000</v>
      </c>
      <c r="Q30" s="97">
        <f>$I30      +$K30      +$M30      +$O30</f>
        <v>21814829</v>
      </c>
      <c r="R30" s="52">
        <f>IF(($J30      =0),0,((($L30      -$J30      )/$J30      )*100))</f>
        <v>101.05661567576092</v>
      </c>
      <c r="S30" s="53">
        <f>IF(($K30      =0),0,((($M30      -$K30      )/$K30      )*100))</f>
        <v>3.5305656088059898</v>
      </c>
      <c r="T30" s="52">
        <f>IF($E30   =0,0,($P30   /$E30   )*100)</f>
        <v>13.345203650122411</v>
      </c>
      <c r="U30" s="54">
        <f>IF($E30   =0,0,($Q30   /$E30   )*100)</f>
        <v>12.138231137324727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37963000</v>
      </c>
      <c r="C32" s="92">
        <v>-1975000</v>
      </c>
      <c r="D32" s="92"/>
      <c r="E32" s="92">
        <f>$B32      +$C32      +$D32</f>
        <v>35988000</v>
      </c>
      <c r="F32" s="93">
        <v>35988000</v>
      </c>
      <c r="G32" s="94">
        <v>35988000</v>
      </c>
      <c r="H32" s="93">
        <v>8579000</v>
      </c>
      <c r="I32" s="94">
        <v>1720276</v>
      </c>
      <c r="J32" s="93">
        <v>4142000</v>
      </c>
      <c r="K32" s="94">
        <v>16382314</v>
      </c>
      <c r="L32" s="93">
        <v>6045000</v>
      </c>
      <c r="M32" s="94">
        <v>-409681</v>
      </c>
      <c r="N32" s="93"/>
      <c r="O32" s="94"/>
      <c r="P32" s="93">
        <f>$H32      +$J32      +$L32      +$N32</f>
        <v>18766000</v>
      </c>
      <c r="Q32" s="94">
        <f>$I32      +$K32      +$M32      +$O32</f>
        <v>17692909</v>
      </c>
      <c r="R32" s="48">
        <f>IF(($J32      =0),0,((($L32      -$J32      )/$J32      )*100))</f>
        <v>45.943988411395459</v>
      </c>
      <c r="S32" s="49">
        <f>IF(($K32      =0),0,((($M32      -$K32      )/$K32      )*100))</f>
        <v>-102.50075172530573</v>
      </c>
      <c r="T32" s="48">
        <f>IF(($E32      =0),0,(($P32      /$E32      )*100))</f>
        <v>52.145159497610315</v>
      </c>
      <c r="U32" s="50">
        <f>IF(($E32      =0),0,(($Q32      /$E32      )*100))</f>
        <v>49.163357230187842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37963000</v>
      </c>
      <c r="C33" s="95">
        <f>C32</f>
        <v>-1975000</v>
      </c>
      <c r="D33" s="95"/>
      <c r="E33" s="95">
        <f>$B33      +$C33      +$D33</f>
        <v>35988000</v>
      </c>
      <c r="F33" s="96">
        <f t="shared" ref="F33:O33" si="17">F32</f>
        <v>35988000</v>
      </c>
      <c r="G33" s="97">
        <f t="shared" si="17"/>
        <v>35988000</v>
      </c>
      <c r="H33" s="96">
        <f t="shared" si="17"/>
        <v>8579000</v>
      </c>
      <c r="I33" s="97">
        <f t="shared" si="17"/>
        <v>1720276</v>
      </c>
      <c r="J33" s="96">
        <f t="shared" si="17"/>
        <v>4142000</v>
      </c>
      <c r="K33" s="97">
        <f t="shared" si="17"/>
        <v>16382314</v>
      </c>
      <c r="L33" s="96">
        <f t="shared" si="17"/>
        <v>6045000</v>
      </c>
      <c r="M33" s="97">
        <f t="shared" si="17"/>
        <v>-409681</v>
      </c>
      <c r="N33" s="96">
        <f t="shared" si="17"/>
        <v>0</v>
      </c>
      <c r="O33" s="97">
        <f t="shared" si="17"/>
        <v>0</v>
      </c>
      <c r="P33" s="96">
        <f>$H33      +$J33      +$L33      +$N33</f>
        <v>18766000</v>
      </c>
      <c r="Q33" s="97">
        <f>$I33      +$K33      +$M33      +$O33</f>
        <v>17692909</v>
      </c>
      <c r="R33" s="52">
        <f>IF(($J33      =0),0,((($L33      -$J33      )/$J33      )*100))</f>
        <v>45.943988411395459</v>
      </c>
      <c r="S33" s="53">
        <f>IF(($K33      =0),0,((($M33      -$K33      )/$K33      )*100))</f>
        <v>-102.50075172530573</v>
      </c>
      <c r="T33" s="52">
        <f>IF($E33   =0,0,($P33   /$E33   )*100)</f>
        <v>52.145159497610315</v>
      </c>
      <c r="U33" s="54">
        <f>IF($E33   =0,0,($Q33   /$E33   )*100)</f>
        <v>49.163357230187842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143903000</v>
      </c>
      <c r="C35" s="92">
        <v>-35630000</v>
      </c>
      <c r="D35" s="92"/>
      <c r="E35" s="92">
        <f t="shared" ref="E35:E40" si="18">$B35      +$C35      +$D35</f>
        <v>108273000</v>
      </c>
      <c r="F35" s="93">
        <v>108273000</v>
      </c>
      <c r="G35" s="94">
        <v>108273000</v>
      </c>
      <c r="H35" s="93">
        <v>5312000</v>
      </c>
      <c r="I35" s="94">
        <v>250162</v>
      </c>
      <c r="J35" s="93">
        <v>22589000</v>
      </c>
      <c r="K35" s="94">
        <v>5932442</v>
      </c>
      <c r="L35" s="93">
        <v>13640000</v>
      </c>
      <c r="M35" s="94">
        <v>30136037</v>
      </c>
      <c r="N35" s="93"/>
      <c r="O35" s="94"/>
      <c r="P35" s="93">
        <f t="shared" ref="P35:P40" si="19">$H35      +$J35      +$L35      +$N35</f>
        <v>41541000</v>
      </c>
      <c r="Q35" s="94">
        <f t="shared" ref="Q35:Q40" si="20">$I35      +$K35      +$M35      +$O35</f>
        <v>36318641</v>
      </c>
      <c r="R35" s="48">
        <f t="shared" ref="R35:R40" si="21">IF(($J35      =0),0,((($L35      -$J35      )/$J35      )*100))</f>
        <v>-39.616627562087743</v>
      </c>
      <c r="S35" s="49">
        <f t="shared" ref="S35:S40" si="22">IF(($K35      =0),0,((($M35      -$K35      )/$K35      )*100))</f>
        <v>407.98704816667401</v>
      </c>
      <c r="T35" s="48">
        <f t="shared" ref="T35:T39" si="23">IF(($E35      =0),0,(($P35      /$E35      )*100))</f>
        <v>38.366905876811394</v>
      </c>
      <c r="U35" s="50">
        <f t="shared" ref="U35:U39" si="24">IF(($E35      =0),0,(($Q35      /$E35      )*100))</f>
        <v>33.543580578722306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100447000</v>
      </c>
      <c r="C36" s="92">
        <v>-30499000</v>
      </c>
      <c r="D36" s="92"/>
      <c r="E36" s="92">
        <f t="shared" si="18"/>
        <v>69948000</v>
      </c>
      <c r="F36" s="93">
        <v>69948000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>
        <v>16000000</v>
      </c>
      <c r="C38" s="92"/>
      <c r="D38" s="92"/>
      <c r="E38" s="92">
        <f t="shared" si="18"/>
        <v>16000000</v>
      </c>
      <c r="F38" s="93">
        <v>16000000</v>
      </c>
      <c r="G38" s="94">
        <v>16000000</v>
      </c>
      <c r="H38" s="93">
        <v>627000</v>
      </c>
      <c r="I38" s="94"/>
      <c r="J38" s="93">
        <v>2045000</v>
      </c>
      <c r="K38" s="94">
        <v>2002498</v>
      </c>
      <c r="L38" s="93">
        <v>6510000</v>
      </c>
      <c r="M38" s="94"/>
      <c r="N38" s="93"/>
      <c r="O38" s="94"/>
      <c r="P38" s="93">
        <f t="shared" si="19"/>
        <v>9182000</v>
      </c>
      <c r="Q38" s="94">
        <f t="shared" si="20"/>
        <v>2002498</v>
      </c>
      <c r="R38" s="48">
        <f t="shared" si="21"/>
        <v>218.33740831295842</v>
      </c>
      <c r="S38" s="49">
        <f t="shared" si="22"/>
        <v>-100</v>
      </c>
      <c r="T38" s="48">
        <f t="shared" si="23"/>
        <v>57.387500000000003</v>
      </c>
      <c r="U38" s="50">
        <f t="shared" si="24"/>
        <v>12.515612500000001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260350000</v>
      </c>
      <c r="C40" s="95">
        <f>SUM(C35:C39)</f>
        <v>-66129000</v>
      </c>
      <c r="D40" s="95"/>
      <c r="E40" s="95">
        <f t="shared" si="18"/>
        <v>194221000</v>
      </c>
      <c r="F40" s="96">
        <f t="shared" ref="F40:O40" si="25">SUM(F35:F39)</f>
        <v>194221000</v>
      </c>
      <c r="G40" s="97">
        <f t="shared" si="25"/>
        <v>124273000</v>
      </c>
      <c r="H40" s="96">
        <f t="shared" si="25"/>
        <v>5939000</v>
      </c>
      <c r="I40" s="97">
        <f t="shared" si="25"/>
        <v>250162</v>
      </c>
      <c r="J40" s="96">
        <f t="shared" si="25"/>
        <v>24634000</v>
      </c>
      <c r="K40" s="97">
        <f t="shared" si="25"/>
        <v>7934940</v>
      </c>
      <c r="L40" s="96">
        <f t="shared" si="25"/>
        <v>20150000</v>
      </c>
      <c r="M40" s="97">
        <f t="shared" si="25"/>
        <v>30136037</v>
      </c>
      <c r="N40" s="96">
        <f t="shared" si="25"/>
        <v>0</v>
      </c>
      <c r="O40" s="97">
        <f t="shared" si="25"/>
        <v>0</v>
      </c>
      <c r="P40" s="96">
        <f t="shared" si="19"/>
        <v>50723000</v>
      </c>
      <c r="Q40" s="97">
        <f t="shared" si="20"/>
        <v>38321139</v>
      </c>
      <c r="R40" s="52">
        <f t="shared" si="21"/>
        <v>-18.202484371194284</v>
      </c>
      <c r="S40" s="53">
        <f t="shared" si="22"/>
        <v>279.78909733406931</v>
      </c>
      <c r="T40" s="52">
        <f>IF((+$E35+$E38) =0,0,(P40   /(+$E35+$E38) )*100)</f>
        <v>40.815784603252517</v>
      </c>
      <c r="U40" s="54">
        <f>IF((+$E35+$E38) =0,0,(Q40   /(+$E35+$E38) )*100)</f>
        <v>30.836254858255614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>
        <v>208896000</v>
      </c>
      <c r="C43" s="92">
        <v>-45000000</v>
      </c>
      <c r="D43" s="92"/>
      <c r="E43" s="92">
        <f t="shared" si="26"/>
        <v>163896000</v>
      </c>
      <c r="F43" s="93">
        <v>163896000</v>
      </c>
      <c r="G43" s="94">
        <v>163896000</v>
      </c>
      <c r="H43" s="93">
        <v>20525000</v>
      </c>
      <c r="I43" s="94">
        <v>6013718</v>
      </c>
      <c r="J43" s="93">
        <v>41700000</v>
      </c>
      <c r="K43" s="94">
        <v>16476559</v>
      </c>
      <c r="L43" s="93">
        <v>65605000</v>
      </c>
      <c r="M43" s="94">
        <v>20949858</v>
      </c>
      <c r="N43" s="93"/>
      <c r="O43" s="94"/>
      <c r="P43" s="93">
        <f t="shared" si="27"/>
        <v>127830000</v>
      </c>
      <c r="Q43" s="94">
        <f t="shared" si="28"/>
        <v>43440135</v>
      </c>
      <c r="R43" s="48">
        <f t="shared" si="29"/>
        <v>57.326139088729022</v>
      </c>
      <c r="S43" s="49">
        <f t="shared" si="30"/>
        <v>27.149473382154611</v>
      </c>
      <c r="T43" s="48">
        <f t="shared" si="31"/>
        <v>77.994581930004387</v>
      </c>
      <c r="U43" s="50">
        <f t="shared" si="32"/>
        <v>26.504695050519842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>
        <v>714899000</v>
      </c>
      <c r="C44" s="92"/>
      <c r="D44" s="92"/>
      <c r="E44" s="92">
        <f t="shared" si="26"/>
        <v>714899000</v>
      </c>
      <c r="F44" s="93">
        <v>714899000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374442000</v>
      </c>
      <c r="C51" s="92">
        <v>-51000000</v>
      </c>
      <c r="D51" s="92"/>
      <c r="E51" s="92">
        <f t="shared" si="26"/>
        <v>323442000</v>
      </c>
      <c r="F51" s="93">
        <v>323442000</v>
      </c>
      <c r="G51" s="94">
        <v>323442000</v>
      </c>
      <c r="H51" s="93">
        <v>30474000</v>
      </c>
      <c r="I51" s="94">
        <v>32739433</v>
      </c>
      <c r="J51" s="93">
        <v>48136000</v>
      </c>
      <c r="K51" s="94">
        <v>41516900</v>
      </c>
      <c r="L51" s="93">
        <v>63013000</v>
      </c>
      <c r="M51" s="94">
        <v>28733456</v>
      </c>
      <c r="N51" s="93"/>
      <c r="O51" s="94"/>
      <c r="P51" s="93">
        <f t="shared" si="27"/>
        <v>141623000</v>
      </c>
      <c r="Q51" s="94">
        <f t="shared" si="28"/>
        <v>102989789</v>
      </c>
      <c r="R51" s="48">
        <f t="shared" si="29"/>
        <v>30.906182482964933</v>
      </c>
      <c r="S51" s="49">
        <f t="shared" si="30"/>
        <v>-30.790940556737134</v>
      </c>
      <c r="T51" s="48">
        <f t="shared" si="31"/>
        <v>43.786212056566555</v>
      </c>
      <c r="U51" s="50">
        <f t="shared" si="32"/>
        <v>31.841810587369608</v>
      </c>
      <c r="V51" s="93">
        <v>15201000</v>
      </c>
      <c r="W51" s="94" t="s">
        <v>35</v>
      </c>
    </row>
    <row r="52" spans="1:23" ht="12.95" customHeight="1" x14ac:dyDescent="0.2">
      <c r="A52" s="47" t="s">
        <v>74</v>
      </c>
      <c r="B52" s="92">
        <v>52150000</v>
      </c>
      <c r="C52" s="92"/>
      <c r="D52" s="92"/>
      <c r="E52" s="92">
        <f t="shared" si="26"/>
        <v>52150000</v>
      </c>
      <c r="F52" s="93">
        <v>52150000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1350387000</v>
      </c>
      <c r="C53" s="95">
        <f>SUM(C42:C52)</f>
        <v>-96000000</v>
      </c>
      <c r="D53" s="95"/>
      <c r="E53" s="95">
        <f t="shared" si="26"/>
        <v>1254387000</v>
      </c>
      <c r="F53" s="96">
        <f t="shared" ref="F53:O53" si="33">SUM(F42:F52)</f>
        <v>1254387000</v>
      </c>
      <c r="G53" s="97">
        <f t="shared" si="33"/>
        <v>487338000</v>
      </c>
      <c r="H53" s="96">
        <f t="shared" si="33"/>
        <v>50999000</v>
      </c>
      <c r="I53" s="97">
        <f t="shared" si="33"/>
        <v>38753151</v>
      </c>
      <c r="J53" s="96">
        <f t="shared" si="33"/>
        <v>89836000</v>
      </c>
      <c r="K53" s="97">
        <f t="shared" si="33"/>
        <v>57993459</v>
      </c>
      <c r="L53" s="96">
        <f t="shared" si="33"/>
        <v>128618000</v>
      </c>
      <c r="M53" s="97">
        <f t="shared" si="33"/>
        <v>49683314</v>
      </c>
      <c r="N53" s="96">
        <f t="shared" si="33"/>
        <v>0</v>
      </c>
      <c r="O53" s="97">
        <f t="shared" si="33"/>
        <v>0</v>
      </c>
      <c r="P53" s="96">
        <f t="shared" si="27"/>
        <v>269453000</v>
      </c>
      <c r="Q53" s="97">
        <f t="shared" si="28"/>
        <v>146429924</v>
      </c>
      <c r="R53" s="52">
        <f t="shared" si="29"/>
        <v>43.169776036332877</v>
      </c>
      <c r="S53" s="53">
        <f t="shared" si="30"/>
        <v>-14.329452223224001</v>
      </c>
      <c r="T53" s="52">
        <f>IF((+$E43+$E45+$E47+$E48+$E51) =0,0,(P53   /(+$E43+$E45+$E47+$E48+$E51) )*100)</f>
        <v>55.290783809183772</v>
      </c>
      <c r="U53" s="54">
        <f>IF((+$E43+$E45+$E47+$E48+$E51) =0,0,(Q53   /(+$E43+$E45+$E47+$E48+$E51) )*100)</f>
        <v>30.046892300620925</v>
      </c>
      <c r="V53" s="96">
        <f>SUM(V42:V52)</f>
        <v>15201000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>
        <v>291940000</v>
      </c>
      <c r="C65" s="92">
        <v>-116408000</v>
      </c>
      <c r="D65" s="92"/>
      <c r="E65" s="92">
        <f t="shared" si="35"/>
        <v>175532000</v>
      </c>
      <c r="F65" s="93">
        <v>175532000</v>
      </c>
      <c r="G65" s="94">
        <v>175532000</v>
      </c>
      <c r="H65" s="93"/>
      <c r="I65" s="94">
        <v>14963033</v>
      </c>
      <c r="J65" s="93">
        <v>18759000</v>
      </c>
      <c r="K65" s="94">
        <v>13070223</v>
      </c>
      <c r="L65" s="93">
        <v>16060000</v>
      </c>
      <c r="M65" s="94">
        <v>50537553</v>
      </c>
      <c r="N65" s="93"/>
      <c r="O65" s="94"/>
      <c r="P65" s="93">
        <f t="shared" si="36"/>
        <v>34819000</v>
      </c>
      <c r="Q65" s="94">
        <f t="shared" si="37"/>
        <v>78570809</v>
      </c>
      <c r="R65" s="48">
        <f t="shared" si="38"/>
        <v>-14.387760541606696</v>
      </c>
      <c r="S65" s="49">
        <f t="shared" si="39"/>
        <v>286.66175014764474</v>
      </c>
      <c r="T65" s="48">
        <f t="shared" si="40"/>
        <v>19.836269170293736</v>
      </c>
      <c r="U65" s="50">
        <f t="shared" si="41"/>
        <v>44.761530091379349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291940000</v>
      </c>
      <c r="C66" s="95">
        <f>SUM(C61:C65)</f>
        <v>-116408000</v>
      </c>
      <c r="D66" s="95"/>
      <c r="E66" s="95">
        <f t="shared" si="35"/>
        <v>175532000</v>
      </c>
      <c r="F66" s="96">
        <f t="shared" ref="F66:O66" si="42">SUM(F61:F65)</f>
        <v>175532000</v>
      </c>
      <c r="G66" s="97">
        <f t="shared" si="42"/>
        <v>175532000</v>
      </c>
      <c r="H66" s="96">
        <f t="shared" si="42"/>
        <v>0</v>
      </c>
      <c r="I66" s="97">
        <f t="shared" si="42"/>
        <v>14963033</v>
      </c>
      <c r="J66" s="96">
        <f t="shared" si="42"/>
        <v>18759000</v>
      </c>
      <c r="K66" s="97">
        <f t="shared" si="42"/>
        <v>13070223</v>
      </c>
      <c r="L66" s="96">
        <f t="shared" si="42"/>
        <v>16060000</v>
      </c>
      <c r="M66" s="97">
        <f t="shared" si="42"/>
        <v>50537553</v>
      </c>
      <c r="N66" s="96">
        <f t="shared" si="42"/>
        <v>0</v>
      </c>
      <c r="O66" s="97">
        <f t="shared" si="42"/>
        <v>0</v>
      </c>
      <c r="P66" s="96">
        <f t="shared" si="36"/>
        <v>34819000</v>
      </c>
      <c r="Q66" s="97">
        <f t="shared" si="37"/>
        <v>78570809</v>
      </c>
      <c r="R66" s="52">
        <f t="shared" si="38"/>
        <v>-14.387760541606696</v>
      </c>
      <c r="S66" s="53">
        <f t="shared" si="39"/>
        <v>286.66175014764474</v>
      </c>
      <c r="T66" s="52">
        <f>IF((+$E61+$E63+$E64++$E65) =0,0,(P66   /(+$E61+$E63+$E64+$E65) )*100)</f>
        <v>19.836269170293736</v>
      </c>
      <c r="U66" s="54">
        <f>IF((+$E61+$E63+$E65) =0,0,(Q66  /(+$E61+$E63+$E65) )*100)</f>
        <v>44.761530091379349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2333258000</v>
      </c>
      <c r="C67" s="104">
        <f>SUM(C9:C14,C17:C23,C26:C29,C32,C35:C39,C42:C52,C55:C58,C61:C65)</f>
        <v>-339265000</v>
      </c>
      <c r="D67" s="104"/>
      <c r="E67" s="104">
        <f t="shared" si="35"/>
        <v>1993993000</v>
      </c>
      <c r="F67" s="105">
        <f t="shared" ref="F67:O67" si="43">SUM(F9:F14,F17:F23,F26:F29,F32,F35:F39,F42:F52,F55:F58,F61:F65)</f>
        <v>1993993000</v>
      </c>
      <c r="G67" s="106">
        <f t="shared" si="43"/>
        <v>1144733000</v>
      </c>
      <c r="H67" s="105">
        <f t="shared" si="43"/>
        <v>80800000</v>
      </c>
      <c r="I67" s="106">
        <f t="shared" si="43"/>
        <v>59114619</v>
      </c>
      <c r="J67" s="105">
        <f t="shared" si="43"/>
        <v>161552000</v>
      </c>
      <c r="K67" s="106">
        <f t="shared" si="43"/>
        <v>110959563</v>
      </c>
      <c r="L67" s="105">
        <f t="shared" si="43"/>
        <v>207326000</v>
      </c>
      <c r="M67" s="106">
        <f t="shared" si="43"/>
        <v>158071686</v>
      </c>
      <c r="N67" s="105">
        <f t="shared" si="43"/>
        <v>0</v>
      </c>
      <c r="O67" s="106">
        <f t="shared" si="43"/>
        <v>0</v>
      </c>
      <c r="P67" s="105">
        <f t="shared" si="36"/>
        <v>449678000</v>
      </c>
      <c r="Q67" s="106">
        <f t="shared" si="37"/>
        <v>328145868</v>
      </c>
      <c r="R67" s="61">
        <f t="shared" si="38"/>
        <v>28.33391106269189</v>
      </c>
      <c r="S67" s="62">
        <f t="shared" si="39"/>
        <v>42.458821688041439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39.282347936156292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28.665712266528526</v>
      </c>
      <c r="V67" s="105">
        <f>SUM(V9:V14,V17:V23,V26:V29,V32,V35:V39,V42:V52,V55:V58,V61:V65)</f>
        <v>15201000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857868000</v>
      </c>
      <c r="C69" s="92">
        <v>-98169000</v>
      </c>
      <c r="D69" s="92"/>
      <c r="E69" s="92">
        <f>$B69      +$C69      +$D69</f>
        <v>759699000</v>
      </c>
      <c r="F69" s="93">
        <v>759699000</v>
      </c>
      <c r="G69" s="94">
        <v>759699000</v>
      </c>
      <c r="H69" s="93">
        <v>113129000</v>
      </c>
      <c r="I69" s="94">
        <v>27358393</v>
      </c>
      <c r="J69" s="93">
        <v>184241000</v>
      </c>
      <c r="K69" s="94">
        <v>167011492</v>
      </c>
      <c r="L69" s="93">
        <v>90948000</v>
      </c>
      <c r="M69" s="94">
        <v>76258161</v>
      </c>
      <c r="N69" s="93"/>
      <c r="O69" s="94"/>
      <c r="P69" s="93">
        <f>$H69      +$J69      +$L69      +$N69</f>
        <v>388318000</v>
      </c>
      <c r="Q69" s="94">
        <f>$I69      +$K69      +$M69      +$O69</f>
        <v>270628046</v>
      </c>
      <c r="R69" s="48">
        <f>IF(($J69      =0),0,((($L69      -$J69      )/$J69      )*100))</f>
        <v>-50.636394722130248</v>
      </c>
      <c r="S69" s="49">
        <f>IF(($K69      =0),0,((($M69      -$K69      )/$K69      )*100))</f>
        <v>-54.339572632522795</v>
      </c>
      <c r="T69" s="48">
        <f>IF(($E69      =0),0,(($P69      /$E69      )*100))</f>
        <v>51.114717802708711</v>
      </c>
      <c r="U69" s="50">
        <f>IF(($E69      =0),0,(($Q69      /$E69      )*100))</f>
        <v>35.623062028513921</v>
      </c>
      <c r="V69" s="93">
        <v>25959000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857868000</v>
      </c>
      <c r="C71" s="101">
        <f>SUM(C69:C70)</f>
        <v>-98169000</v>
      </c>
      <c r="D71" s="101"/>
      <c r="E71" s="101">
        <f>$B71      +$C71      +$D71</f>
        <v>759699000</v>
      </c>
      <c r="F71" s="102">
        <f t="shared" ref="F71:O71" si="44">SUM(F69:F70)</f>
        <v>759699000</v>
      </c>
      <c r="G71" s="103">
        <f t="shared" si="44"/>
        <v>759699000</v>
      </c>
      <c r="H71" s="102">
        <f t="shared" si="44"/>
        <v>113129000</v>
      </c>
      <c r="I71" s="103">
        <f t="shared" si="44"/>
        <v>27358393</v>
      </c>
      <c r="J71" s="102">
        <f t="shared" si="44"/>
        <v>184241000</v>
      </c>
      <c r="K71" s="103">
        <f t="shared" si="44"/>
        <v>167011492</v>
      </c>
      <c r="L71" s="102">
        <f t="shared" si="44"/>
        <v>90948000</v>
      </c>
      <c r="M71" s="103">
        <f t="shared" si="44"/>
        <v>76258161</v>
      </c>
      <c r="N71" s="102">
        <f t="shared" si="44"/>
        <v>0</v>
      </c>
      <c r="O71" s="103">
        <f t="shared" si="44"/>
        <v>0</v>
      </c>
      <c r="P71" s="102">
        <f>$H71      +$J71      +$L71      +$N71</f>
        <v>388318000</v>
      </c>
      <c r="Q71" s="103">
        <f>$I71      +$K71      +$M71      +$O71</f>
        <v>270628046</v>
      </c>
      <c r="R71" s="57">
        <f>IF(($J71      =0),0,((($L71      -$J71      )/$J71      )*100))</f>
        <v>-50.636394722130248</v>
      </c>
      <c r="S71" s="58">
        <f>IF(($K71      =0),0,((($M71      -$K71      )/$K71      )*100))</f>
        <v>-54.339572632522795</v>
      </c>
      <c r="T71" s="57">
        <f>IF(($E69      =0),0,(($P69      /$E69      )*100))</f>
        <v>51.114717802708711</v>
      </c>
      <c r="U71" s="59">
        <f>IF($E69   =0,0,($Q69   /$E69 )*100)</f>
        <v>35.623062028513921</v>
      </c>
      <c r="V71" s="102">
        <f>SUM(V69:V70)</f>
        <v>25959000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857868000</v>
      </c>
      <c r="C72" s="104">
        <f>SUM(C69:C70)</f>
        <v>-98169000</v>
      </c>
      <c r="D72" s="104"/>
      <c r="E72" s="104">
        <f>$B72      +$C72      +$D72</f>
        <v>759699000</v>
      </c>
      <c r="F72" s="105">
        <f t="shared" ref="F72:O72" si="45">SUM(F69:F70)</f>
        <v>759699000</v>
      </c>
      <c r="G72" s="106">
        <f t="shared" si="45"/>
        <v>759699000</v>
      </c>
      <c r="H72" s="105">
        <f t="shared" si="45"/>
        <v>113129000</v>
      </c>
      <c r="I72" s="106">
        <f t="shared" si="45"/>
        <v>27358393</v>
      </c>
      <c r="J72" s="105">
        <f t="shared" si="45"/>
        <v>184241000</v>
      </c>
      <c r="K72" s="106">
        <f t="shared" si="45"/>
        <v>167011492</v>
      </c>
      <c r="L72" s="105">
        <f t="shared" si="45"/>
        <v>90948000</v>
      </c>
      <c r="M72" s="106">
        <f t="shared" si="45"/>
        <v>76258161</v>
      </c>
      <c r="N72" s="105">
        <f t="shared" si="45"/>
        <v>0</v>
      </c>
      <c r="O72" s="106">
        <f t="shared" si="45"/>
        <v>0</v>
      </c>
      <c r="P72" s="105">
        <f>$H72      +$J72      +$L72      +$N72</f>
        <v>388318000</v>
      </c>
      <c r="Q72" s="106">
        <f>$I72      +$K72      +$M72      +$O72</f>
        <v>270628046</v>
      </c>
      <c r="R72" s="61">
        <f>IF(($J72      =0),0,((($L72      -$J72      )/$J72      )*100))</f>
        <v>-50.636394722130248</v>
      </c>
      <c r="S72" s="62">
        <f>IF(($K72      =0),0,((($M72      -$K72      )/$K72      )*100))</f>
        <v>-54.339572632522795</v>
      </c>
      <c r="T72" s="61">
        <f>IF(($E69      =0),0,(($P69      /$E69      )*100))</f>
        <v>51.114717802708711</v>
      </c>
      <c r="U72" s="65">
        <f>IF($E69   =0,0,($Q69   /$E69 )*100)</f>
        <v>35.623062028513921</v>
      </c>
      <c r="V72" s="105">
        <f>SUM(V69:V70)</f>
        <v>25959000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3191126000</v>
      </c>
      <c r="C73" s="104">
        <f>SUM(C9:C14,C17:C23,C26:C29,C32,C35:C39,C42:C52,C55:C58,C61:C65,C69:C70)</f>
        <v>-437434000</v>
      </c>
      <c r="D73" s="104"/>
      <c r="E73" s="104">
        <f>$B73      +$C73      +$D73</f>
        <v>2753692000</v>
      </c>
      <c r="F73" s="105">
        <f t="shared" ref="F73:O73" si="46">SUM(F9:F14,F17:F23,F26:F29,F32,F35:F39,F42:F52,F55:F58,F61:F65,F69:F70)</f>
        <v>2753692000</v>
      </c>
      <c r="G73" s="106">
        <f t="shared" si="46"/>
        <v>1904432000</v>
      </c>
      <c r="H73" s="105">
        <f t="shared" si="46"/>
        <v>193929000</v>
      </c>
      <c r="I73" s="106">
        <f t="shared" si="46"/>
        <v>86473012</v>
      </c>
      <c r="J73" s="105">
        <f t="shared" si="46"/>
        <v>345793000</v>
      </c>
      <c r="K73" s="106">
        <f t="shared" si="46"/>
        <v>277971055</v>
      </c>
      <c r="L73" s="105">
        <f t="shared" si="46"/>
        <v>298274000</v>
      </c>
      <c r="M73" s="106">
        <f t="shared" si="46"/>
        <v>234329847</v>
      </c>
      <c r="N73" s="105">
        <f t="shared" si="46"/>
        <v>0</v>
      </c>
      <c r="O73" s="106">
        <f t="shared" si="46"/>
        <v>0</v>
      </c>
      <c r="P73" s="105">
        <f>$H73      +$J73      +$L73      +$N73</f>
        <v>837996000</v>
      </c>
      <c r="Q73" s="106">
        <f>$I73      +$K73      +$M73      +$O73</f>
        <v>598773914</v>
      </c>
      <c r="R73" s="61">
        <f>IF(($J73      =0),0,((($L73      -$J73      )/$J73      )*100))</f>
        <v>-13.742036420633152</v>
      </c>
      <c r="S73" s="62">
        <f>IF(($K73      =0),0,((($M73      -$K73      )/$K73      )*100))</f>
        <v>-15.699910913386287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44.002411217622893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31.441076079376952</v>
      </c>
      <c r="V73" s="105">
        <f>SUM(V9:V14,V17:V23,V26:V29,V32,V35:V39,V42:V52,V55:V58,V61:V65,V69:V70)</f>
        <v>41160000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134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135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139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140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141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142</v>
      </c>
    </row>
    <row r="117" spans="1:23" x14ac:dyDescent="0.2">
      <c r="A117" s="29" t="s">
        <v>143</v>
      </c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147</v>
      </c>
    </row>
    <row r="124" spans="1:23" x14ac:dyDescent="0.2">
      <c r="A124" s="30" t="s">
        <v>90</v>
      </c>
      <c r="G124" s="30" t="s">
        <v>90</v>
      </c>
      <c r="W124" s="30"/>
    </row>
    <row r="125" spans="1:23" x14ac:dyDescent="0.2">
      <c r="A125" s="30"/>
      <c r="G125" s="30"/>
      <c r="W125" s="30"/>
    </row>
    <row r="126" spans="1:23" x14ac:dyDescent="0.2">
      <c r="A126" s="30" t="s">
        <v>90</v>
      </c>
      <c r="G126" s="30" t="s">
        <v>90</v>
      </c>
      <c r="W126" s="30"/>
    </row>
  </sheetData>
  <sheetProtection algorithmName="SHA-512" hashValue="NXVsq/O3eUGHeS0Vu/V60eMpbReDnPOqA9Dql1Zk+NKhB2k9YNG8zTxNAKSekUxhf6QQUuy7x8nGMikllMF1gg==" saltValue="2d3KC+v0WOE8lHDDcw69v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119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148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61000</v>
      </c>
      <c r="I10" s="94"/>
      <c r="J10" s="93">
        <v>51000</v>
      </c>
      <c r="K10" s="94">
        <v>15344</v>
      </c>
      <c r="L10" s="93">
        <v>2945000</v>
      </c>
      <c r="M10" s="94">
        <v>3042256</v>
      </c>
      <c r="N10" s="93"/>
      <c r="O10" s="94"/>
      <c r="P10" s="93">
        <f t="shared" ref="P10:P15" si="1">$H10      +$J10      +$L10      +$N10</f>
        <v>3057000</v>
      </c>
      <c r="Q10" s="94">
        <f t="shared" ref="Q10:Q15" si="2">$I10      +$K10      +$M10      +$O10</f>
        <v>3057600</v>
      </c>
      <c r="R10" s="48">
        <f t="shared" ref="R10:R15" si="3">IF(($J10      =0),0,((($L10      -$J10      )/$J10      )*100))</f>
        <v>5674.5098039215682</v>
      </c>
      <c r="S10" s="49">
        <f t="shared" ref="S10:S15" si="4">IF(($K10      =0),0,((($M10      -$K10      )/$K10      )*100))</f>
        <v>19727.007299270073</v>
      </c>
      <c r="T10" s="48">
        <f t="shared" ref="T10:T14" si="5">IF(($E10      =0),0,(($P10      /$E10      )*100))</f>
        <v>98.612903225806448</v>
      </c>
      <c r="U10" s="50">
        <f t="shared" ref="U10:U14" si="6">IF(($E10      =0),0,(($Q10      /$E10      )*100))</f>
        <v>98.632258064516137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>
        <v>100000</v>
      </c>
      <c r="C14" s="92">
        <v>-100000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3200000</v>
      </c>
      <c r="C15" s="95">
        <f>SUM(C9:C14)</f>
        <v>-100000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61000</v>
      </c>
      <c r="I15" s="97">
        <f t="shared" si="7"/>
        <v>0</v>
      </c>
      <c r="J15" s="96">
        <f t="shared" si="7"/>
        <v>51000</v>
      </c>
      <c r="K15" s="97">
        <f t="shared" si="7"/>
        <v>15344</v>
      </c>
      <c r="L15" s="96">
        <f t="shared" si="7"/>
        <v>2945000</v>
      </c>
      <c r="M15" s="97">
        <f t="shared" si="7"/>
        <v>3042256</v>
      </c>
      <c r="N15" s="96">
        <f t="shared" si="7"/>
        <v>0</v>
      </c>
      <c r="O15" s="97">
        <f t="shared" si="7"/>
        <v>0</v>
      </c>
      <c r="P15" s="96">
        <f t="shared" si="1"/>
        <v>3057000</v>
      </c>
      <c r="Q15" s="97">
        <f t="shared" si="2"/>
        <v>3057600</v>
      </c>
      <c r="R15" s="52">
        <f t="shared" si="3"/>
        <v>5674.5098039215682</v>
      </c>
      <c r="S15" s="53">
        <f t="shared" si="4"/>
        <v>19727.007299270073</v>
      </c>
      <c r="T15" s="52">
        <f>IF((SUM($E9:$E13))=0,0,(P15/(SUM($E9:$E13))*100))</f>
        <v>98.612903225806448</v>
      </c>
      <c r="U15" s="54">
        <f>IF((SUM($E9:$E13))=0,0,(Q15/(SUM($E9:$E13))*100))</f>
        <v>98.632258064516137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3661000</v>
      </c>
      <c r="C32" s="92">
        <v>-887000</v>
      </c>
      <c r="D32" s="92"/>
      <c r="E32" s="92">
        <f>$B32      +$C32      +$D32</f>
        <v>2774000</v>
      </c>
      <c r="F32" s="93">
        <v>2774000</v>
      </c>
      <c r="G32" s="94">
        <v>2774000</v>
      </c>
      <c r="H32" s="93"/>
      <c r="I32" s="94"/>
      <c r="J32" s="93">
        <v>782000</v>
      </c>
      <c r="K32" s="94">
        <v>405416</v>
      </c>
      <c r="L32" s="93"/>
      <c r="M32" s="94">
        <v>3050584</v>
      </c>
      <c r="N32" s="93"/>
      <c r="O32" s="94"/>
      <c r="P32" s="93">
        <f>$H32      +$J32      +$L32      +$N32</f>
        <v>782000</v>
      </c>
      <c r="Q32" s="94">
        <f>$I32      +$K32      +$M32      +$O32</f>
        <v>3456000</v>
      </c>
      <c r="R32" s="48">
        <f>IF(($J32      =0),0,((($L32      -$J32      )/$J32      )*100))</f>
        <v>-100</v>
      </c>
      <c r="S32" s="49">
        <f>IF(($K32      =0),0,((($M32      -$K32      )/$K32      )*100))</f>
        <v>652.45772243818692</v>
      </c>
      <c r="T32" s="48">
        <f>IF(($E32      =0),0,(($P32      /$E32      )*100))</f>
        <v>28.190338860850755</v>
      </c>
      <c r="U32" s="50">
        <f>IF(($E32      =0),0,(($Q32      /$E32      )*100))</f>
        <v>124.58543619322278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3661000</v>
      </c>
      <c r="C33" s="95">
        <f>C32</f>
        <v>-887000</v>
      </c>
      <c r="D33" s="95"/>
      <c r="E33" s="95">
        <f>$B33      +$C33      +$D33</f>
        <v>2774000</v>
      </c>
      <c r="F33" s="96">
        <f t="shared" ref="F33:O33" si="17">F32</f>
        <v>2774000</v>
      </c>
      <c r="G33" s="97">
        <f t="shared" si="17"/>
        <v>2774000</v>
      </c>
      <c r="H33" s="96">
        <f t="shared" si="17"/>
        <v>0</v>
      </c>
      <c r="I33" s="97">
        <f t="shared" si="17"/>
        <v>0</v>
      </c>
      <c r="J33" s="96">
        <f t="shared" si="17"/>
        <v>782000</v>
      </c>
      <c r="K33" s="97">
        <f t="shared" si="17"/>
        <v>405416</v>
      </c>
      <c r="L33" s="96">
        <f t="shared" si="17"/>
        <v>0</v>
      </c>
      <c r="M33" s="97">
        <f t="shared" si="17"/>
        <v>3050584</v>
      </c>
      <c r="N33" s="96">
        <f t="shared" si="17"/>
        <v>0</v>
      </c>
      <c r="O33" s="97">
        <f t="shared" si="17"/>
        <v>0</v>
      </c>
      <c r="P33" s="96">
        <f>$H33      +$J33      +$L33      +$N33</f>
        <v>782000</v>
      </c>
      <c r="Q33" s="97">
        <f>$I33      +$K33      +$M33      +$O33</f>
        <v>3456000</v>
      </c>
      <c r="R33" s="52">
        <f>IF(($J33      =0),0,((($L33      -$J33      )/$J33      )*100))</f>
        <v>-100</v>
      </c>
      <c r="S33" s="53">
        <f>IF(($K33      =0),0,((($M33      -$K33      )/$K33      )*100))</f>
        <v>652.45772243818692</v>
      </c>
      <c r="T33" s="52">
        <f>IF($E33   =0,0,($P33   /$E33   )*100)</f>
        <v>28.190338860850755</v>
      </c>
      <c r="U33" s="54">
        <f>IF($E33   =0,0,($Q33   /$E33   )*100)</f>
        <v>124.58543619322278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30000000</v>
      </c>
      <c r="C35" s="92">
        <v>-5900000</v>
      </c>
      <c r="D35" s="92"/>
      <c r="E35" s="92">
        <f t="shared" ref="E35:E40" si="18">$B35      +$C35      +$D35</f>
        <v>24100000</v>
      </c>
      <c r="F35" s="93">
        <v>24100000</v>
      </c>
      <c r="G35" s="94">
        <v>24100000</v>
      </c>
      <c r="H35" s="93"/>
      <c r="I35" s="94"/>
      <c r="J35" s="93">
        <v>6303000</v>
      </c>
      <c r="K35" s="94"/>
      <c r="L35" s="93"/>
      <c r="M35" s="94">
        <v>7601040</v>
      </c>
      <c r="N35" s="93"/>
      <c r="O35" s="94"/>
      <c r="P35" s="93">
        <f t="shared" ref="P35:P40" si="19">$H35      +$J35      +$L35      +$N35</f>
        <v>6303000</v>
      </c>
      <c r="Q35" s="94">
        <f t="shared" ref="Q35:Q40" si="20">$I35      +$K35      +$M35      +$O35</f>
        <v>7601040</v>
      </c>
      <c r="R35" s="48">
        <f t="shared" ref="R35:R40" si="21">IF(($J35      =0),0,((($L35      -$J35      )/$J35      )*100))</f>
        <v>-100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26.153526970954356</v>
      </c>
      <c r="U35" s="50">
        <f t="shared" ref="U35:U39" si="24">IF(($E35      =0),0,(($Q35      /$E35      )*100))</f>
        <v>31.539585062240665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30823000</v>
      </c>
      <c r="C36" s="92">
        <v>-18033000</v>
      </c>
      <c r="D36" s="92"/>
      <c r="E36" s="92">
        <f t="shared" si="18"/>
        <v>12790000</v>
      </c>
      <c r="F36" s="93">
        <v>12790000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60823000</v>
      </c>
      <c r="C40" s="95">
        <f>SUM(C35:C39)</f>
        <v>-23933000</v>
      </c>
      <c r="D40" s="95"/>
      <c r="E40" s="95">
        <f t="shared" si="18"/>
        <v>36890000</v>
      </c>
      <c r="F40" s="96">
        <f t="shared" ref="F40:O40" si="25">SUM(F35:F39)</f>
        <v>36890000</v>
      </c>
      <c r="G40" s="97">
        <f t="shared" si="25"/>
        <v>24100000</v>
      </c>
      <c r="H40" s="96">
        <f t="shared" si="25"/>
        <v>0</v>
      </c>
      <c r="I40" s="97">
        <f t="shared" si="25"/>
        <v>0</v>
      </c>
      <c r="J40" s="96">
        <f t="shared" si="25"/>
        <v>6303000</v>
      </c>
      <c r="K40" s="97">
        <f t="shared" si="25"/>
        <v>0</v>
      </c>
      <c r="L40" s="96">
        <f t="shared" si="25"/>
        <v>0</v>
      </c>
      <c r="M40" s="97">
        <f t="shared" si="25"/>
        <v>7601040</v>
      </c>
      <c r="N40" s="96">
        <f t="shared" si="25"/>
        <v>0</v>
      </c>
      <c r="O40" s="97">
        <f t="shared" si="25"/>
        <v>0</v>
      </c>
      <c r="P40" s="96">
        <f t="shared" si="19"/>
        <v>6303000</v>
      </c>
      <c r="Q40" s="97">
        <f t="shared" si="20"/>
        <v>7601040</v>
      </c>
      <c r="R40" s="52">
        <f t="shared" si="21"/>
        <v>-100</v>
      </c>
      <c r="S40" s="53">
        <f t="shared" si="22"/>
        <v>0</v>
      </c>
      <c r="T40" s="52">
        <f>IF((+$E35+$E38) =0,0,(P40   /(+$E35+$E38) )*100)</f>
        <v>26.153526970954356</v>
      </c>
      <c r="U40" s="54">
        <f>IF((+$E35+$E38) =0,0,(Q40   /(+$E35+$E38) )*100)</f>
        <v>31.539585062240665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>
        <v>80000000</v>
      </c>
      <c r="C44" s="92"/>
      <c r="D44" s="92"/>
      <c r="E44" s="92">
        <f t="shared" si="26"/>
        <v>80000000</v>
      </c>
      <c r="F44" s="93">
        <v>80000000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20000000</v>
      </c>
      <c r="C51" s="92">
        <v>-10000000</v>
      </c>
      <c r="D51" s="92"/>
      <c r="E51" s="92">
        <f t="shared" si="26"/>
        <v>10000000</v>
      </c>
      <c r="F51" s="93">
        <v>10000000</v>
      </c>
      <c r="G51" s="94">
        <v>10000000</v>
      </c>
      <c r="H51" s="93"/>
      <c r="I51" s="94"/>
      <c r="J51" s="93"/>
      <c r="K51" s="94">
        <v>9999434</v>
      </c>
      <c r="L51" s="93">
        <v>260000</v>
      </c>
      <c r="M51" s="94">
        <v>260015</v>
      </c>
      <c r="N51" s="93"/>
      <c r="O51" s="94"/>
      <c r="P51" s="93">
        <f t="shared" si="27"/>
        <v>260000</v>
      </c>
      <c r="Q51" s="94">
        <f t="shared" si="28"/>
        <v>10259449</v>
      </c>
      <c r="R51" s="48">
        <f t="shared" si="29"/>
        <v>0</v>
      </c>
      <c r="S51" s="49">
        <f t="shared" si="30"/>
        <v>-97.399702823179794</v>
      </c>
      <c r="T51" s="48">
        <f t="shared" si="31"/>
        <v>2.6</v>
      </c>
      <c r="U51" s="50">
        <f t="shared" si="32"/>
        <v>102.59449000000001</v>
      </c>
      <c r="V51" s="93">
        <v>13479000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100000000</v>
      </c>
      <c r="C53" s="95">
        <f>SUM(C42:C52)</f>
        <v>-10000000</v>
      </c>
      <c r="D53" s="95"/>
      <c r="E53" s="95">
        <f t="shared" si="26"/>
        <v>90000000</v>
      </c>
      <c r="F53" s="96">
        <f t="shared" ref="F53:O53" si="33">SUM(F42:F52)</f>
        <v>90000000</v>
      </c>
      <c r="G53" s="97">
        <f t="shared" si="33"/>
        <v>10000000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9999434</v>
      </c>
      <c r="L53" s="96">
        <f t="shared" si="33"/>
        <v>260000</v>
      </c>
      <c r="M53" s="97">
        <f t="shared" si="33"/>
        <v>260015</v>
      </c>
      <c r="N53" s="96">
        <f t="shared" si="33"/>
        <v>0</v>
      </c>
      <c r="O53" s="97">
        <f t="shared" si="33"/>
        <v>0</v>
      </c>
      <c r="P53" s="96">
        <f t="shared" si="27"/>
        <v>260000</v>
      </c>
      <c r="Q53" s="97">
        <f t="shared" si="28"/>
        <v>10259449</v>
      </c>
      <c r="R53" s="52">
        <f t="shared" si="29"/>
        <v>0</v>
      </c>
      <c r="S53" s="53">
        <f t="shared" si="30"/>
        <v>-97.399702823179794</v>
      </c>
      <c r="T53" s="52">
        <f>IF((+$E43+$E45+$E47+$E48+$E51) =0,0,(P53   /(+$E43+$E45+$E47+$E48+$E51) )*100)</f>
        <v>2.6</v>
      </c>
      <c r="U53" s="54">
        <f>IF((+$E43+$E45+$E47+$E48+$E51) =0,0,(Q53   /(+$E43+$E45+$E47+$E48+$E51) )*100)</f>
        <v>102.59449000000001</v>
      </c>
      <c r="V53" s="96">
        <f>SUM(V42:V52)</f>
        <v>13479000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167684000</v>
      </c>
      <c r="C67" s="104">
        <f>SUM(C9:C14,C17:C23,C26:C29,C32,C35:C39,C42:C52,C55:C58,C61:C65)</f>
        <v>-34920000</v>
      </c>
      <c r="D67" s="104"/>
      <c r="E67" s="104">
        <f t="shared" si="35"/>
        <v>132764000</v>
      </c>
      <c r="F67" s="105">
        <f t="shared" ref="F67:O67" si="43">SUM(F9:F14,F17:F23,F26:F29,F32,F35:F39,F42:F52,F55:F58,F61:F65)</f>
        <v>132764000</v>
      </c>
      <c r="G67" s="106">
        <f t="shared" si="43"/>
        <v>39974000</v>
      </c>
      <c r="H67" s="105">
        <f t="shared" si="43"/>
        <v>61000</v>
      </c>
      <c r="I67" s="106">
        <f t="shared" si="43"/>
        <v>0</v>
      </c>
      <c r="J67" s="105">
        <f t="shared" si="43"/>
        <v>7136000</v>
      </c>
      <c r="K67" s="106">
        <f t="shared" si="43"/>
        <v>10420194</v>
      </c>
      <c r="L67" s="105">
        <f t="shared" si="43"/>
        <v>3205000</v>
      </c>
      <c r="M67" s="106">
        <f t="shared" si="43"/>
        <v>13953895</v>
      </c>
      <c r="N67" s="105">
        <f t="shared" si="43"/>
        <v>0</v>
      </c>
      <c r="O67" s="106">
        <f t="shared" si="43"/>
        <v>0</v>
      </c>
      <c r="P67" s="105">
        <f t="shared" si="36"/>
        <v>10402000</v>
      </c>
      <c r="Q67" s="106">
        <f t="shared" si="37"/>
        <v>24374089</v>
      </c>
      <c r="R67" s="61">
        <f t="shared" si="38"/>
        <v>-55.086883408071749</v>
      </c>
      <c r="S67" s="62">
        <f t="shared" si="39"/>
        <v>33.912046167278653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26.02191424425877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60.974856156501723</v>
      </c>
      <c r="V67" s="105">
        <f>SUM(V9:V14,V17:V23,V26:V29,V32,V35:V39,V42:V52,V55:V58,V61:V65)</f>
        <v>13479000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142914000</v>
      </c>
      <c r="C69" s="92">
        <v>-9559000</v>
      </c>
      <c r="D69" s="92"/>
      <c r="E69" s="92">
        <f>$B69      +$C69      +$D69</f>
        <v>133355000</v>
      </c>
      <c r="F69" s="93">
        <v>133355000</v>
      </c>
      <c r="G69" s="94">
        <v>133355000</v>
      </c>
      <c r="H69" s="93">
        <v>12942000</v>
      </c>
      <c r="I69" s="94"/>
      <c r="J69" s="93">
        <v>54418000</v>
      </c>
      <c r="K69" s="94">
        <v>92055978</v>
      </c>
      <c r="L69" s="93">
        <v>11298000</v>
      </c>
      <c r="M69" s="94">
        <v>4449471</v>
      </c>
      <c r="N69" s="93"/>
      <c r="O69" s="94"/>
      <c r="P69" s="93">
        <f>$H69      +$J69      +$L69      +$N69</f>
        <v>78658000</v>
      </c>
      <c r="Q69" s="94">
        <f>$I69      +$K69      +$M69      +$O69</f>
        <v>96505449</v>
      </c>
      <c r="R69" s="48">
        <f>IF(($J69      =0),0,((($L69      -$J69      )/$J69      )*100))</f>
        <v>-79.238487265243123</v>
      </c>
      <c r="S69" s="49">
        <f>IF(($K69      =0),0,((($M69      -$K69      )/$K69      )*100))</f>
        <v>-95.166559416706207</v>
      </c>
      <c r="T69" s="48">
        <f>IF(($E69      =0),0,(($P69      /$E69      )*100))</f>
        <v>58.983915113794005</v>
      </c>
      <c r="U69" s="50">
        <f>IF(($E69      =0),0,(($Q69      /$E69      )*100))</f>
        <v>72.36732705935286</v>
      </c>
      <c r="V69" s="93">
        <v>18497000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142914000</v>
      </c>
      <c r="C71" s="101">
        <f>SUM(C69:C70)</f>
        <v>-9559000</v>
      </c>
      <c r="D71" s="101"/>
      <c r="E71" s="101">
        <f>$B71      +$C71      +$D71</f>
        <v>133355000</v>
      </c>
      <c r="F71" s="102">
        <f t="shared" ref="F71:O71" si="44">SUM(F69:F70)</f>
        <v>133355000</v>
      </c>
      <c r="G71" s="103">
        <f t="shared" si="44"/>
        <v>133355000</v>
      </c>
      <c r="H71" s="102">
        <f t="shared" si="44"/>
        <v>12942000</v>
      </c>
      <c r="I71" s="103">
        <f t="shared" si="44"/>
        <v>0</v>
      </c>
      <c r="J71" s="102">
        <f t="shared" si="44"/>
        <v>54418000</v>
      </c>
      <c r="K71" s="103">
        <f t="shared" si="44"/>
        <v>92055978</v>
      </c>
      <c r="L71" s="102">
        <f t="shared" si="44"/>
        <v>11298000</v>
      </c>
      <c r="M71" s="103">
        <f t="shared" si="44"/>
        <v>4449471</v>
      </c>
      <c r="N71" s="102">
        <f t="shared" si="44"/>
        <v>0</v>
      </c>
      <c r="O71" s="103">
        <f t="shared" si="44"/>
        <v>0</v>
      </c>
      <c r="P71" s="102">
        <f>$H71      +$J71      +$L71      +$N71</f>
        <v>78658000</v>
      </c>
      <c r="Q71" s="103">
        <f>$I71      +$K71      +$M71      +$O71</f>
        <v>96505449</v>
      </c>
      <c r="R71" s="57">
        <f>IF(($J71      =0),0,((($L71      -$J71      )/$J71      )*100))</f>
        <v>-79.238487265243123</v>
      </c>
      <c r="S71" s="58">
        <f>IF(($K71      =0),0,((($M71      -$K71      )/$K71      )*100))</f>
        <v>-95.166559416706207</v>
      </c>
      <c r="T71" s="57">
        <f>IF(($E69      =0),0,(($P69      /$E69      )*100))</f>
        <v>58.983915113794005</v>
      </c>
      <c r="U71" s="59">
        <f>IF($E69   =0,0,($Q69   /$E69 )*100)</f>
        <v>72.36732705935286</v>
      </c>
      <c r="V71" s="102">
        <f>SUM(V69:V70)</f>
        <v>18497000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142914000</v>
      </c>
      <c r="C72" s="104">
        <f>SUM(C69:C70)</f>
        <v>-9559000</v>
      </c>
      <c r="D72" s="104"/>
      <c r="E72" s="104">
        <f>$B72      +$C72      +$D72</f>
        <v>133355000</v>
      </c>
      <c r="F72" s="105">
        <f t="shared" ref="F72:O72" si="45">SUM(F69:F70)</f>
        <v>133355000</v>
      </c>
      <c r="G72" s="106">
        <f t="shared" si="45"/>
        <v>133355000</v>
      </c>
      <c r="H72" s="105">
        <f t="shared" si="45"/>
        <v>12942000</v>
      </c>
      <c r="I72" s="106">
        <f t="shared" si="45"/>
        <v>0</v>
      </c>
      <c r="J72" s="105">
        <f t="shared" si="45"/>
        <v>54418000</v>
      </c>
      <c r="K72" s="106">
        <f t="shared" si="45"/>
        <v>92055978</v>
      </c>
      <c r="L72" s="105">
        <f t="shared" si="45"/>
        <v>11298000</v>
      </c>
      <c r="M72" s="106">
        <f t="shared" si="45"/>
        <v>4449471</v>
      </c>
      <c r="N72" s="105">
        <f t="shared" si="45"/>
        <v>0</v>
      </c>
      <c r="O72" s="106">
        <f t="shared" si="45"/>
        <v>0</v>
      </c>
      <c r="P72" s="105">
        <f>$H72      +$J72      +$L72      +$N72</f>
        <v>78658000</v>
      </c>
      <c r="Q72" s="106">
        <f>$I72      +$K72      +$M72      +$O72</f>
        <v>96505449</v>
      </c>
      <c r="R72" s="61">
        <f>IF(($J72      =0),0,((($L72      -$J72      )/$J72      )*100))</f>
        <v>-79.238487265243123</v>
      </c>
      <c r="S72" s="62">
        <f>IF(($K72      =0),0,((($M72      -$K72      )/$K72      )*100))</f>
        <v>-95.166559416706207</v>
      </c>
      <c r="T72" s="61">
        <f>IF(($E69      =0),0,(($P69      /$E69      )*100))</f>
        <v>58.983915113794005</v>
      </c>
      <c r="U72" s="65">
        <f>IF($E69   =0,0,($Q69   /$E69 )*100)</f>
        <v>72.36732705935286</v>
      </c>
      <c r="V72" s="105">
        <f>SUM(V69:V70)</f>
        <v>18497000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310598000</v>
      </c>
      <c r="C73" s="104">
        <f>SUM(C9:C14,C17:C23,C26:C29,C32,C35:C39,C42:C52,C55:C58,C61:C65,C69:C70)</f>
        <v>-44479000</v>
      </c>
      <c r="D73" s="104"/>
      <c r="E73" s="104">
        <f>$B73      +$C73      +$D73</f>
        <v>266119000</v>
      </c>
      <c r="F73" s="105">
        <f t="shared" ref="F73:O73" si="46">SUM(F9:F14,F17:F23,F26:F29,F32,F35:F39,F42:F52,F55:F58,F61:F65,F69:F70)</f>
        <v>266119000</v>
      </c>
      <c r="G73" s="106">
        <f t="shared" si="46"/>
        <v>173329000</v>
      </c>
      <c r="H73" s="105">
        <f t="shared" si="46"/>
        <v>13003000</v>
      </c>
      <c r="I73" s="106">
        <f t="shared" si="46"/>
        <v>0</v>
      </c>
      <c r="J73" s="105">
        <f t="shared" si="46"/>
        <v>61554000</v>
      </c>
      <c r="K73" s="106">
        <f t="shared" si="46"/>
        <v>102476172</v>
      </c>
      <c r="L73" s="105">
        <f t="shared" si="46"/>
        <v>14503000</v>
      </c>
      <c r="M73" s="106">
        <f t="shared" si="46"/>
        <v>18403366</v>
      </c>
      <c r="N73" s="105">
        <f t="shared" si="46"/>
        <v>0</v>
      </c>
      <c r="O73" s="106">
        <f t="shared" si="46"/>
        <v>0</v>
      </c>
      <c r="P73" s="105">
        <f>$H73      +$J73      +$L73      +$N73</f>
        <v>89060000</v>
      </c>
      <c r="Q73" s="106">
        <f>$I73      +$K73      +$M73      +$O73</f>
        <v>120879538</v>
      </c>
      <c r="R73" s="61">
        <f>IF(($J73      =0),0,((($L73      -$J73      )/$J73      )*100))</f>
        <v>-76.438574259999342</v>
      </c>
      <c r="S73" s="62">
        <f>IF(($K73      =0),0,((($M73      -$K73      )/$K73      )*100))</f>
        <v>-82.041321762097041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51.382053782113779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69.739938498462465</v>
      </c>
      <c r="V73" s="105">
        <f>SUM(V9:V14,V17:V23,V26:V29,V32,V35:V39,V42:V52,V55:V58,V61:V65,V69:V70)</f>
        <v>31976000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134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135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139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140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141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142</v>
      </c>
    </row>
    <row r="117" spans="1:23" x14ac:dyDescent="0.2">
      <c r="A117" s="29" t="s">
        <v>143</v>
      </c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147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KcXG+cjOCwLY/uQ75b5r2G1MaJWoNrymu8T1jJoGMKcR7uEm+X3Jc82H+ozsDxLGiQmBPQkCafkMG/fTtQW11g==" saltValue="3gjrf/WHFdH3cwykQ7b3d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120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148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741000</v>
      </c>
      <c r="I10" s="94"/>
      <c r="J10" s="93">
        <v>437000</v>
      </c>
      <c r="K10" s="94"/>
      <c r="L10" s="93">
        <v>1054000</v>
      </c>
      <c r="M10" s="94"/>
      <c r="N10" s="93"/>
      <c r="O10" s="94"/>
      <c r="P10" s="93">
        <f t="shared" ref="P10:P15" si="1">$H10      +$J10      +$L10      +$N10</f>
        <v>2232000</v>
      </c>
      <c r="Q10" s="94">
        <f t="shared" ref="Q10:Q15" si="2">$I10      +$K10      +$M10      +$O10</f>
        <v>0</v>
      </c>
      <c r="R10" s="48">
        <f t="shared" ref="R10:R15" si="3">IF(($J10      =0),0,((($L10      -$J10      )/$J10      )*100))</f>
        <v>141.18993135011442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72</v>
      </c>
      <c r="U10" s="50">
        <f t="shared" ref="U10:U14" si="6">IF(($E10      =0),0,(($Q10      /$E10      )*100))</f>
        <v>0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741000</v>
      </c>
      <c r="I15" s="97">
        <f t="shared" si="7"/>
        <v>0</v>
      </c>
      <c r="J15" s="96">
        <f t="shared" si="7"/>
        <v>437000</v>
      </c>
      <c r="K15" s="97">
        <f t="shared" si="7"/>
        <v>0</v>
      </c>
      <c r="L15" s="96">
        <f t="shared" si="7"/>
        <v>1054000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2232000</v>
      </c>
      <c r="Q15" s="97">
        <f t="shared" si="2"/>
        <v>0</v>
      </c>
      <c r="R15" s="52">
        <f t="shared" si="3"/>
        <v>141.18993135011442</v>
      </c>
      <c r="S15" s="53">
        <f t="shared" si="4"/>
        <v>0</v>
      </c>
      <c r="T15" s="52">
        <f>IF((SUM($E9:$E13))=0,0,(P15/(SUM($E9:$E13))*100))</f>
        <v>72</v>
      </c>
      <c r="U15" s="54">
        <f>IF((SUM($E9:$E13))=0,0,(Q15/(SUM($E9:$E13))*100))</f>
        <v>0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1127000</v>
      </c>
      <c r="C32" s="92">
        <v>-170000</v>
      </c>
      <c r="D32" s="92"/>
      <c r="E32" s="92">
        <f>$B32      +$C32      +$D32</f>
        <v>957000</v>
      </c>
      <c r="F32" s="93">
        <v>957000</v>
      </c>
      <c r="G32" s="94">
        <v>957000</v>
      </c>
      <c r="H32" s="93"/>
      <c r="I32" s="94"/>
      <c r="J32" s="93">
        <v>281000</v>
      </c>
      <c r="K32" s="94"/>
      <c r="L32" s="93"/>
      <c r="M32" s="94">
        <v>-497510</v>
      </c>
      <c r="N32" s="93"/>
      <c r="O32" s="94"/>
      <c r="P32" s="93">
        <f>$H32      +$J32      +$L32      +$N32</f>
        <v>281000</v>
      </c>
      <c r="Q32" s="94">
        <f>$I32      +$K32      +$M32      +$O32</f>
        <v>-497510</v>
      </c>
      <c r="R32" s="48">
        <f>IF(($J32      =0),0,((($L32      -$J32      )/$J32      )*100))</f>
        <v>-100</v>
      </c>
      <c r="S32" s="49">
        <f>IF(($K32      =0),0,((($M32      -$K32      )/$K32      )*100))</f>
        <v>0</v>
      </c>
      <c r="T32" s="48">
        <f>IF(($E32      =0),0,(($P32      /$E32      )*100))</f>
        <v>29.36259143155695</v>
      </c>
      <c r="U32" s="50">
        <f>IF(($E32      =0),0,(($Q32      /$E32      )*100))</f>
        <v>-51.986415882967606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1127000</v>
      </c>
      <c r="C33" s="95">
        <f>C32</f>
        <v>-170000</v>
      </c>
      <c r="D33" s="95"/>
      <c r="E33" s="95">
        <f>$B33      +$C33      +$D33</f>
        <v>957000</v>
      </c>
      <c r="F33" s="96">
        <f t="shared" ref="F33:O33" si="17">F32</f>
        <v>957000</v>
      </c>
      <c r="G33" s="97">
        <f t="shared" si="17"/>
        <v>957000</v>
      </c>
      <c r="H33" s="96">
        <f t="shared" si="17"/>
        <v>0</v>
      </c>
      <c r="I33" s="97">
        <f t="shared" si="17"/>
        <v>0</v>
      </c>
      <c r="J33" s="96">
        <f t="shared" si="17"/>
        <v>281000</v>
      </c>
      <c r="K33" s="97">
        <f t="shared" si="17"/>
        <v>0</v>
      </c>
      <c r="L33" s="96">
        <f t="shared" si="17"/>
        <v>0</v>
      </c>
      <c r="M33" s="97">
        <f t="shared" si="17"/>
        <v>-497510</v>
      </c>
      <c r="N33" s="96">
        <f t="shared" si="17"/>
        <v>0</v>
      </c>
      <c r="O33" s="97">
        <f t="shared" si="17"/>
        <v>0</v>
      </c>
      <c r="P33" s="96">
        <f>$H33      +$J33      +$L33      +$N33</f>
        <v>281000</v>
      </c>
      <c r="Q33" s="97">
        <f>$I33      +$K33      +$M33      +$O33</f>
        <v>-497510</v>
      </c>
      <c r="R33" s="52">
        <f>IF(($J33      =0),0,((($L33      -$J33      )/$J33      )*100))</f>
        <v>-100</v>
      </c>
      <c r="S33" s="53">
        <f>IF(($K33      =0),0,((($M33      -$K33      )/$K33      )*100))</f>
        <v>0</v>
      </c>
      <c r="T33" s="52">
        <f>IF($E33   =0,0,($P33   /$E33   )*100)</f>
        <v>29.36259143155695</v>
      </c>
      <c r="U33" s="54">
        <f>IF($E33   =0,0,($Q33   /$E33   )*100)</f>
        <v>-51.986415882967606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280000</v>
      </c>
      <c r="C35" s="92"/>
      <c r="D35" s="92"/>
      <c r="E35" s="92">
        <f t="shared" ref="E35:E40" si="18">$B35      +$C35      +$D35</f>
        <v>280000</v>
      </c>
      <c r="F35" s="93">
        <v>280000</v>
      </c>
      <c r="G35" s="94">
        <v>280000</v>
      </c>
      <c r="H35" s="93">
        <v>180000</v>
      </c>
      <c r="I35" s="94"/>
      <c r="J35" s="93"/>
      <c r="K35" s="94">
        <v>179943</v>
      </c>
      <c r="L35" s="93">
        <v>99000</v>
      </c>
      <c r="M35" s="94">
        <v>2682342</v>
      </c>
      <c r="N35" s="93"/>
      <c r="O35" s="94"/>
      <c r="P35" s="93">
        <f t="shared" ref="P35:P40" si="19">$H35      +$J35      +$L35      +$N35</f>
        <v>279000</v>
      </c>
      <c r="Q35" s="94">
        <f t="shared" ref="Q35:Q40" si="20">$I35      +$K35      +$M35      +$O35</f>
        <v>2862285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1390.6620429802772</v>
      </c>
      <c r="T35" s="48">
        <f t="shared" ref="T35:T39" si="23">IF(($E35      =0),0,(($P35      /$E35      )*100))</f>
        <v>99.642857142857139</v>
      </c>
      <c r="U35" s="50">
        <f t="shared" ref="U35:U39" si="24">IF(($E35      =0),0,(($Q35      /$E35      )*100))</f>
        <v>1022.2446428571428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88000</v>
      </c>
      <c r="C36" s="92">
        <v>-57000</v>
      </c>
      <c r="D36" s="92"/>
      <c r="E36" s="92">
        <f t="shared" si="18"/>
        <v>31000</v>
      </c>
      <c r="F36" s="93">
        <v>31000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/>
      <c r="K38" s="94"/>
      <c r="L38" s="93">
        <v>2081000</v>
      </c>
      <c r="M38" s="94"/>
      <c r="N38" s="93"/>
      <c r="O38" s="94"/>
      <c r="P38" s="93">
        <f t="shared" si="19"/>
        <v>2081000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52.024999999999999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4368000</v>
      </c>
      <c r="C40" s="95">
        <f>SUM(C35:C39)</f>
        <v>-57000</v>
      </c>
      <c r="D40" s="95"/>
      <c r="E40" s="95">
        <f t="shared" si="18"/>
        <v>4311000</v>
      </c>
      <c r="F40" s="96">
        <f t="shared" ref="F40:O40" si="25">SUM(F35:F39)</f>
        <v>4311000</v>
      </c>
      <c r="G40" s="97">
        <f t="shared" si="25"/>
        <v>4280000</v>
      </c>
      <c r="H40" s="96">
        <f t="shared" si="25"/>
        <v>180000</v>
      </c>
      <c r="I40" s="97">
        <f t="shared" si="25"/>
        <v>0</v>
      </c>
      <c r="J40" s="96">
        <f t="shared" si="25"/>
        <v>0</v>
      </c>
      <c r="K40" s="97">
        <f t="shared" si="25"/>
        <v>179943</v>
      </c>
      <c r="L40" s="96">
        <f t="shared" si="25"/>
        <v>2180000</v>
      </c>
      <c r="M40" s="97">
        <f t="shared" si="25"/>
        <v>2682342</v>
      </c>
      <c r="N40" s="96">
        <f t="shared" si="25"/>
        <v>0</v>
      </c>
      <c r="O40" s="97">
        <f t="shared" si="25"/>
        <v>0</v>
      </c>
      <c r="P40" s="96">
        <f t="shared" si="19"/>
        <v>2360000</v>
      </c>
      <c r="Q40" s="97">
        <f t="shared" si="20"/>
        <v>2862285</v>
      </c>
      <c r="R40" s="52">
        <f t="shared" si="21"/>
        <v>0</v>
      </c>
      <c r="S40" s="53">
        <f t="shared" si="22"/>
        <v>1390.6620429802772</v>
      </c>
      <c r="T40" s="52">
        <f>IF((+$E35+$E38) =0,0,(P40   /(+$E35+$E38) )*100)</f>
        <v>55.140186915887845</v>
      </c>
      <c r="U40" s="54">
        <f>IF((+$E35+$E38) =0,0,(Q40   /(+$E35+$E38) )*100)</f>
        <v>66.875817757009344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11846000</v>
      </c>
      <c r="C51" s="92">
        <v>10000000</v>
      </c>
      <c r="D51" s="92"/>
      <c r="E51" s="92">
        <f t="shared" si="26"/>
        <v>21846000</v>
      </c>
      <c r="F51" s="93">
        <v>21846000</v>
      </c>
      <c r="G51" s="94">
        <v>21846000</v>
      </c>
      <c r="H51" s="93">
        <v>1236000</v>
      </c>
      <c r="I51" s="94"/>
      <c r="J51" s="93">
        <v>3753000</v>
      </c>
      <c r="K51" s="94">
        <v>2324312</v>
      </c>
      <c r="L51" s="93">
        <v>2795000</v>
      </c>
      <c r="M51" s="94">
        <v>4109948</v>
      </c>
      <c r="N51" s="93"/>
      <c r="O51" s="94"/>
      <c r="P51" s="93">
        <f t="shared" si="27"/>
        <v>7784000</v>
      </c>
      <c r="Q51" s="94">
        <f t="shared" si="28"/>
        <v>6434260</v>
      </c>
      <c r="R51" s="48">
        <f t="shared" si="29"/>
        <v>-25.52624567013056</v>
      </c>
      <c r="S51" s="49">
        <f t="shared" si="30"/>
        <v>76.824281765959128</v>
      </c>
      <c r="T51" s="48">
        <f t="shared" si="31"/>
        <v>35.631236839696058</v>
      </c>
      <c r="U51" s="50">
        <f t="shared" si="32"/>
        <v>29.452806005676095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11846000</v>
      </c>
      <c r="C53" s="95">
        <f>SUM(C42:C52)</f>
        <v>10000000</v>
      </c>
      <c r="D53" s="95"/>
      <c r="E53" s="95">
        <f t="shared" si="26"/>
        <v>21846000</v>
      </c>
      <c r="F53" s="96">
        <f t="shared" ref="F53:O53" si="33">SUM(F42:F52)</f>
        <v>21846000</v>
      </c>
      <c r="G53" s="97">
        <f t="shared" si="33"/>
        <v>21846000</v>
      </c>
      <c r="H53" s="96">
        <f t="shared" si="33"/>
        <v>1236000</v>
      </c>
      <c r="I53" s="97">
        <f t="shared" si="33"/>
        <v>0</v>
      </c>
      <c r="J53" s="96">
        <f t="shared" si="33"/>
        <v>3753000</v>
      </c>
      <c r="K53" s="97">
        <f t="shared" si="33"/>
        <v>2324312</v>
      </c>
      <c r="L53" s="96">
        <f t="shared" si="33"/>
        <v>2795000</v>
      </c>
      <c r="M53" s="97">
        <f t="shared" si="33"/>
        <v>4109948</v>
      </c>
      <c r="N53" s="96">
        <f t="shared" si="33"/>
        <v>0</v>
      </c>
      <c r="O53" s="97">
        <f t="shared" si="33"/>
        <v>0</v>
      </c>
      <c r="P53" s="96">
        <f t="shared" si="27"/>
        <v>7784000</v>
      </c>
      <c r="Q53" s="97">
        <f t="shared" si="28"/>
        <v>6434260</v>
      </c>
      <c r="R53" s="52">
        <f t="shared" si="29"/>
        <v>-25.52624567013056</v>
      </c>
      <c r="S53" s="53">
        <f t="shared" si="30"/>
        <v>76.824281765959128</v>
      </c>
      <c r="T53" s="52">
        <f>IF((+$E43+$E45+$E47+$E48+$E51) =0,0,(P53   /(+$E43+$E45+$E47+$E48+$E51) )*100)</f>
        <v>35.631236839696058</v>
      </c>
      <c r="U53" s="54">
        <f>IF((+$E43+$E45+$E47+$E48+$E51) =0,0,(Q53   /(+$E43+$E45+$E47+$E48+$E51) )*100)</f>
        <v>29.452806005676095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20441000</v>
      </c>
      <c r="C67" s="104">
        <f>SUM(C9:C14,C17:C23,C26:C29,C32,C35:C39,C42:C52,C55:C58,C61:C65)</f>
        <v>9773000</v>
      </c>
      <c r="D67" s="104"/>
      <c r="E67" s="104">
        <f t="shared" si="35"/>
        <v>30214000</v>
      </c>
      <c r="F67" s="105">
        <f t="shared" ref="F67:O67" si="43">SUM(F9:F14,F17:F23,F26:F29,F32,F35:F39,F42:F52,F55:F58,F61:F65)</f>
        <v>30214000</v>
      </c>
      <c r="G67" s="106">
        <f t="shared" si="43"/>
        <v>30183000</v>
      </c>
      <c r="H67" s="105">
        <f t="shared" si="43"/>
        <v>2157000</v>
      </c>
      <c r="I67" s="106">
        <f t="shared" si="43"/>
        <v>0</v>
      </c>
      <c r="J67" s="105">
        <f t="shared" si="43"/>
        <v>4471000</v>
      </c>
      <c r="K67" s="106">
        <f t="shared" si="43"/>
        <v>2504255</v>
      </c>
      <c r="L67" s="105">
        <f t="shared" si="43"/>
        <v>6029000</v>
      </c>
      <c r="M67" s="106">
        <f t="shared" si="43"/>
        <v>6294780</v>
      </c>
      <c r="N67" s="105">
        <f t="shared" si="43"/>
        <v>0</v>
      </c>
      <c r="O67" s="106">
        <f t="shared" si="43"/>
        <v>0</v>
      </c>
      <c r="P67" s="105">
        <f t="shared" si="36"/>
        <v>12657000</v>
      </c>
      <c r="Q67" s="106">
        <f t="shared" si="37"/>
        <v>8799035</v>
      </c>
      <c r="R67" s="61">
        <f t="shared" si="38"/>
        <v>34.84679042719749</v>
      </c>
      <c r="S67" s="62">
        <f t="shared" si="39"/>
        <v>151.36337952804325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41.934201371633037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29.152287711625753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34797000</v>
      </c>
      <c r="C69" s="92">
        <v>-2327000</v>
      </c>
      <c r="D69" s="92"/>
      <c r="E69" s="92">
        <f>$B69      +$C69      +$D69</f>
        <v>32470000</v>
      </c>
      <c r="F69" s="93">
        <v>32470000</v>
      </c>
      <c r="G69" s="94">
        <v>32470000</v>
      </c>
      <c r="H69" s="93">
        <v>10355000</v>
      </c>
      <c r="I69" s="94"/>
      <c r="J69" s="93">
        <v>11890000</v>
      </c>
      <c r="K69" s="94">
        <v>11620857</v>
      </c>
      <c r="L69" s="93">
        <v>2481000</v>
      </c>
      <c r="M69" s="94">
        <v>2653525</v>
      </c>
      <c r="N69" s="93"/>
      <c r="O69" s="94"/>
      <c r="P69" s="93">
        <f>$H69      +$J69      +$L69      +$N69</f>
        <v>24726000</v>
      </c>
      <c r="Q69" s="94">
        <f>$I69      +$K69      +$M69      +$O69</f>
        <v>14274382</v>
      </c>
      <c r="R69" s="48">
        <f>IF(($J69      =0),0,((($L69      -$J69      )/$J69      )*100))</f>
        <v>-79.133725820016821</v>
      </c>
      <c r="S69" s="49">
        <f>IF(($K69      =0),0,((($M69      -$K69      )/$K69      )*100))</f>
        <v>-77.165840694881624</v>
      </c>
      <c r="T69" s="48">
        <f>IF(($E69      =0),0,(($P69      /$E69      )*100))</f>
        <v>76.150292577764091</v>
      </c>
      <c r="U69" s="50">
        <f>IF(($E69      =0),0,(($Q69      /$E69      )*100))</f>
        <v>43.961755466584542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34797000</v>
      </c>
      <c r="C71" s="101">
        <f>SUM(C69:C70)</f>
        <v>-2327000</v>
      </c>
      <c r="D71" s="101"/>
      <c r="E71" s="101">
        <f>$B71      +$C71      +$D71</f>
        <v>32470000</v>
      </c>
      <c r="F71" s="102">
        <f t="shared" ref="F71:O71" si="44">SUM(F69:F70)</f>
        <v>32470000</v>
      </c>
      <c r="G71" s="103">
        <f t="shared" si="44"/>
        <v>32470000</v>
      </c>
      <c r="H71" s="102">
        <f t="shared" si="44"/>
        <v>10355000</v>
      </c>
      <c r="I71" s="103">
        <f t="shared" si="44"/>
        <v>0</v>
      </c>
      <c r="J71" s="102">
        <f t="shared" si="44"/>
        <v>11890000</v>
      </c>
      <c r="K71" s="103">
        <f t="shared" si="44"/>
        <v>11620857</v>
      </c>
      <c r="L71" s="102">
        <f t="shared" si="44"/>
        <v>2481000</v>
      </c>
      <c r="M71" s="103">
        <f t="shared" si="44"/>
        <v>2653525</v>
      </c>
      <c r="N71" s="102">
        <f t="shared" si="44"/>
        <v>0</v>
      </c>
      <c r="O71" s="103">
        <f t="shared" si="44"/>
        <v>0</v>
      </c>
      <c r="P71" s="102">
        <f>$H71      +$J71      +$L71      +$N71</f>
        <v>24726000</v>
      </c>
      <c r="Q71" s="103">
        <f>$I71      +$K71      +$M71      +$O71</f>
        <v>14274382</v>
      </c>
      <c r="R71" s="57">
        <f>IF(($J71      =0),0,((($L71      -$J71      )/$J71      )*100))</f>
        <v>-79.133725820016821</v>
      </c>
      <c r="S71" s="58">
        <f>IF(($K71      =0),0,((($M71      -$K71      )/$K71      )*100))</f>
        <v>-77.165840694881624</v>
      </c>
      <c r="T71" s="57">
        <f>IF(($E69      =0),0,(($P69      /$E69      )*100))</f>
        <v>76.150292577764091</v>
      </c>
      <c r="U71" s="59">
        <f>IF($E69   =0,0,($Q69   /$E69 )*100)</f>
        <v>43.961755466584542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34797000</v>
      </c>
      <c r="C72" s="104">
        <f>SUM(C69:C70)</f>
        <v>-2327000</v>
      </c>
      <c r="D72" s="104"/>
      <c r="E72" s="104">
        <f>$B72      +$C72      +$D72</f>
        <v>32470000</v>
      </c>
      <c r="F72" s="105">
        <f t="shared" ref="F72:O72" si="45">SUM(F69:F70)</f>
        <v>32470000</v>
      </c>
      <c r="G72" s="106">
        <f t="shared" si="45"/>
        <v>32470000</v>
      </c>
      <c r="H72" s="105">
        <f t="shared" si="45"/>
        <v>10355000</v>
      </c>
      <c r="I72" s="106">
        <f t="shared" si="45"/>
        <v>0</v>
      </c>
      <c r="J72" s="105">
        <f t="shared" si="45"/>
        <v>11890000</v>
      </c>
      <c r="K72" s="106">
        <f t="shared" si="45"/>
        <v>11620857</v>
      </c>
      <c r="L72" s="105">
        <f t="shared" si="45"/>
        <v>2481000</v>
      </c>
      <c r="M72" s="106">
        <f t="shared" si="45"/>
        <v>2653525</v>
      </c>
      <c r="N72" s="105">
        <f t="shared" si="45"/>
        <v>0</v>
      </c>
      <c r="O72" s="106">
        <f t="shared" si="45"/>
        <v>0</v>
      </c>
      <c r="P72" s="105">
        <f>$H72      +$J72      +$L72      +$N72</f>
        <v>24726000</v>
      </c>
      <c r="Q72" s="106">
        <f>$I72      +$K72      +$M72      +$O72</f>
        <v>14274382</v>
      </c>
      <c r="R72" s="61">
        <f>IF(($J72      =0),0,((($L72      -$J72      )/$J72      )*100))</f>
        <v>-79.133725820016821</v>
      </c>
      <c r="S72" s="62">
        <f>IF(($K72      =0),0,((($M72      -$K72      )/$K72      )*100))</f>
        <v>-77.165840694881624</v>
      </c>
      <c r="T72" s="61">
        <f>IF(($E69      =0),0,(($P69      /$E69      )*100))</f>
        <v>76.150292577764091</v>
      </c>
      <c r="U72" s="65">
        <f>IF($E69   =0,0,($Q69   /$E69 )*100)</f>
        <v>43.961755466584542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55238000</v>
      </c>
      <c r="C73" s="104">
        <f>SUM(C9:C14,C17:C23,C26:C29,C32,C35:C39,C42:C52,C55:C58,C61:C65,C69:C70)</f>
        <v>7446000</v>
      </c>
      <c r="D73" s="104"/>
      <c r="E73" s="104">
        <f>$B73      +$C73      +$D73</f>
        <v>62684000</v>
      </c>
      <c r="F73" s="105">
        <f t="shared" ref="F73:O73" si="46">SUM(F9:F14,F17:F23,F26:F29,F32,F35:F39,F42:F52,F55:F58,F61:F65,F69:F70)</f>
        <v>62684000</v>
      </c>
      <c r="G73" s="106">
        <f t="shared" si="46"/>
        <v>62653000</v>
      </c>
      <c r="H73" s="105">
        <f t="shared" si="46"/>
        <v>12512000</v>
      </c>
      <c r="I73" s="106">
        <f t="shared" si="46"/>
        <v>0</v>
      </c>
      <c r="J73" s="105">
        <f t="shared" si="46"/>
        <v>16361000</v>
      </c>
      <c r="K73" s="106">
        <f t="shared" si="46"/>
        <v>14125112</v>
      </c>
      <c r="L73" s="105">
        <f t="shared" si="46"/>
        <v>8510000</v>
      </c>
      <c r="M73" s="106">
        <f t="shared" si="46"/>
        <v>8948305</v>
      </c>
      <c r="N73" s="105">
        <f t="shared" si="46"/>
        <v>0</v>
      </c>
      <c r="O73" s="106">
        <f t="shared" si="46"/>
        <v>0</v>
      </c>
      <c r="P73" s="105">
        <f>$H73      +$J73      +$L73      +$N73</f>
        <v>37383000</v>
      </c>
      <c r="Q73" s="106">
        <f>$I73      +$K73      +$M73      +$O73</f>
        <v>23073417</v>
      </c>
      <c r="R73" s="61">
        <f>IF(($J73      =0),0,((($L73      -$J73      )/$J73      )*100))</f>
        <v>-47.986064421490127</v>
      </c>
      <c r="S73" s="62">
        <f>IF(($K73      =0),0,((($M73      -$K73      )/$K73      )*100))</f>
        <v>-36.649670459250167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59.666735830686477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36.827313935485925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134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135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139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140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141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142</v>
      </c>
    </row>
    <row r="117" spans="1:23" x14ac:dyDescent="0.2">
      <c r="A117" s="29" t="s">
        <v>143</v>
      </c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147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qR9viXIOW0B+gvKhzBAsmFjntSAobTvkIzRrj9jCBUpwfvQOrKNliak9v6BhRlIXflcu7d/yjqjpomdDlGpXXg==" saltValue="Lzst97fmc5RweHCJa1w+d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148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140000</v>
      </c>
      <c r="I10" s="94">
        <v>239892</v>
      </c>
      <c r="J10" s="93"/>
      <c r="K10" s="94">
        <v>5597</v>
      </c>
      <c r="L10" s="93"/>
      <c r="M10" s="94">
        <v>493549</v>
      </c>
      <c r="N10" s="93"/>
      <c r="O10" s="94"/>
      <c r="P10" s="93">
        <f t="shared" ref="P10:P15" si="1">$H10      +$J10      +$L10      +$N10</f>
        <v>140000</v>
      </c>
      <c r="Q10" s="94">
        <f t="shared" ref="Q10:Q15" si="2">$I10      +$K10      +$M10      +$O10</f>
        <v>739038</v>
      </c>
      <c r="R10" s="48">
        <f t="shared" ref="R10:R15" si="3">IF(($J10      =0),0,((($L10      -$J10      )/$J10      )*100))</f>
        <v>0</v>
      </c>
      <c r="S10" s="49">
        <f t="shared" ref="S10:S15" si="4">IF(($K10      =0),0,((($M10      -$K10      )/$K10      )*100))</f>
        <v>8718.0989815972844</v>
      </c>
      <c r="T10" s="48">
        <f t="shared" ref="T10:T14" si="5">IF(($E10      =0),0,(($P10      /$E10      )*100))</f>
        <v>14.000000000000002</v>
      </c>
      <c r="U10" s="50">
        <f t="shared" ref="U10:U14" si="6">IF(($E10      =0),0,(($Q10      /$E10      )*100))</f>
        <v>73.903800000000004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140000</v>
      </c>
      <c r="I15" s="97">
        <f t="shared" si="7"/>
        <v>239892</v>
      </c>
      <c r="J15" s="96">
        <f t="shared" si="7"/>
        <v>0</v>
      </c>
      <c r="K15" s="97">
        <f t="shared" si="7"/>
        <v>5597</v>
      </c>
      <c r="L15" s="96">
        <f t="shared" si="7"/>
        <v>0</v>
      </c>
      <c r="M15" s="97">
        <f t="shared" si="7"/>
        <v>493549</v>
      </c>
      <c r="N15" s="96">
        <f t="shared" si="7"/>
        <v>0</v>
      </c>
      <c r="O15" s="97">
        <f t="shared" si="7"/>
        <v>0</v>
      </c>
      <c r="P15" s="96">
        <f t="shared" si="1"/>
        <v>140000</v>
      </c>
      <c r="Q15" s="97">
        <f t="shared" si="2"/>
        <v>739038</v>
      </c>
      <c r="R15" s="52">
        <f t="shared" si="3"/>
        <v>0</v>
      </c>
      <c r="S15" s="53">
        <f t="shared" si="4"/>
        <v>8718.0989815972844</v>
      </c>
      <c r="T15" s="52">
        <f>IF((SUM($E9:$E13))=0,0,(P15/(SUM($E9:$E13))*100))</f>
        <v>14.000000000000002</v>
      </c>
      <c r="U15" s="54">
        <f>IF((SUM($E9:$E13))=0,0,(Q15/(SUM($E9:$E13))*100))</f>
        <v>73.903800000000004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>
        <v>3113000</v>
      </c>
      <c r="C19" s="92"/>
      <c r="D19" s="92"/>
      <c r="E19" s="92">
        <f t="shared" si="8"/>
        <v>3113000</v>
      </c>
      <c r="F19" s="93">
        <v>3113000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3113000</v>
      </c>
      <c r="C24" s="95">
        <f>SUM(C17:C23)</f>
        <v>0</v>
      </c>
      <c r="D24" s="95"/>
      <c r="E24" s="95">
        <f t="shared" si="8"/>
        <v>3113000</v>
      </c>
      <c r="F24" s="96">
        <f t="shared" ref="F24:O24" si="15">SUM(F17:F23)</f>
        <v>3113000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>
        <v>2451000</v>
      </c>
      <c r="C29" s="92"/>
      <c r="D29" s="92"/>
      <c r="E29" s="92">
        <f>$B29      +$C29      +$D29</f>
        <v>2451000</v>
      </c>
      <c r="F29" s="93">
        <v>2451000</v>
      </c>
      <c r="G29" s="94">
        <v>2451000</v>
      </c>
      <c r="H29" s="93">
        <v>280000</v>
      </c>
      <c r="I29" s="94"/>
      <c r="J29" s="93">
        <v>534000</v>
      </c>
      <c r="K29" s="94">
        <v>813792</v>
      </c>
      <c r="L29" s="93">
        <v>502000</v>
      </c>
      <c r="M29" s="94">
        <v>368941</v>
      </c>
      <c r="N29" s="93"/>
      <c r="O29" s="94"/>
      <c r="P29" s="93">
        <f>$H29      +$J29      +$L29      +$N29</f>
        <v>1316000</v>
      </c>
      <c r="Q29" s="94">
        <f>$I29      +$K29      +$M29      +$O29</f>
        <v>1182733</v>
      </c>
      <c r="R29" s="48">
        <f>IF(($J29      =0),0,((($L29      -$J29      )/$J29      )*100))</f>
        <v>-5.9925093632958806</v>
      </c>
      <c r="S29" s="49">
        <f>IF(($K29      =0),0,((($M29      -$K29      )/$K29      )*100))</f>
        <v>-54.663968188431447</v>
      </c>
      <c r="T29" s="48">
        <f>IF(($E29      =0),0,(($P29      /$E29      )*100))</f>
        <v>53.692370461036312</v>
      </c>
      <c r="U29" s="50">
        <f>IF(($E29      =0),0,(($Q29      /$E29      )*100))</f>
        <v>48.255120359037129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2451000</v>
      </c>
      <c r="C30" s="95">
        <f>SUM(C26:C29)</f>
        <v>0</v>
      </c>
      <c r="D30" s="95"/>
      <c r="E30" s="95">
        <f>$B30      +$C30      +$D30</f>
        <v>2451000</v>
      </c>
      <c r="F30" s="96">
        <f t="shared" ref="F30:O30" si="16">SUM(F26:F29)</f>
        <v>2451000</v>
      </c>
      <c r="G30" s="97">
        <f t="shared" si="16"/>
        <v>2451000</v>
      </c>
      <c r="H30" s="96">
        <f t="shared" si="16"/>
        <v>280000</v>
      </c>
      <c r="I30" s="97">
        <f t="shared" si="16"/>
        <v>0</v>
      </c>
      <c r="J30" s="96">
        <f t="shared" si="16"/>
        <v>534000</v>
      </c>
      <c r="K30" s="97">
        <f t="shared" si="16"/>
        <v>813792</v>
      </c>
      <c r="L30" s="96">
        <f t="shared" si="16"/>
        <v>502000</v>
      </c>
      <c r="M30" s="97">
        <f t="shared" si="16"/>
        <v>368941</v>
      </c>
      <c r="N30" s="96">
        <f t="shared" si="16"/>
        <v>0</v>
      </c>
      <c r="O30" s="97">
        <f t="shared" si="16"/>
        <v>0</v>
      </c>
      <c r="P30" s="96">
        <f>$H30      +$J30      +$L30      +$N30</f>
        <v>1316000</v>
      </c>
      <c r="Q30" s="97">
        <f>$I30      +$K30      +$M30      +$O30</f>
        <v>1182733</v>
      </c>
      <c r="R30" s="52">
        <f>IF(($J30      =0),0,((($L30      -$J30      )/$J30      )*100))</f>
        <v>-5.9925093632958806</v>
      </c>
      <c r="S30" s="53">
        <f>IF(($K30      =0),0,((($M30      -$K30      )/$K30      )*100))</f>
        <v>-54.663968188431447</v>
      </c>
      <c r="T30" s="52">
        <f>IF($E30   =0,0,($P30   /$E30   )*100)</f>
        <v>53.692370461036312</v>
      </c>
      <c r="U30" s="54">
        <f>IF($E30   =0,0,($Q30   /$E30   )*100)</f>
        <v>48.255120359037129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1178000</v>
      </c>
      <c r="C32" s="92">
        <v>250000</v>
      </c>
      <c r="D32" s="92"/>
      <c r="E32" s="92">
        <f>$B32      +$C32      +$D32</f>
        <v>1428000</v>
      </c>
      <c r="F32" s="93">
        <v>1428000</v>
      </c>
      <c r="G32" s="94">
        <v>1428000</v>
      </c>
      <c r="H32" s="93">
        <v>182000</v>
      </c>
      <c r="I32" s="94">
        <v>374062</v>
      </c>
      <c r="J32" s="93">
        <v>644000</v>
      </c>
      <c r="K32" s="94">
        <v>771423</v>
      </c>
      <c r="L32" s="93">
        <v>56000</v>
      </c>
      <c r="M32" s="94">
        <v>699949</v>
      </c>
      <c r="N32" s="93"/>
      <c r="O32" s="94"/>
      <c r="P32" s="93">
        <f>$H32      +$J32      +$L32      +$N32</f>
        <v>882000</v>
      </c>
      <c r="Q32" s="94">
        <f>$I32      +$K32      +$M32      +$O32</f>
        <v>1845434</v>
      </c>
      <c r="R32" s="48">
        <f>IF(($J32      =0),0,((($L32      -$J32      )/$J32      )*100))</f>
        <v>-91.304347826086953</v>
      </c>
      <c r="S32" s="49">
        <f>IF(($K32      =0),0,((($M32      -$K32      )/$K32      )*100))</f>
        <v>-9.2652150635902739</v>
      </c>
      <c r="T32" s="48">
        <f>IF(($E32      =0),0,(($P32      /$E32      )*100))</f>
        <v>61.764705882352942</v>
      </c>
      <c r="U32" s="50">
        <f>IF(($E32      =0),0,(($Q32      /$E32      )*100))</f>
        <v>129.23207282913165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1178000</v>
      </c>
      <c r="C33" s="95">
        <f>C32</f>
        <v>250000</v>
      </c>
      <c r="D33" s="95"/>
      <c r="E33" s="95">
        <f>$B33      +$C33      +$D33</f>
        <v>1428000</v>
      </c>
      <c r="F33" s="96">
        <f t="shared" ref="F33:O33" si="17">F32</f>
        <v>1428000</v>
      </c>
      <c r="G33" s="97">
        <f t="shared" si="17"/>
        <v>1428000</v>
      </c>
      <c r="H33" s="96">
        <f t="shared" si="17"/>
        <v>182000</v>
      </c>
      <c r="I33" s="97">
        <f t="shared" si="17"/>
        <v>374062</v>
      </c>
      <c r="J33" s="96">
        <f t="shared" si="17"/>
        <v>644000</v>
      </c>
      <c r="K33" s="97">
        <f t="shared" si="17"/>
        <v>771423</v>
      </c>
      <c r="L33" s="96">
        <f t="shared" si="17"/>
        <v>56000</v>
      </c>
      <c r="M33" s="97">
        <f t="shared" si="17"/>
        <v>699949</v>
      </c>
      <c r="N33" s="96">
        <f t="shared" si="17"/>
        <v>0</v>
      </c>
      <c r="O33" s="97">
        <f t="shared" si="17"/>
        <v>0</v>
      </c>
      <c r="P33" s="96">
        <f>$H33      +$J33      +$L33      +$N33</f>
        <v>882000</v>
      </c>
      <c r="Q33" s="97">
        <f>$I33      +$K33      +$M33      +$O33</f>
        <v>1845434</v>
      </c>
      <c r="R33" s="52">
        <f>IF(($J33      =0),0,((($L33      -$J33      )/$J33      )*100))</f>
        <v>-91.304347826086953</v>
      </c>
      <c r="S33" s="53">
        <f>IF(($K33      =0),0,((($M33      -$K33      )/$K33      )*100))</f>
        <v>-9.2652150635902739</v>
      </c>
      <c r="T33" s="52">
        <f>IF($E33   =0,0,($P33   /$E33   )*100)</f>
        <v>61.764705882352942</v>
      </c>
      <c r="U33" s="54">
        <f>IF($E33   =0,0,($Q33   /$E33   )*100)</f>
        <v>129.23207282913165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7742000</v>
      </c>
      <c r="C67" s="104">
        <f>SUM(C9:C14,C17:C23,C26:C29,C32,C35:C39,C42:C52,C55:C58,C61:C65)</f>
        <v>250000</v>
      </c>
      <c r="D67" s="104"/>
      <c r="E67" s="104">
        <f t="shared" si="35"/>
        <v>7992000</v>
      </c>
      <c r="F67" s="105">
        <f t="shared" ref="F67:O67" si="43">SUM(F9:F14,F17:F23,F26:F29,F32,F35:F39,F42:F52,F55:F58,F61:F65)</f>
        <v>7992000</v>
      </c>
      <c r="G67" s="106">
        <f t="shared" si="43"/>
        <v>4879000</v>
      </c>
      <c r="H67" s="105">
        <f t="shared" si="43"/>
        <v>602000</v>
      </c>
      <c r="I67" s="106">
        <f t="shared" si="43"/>
        <v>613954</v>
      </c>
      <c r="J67" s="105">
        <f t="shared" si="43"/>
        <v>1178000</v>
      </c>
      <c r="K67" s="106">
        <f t="shared" si="43"/>
        <v>1590812</v>
      </c>
      <c r="L67" s="105">
        <f t="shared" si="43"/>
        <v>558000</v>
      </c>
      <c r="M67" s="106">
        <f t="shared" si="43"/>
        <v>1562439</v>
      </c>
      <c r="N67" s="105">
        <f t="shared" si="43"/>
        <v>0</v>
      </c>
      <c r="O67" s="106">
        <f t="shared" si="43"/>
        <v>0</v>
      </c>
      <c r="P67" s="105">
        <f t="shared" si="36"/>
        <v>2338000</v>
      </c>
      <c r="Q67" s="106">
        <f t="shared" si="37"/>
        <v>3767205</v>
      </c>
      <c r="R67" s="61">
        <f t="shared" si="38"/>
        <v>-52.631578947368418</v>
      </c>
      <c r="S67" s="62">
        <f t="shared" si="39"/>
        <v>-1.7835545620727027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47.919655667144909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77.212646034023365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/>
      <c r="C69" s="92">
        <v>22687000</v>
      </c>
      <c r="D69" s="92"/>
      <c r="E69" s="92">
        <f>$B69      +$C69      +$D69</f>
        <v>22687000</v>
      </c>
      <c r="F69" s="93">
        <v>22687000</v>
      </c>
      <c r="G69" s="94">
        <v>22687000</v>
      </c>
      <c r="H69" s="93"/>
      <c r="I69" s="94"/>
      <c r="J69" s="93"/>
      <c r="K69" s="94"/>
      <c r="L69" s="93">
        <v>4280000</v>
      </c>
      <c r="M69" s="94"/>
      <c r="N69" s="93"/>
      <c r="O69" s="94"/>
      <c r="P69" s="93">
        <f>$H69      +$J69      +$L69      +$N69</f>
        <v>4280000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18.865429541146913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0</v>
      </c>
      <c r="C71" s="101">
        <f>SUM(C69:C70)</f>
        <v>22687000</v>
      </c>
      <c r="D71" s="101"/>
      <c r="E71" s="101">
        <f>$B71      +$C71      +$D71</f>
        <v>22687000</v>
      </c>
      <c r="F71" s="102">
        <f t="shared" ref="F71:O71" si="44">SUM(F69:F70)</f>
        <v>22687000</v>
      </c>
      <c r="G71" s="103">
        <f t="shared" si="44"/>
        <v>22687000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4280000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4280000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18.865429541146913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0</v>
      </c>
      <c r="C72" s="104">
        <f>SUM(C69:C70)</f>
        <v>22687000</v>
      </c>
      <c r="D72" s="104"/>
      <c r="E72" s="104">
        <f>$B72      +$C72      +$D72</f>
        <v>22687000</v>
      </c>
      <c r="F72" s="105">
        <f t="shared" ref="F72:O72" si="45">SUM(F69:F70)</f>
        <v>22687000</v>
      </c>
      <c r="G72" s="106">
        <f t="shared" si="45"/>
        <v>22687000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4280000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4280000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18.865429541146913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7742000</v>
      </c>
      <c r="C73" s="104">
        <f>SUM(C9:C14,C17:C23,C26:C29,C32,C35:C39,C42:C52,C55:C58,C61:C65,C69:C70)</f>
        <v>22937000</v>
      </c>
      <c r="D73" s="104"/>
      <c r="E73" s="104">
        <f>$B73      +$C73      +$D73</f>
        <v>30679000</v>
      </c>
      <c r="F73" s="105">
        <f t="shared" ref="F73:O73" si="46">SUM(F9:F14,F17:F23,F26:F29,F32,F35:F39,F42:F52,F55:F58,F61:F65,F69:F70)</f>
        <v>30679000</v>
      </c>
      <c r="G73" s="106">
        <f t="shared" si="46"/>
        <v>27566000</v>
      </c>
      <c r="H73" s="105">
        <f t="shared" si="46"/>
        <v>602000</v>
      </c>
      <c r="I73" s="106">
        <f t="shared" si="46"/>
        <v>613954</v>
      </c>
      <c r="J73" s="105">
        <f t="shared" si="46"/>
        <v>1178000</v>
      </c>
      <c r="K73" s="106">
        <f t="shared" si="46"/>
        <v>1590812</v>
      </c>
      <c r="L73" s="105">
        <f t="shared" si="46"/>
        <v>4838000</v>
      </c>
      <c r="M73" s="106">
        <f t="shared" si="46"/>
        <v>1562439</v>
      </c>
      <c r="N73" s="105">
        <f t="shared" si="46"/>
        <v>0</v>
      </c>
      <c r="O73" s="106">
        <f t="shared" si="46"/>
        <v>0</v>
      </c>
      <c r="P73" s="105">
        <f>$H73      +$J73      +$L73      +$N73</f>
        <v>6618000</v>
      </c>
      <c r="Q73" s="106">
        <f>$I73      +$K73      +$M73      +$O73</f>
        <v>3767205</v>
      </c>
      <c r="R73" s="61">
        <f>IF(($J73      =0),0,((($L73      -$J73      )/$J73      )*100))</f>
        <v>310.69609507640064</v>
      </c>
      <c r="S73" s="62">
        <f>IF(($K73      =0),0,((($M73      -$K73      )/$K73      )*100))</f>
        <v>-1.7835545620727027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24.007835739679315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13.666128564173258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134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135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139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140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141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142</v>
      </c>
    </row>
    <row r="117" spans="1:23" x14ac:dyDescent="0.2">
      <c r="A117" s="29" t="s">
        <v>143</v>
      </c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147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s+fR3d7ahIBa12zy0v+bFX1xfVSI5v8h8STnkMsBKo7wJi05SFk5V/hYTB6D6wvRa/pV96RFr9OODgaxmaQM/w==" saltValue="67+X0y4/w6KD4W4MAzDA8g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148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2200000</v>
      </c>
      <c r="C10" s="92"/>
      <c r="D10" s="92"/>
      <c r="E10" s="92">
        <f t="shared" ref="E10:E15" si="0">$B10      +$C10      +$D10</f>
        <v>2200000</v>
      </c>
      <c r="F10" s="93">
        <v>2200000</v>
      </c>
      <c r="G10" s="94">
        <v>2200000</v>
      </c>
      <c r="H10" s="93">
        <v>911000</v>
      </c>
      <c r="I10" s="94">
        <v>911722</v>
      </c>
      <c r="J10" s="93">
        <v>367000</v>
      </c>
      <c r="K10" s="94">
        <v>550278</v>
      </c>
      <c r="L10" s="93">
        <v>628000</v>
      </c>
      <c r="M10" s="94"/>
      <c r="N10" s="93"/>
      <c r="O10" s="94"/>
      <c r="P10" s="93">
        <f t="shared" ref="P10:P15" si="1">$H10      +$J10      +$L10      +$N10</f>
        <v>1906000</v>
      </c>
      <c r="Q10" s="94">
        <f t="shared" ref="Q10:Q15" si="2">$I10      +$K10      +$M10      +$O10</f>
        <v>1462000</v>
      </c>
      <c r="R10" s="48">
        <f t="shared" ref="R10:R15" si="3">IF(($J10      =0),0,((($L10      -$J10      )/$J10      )*100))</f>
        <v>71.117166212534059</v>
      </c>
      <c r="S10" s="49">
        <f t="shared" ref="S10:S15" si="4">IF(($K10      =0),0,((($M10      -$K10      )/$K10      )*100))</f>
        <v>-100</v>
      </c>
      <c r="T10" s="48">
        <f t="shared" ref="T10:T14" si="5">IF(($E10      =0),0,(($P10      /$E10      )*100))</f>
        <v>86.63636363636364</v>
      </c>
      <c r="U10" s="50">
        <f t="shared" ref="U10:U14" si="6">IF(($E10      =0),0,(($Q10      /$E10      )*100))</f>
        <v>66.454545454545453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2200000</v>
      </c>
      <c r="C15" s="95">
        <f>SUM(C9:C14)</f>
        <v>0</v>
      </c>
      <c r="D15" s="95"/>
      <c r="E15" s="95">
        <f t="shared" si="0"/>
        <v>2200000</v>
      </c>
      <c r="F15" s="96">
        <f t="shared" ref="F15:O15" si="7">SUM(F9:F14)</f>
        <v>2200000</v>
      </c>
      <c r="G15" s="97">
        <f t="shared" si="7"/>
        <v>2200000</v>
      </c>
      <c r="H15" s="96">
        <f t="shared" si="7"/>
        <v>911000</v>
      </c>
      <c r="I15" s="97">
        <f t="shared" si="7"/>
        <v>911722</v>
      </c>
      <c r="J15" s="96">
        <f t="shared" si="7"/>
        <v>367000</v>
      </c>
      <c r="K15" s="97">
        <f t="shared" si="7"/>
        <v>550278</v>
      </c>
      <c r="L15" s="96">
        <f t="shared" si="7"/>
        <v>628000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1906000</v>
      </c>
      <c r="Q15" s="97">
        <f t="shared" si="2"/>
        <v>1462000</v>
      </c>
      <c r="R15" s="52">
        <f t="shared" si="3"/>
        <v>71.117166212534059</v>
      </c>
      <c r="S15" s="53">
        <f t="shared" si="4"/>
        <v>-100</v>
      </c>
      <c r="T15" s="52">
        <f>IF((SUM($E9:$E13))=0,0,(P15/(SUM($E9:$E13))*100))</f>
        <v>86.63636363636364</v>
      </c>
      <c r="U15" s="54">
        <f>IF((SUM($E9:$E13))=0,0,(Q15/(SUM($E9:$E13))*100))</f>
        <v>66.454545454545453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1750000</v>
      </c>
      <c r="C32" s="92"/>
      <c r="D32" s="92"/>
      <c r="E32" s="92">
        <f>$B32      +$C32      +$D32</f>
        <v>1750000</v>
      </c>
      <c r="F32" s="93">
        <v>1750000</v>
      </c>
      <c r="G32" s="94">
        <v>1750000</v>
      </c>
      <c r="H32" s="93">
        <v>949000</v>
      </c>
      <c r="I32" s="94">
        <v>949481</v>
      </c>
      <c r="J32" s="93">
        <v>276000</v>
      </c>
      <c r="K32" s="94">
        <v>275519</v>
      </c>
      <c r="L32" s="93"/>
      <c r="M32" s="94"/>
      <c r="N32" s="93"/>
      <c r="O32" s="94"/>
      <c r="P32" s="93">
        <f>$H32      +$J32      +$L32      +$N32</f>
        <v>1225000</v>
      </c>
      <c r="Q32" s="94">
        <f>$I32      +$K32      +$M32      +$O32</f>
        <v>1225000</v>
      </c>
      <c r="R32" s="48">
        <f>IF(($J32      =0),0,((($L32      -$J32      )/$J32      )*100))</f>
        <v>-100</v>
      </c>
      <c r="S32" s="49">
        <f>IF(($K32      =0),0,((($M32      -$K32      )/$K32      )*100))</f>
        <v>-100</v>
      </c>
      <c r="T32" s="48">
        <f>IF(($E32      =0),0,(($P32      /$E32      )*100))</f>
        <v>70</v>
      </c>
      <c r="U32" s="50">
        <f>IF(($E32      =0),0,(($Q32      /$E32      )*100))</f>
        <v>70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1750000</v>
      </c>
      <c r="C33" s="95">
        <f>C32</f>
        <v>0</v>
      </c>
      <c r="D33" s="95"/>
      <c r="E33" s="95">
        <f>$B33      +$C33      +$D33</f>
        <v>1750000</v>
      </c>
      <c r="F33" s="96">
        <f t="shared" ref="F33:O33" si="17">F32</f>
        <v>1750000</v>
      </c>
      <c r="G33" s="97">
        <f t="shared" si="17"/>
        <v>1750000</v>
      </c>
      <c r="H33" s="96">
        <f t="shared" si="17"/>
        <v>949000</v>
      </c>
      <c r="I33" s="97">
        <f t="shared" si="17"/>
        <v>949481</v>
      </c>
      <c r="J33" s="96">
        <f t="shared" si="17"/>
        <v>276000</v>
      </c>
      <c r="K33" s="97">
        <f t="shared" si="17"/>
        <v>275519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1225000</v>
      </c>
      <c r="Q33" s="97">
        <f>$I33      +$K33      +$M33      +$O33</f>
        <v>1225000</v>
      </c>
      <c r="R33" s="52">
        <f>IF(($J33      =0),0,((($L33      -$J33      )/$J33      )*100))</f>
        <v>-100</v>
      </c>
      <c r="S33" s="53">
        <f>IF(($K33      =0),0,((($M33      -$K33      )/$K33      )*100))</f>
        <v>-100</v>
      </c>
      <c r="T33" s="52">
        <f>IF($E33   =0,0,($P33   /$E33   )*100)</f>
        <v>70</v>
      </c>
      <c r="U33" s="54">
        <f>IF($E33   =0,0,($Q33   /$E33   )*100)</f>
        <v>70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7058000</v>
      </c>
      <c r="C36" s="92">
        <v>2245000</v>
      </c>
      <c r="D36" s="92"/>
      <c r="E36" s="92">
        <f t="shared" si="18"/>
        <v>9303000</v>
      </c>
      <c r="F36" s="93">
        <v>9303000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7058000</v>
      </c>
      <c r="C40" s="95">
        <f>SUM(C35:C39)</f>
        <v>2245000</v>
      </c>
      <c r="D40" s="95"/>
      <c r="E40" s="95">
        <f t="shared" si="18"/>
        <v>9303000</v>
      </c>
      <c r="F40" s="96">
        <f t="shared" ref="F40:O40" si="25">SUM(F35:F39)</f>
        <v>9303000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>
        <v>150000000</v>
      </c>
      <c r="C43" s="92">
        <v>-35000000</v>
      </c>
      <c r="D43" s="92"/>
      <c r="E43" s="92">
        <f t="shared" si="26"/>
        <v>115000000</v>
      </c>
      <c r="F43" s="93">
        <v>115000000</v>
      </c>
      <c r="G43" s="94">
        <v>115000000</v>
      </c>
      <c r="H43" s="93">
        <v>20525000</v>
      </c>
      <c r="I43" s="94">
        <v>6013718</v>
      </c>
      <c r="J43" s="93">
        <v>33520000</v>
      </c>
      <c r="K43" s="94">
        <v>8593480</v>
      </c>
      <c r="L43" s="93">
        <v>42472000</v>
      </c>
      <c r="M43" s="94"/>
      <c r="N43" s="93"/>
      <c r="O43" s="94"/>
      <c r="P43" s="93">
        <f t="shared" si="27"/>
        <v>96517000</v>
      </c>
      <c r="Q43" s="94">
        <f t="shared" si="28"/>
        <v>14607198</v>
      </c>
      <c r="R43" s="48">
        <f t="shared" si="29"/>
        <v>26.706443914081145</v>
      </c>
      <c r="S43" s="49">
        <f t="shared" si="30"/>
        <v>-100</v>
      </c>
      <c r="T43" s="48">
        <f t="shared" si="31"/>
        <v>83.927826086956529</v>
      </c>
      <c r="U43" s="50">
        <f t="shared" si="32"/>
        <v>12.701911304347826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>
        <v>70000000</v>
      </c>
      <c r="C44" s="92"/>
      <c r="D44" s="92"/>
      <c r="E44" s="92">
        <f t="shared" si="26"/>
        <v>70000000</v>
      </c>
      <c r="F44" s="93">
        <v>70000000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14173000</v>
      </c>
      <c r="C51" s="92"/>
      <c r="D51" s="92"/>
      <c r="E51" s="92">
        <f t="shared" si="26"/>
        <v>14173000</v>
      </c>
      <c r="F51" s="93">
        <v>14173000</v>
      </c>
      <c r="G51" s="94">
        <v>14173000</v>
      </c>
      <c r="H51" s="93">
        <v>492000</v>
      </c>
      <c r="I51" s="94">
        <v>15857925</v>
      </c>
      <c r="J51" s="93">
        <v>1962000</v>
      </c>
      <c r="K51" s="94"/>
      <c r="L51" s="93">
        <v>5523000</v>
      </c>
      <c r="M51" s="94"/>
      <c r="N51" s="93"/>
      <c r="O51" s="94"/>
      <c r="P51" s="93">
        <f t="shared" si="27"/>
        <v>7977000</v>
      </c>
      <c r="Q51" s="94">
        <f t="shared" si="28"/>
        <v>15857925</v>
      </c>
      <c r="R51" s="48">
        <f t="shared" si="29"/>
        <v>181.49847094801223</v>
      </c>
      <c r="S51" s="49">
        <f t="shared" si="30"/>
        <v>0</v>
      </c>
      <c r="T51" s="48">
        <f t="shared" si="31"/>
        <v>56.283073449516685</v>
      </c>
      <c r="U51" s="50">
        <f t="shared" si="32"/>
        <v>111.88827347773935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>
        <v>32150000</v>
      </c>
      <c r="C52" s="92"/>
      <c r="D52" s="92"/>
      <c r="E52" s="92">
        <f t="shared" si="26"/>
        <v>32150000</v>
      </c>
      <c r="F52" s="93">
        <v>32150000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266323000</v>
      </c>
      <c r="C53" s="95">
        <f>SUM(C42:C52)</f>
        <v>-35000000</v>
      </c>
      <c r="D53" s="95"/>
      <c r="E53" s="95">
        <f t="shared" si="26"/>
        <v>231323000</v>
      </c>
      <c r="F53" s="96">
        <f t="shared" ref="F53:O53" si="33">SUM(F42:F52)</f>
        <v>231323000</v>
      </c>
      <c r="G53" s="97">
        <f t="shared" si="33"/>
        <v>129173000</v>
      </c>
      <c r="H53" s="96">
        <f t="shared" si="33"/>
        <v>21017000</v>
      </c>
      <c r="I53" s="97">
        <f t="shared" si="33"/>
        <v>21871643</v>
      </c>
      <c r="J53" s="96">
        <f t="shared" si="33"/>
        <v>35482000</v>
      </c>
      <c r="K53" s="97">
        <f t="shared" si="33"/>
        <v>8593480</v>
      </c>
      <c r="L53" s="96">
        <f t="shared" si="33"/>
        <v>47995000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104494000</v>
      </c>
      <c r="Q53" s="97">
        <f t="shared" si="28"/>
        <v>30465123</v>
      </c>
      <c r="R53" s="52">
        <f t="shared" si="29"/>
        <v>35.265768558705822</v>
      </c>
      <c r="S53" s="53">
        <f t="shared" si="30"/>
        <v>-100</v>
      </c>
      <c r="T53" s="52">
        <f>IF((+$E43+$E45+$E47+$E48+$E51) =0,0,(P53   /(+$E43+$E45+$E47+$E48+$E51) )*100)</f>
        <v>80.894614199561829</v>
      </c>
      <c r="U53" s="54">
        <f>IF((+$E43+$E45+$E47+$E48+$E51) =0,0,(Q53   /(+$E43+$E45+$E47+$E48+$E51) )*100)</f>
        <v>23.58474526410318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277331000</v>
      </c>
      <c r="C67" s="104">
        <f>SUM(C9:C14,C17:C23,C26:C29,C32,C35:C39,C42:C52,C55:C58,C61:C65)</f>
        <v>-32755000</v>
      </c>
      <c r="D67" s="104"/>
      <c r="E67" s="104">
        <f t="shared" si="35"/>
        <v>244576000</v>
      </c>
      <c r="F67" s="105">
        <f t="shared" ref="F67:O67" si="43">SUM(F9:F14,F17:F23,F26:F29,F32,F35:F39,F42:F52,F55:F58,F61:F65)</f>
        <v>244576000</v>
      </c>
      <c r="G67" s="106">
        <f t="shared" si="43"/>
        <v>133123000</v>
      </c>
      <c r="H67" s="105">
        <f t="shared" si="43"/>
        <v>22877000</v>
      </c>
      <c r="I67" s="106">
        <f t="shared" si="43"/>
        <v>23732846</v>
      </c>
      <c r="J67" s="105">
        <f t="shared" si="43"/>
        <v>36125000</v>
      </c>
      <c r="K67" s="106">
        <f t="shared" si="43"/>
        <v>9419277</v>
      </c>
      <c r="L67" s="105">
        <f t="shared" si="43"/>
        <v>48623000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107625000</v>
      </c>
      <c r="Q67" s="106">
        <f t="shared" si="37"/>
        <v>33152123</v>
      </c>
      <c r="R67" s="61">
        <f t="shared" si="38"/>
        <v>34.596539792387546</v>
      </c>
      <c r="S67" s="62">
        <f t="shared" si="39"/>
        <v>-100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80.846285014610558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24.903377327734503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56025000</v>
      </c>
      <c r="C69" s="92">
        <v>-3747000</v>
      </c>
      <c r="D69" s="92"/>
      <c r="E69" s="92">
        <f>$B69      +$C69      +$D69</f>
        <v>52278000</v>
      </c>
      <c r="F69" s="93">
        <v>52278000</v>
      </c>
      <c r="G69" s="94">
        <v>52278000</v>
      </c>
      <c r="H69" s="93">
        <v>6757000</v>
      </c>
      <c r="I69" s="94">
        <v>4242284</v>
      </c>
      <c r="J69" s="93">
        <v>17049000</v>
      </c>
      <c r="K69" s="94">
        <v>13748315</v>
      </c>
      <c r="L69" s="93">
        <v>11077000</v>
      </c>
      <c r="M69" s="94"/>
      <c r="N69" s="93"/>
      <c r="O69" s="94"/>
      <c r="P69" s="93">
        <f>$H69      +$J69      +$L69      +$N69</f>
        <v>34883000</v>
      </c>
      <c r="Q69" s="94">
        <f>$I69      +$K69      +$M69      +$O69</f>
        <v>17990599</v>
      </c>
      <c r="R69" s="48">
        <f>IF(($J69      =0),0,((($L69      -$J69      )/$J69      )*100))</f>
        <v>-35.028447416270744</v>
      </c>
      <c r="S69" s="49">
        <f>IF(($K69      =0),0,((($M69      -$K69      )/$K69      )*100))</f>
        <v>-100</v>
      </c>
      <c r="T69" s="48">
        <f>IF(($E69      =0),0,(($P69      /$E69      )*100))</f>
        <v>66.725965033092322</v>
      </c>
      <c r="U69" s="50">
        <f>IF(($E69      =0),0,(($Q69      /$E69      )*100))</f>
        <v>34.413326829641534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56025000</v>
      </c>
      <c r="C71" s="101">
        <f>SUM(C69:C70)</f>
        <v>-3747000</v>
      </c>
      <c r="D71" s="101"/>
      <c r="E71" s="101">
        <f>$B71      +$C71      +$D71</f>
        <v>52278000</v>
      </c>
      <c r="F71" s="102">
        <f t="shared" ref="F71:O71" si="44">SUM(F69:F70)</f>
        <v>52278000</v>
      </c>
      <c r="G71" s="103">
        <f t="shared" si="44"/>
        <v>52278000</v>
      </c>
      <c r="H71" s="102">
        <f t="shared" si="44"/>
        <v>6757000</v>
      </c>
      <c r="I71" s="103">
        <f t="shared" si="44"/>
        <v>4242284</v>
      </c>
      <c r="J71" s="102">
        <f t="shared" si="44"/>
        <v>17049000</v>
      </c>
      <c r="K71" s="103">
        <f t="shared" si="44"/>
        <v>13748315</v>
      </c>
      <c r="L71" s="102">
        <f t="shared" si="44"/>
        <v>11077000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34883000</v>
      </c>
      <c r="Q71" s="103">
        <f>$I71      +$K71      +$M71      +$O71</f>
        <v>17990599</v>
      </c>
      <c r="R71" s="57">
        <f>IF(($J71      =0),0,((($L71      -$J71      )/$J71      )*100))</f>
        <v>-35.028447416270744</v>
      </c>
      <c r="S71" s="58">
        <f>IF(($K71      =0),0,((($M71      -$K71      )/$K71      )*100))</f>
        <v>-100</v>
      </c>
      <c r="T71" s="57">
        <f>IF(($E69      =0),0,(($P69      /$E69      )*100))</f>
        <v>66.725965033092322</v>
      </c>
      <c r="U71" s="59">
        <f>IF($E69   =0,0,($Q69   /$E69 )*100)</f>
        <v>34.413326829641534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56025000</v>
      </c>
      <c r="C72" s="104">
        <f>SUM(C69:C70)</f>
        <v>-3747000</v>
      </c>
      <c r="D72" s="104"/>
      <c r="E72" s="104">
        <f>$B72      +$C72      +$D72</f>
        <v>52278000</v>
      </c>
      <c r="F72" s="105">
        <f t="shared" ref="F72:O72" si="45">SUM(F69:F70)</f>
        <v>52278000</v>
      </c>
      <c r="G72" s="106">
        <f t="shared" si="45"/>
        <v>52278000</v>
      </c>
      <c r="H72" s="105">
        <f t="shared" si="45"/>
        <v>6757000</v>
      </c>
      <c r="I72" s="106">
        <f t="shared" si="45"/>
        <v>4242284</v>
      </c>
      <c r="J72" s="105">
        <f t="shared" si="45"/>
        <v>17049000</v>
      </c>
      <c r="K72" s="106">
        <f t="shared" si="45"/>
        <v>13748315</v>
      </c>
      <c r="L72" s="105">
        <f t="shared" si="45"/>
        <v>11077000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34883000</v>
      </c>
      <c r="Q72" s="106">
        <f>$I72      +$K72      +$M72      +$O72</f>
        <v>17990599</v>
      </c>
      <c r="R72" s="61">
        <f>IF(($J72      =0),0,((($L72      -$J72      )/$J72      )*100))</f>
        <v>-35.028447416270744</v>
      </c>
      <c r="S72" s="62">
        <f>IF(($K72      =0),0,((($M72      -$K72      )/$K72      )*100))</f>
        <v>-100</v>
      </c>
      <c r="T72" s="61">
        <f>IF(($E69      =0),0,(($P69      /$E69      )*100))</f>
        <v>66.725965033092322</v>
      </c>
      <c r="U72" s="65">
        <f>IF($E69   =0,0,($Q69   /$E69 )*100)</f>
        <v>34.413326829641534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333356000</v>
      </c>
      <c r="C73" s="104">
        <f>SUM(C9:C14,C17:C23,C26:C29,C32,C35:C39,C42:C52,C55:C58,C61:C65,C69:C70)</f>
        <v>-36502000</v>
      </c>
      <c r="D73" s="104"/>
      <c r="E73" s="104">
        <f>$B73      +$C73      +$D73</f>
        <v>296854000</v>
      </c>
      <c r="F73" s="105">
        <f t="shared" ref="F73:O73" si="46">SUM(F9:F14,F17:F23,F26:F29,F32,F35:F39,F42:F52,F55:F58,F61:F65,F69:F70)</f>
        <v>296854000</v>
      </c>
      <c r="G73" s="106">
        <f t="shared" si="46"/>
        <v>185401000</v>
      </c>
      <c r="H73" s="105">
        <f t="shared" si="46"/>
        <v>29634000</v>
      </c>
      <c r="I73" s="106">
        <f t="shared" si="46"/>
        <v>27975130</v>
      </c>
      <c r="J73" s="105">
        <f t="shared" si="46"/>
        <v>53174000</v>
      </c>
      <c r="K73" s="106">
        <f t="shared" si="46"/>
        <v>23167592</v>
      </c>
      <c r="L73" s="105">
        <f t="shared" si="46"/>
        <v>59700000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142508000</v>
      </c>
      <c r="Q73" s="106">
        <f>$I73      +$K73      +$M73      +$O73</f>
        <v>51142722</v>
      </c>
      <c r="R73" s="61">
        <f>IF(($J73      =0),0,((($L73      -$J73      )/$J73      )*100))</f>
        <v>12.272915334562004</v>
      </c>
      <c r="S73" s="62">
        <f>IF(($K73      =0),0,((($M73      -$K73      )/$K73      )*100))</f>
        <v>-100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76.864741829871463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27.584922411421729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134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135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139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140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141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142</v>
      </c>
    </row>
    <row r="117" spans="1:23" x14ac:dyDescent="0.2">
      <c r="A117" s="29" t="s">
        <v>143</v>
      </c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147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WTq1ABvFNkhTxdnQE5QK94P+lk2gXZR9haOHtF6qgFW88yiGJYinlfWoiIBXqIcZFsQ/qv4Qy9Y3UsKcuOVzWA==" saltValue="LTl5s3sGdeFDGApllNx25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148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2750000</v>
      </c>
      <c r="C10" s="92"/>
      <c r="D10" s="92"/>
      <c r="E10" s="92">
        <f t="shared" ref="E10:E15" si="0">$B10      +$C10      +$D10</f>
        <v>2750000</v>
      </c>
      <c r="F10" s="93">
        <v>2750000</v>
      </c>
      <c r="G10" s="94">
        <v>2750000</v>
      </c>
      <c r="H10" s="93">
        <v>232000</v>
      </c>
      <c r="I10" s="94"/>
      <c r="J10" s="93">
        <v>1597000</v>
      </c>
      <c r="K10" s="94"/>
      <c r="L10" s="93">
        <v>119000</v>
      </c>
      <c r="M10" s="94">
        <v>1657271</v>
      </c>
      <c r="N10" s="93"/>
      <c r="O10" s="94"/>
      <c r="P10" s="93">
        <f t="shared" ref="P10:P15" si="1">$H10      +$J10      +$L10      +$N10</f>
        <v>1948000</v>
      </c>
      <c r="Q10" s="94">
        <f t="shared" ref="Q10:Q15" si="2">$I10      +$K10      +$M10      +$O10</f>
        <v>1657271</v>
      </c>
      <c r="R10" s="48">
        <f t="shared" ref="R10:R15" si="3">IF(($J10      =0),0,((($L10      -$J10      )/$J10      )*100))</f>
        <v>-92.548528490920475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70.836363636363643</v>
      </c>
      <c r="U10" s="50">
        <f t="shared" ref="U10:U14" si="6">IF(($E10      =0),0,(($Q10      /$E10      )*100))</f>
        <v>60.264399999999995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2750000</v>
      </c>
      <c r="C15" s="95">
        <f>SUM(C9:C14)</f>
        <v>0</v>
      </c>
      <c r="D15" s="95"/>
      <c r="E15" s="95">
        <f t="shared" si="0"/>
        <v>2750000</v>
      </c>
      <c r="F15" s="96">
        <f t="shared" ref="F15:O15" si="7">SUM(F9:F14)</f>
        <v>2750000</v>
      </c>
      <c r="G15" s="97">
        <f t="shared" si="7"/>
        <v>2750000</v>
      </c>
      <c r="H15" s="96">
        <f t="shared" si="7"/>
        <v>232000</v>
      </c>
      <c r="I15" s="97">
        <f t="shared" si="7"/>
        <v>0</v>
      </c>
      <c r="J15" s="96">
        <f t="shared" si="7"/>
        <v>1597000</v>
      </c>
      <c r="K15" s="97">
        <f t="shared" si="7"/>
        <v>0</v>
      </c>
      <c r="L15" s="96">
        <f t="shared" si="7"/>
        <v>119000</v>
      </c>
      <c r="M15" s="97">
        <f t="shared" si="7"/>
        <v>1657271</v>
      </c>
      <c r="N15" s="96">
        <f t="shared" si="7"/>
        <v>0</v>
      </c>
      <c r="O15" s="97">
        <f t="shared" si="7"/>
        <v>0</v>
      </c>
      <c r="P15" s="96">
        <f t="shared" si="1"/>
        <v>1948000</v>
      </c>
      <c r="Q15" s="97">
        <f t="shared" si="2"/>
        <v>1657271</v>
      </c>
      <c r="R15" s="52">
        <f t="shared" si="3"/>
        <v>-92.548528490920475</v>
      </c>
      <c r="S15" s="53">
        <f t="shared" si="4"/>
        <v>0</v>
      </c>
      <c r="T15" s="52">
        <f>IF((SUM($E9:$E13))=0,0,(P15/(SUM($E9:$E13))*100))</f>
        <v>70.836363636363643</v>
      </c>
      <c r="U15" s="54">
        <f>IF((SUM($E9:$E13))=0,0,(Q15/(SUM($E9:$E13))*100))</f>
        <v>60.264399999999995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>
        <v>16853000</v>
      </c>
      <c r="D20" s="92"/>
      <c r="E20" s="92">
        <f t="shared" si="8"/>
        <v>16853000</v>
      </c>
      <c r="F20" s="93">
        <v>16853000</v>
      </c>
      <c r="G20" s="94">
        <v>16853000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16853000</v>
      </c>
      <c r="D24" s="95"/>
      <c r="E24" s="95">
        <f t="shared" si="8"/>
        <v>16853000</v>
      </c>
      <c r="F24" s="96">
        <f t="shared" ref="F24:O24" si="15">SUM(F17:F23)</f>
        <v>16853000</v>
      </c>
      <c r="G24" s="97">
        <f t="shared" si="15"/>
        <v>16853000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4305000</v>
      </c>
      <c r="C32" s="92">
        <v>-241000</v>
      </c>
      <c r="D32" s="92"/>
      <c r="E32" s="92">
        <f>$B32      +$C32      +$D32</f>
        <v>4064000</v>
      </c>
      <c r="F32" s="93">
        <v>4064000</v>
      </c>
      <c r="G32" s="94">
        <v>4064000</v>
      </c>
      <c r="H32" s="93"/>
      <c r="I32" s="94"/>
      <c r="J32" s="93">
        <v>213000</v>
      </c>
      <c r="K32" s="94"/>
      <c r="L32" s="93">
        <v>1123000</v>
      </c>
      <c r="M32" s="94"/>
      <c r="N32" s="93"/>
      <c r="O32" s="94"/>
      <c r="P32" s="93">
        <f>$H32      +$J32      +$L32      +$N32</f>
        <v>1336000</v>
      </c>
      <c r="Q32" s="94">
        <f>$I32      +$K32      +$M32      +$O32</f>
        <v>0</v>
      </c>
      <c r="R32" s="48">
        <f>IF(($J32      =0),0,((($L32      -$J32      )/$J32      )*100))</f>
        <v>427.2300469483568</v>
      </c>
      <c r="S32" s="49">
        <f>IF(($K32      =0),0,((($M32      -$K32      )/$K32      )*100))</f>
        <v>0</v>
      </c>
      <c r="T32" s="48">
        <f>IF(($E32      =0),0,(($P32      /$E32      )*100))</f>
        <v>32.874015748031496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4305000</v>
      </c>
      <c r="C33" s="95">
        <f>C32</f>
        <v>-241000</v>
      </c>
      <c r="D33" s="95"/>
      <c r="E33" s="95">
        <f>$B33      +$C33      +$D33</f>
        <v>4064000</v>
      </c>
      <c r="F33" s="96">
        <f t="shared" ref="F33:O33" si="17">F32</f>
        <v>4064000</v>
      </c>
      <c r="G33" s="97">
        <f t="shared" si="17"/>
        <v>4064000</v>
      </c>
      <c r="H33" s="96">
        <f t="shared" si="17"/>
        <v>0</v>
      </c>
      <c r="I33" s="97">
        <f t="shared" si="17"/>
        <v>0</v>
      </c>
      <c r="J33" s="96">
        <f t="shared" si="17"/>
        <v>213000</v>
      </c>
      <c r="K33" s="97">
        <f t="shared" si="17"/>
        <v>0</v>
      </c>
      <c r="L33" s="96">
        <f t="shared" si="17"/>
        <v>1123000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1336000</v>
      </c>
      <c r="Q33" s="97">
        <f>$I33      +$K33      +$M33      +$O33</f>
        <v>0</v>
      </c>
      <c r="R33" s="52">
        <f>IF(($J33      =0),0,((($L33      -$J33      )/$J33      )*100))</f>
        <v>427.2300469483568</v>
      </c>
      <c r="S33" s="53">
        <f>IF(($K33      =0),0,((($M33      -$K33      )/$K33      )*100))</f>
        <v>0</v>
      </c>
      <c r="T33" s="52">
        <f>IF($E33   =0,0,($P33   /$E33   )*100)</f>
        <v>32.874015748031496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5480000</v>
      </c>
      <c r="C35" s="92">
        <v>-4230000</v>
      </c>
      <c r="D35" s="92"/>
      <c r="E35" s="92">
        <f t="shared" ref="E35:E40" si="18">$B35      +$C35      +$D35</f>
        <v>1250000</v>
      </c>
      <c r="F35" s="93">
        <v>1250000</v>
      </c>
      <c r="G35" s="94">
        <v>1250000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89000</v>
      </c>
      <c r="C36" s="92">
        <v>-38000</v>
      </c>
      <c r="D36" s="92"/>
      <c r="E36" s="92">
        <f t="shared" si="18"/>
        <v>51000</v>
      </c>
      <c r="F36" s="93">
        <v>51000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5569000</v>
      </c>
      <c r="C40" s="95">
        <f>SUM(C35:C39)</f>
        <v>-4268000</v>
      </c>
      <c r="D40" s="95"/>
      <c r="E40" s="95">
        <f t="shared" si="18"/>
        <v>1301000</v>
      </c>
      <c r="F40" s="96">
        <f t="shared" ref="F40:O40" si="25">SUM(F35:F39)</f>
        <v>1301000</v>
      </c>
      <c r="G40" s="97">
        <f t="shared" si="25"/>
        <v>1250000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>
        <v>60000000</v>
      </c>
      <c r="C44" s="92"/>
      <c r="D44" s="92"/>
      <c r="E44" s="92">
        <f t="shared" si="26"/>
        <v>60000000</v>
      </c>
      <c r="F44" s="93">
        <v>60000000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15022000</v>
      </c>
      <c r="C51" s="92">
        <v>3000000</v>
      </c>
      <c r="D51" s="92"/>
      <c r="E51" s="92">
        <f t="shared" si="26"/>
        <v>18022000</v>
      </c>
      <c r="F51" s="93">
        <v>18022000</v>
      </c>
      <c r="G51" s="94">
        <v>18022000</v>
      </c>
      <c r="H51" s="93">
        <v>4010000</v>
      </c>
      <c r="I51" s="94"/>
      <c r="J51" s="93">
        <v>2871000</v>
      </c>
      <c r="K51" s="94">
        <v>3327773</v>
      </c>
      <c r="L51" s="93">
        <v>5141000</v>
      </c>
      <c r="M51" s="94">
        <v>610293</v>
      </c>
      <c r="N51" s="93"/>
      <c r="O51" s="94"/>
      <c r="P51" s="93">
        <f t="shared" si="27"/>
        <v>12022000</v>
      </c>
      <c r="Q51" s="94">
        <f t="shared" si="28"/>
        <v>3938066</v>
      </c>
      <c r="R51" s="48">
        <f t="shared" si="29"/>
        <v>79.066527342389421</v>
      </c>
      <c r="S51" s="49">
        <f t="shared" si="30"/>
        <v>-81.660618077014263</v>
      </c>
      <c r="T51" s="48">
        <f t="shared" si="31"/>
        <v>66.707357673954064</v>
      </c>
      <c r="U51" s="50">
        <f t="shared" si="32"/>
        <v>21.851437132393741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75022000</v>
      </c>
      <c r="C53" s="95">
        <f>SUM(C42:C52)</f>
        <v>3000000</v>
      </c>
      <c r="D53" s="95"/>
      <c r="E53" s="95">
        <f t="shared" si="26"/>
        <v>78022000</v>
      </c>
      <c r="F53" s="96">
        <f t="shared" ref="F53:O53" si="33">SUM(F42:F52)</f>
        <v>78022000</v>
      </c>
      <c r="G53" s="97">
        <f t="shared" si="33"/>
        <v>18022000</v>
      </c>
      <c r="H53" s="96">
        <f t="shared" si="33"/>
        <v>4010000</v>
      </c>
      <c r="I53" s="97">
        <f t="shared" si="33"/>
        <v>0</v>
      </c>
      <c r="J53" s="96">
        <f t="shared" si="33"/>
        <v>2871000</v>
      </c>
      <c r="K53" s="97">
        <f t="shared" si="33"/>
        <v>3327773</v>
      </c>
      <c r="L53" s="96">
        <f t="shared" si="33"/>
        <v>5141000</v>
      </c>
      <c r="M53" s="97">
        <f t="shared" si="33"/>
        <v>610293</v>
      </c>
      <c r="N53" s="96">
        <f t="shared" si="33"/>
        <v>0</v>
      </c>
      <c r="O53" s="97">
        <f t="shared" si="33"/>
        <v>0</v>
      </c>
      <c r="P53" s="96">
        <f t="shared" si="27"/>
        <v>12022000</v>
      </c>
      <c r="Q53" s="97">
        <f t="shared" si="28"/>
        <v>3938066</v>
      </c>
      <c r="R53" s="52">
        <f t="shared" si="29"/>
        <v>79.066527342389421</v>
      </c>
      <c r="S53" s="53">
        <f t="shared" si="30"/>
        <v>-81.660618077014263</v>
      </c>
      <c r="T53" s="52">
        <f>IF((+$E43+$E45+$E47+$E48+$E51) =0,0,(P53   /(+$E43+$E45+$E47+$E48+$E51) )*100)</f>
        <v>66.707357673954064</v>
      </c>
      <c r="U53" s="54">
        <f>IF((+$E43+$E45+$E47+$E48+$E51) =0,0,(Q53   /(+$E43+$E45+$E47+$E48+$E51) )*100)</f>
        <v>21.851437132393741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87646000</v>
      </c>
      <c r="C67" s="104">
        <f>SUM(C9:C14,C17:C23,C26:C29,C32,C35:C39,C42:C52,C55:C58,C61:C65)</f>
        <v>15344000</v>
      </c>
      <c r="D67" s="104"/>
      <c r="E67" s="104">
        <f t="shared" si="35"/>
        <v>102990000</v>
      </c>
      <c r="F67" s="105">
        <f t="shared" ref="F67:O67" si="43">SUM(F9:F14,F17:F23,F26:F29,F32,F35:F39,F42:F52,F55:F58,F61:F65)</f>
        <v>102990000</v>
      </c>
      <c r="G67" s="106">
        <f t="shared" si="43"/>
        <v>42939000</v>
      </c>
      <c r="H67" s="105">
        <f t="shared" si="43"/>
        <v>4242000</v>
      </c>
      <c r="I67" s="106">
        <f t="shared" si="43"/>
        <v>0</v>
      </c>
      <c r="J67" s="105">
        <f t="shared" si="43"/>
        <v>4681000</v>
      </c>
      <c r="K67" s="106">
        <f t="shared" si="43"/>
        <v>3327773</v>
      </c>
      <c r="L67" s="105">
        <f t="shared" si="43"/>
        <v>6383000</v>
      </c>
      <c r="M67" s="106">
        <f t="shared" si="43"/>
        <v>2267564</v>
      </c>
      <c r="N67" s="105">
        <f t="shared" si="43"/>
        <v>0</v>
      </c>
      <c r="O67" s="106">
        <f t="shared" si="43"/>
        <v>0</v>
      </c>
      <c r="P67" s="105">
        <f t="shared" si="36"/>
        <v>15306000</v>
      </c>
      <c r="Q67" s="106">
        <f t="shared" si="37"/>
        <v>5595337</v>
      </c>
      <c r="R67" s="61">
        <f t="shared" si="38"/>
        <v>36.359752189703052</v>
      </c>
      <c r="S67" s="62">
        <f t="shared" si="39"/>
        <v>-31.859414689643796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35.645916299867253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13.030897319453178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45682000</v>
      </c>
      <c r="C69" s="92">
        <v>-6350000</v>
      </c>
      <c r="D69" s="92"/>
      <c r="E69" s="92">
        <f>$B69      +$C69      +$D69</f>
        <v>39332000</v>
      </c>
      <c r="F69" s="93">
        <v>39332000</v>
      </c>
      <c r="G69" s="94">
        <v>39332000</v>
      </c>
      <c r="H69" s="93">
        <v>4561000</v>
      </c>
      <c r="I69" s="94"/>
      <c r="J69" s="93">
        <v>5537000</v>
      </c>
      <c r="K69" s="94">
        <v>3688582</v>
      </c>
      <c r="L69" s="93">
        <v>557000</v>
      </c>
      <c r="M69" s="94">
        <v>11712325</v>
      </c>
      <c r="N69" s="93"/>
      <c r="O69" s="94"/>
      <c r="P69" s="93">
        <f>$H69      +$J69      +$L69      +$N69</f>
        <v>10655000</v>
      </c>
      <c r="Q69" s="94">
        <f>$I69      +$K69      +$M69      +$O69</f>
        <v>15400907</v>
      </c>
      <c r="R69" s="48">
        <f>IF(($J69      =0),0,((($L69      -$J69      )/$J69      )*100))</f>
        <v>-89.940400939136723</v>
      </c>
      <c r="S69" s="49">
        <f>IF(($K69      =0),0,((($M69      -$K69      )/$K69      )*100))</f>
        <v>217.52920227881609</v>
      </c>
      <c r="T69" s="48">
        <f>IF(($E69      =0),0,(($P69      /$E69      )*100))</f>
        <v>27.089901352588225</v>
      </c>
      <c r="U69" s="50">
        <f>IF(($E69      =0),0,(($Q69      /$E69      )*100))</f>
        <v>39.156175633072309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45682000</v>
      </c>
      <c r="C71" s="101">
        <f>SUM(C69:C70)</f>
        <v>-6350000</v>
      </c>
      <c r="D71" s="101"/>
      <c r="E71" s="101">
        <f>$B71      +$C71      +$D71</f>
        <v>39332000</v>
      </c>
      <c r="F71" s="102">
        <f t="shared" ref="F71:O71" si="44">SUM(F69:F70)</f>
        <v>39332000</v>
      </c>
      <c r="G71" s="103">
        <f t="shared" si="44"/>
        <v>39332000</v>
      </c>
      <c r="H71" s="102">
        <f t="shared" si="44"/>
        <v>4561000</v>
      </c>
      <c r="I71" s="103">
        <f t="shared" si="44"/>
        <v>0</v>
      </c>
      <c r="J71" s="102">
        <f t="shared" si="44"/>
        <v>5537000</v>
      </c>
      <c r="K71" s="103">
        <f t="shared" si="44"/>
        <v>3688582</v>
      </c>
      <c r="L71" s="102">
        <f t="shared" si="44"/>
        <v>557000</v>
      </c>
      <c r="M71" s="103">
        <f t="shared" si="44"/>
        <v>11712325</v>
      </c>
      <c r="N71" s="102">
        <f t="shared" si="44"/>
        <v>0</v>
      </c>
      <c r="O71" s="103">
        <f t="shared" si="44"/>
        <v>0</v>
      </c>
      <c r="P71" s="102">
        <f>$H71      +$J71      +$L71      +$N71</f>
        <v>10655000</v>
      </c>
      <c r="Q71" s="103">
        <f>$I71      +$K71      +$M71      +$O71</f>
        <v>15400907</v>
      </c>
      <c r="R71" s="57">
        <f>IF(($J71      =0),0,((($L71      -$J71      )/$J71      )*100))</f>
        <v>-89.940400939136723</v>
      </c>
      <c r="S71" s="58">
        <f>IF(($K71      =0),0,((($M71      -$K71      )/$K71      )*100))</f>
        <v>217.52920227881609</v>
      </c>
      <c r="T71" s="57">
        <f>IF(($E69      =0),0,(($P69      /$E69      )*100))</f>
        <v>27.089901352588225</v>
      </c>
      <c r="U71" s="59">
        <f>IF($E69   =0,0,($Q69   /$E69 )*100)</f>
        <v>39.156175633072309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45682000</v>
      </c>
      <c r="C72" s="104">
        <f>SUM(C69:C70)</f>
        <v>-6350000</v>
      </c>
      <c r="D72" s="104"/>
      <c r="E72" s="104">
        <f>$B72      +$C72      +$D72</f>
        <v>39332000</v>
      </c>
      <c r="F72" s="105">
        <f t="shared" ref="F72:O72" si="45">SUM(F69:F70)</f>
        <v>39332000</v>
      </c>
      <c r="G72" s="106">
        <f t="shared" si="45"/>
        <v>39332000</v>
      </c>
      <c r="H72" s="105">
        <f t="shared" si="45"/>
        <v>4561000</v>
      </c>
      <c r="I72" s="106">
        <f t="shared" si="45"/>
        <v>0</v>
      </c>
      <c r="J72" s="105">
        <f t="shared" si="45"/>
        <v>5537000</v>
      </c>
      <c r="K72" s="106">
        <f t="shared" si="45"/>
        <v>3688582</v>
      </c>
      <c r="L72" s="105">
        <f t="shared" si="45"/>
        <v>557000</v>
      </c>
      <c r="M72" s="106">
        <f t="shared" si="45"/>
        <v>11712325</v>
      </c>
      <c r="N72" s="105">
        <f t="shared" si="45"/>
        <v>0</v>
      </c>
      <c r="O72" s="106">
        <f t="shared" si="45"/>
        <v>0</v>
      </c>
      <c r="P72" s="105">
        <f>$H72      +$J72      +$L72      +$N72</f>
        <v>10655000</v>
      </c>
      <c r="Q72" s="106">
        <f>$I72      +$K72      +$M72      +$O72</f>
        <v>15400907</v>
      </c>
      <c r="R72" s="61">
        <f>IF(($J72      =0),0,((($L72      -$J72      )/$J72      )*100))</f>
        <v>-89.940400939136723</v>
      </c>
      <c r="S72" s="62">
        <f>IF(($K72      =0),0,((($M72      -$K72      )/$K72      )*100))</f>
        <v>217.52920227881609</v>
      </c>
      <c r="T72" s="61">
        <f>IF(($E69      =0),0,(($P69      /$E69      )*100))</f>
        <v>27.089901352588225</v>
      </c>
      <c r="U72" s="65">
        <f>IF($E69   =0,0,($Q69   /$E69 )*100)</f>
        <v>39.156175633072309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133328000</v>
      </c>
      <c r="C73" s="104">
        <f>SUM(C9:C14,C17:C23,C26:C29,C32,C35:C39,C42:C52,C55:C58,C61:C65,C69:C70)</f>
        <v>8994000</v>
      </c>
      <c r="D73" s="104"/>
      <c r="E73" s="104">
        <f>$B73      +$C73      +$D73</f>
        <v>142322000</v>
      </c>
      <c r="F73" s="105">
        <f t="shared" ref="F73:O73" si="46">SUM(F9:F14,F17:F23,F26:F29,F32,F35:F39,F42:F52,F55:F58,F61:F65,F69:F70)</f>
        <v>142322000</v>
      </c>
      <c r="G73" s="106">
        <f t="shared" si="46"/>
        <v>82271000</v>
      </c>
      <c r="H73" s="105">
        <f t="shared" si="46"/>
        <v>8803000</v>
      </c>
      <c r="I73" s="106">
        <f t="shared" si="46"/>
        <v>0</v>
      </c>
      <c r="J73" s="105">
        <f t="shared" si="46"/>
        <v>10218000</v>
      </c>
      <c r="K73" s="106">
        <f t="shared" si="46"/>
        <v>7016355</v>
      </c>
      <c r="L73" s="105">
        <f t="shared" si="46"/>
        <v>6940000</v>
      </c>
      <c r="M73" s="106">
        <f t="shared" si="46"/>
        <v>13979889</v>
      </c>
      <c r="N73" s="105">
        <f t="shared" si="46"/>
        <v>0</v>
      </c>
      <c r="O73" s="106">
        <f t="shared" si="46"/>
        <v>0</v>
      </c>
      <c r="P73" s="105">
        <f>$H73      +$J73      +$L73      +$N73</f>
        <v>25961000</v>
      </c>
      <c r="Q73" s="106">
        <f>$I73      +$K73      +$M73      +$O73</f>
        <v>20996244</v>
      </c>
      <c r="R73" s="61">
        <f>IF(($J73      =0),0,((($L73      -$J73      )/$J73      )*100))</f>
        <v>-32.080642004306128</v>
      </c>
      <c r="S73" s="62">
        <f>IF(($K73      =0),0,((($M73      -$K73      )/$K73      )*100))</f>
        <v>99.247173211731734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31.555469120346174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25.520832371066355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134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135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139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140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141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142</v>
      </c>
    </row>
    <row r="117" spans="1:23" x14ac:dyDescent="0.2">
      <c r="A117" s="29" t="s">
        <v>143</v>
      </c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147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wVwLJLHZtr2n7RKpAsxJBzgNfjSCE5PePJNpe2TYDNziVX5StNHCERI7wgIwBu5s3e2uWNP+1HqZfHwpsGeDrg==" saltValue="LyTNZD5GSeH/h8ZVrDYQg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148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2850000</v>
      </c>
      <c r="C10" s="92"/>
      <c r="D10" s="92"/>
      <c r="E10" s="92">
        <f t="shared" ref="E10:E15" si="0">$B10      +$C10      +$D10</f>
        <v>2850000</v>
      </c>
      <c r="F10" s="93">
        <v>2850000</v>
      </c>
      <c r="G10" s="94">
        <v>2850000</v>
      </c>
      <c r="H10" s="93">
        <v>72000</v>
      </c>
      <c r="I10" s="94"/>
      <c r="J10" s="93">
        <v>1558000</v>
      </c>
      <c r="K10" s="94"/>
      <c r="L10" s="93">
        <v>72000</v>
      </c>
      <c r="M10" s="94">
        <v>1735514</v>
      </c>
      <c r="N10" s="93"/>
      <c r="O10" s="94"/>
      <c r="P10" s="93">
        <f t="shared" ref="P10:P15" si="1">$H10      +$J10      +$L10      +$N10</f>
        <v>1702000</v>
      </c>
      <c r="Q10" s="94">
        <f t="shared" ref="Q10:Q15" si="2">$I10      +$K10      +$M10      +$O10</f>
        <v>1735514</v>
      </c>
      <c r="R10" s="48">
        <f t="shared" ref="R10:R15" si="3">IF(($J10      =0),0,((($L10      -$J10      )/$J10      )*100))</f>
        <v>-95.378690629011558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59.719298245614041</v>
      </c>
      <c r="U10" s="50">
        <f t="shared" ref="U10:U14" si="6">IF(($E10      =0),0,(($Q10      /$E10      )*100))</f>
        <v>60.895228070175435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2850000</v>
      </c>
      <c r="C15" s="95">
        <f>SUM(C9:C14)</f>
        <v>0</v>
      </c>
      <c r="D15" s="95"/>
      <c r="E15" s="95">
        <f t="shared" si="0"/>
        <v>2850000</v>
      </c>
      <c r="F15" s="96">
        <f t="shared" ref="F15:O15" si="7">SUM(F9:F14)</f>
        <v>2850000</v>
      </c>
      <c r="G15" s="97">
        <f t="shared" si="7"/>
        <v>2850000</v>
      </c>
      <c r="H15" s="96">
        <f t="shared" si="7"/>
        <v>72000</v>
      </c>
      <c r="I15" s="97">
        <f t="shared" si="7"/>
        <v>0</v>
      </c>
      <c r="J15" s="96">
        <f t="shared" si="7"/>
        <v>1558000</v>
      </c>
      <c r="K15" s="97">
        <f t="shared" si="7"/>
        <v>0</v>
      </c>
      <c r="L15" s="96">
        <f t="shared" si="7"/>
        <v>72000</v>
      </c>
      <c r="M15" s="97">
        <f t="shared" si="7"/>
        <v>1735514</v>
      </c>
      <c r="N15" s="96">
        <f t="shared" si="7"/>
        <v>0</v>
      </c>
      <c r="O15" s="97">
        <f t="shared" si="7"/>
        <v>0</v>
      </c>
      <c r="P15" s="96">
        <f t="shared" si="1"/>
        <v>1702000</v>
      </c>
      <c r="Q15" s="97">
        <f t="shared" si="2"/>
        <v>1735514</v>
      </c>
      <c r="R15" s="52">
        <f t="shared" si="3"/>
        <v>-95.378690629011558</v>
      </c>
      <c r="S15" s="53">
        <f t="shared" si="4"/>
        <v>0</v>
      </c>
      <c r="T15" s="52">
        <f>IF((SUM($E9:$E13))=0,0,(P15/(SUM($E9:$E13))*100))</f>
        <v>59.719298245614041</v>
      </c>
      <c r="U15" s="54">
        <f>IF((SUM($E9:$E13))=0,0,(Q15/(SUM($E9:$E13))*100))</f>
        <v>60.895228070175435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950000</v>
      </c>
      <c r="C32" s="92">
        <v>-142000</v>
      </c>
      <c r="D32" s="92"/>
      <c r="E32" s="92">
        <f>$B32      +$C32      +$D32</f>
        <v>808000</v>
      </c>
      <c r="F32" s="93">
        <v>808000</v>
      </c>
      <c r="G32" s="94">
        <v>808000</v>
      </c>
      <c r="H32" s="93">
        <v>238000</v>
      </c>
      <c r="I32" s="94"/>
      <c r="J32" s="93"/>
      <c r="K32" s="94"/>
      <c r="L32" s="93"/>
      <c r="M32" s="94">
        <v>237050</v>
      </c>
      <c r="N32" s="93"/>
      <c r="O32" s="94"/>
      <c r="P32" s="93">
        <f>$H32      +$J32      +$L32      +$N32</f>
        <v>238000</v>
      </c>
      <c r="Q32" s="94">
        <f>$I32      +$K32      +$M32      +$O32</f>
        <v>237050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29.455445544554454</v>
      </c>
      <c r="U32" s="50">
        <f>IF(($E32      =0),0,(($Q32      /$E32      )*100))</f>
        <v>29.337871287128714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950000</v>
      </c>
      <c r="C33" s="95">
        <f>C32</f>
        <v>-142000</v>
      </c>
      <c r="D33" s="95"/>
      <c r="E33" s="95">
        <f>$B33      +$C33      +$D33</f>
        <v>808000</v>
      </c>
      <c r="F33" s="96">
        <f t="shared" ref="F33:O33" si="17">F32</f>
        <v>808000</v>
      </c>
      <c r="G33" s="97">
        <f t="shared" si="17"/>
        <v>808000</v>
      </c>
      <c r="H33" s="96">
        <f t="shared" si="17"/>
        <v>238000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237050</v>
      </c>
      <c r="N33" s="96">
        <f t="shared" si="17"/>
        <v>0</v>
      </c>
      <c r="O33" s="97">
        <f t="shared" si="17"/>
        <v>0</v>
      </c>
      <c r="P33" s="96">
        <f>$H33      +$J33      +$L33      +$N33</f>
        <v>238000</v>
      </c>
      <c r="Q33" s="97">
        <f>$I33      +$K33      +$M33      +$O33</f>
        <v>237050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29.455445544554454</v>
      </c>
      <c r="U33" s="54">
        <f>IF($E33   =0,0,($Q33   /$E33   )*100)</f>
        <v>29.337871287128714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26279000</v>
      </c>
      <c r="C36" s="92">
        <v>-19280000</v>
      </c>
      <c r="D36" s="92"/>
      <c r="E36" s="92">
        <f t="shared" si="18"/>
        <v>6999000</v>
      </c>
      <c r="F36" s="93">
        <v>6999000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26279000</v>
      </c>
      <c r="C40" s="95">
        <f>SUM(C35:C39)</f>
        <v>-19280000</v>
      </c>
      <c r="D40" s="95"/>
      <c r="E40" s="95">
        <f t="shared" si="18"/>
        <v>6999000</v>
      </c>
      <c r="F40" s="96">
        <f t="shared" ref="F40:O40" si="25">SUM(F35:F39)</f>
        <v>6999000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>
        <v>128399000</v>
      </c>
      <c r="C44" s="92"/>
      <c r="D44" s="92"/>
      <c r="E44" s="92">
        <f t="shared" si="26"/>
        <v>128399000</v>
      </c>
      <c r="F44" s="93">
        <v>128399000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27689000</v>
      </c>
      <c r="C51" s="92">
        <v>-20000000</v>
      </c>
      <c r="D51" s="92"/>
      <c r="E51" s="92">
        <f t="shared" si="26"/>
        <v>7689000</v>
      </c>
      <c r="F51" s="93">
        <v>7689000</v>
      </c>
      <c r="G51" s="94">
        <v>7689000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156088000</v>
      </c>
      <c r="C53" s="95">
        <f>SUM(C42:C52)</f>
        <v>-20000000</v>
      </c>
      <c r="D53" s="95"/>
      <c r="E53" s="95">
        <f t="shared" si="26"/>
        <v>136088000</v>
      </c>
      <c r="F53" s="96">
        <f t="shared" ref="F53:O53" si="33">SUM(F42:F52)</f>
        <v>136088000</v>
      </c>
      <c r="G53" s="97">
        <f t="shared" si="33"/>
        <v>7689000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186167000</v>
      </c>
      <c r="C67" s="104">
        <f>SUM(C9:C14,C17:C23,C26:C29,C32,C35:C39,C42:C52,C55:C58,C61:C65)</f>
        <v>-39422000</v>
      </c>
      <c r="D67" s="104"/>
      <c r="E67" s="104">
        <f t="shared" si="35"/>
        <v>146745000</v>
      </c>
      <c r="F67" s="105">
        <f t="shared" ref="F67:O67" si="43">SUM(F9:F14,F17:F23,F26:F29,F32,F35:F39,F42:F52,F55:F58,F61:F65)</f>
        <v>146745000</v>
      </c>
      <c r="G67" s="106">
        <f t="shared" si="43"/>
        <v>11347000</v>
      </c>
      <c r="H67" s="105">
        <f t="shared" si="43"/>
        <v>310000</v>
      </c>
      <c r="I67" s="106">
        <f t="shared" si="43"/>
        <v>0</v>
      </c>
      <c r="J67" s="105">
        <f t="shared" si="43"/>
        <v>1558000</v>
      </c>
      <c r="K67" s="106">
        <f t="shared" si="43"/>
        <v>0</v>
      </c>
      <c r="L67" s="105">
        <f t="shared" si="43"/>
        <v>72000</v>
      </c>
      <c r="M67" s="106">
        <f t="shared" si="43"/>
        <v>1972564</v>
      </c>
      <c r="N67" s="105">
        <f t="shared" si="43"/>
        <v>0</v>
      </c>
      <c r="O67" s="106">
        <f t="shared" si="43"/>
        <v>0</v>
      </c>
      <c r="P67" s="105">
        <f t="shared" si="36"/>
        <v>1940000</v>
      </c>
      <c r="Q67" s="106">
        <f t="shared" si="37"/>
        <v>1972564</v>
      </c>
      <c r="R67" s="61">
        <f t="shared" si="38"/>
        <v>-95.378690629011558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17.097030051996125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17.384013395611177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29630000</v>
      </c>
      <c r="C69" s="92">
        <v>-9982000</v>
      </c>
      <c r="D69" s="92"/>
      <c r="E69" s="92">
        <f>$B69      +$C69      +$D69</f>
        <v>19648000</v>
      </c>
      <c r="F69" s="93">
        <v>19648000</v>
      </c>
      <c r="G69" s="94">
        <v>19648000</v>
      </c>
      <c r="H69" s="93">
        <v>1259000</v>
      </c>
      <c r="I69" s="94"/>
      <c r="J69" s="93">
        <v>124000</v>
      </c>
      <c r="K69" s="94"/>
      <c r="L69" s="93">
        <v>2297000</v>
      </c>
      <c r="M69" s="94">
        <v>1355379</v>
      </c>
      <c r="N69" s="93"/>
      <c r="O69" s="94"/>
      <c r="P69" s="93">
        <f>$H69      +$J69      +$L69      +$N69</f>
        <v>3680000</v>
      </c>
      <c r="Q69" s="94">
        <f>$I69      +$K69      +$M69      +$O69</f>
        <v>1355379</v>
      </c>
      <c r="R69" s="48">
        <f>IF(($J69      =0),0,((($L69      -$J69      )/$J69      )*100))</f>
        <v>1752.4193548387095</v>
      </c>
      <c r="S69" s="49">
        <f>IF(($K69      =0),0,((($M69      -$K69      )/$K69      )*100))</f>
        <v>0</v>
      </c>
      <c r="T69" s="48">
        <f>IF(($E69      =0),0,(($P69      /$E69      )*100))</f>
        <v>18.729641693811075</v>
      </c>
      <c r="U69" s="50">
        <f>IF(($E69      =0),0,(($Q69      /$E69      )*100))</f>
        <v>6.8983051710097723</v>
      </c>
      <c r="V69" s="93">
        <v>735000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29630000</v>
      </c>
      <c r="C71" s="101">
        <f>SUM(C69:C70)</f>
        <v>-9982000</v>
      </c>
      <c r="D71" s="101"/>
      <c r="E71" s="101">
        <f>$B71      +$C71      +$D71</f>
        <v>19648000</v>
      </c>
      <c r="F71" s="102">
        <f t="shared" ref="F71:O71" si="44">SUM(F69:F70)</f>
        <v>19648000</v>
      </c>
      <c r="G71" s="103">
        <f t="shared" si="44"/>
        <v>19648000</v>
      </c>
      <c r="H71" s="102">
        <f t="shared" si="44"/>
        <v>1259000</v>
      </c>
      <c r="I71" s="103">
        <f t="shared" si="44"/>
        <v>0</v>
      </c>
      <c r="J71" s="102">
        <f t="shared" si="44"/>
        <v>124000</v>
      </c>
      <c r="K71" s="103">
        <f t="shared" si="44"/>
        <v>0</v>
      </c>
      <c r="L71" s="102">
        <f t="shared" si="44"/>
        <v>2297000</v>
      </c>
      <c r="M71" s="103">
        <f t="shared" si="44"/>
        <v>1355379</v>
      </c>
      <c r="N71" s="102">
        <f t="shared" si="44"/>
        <v>0</v>
      </c>
      <c r="O71" s="103">
        <f t="shared" si="44"/>
        <v>0</v>
      </c>
      <c r="P71" s="102">
        <f>$H71      +$J71      +$L71      +$N71</f>
        <v>3680000</v>
      </c>
      <c r="Q71" s="103">
        <f>$I71      +$K71      +$M71      +$O71</f>
        <v>1355379</v>
      </c>
      <c r="R71" s="57">
        <f>IF(($J71      =0),0,((($L71      -$J71      )/$J71      )*100))</f>
        <v>1752.4193548387095</v>
      </c>
      <c r="S71" s="58">
        <f>IF(($K71      =0),0,((($M71      -$K71      )/$K71      )*100))</f>
        <v>0</v>
      </c>
      <c r="T71" s="57">
        <f>IF(($E69      =0),0,(($P69      /$E69      )*100))</f>
        <v>18.729641693811075</v>
      </c>
      <c r="U71" s="59">
        <f>IF($E69   =0,0,($Q69   /$E69 )*100)</f>
        <v>6.8983051710097723</v>
      </c>
      <c r="V71" s="102">
        <f>SUM(V69:V70)</f>
        <v>735000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29630000</v>
      </c>
      <c r="C72" s="104">
        <f>SUM(C69:C70)</f>
        <v>-9982000</v>
      </c>
      <c r="D72" s="104"/>
      <c r="E72" s="104">
        <f>$B72      +$C72      +$D72</f>
        <v>19648000</v>
      </c>
      <c r="F72" s="105">
        <f t="shared" ref="F72:O72" si="45">SUM(F69:F70)</f>
        <v>19648000</v>
      </c>
      <c r="G72" s="106">
        <f t="shared" si="45"/>
        <v>19648000</v>
      </c>
      <c r="H72" s="105">
        <f t="shared" si="45"/>
        <v>1259000</v>
      </c>
      <c r="I72" s="106">
        <f t="shared" si="45"/>
        <v>0</v>
      </c>
      <c r="J72" s="105">
        <f t="shared" si="45"/>
        <v>124000</v>
      </c>
      <c r="K72" s="106">
        <f t="shared" si="45"/>
        <v>0</v>
      </c>
      <c r="L72" s="105">
        <f t="shared" si="45"/>
        <v>2297000</v>
      </c>
      <c r="M72" s="106">
        <f t="shared" si="45"/>
        <v>1355379</v>
      </c>
      <c r="N72" s="105">
        <f t="shared" si="45"/>
        <v>0</v>
      </c>
      <c r="O72" s="106">
        <f t="shared" si="45"/>
        <v>0</v>
      </c>
      <c r="P72" s="105">
        <f>$H72      +$J72      +$L72      +$N72</f>
        <v>3680000</v>
      </c>
      <c r="Q72" s="106">
        <f>$I72      +$K72      +$M72      +$O72</f>
        <v>1355379</v>
      </c>
      <c r="R72" s="61">
        <f>IF(($J72      =0),0,((($L72      -$J72      )/$J72      )*100))</f>
        <v>1752.4193548387095</v>
      </c>
      <c r="S72" s="62">
        <f>IF(($K72      =0),0,((($M72      -$K72      )/$K72      )*100))</f>
        <v>0</v>
      </c>
      <c r="T72" s="61">
        <f>IF(($E69      =0),0,(($P69      /$E69      )*100))</f>
        <v>18.729641693811075</v>
      </c>
      <c r="U72" s="65">
        <f>IF($E69   =0,0,($Q69   /$E69 )*100)</f>
        <v>6.8983051710097723</v>
      </c>
      <c r="V72" s="105">
        <f>SUM(V69:V70)</f>
        <v>735000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215797000</v>
      </c>
      <c r="C73" s="104">
        <f>SUM(C9:C14,C17:C23,C26:C29,C32,C35:C39,C42:C52,C55:C58,C61:C65,C69:C70)</f>
        <v>-49404000</v>
      </c>
      <c r="D73" s="104"/>
      <c r="E73" s="104">
        <f>$B73      +$C73      +$D73</f>
        <v>166393000</v>
      </c>
      <c r="F73" s="105">
        <f t="shared" ref="F73:O73" si="46">SUM(F9:F14,F17:F23,F26:F29,F32,F35:F39,F42:F52,F55:F58,F61:F65,F69:F70)</f>
        <v>166393000</v>
      </c>
      <c r="G73" s="106">
        <f t="shared" si="46"/>
        <v>30995000</v>
      </c>
      <c r="H73" s="105">
        <f t="shared" si="46"/>
        <v>1569000</v>
      </c>
      <c r="I73" s="106">
        <f t="shared" si="46"/>
        <v>0</v>
      </c>
      <c r="J73" s="105">
        <f t="shared" si="46"/>
        <v>1682000</v>
      </c>
      <c r="K73" s="106">
        <f t="shared" si="46"/>
        <v>0</v>
      </c>
      <c r="L73" s="105">
        <f t="shared" si="46"/>
        <v>2369000</v>
      </c>
      <c r="M73" s="106">
        <f t="shared" si="46"/>
        <v>3327943</v>
      </c>
      <c r="N73" s="105">
        <f t="shared" si="46"/>
        <v>0</v>
      </c>
      <c r="O73" s="106">
        <f t="shared" si="46"/>
        <v>0</v>
      </c>
      <c r="P73" s="105">
        <f>$H73      +$J73      +$L73      +$N73</f>
        <v>5620000</v>
      </c>
      <c r="Q73" s="106">
        <f>$I73      +$K73      +$M73      +$O73</f>
        <v>3327943</v>
      </c>
      <c r="R73" s="61">
        <f>IF(($J73      =0),0,((($L73      -$J73      )/$J73      )*100))</f>
        <v>40.844233055885852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18.131956767220519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10.737031779319246</v>
      </c>
      <c r="V73" s="105">
        <f>SUM(V9:V14,V17:V23,V26:V29,V32,V35:V39,V42:V52,V55:V58,V61:V65,V69:V70)</f>
        <v>735000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134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135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139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140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141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142</v>
      </c>
    </row>
    <row r="117" spans="1:23" x14ac:dyDescent="0.2">
      <c r="A117" s="29" t="s">
        <v>143</v>
      </c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147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XfhgP9QfpWtLEsCvWwxFtPwV0Ju0v+fyga+MpfNbFoOS0lNKxcM9xyHsJ1CZVbBssIAITWIAT98NdLINeiwr8Q==" saltValue="JZY7lR6arkAeOGARQvrc/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148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303000</v>
      </c>
      <c r="I10" s="94">
        <v>243182</v>
      </c>
      <c r="J10" s="93">
        <v>100000</v>
      </c>
      <c r="K10" s="94">
        <v>259563</v>
      </c>
      <c r="L10" s="93">
        <v>2027000</v>
      </c>
      <c r="M10" s="94">
        <v>50400</v>
      </c>
      <c r="N10" s="93"/>
      <c r="O10" s="94"/>
      <c r="P10" s="93">
        <f t="shared" ref="P10:P15" si="1">$H10      +$J10      +$L10      +$N10</f>
        <v>2430000</v>
      </c>
      <c r="Q10" s="94">
        <f t="shared" ref="Q10:Q15" si="2">$I10      +$K10      +$M10      +$O10</f>
        <v>553145</v>
      </c>
      <c r="R10" s="48">
        <f t="shared" ref="R10:R15" si="3">IF(($J10      =0),0,((($L10      -$J10      )/$J10      )*100))</f>
        <v>1927</v>
      </c>
      <c r="S10" s="49">
        <f t="shared" ref="S10:S15" si="4">IF(($K10      =0),0,((($M10      -$K10      )/$K10      )*100))</f>
        <v>-80.582748696848157</v>
      </c>
      <c r="T10" s="48">
        <f t="shared" ref="T10:T14" si="5">IF(($E10      =0),0,(($P10      /$E10      )*100))</f>
        <v>78.387096774193537</v>
      </c>
      <c r="U10" s="50">
        <f t="shared" ref="U10:U14" si="6">IF(($E10      =0),0,(($Q10      /$E10      )*100))</f>
        <v>17.843387096774194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>
        <v>1300000</v>
      </c>
      <c r="C14" s="92">
        <v>-1300000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4400000</v>
      </c>
      <c r="C15" s="95">
        <f>SUM(C9:C14)</f>
        <v>-1300000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303000</v>
      </c>
      <c r="I15" s="97">
        <f t="shared" si="7"/>
        <v>243182</v>
      </c>
      <c r="J15" s="96">
        <f t="shared" si="7"/>
        <v>100000</v>
      </c>
      <c r="K15" s="97">
        <f t="shared" si="7"/>
        <v>259563</v>
      </c>
      <c r="L15" s="96">
        <f t="shared" si="7"/>
        <v>2027000</v>
      </c>
      <c r="M15" s="97">
        <f t="shared" si="7"/>
        <v>50400</v>
      </c>
      <c r="N15" s="96">
        <f t="shared" si="7"/>
        <v>0</v>
      </c>
      <c r="O15" s="97">
        <f t="shared" si="7"/>
        <v>0</v>
      </c>
      <c r="P15" s="96">
        <f t="shared" si="1"/>
        <v>2430000</v>
      </c>
      <c r="Q15" s="97">
        <f t="shared" si="2"/>
        <v>553145</v>
      </c>
      <c r="R15" s="52">
        <f t="shared" si="3"/>
        <v>1927</v>
      </c>
      <c r="S15" s="53">
        <f t="shared" si="4"/>
        <v>-80.582748696848157</v>
      </c>
      <c r="T15" s="52">
        <f>IF((SUM($E9:$E13))=0,0,(P15/(SUM($E9:$E13))*100))</f>
        <v>78.387096774193537</v>
      </c>
      <c r="U15" s="54">
        <f>IF((SUM($E9:$E13))=0,0,(Q15/(SUM($E9:$E13))*100))</f>
        <v>17.843387096774194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5299000</v>
      </c>
      <c r="C32" s="92">
        <v>549000</v>
      </c>
      <c r="D32" s="92"/>
      <c r="E32" s="92">
        <f>$B32      +$C32      +$D32</f>
        <v>5848000</v>
      </c>
      <c r="F32" s="93">
        <v>5848000</v>
      </c>
      <c r="G32" s="94">
        <v>5848000</v>
      </c>
      <c r="H32" s="93">
        <v>3709000</v>
      </c>
      <c r="I32" s="94"/>
      <c r="J32" s="93"/>
      <c r="K32" s="94">
        <v>12491832</v>
      </c>
      <c r="L32" s="93">
        <v>1141000</v>
      </c>
      <c r="M32" s="94">
        <v>-7192832</v>
      </c>
      <c r="N32" s="93"/>
      <c r="O32" s="94"/>
      <c r="P32" s="93">
        <f>$H32      +$J32      +$L32      +$N32</f>
        <v>4850000</v>
      </c>
      <c r="Q32" s="94">
        <f>$I32      +$K32      +$M32      +$O32</f>
        <v>5299000</v>
      </c>
      <c r="R32" s="48">
        <f>IF(($J32      =0),0,((($L32      -$J32      )/$J32      )*100))</f>
        <v>0</v>
      </c>
      <c r="S32" s="49">
        <f>IF(($K32      =0),0,((($M32      -$K32      )/$K32      )*100))</f>
        <v>-157.58028125898588</v>
      </c>
      <c r="T32" s="48">
        <f>IF(($E32      =0),0,(($P32      /$E32      )*100))</f>
        <v>82.934336525307799</v>
      </c>
      <c r="U32" s="50">
        <f>IF(($E32      =0),0,(($Q32      /$E32      )*100))</f>
        <v>90.612175102599181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5299000</v>
      </c>
      <c r="C33" s="95">
        <f>C32</f>
        <v>549000</v>
      </c>
      <c r="D33" s="95"/>
      <c r="E33" s="95">
        <f>$B33      +$C33      +$D33</f>
        <v>5848000</v>
      </c>
      <c r="F33" s="96">
        <f t="shared" ref="F33:O33" si="17">F32</f>
        <v>5848000</v>
      </c>
      <c r="G33" s="97">
        <f t="shared" si="17"/>
        <v>5848000</v>
      </c>
      <c r="H33" s="96">
        <f t="shared" si="17"/>
        <v>3709000</v>
      </c>
      <c r="I33" s="97">
        <f t="shared" si="17"/>
        <v>0</v>
      </c>
      <c r="J33" s="96">
        <f t="shared" si="17"/>
        <v>0</v>
      </c>
      <c r="K33" s="97">
        <f t="shared" si="17"/>
        <v>12491832</v>
      </c>
      <c r="L33" s="96">
        <f t="shared" si="17"/>
        <v>1141000</v>
      </c>
      <c r="M33" s="97">
        <f t="shared" si="17"/>
        <v>-7192832</v>
      </c>
      <c r="N33" s="96">
        <f t="shared" si="17"/>
        <v>0</v>
      </c>
      <c r="O33" s="97">
        <f t="shared" si="17"/>
        <v>0</v>
      </c>
      <c r="P33" s="96">
        <f>$H33      +$J33      +$L33      +$N33</f>
        <v>4850000</v>
      </c>
      <c r="Q33" s="97">
        <f>$I33      +$K33      +$M33      +$O33</f>
        <v>5299000</v>
      </c>
      <c r="R33" s="52">
        <f>IF(($J33      =0),0,((($L33      -$J33      )/$J33      )*100))</f>
        <v>0</v>
      </c>
      <c r="S33" s="53">
        <f>IF(($K33      =0),0,((($M33      -$K33      )/$K33      )*100))</f>
        <v>-157.58028125898588</v>
      </c>
      <c r="T33" s="52">
        <f>IF($E33   =0,0,($P33   /$E33   )*100)</f>
        <v>82.934336525307799</v>
      </c>
      <c r="U33" s="54">
        <f>IF($E33   =0,0,($Q33   /$E33   )*100)</f>
        <v>90.612175102599181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6566000</v>
      </c>
      <c r="C36" s="92">
        <v>-3703000</v>
      </c>
      <c r="D36" s="92"/>
      <c r="E36" s="92">
        <f t="shared" si="18"/>
        <v>2863000</v>
      </c>
      <c r="F36" s="93">
        <v>2863000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6566000</v>
      </c>
      <c r="C40" s="95">
        <f>SUM(C35:C39)</f>
        <v>-3703000</v>
      </c>
      <c r="D40" s="95"/>
      <c r="E40" s="95">
        <f t="shared" si="18"/>
        <v>2863000</v>
      </c>
      <c r="F40" s="96">
        <f t="shared" ref="F40:O40" si="25">SUM(F35:F39)</f>
        <v>2863000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>
        <v>154000000</v>
      </c>
      <c r="C44" s="92"/>
      <c r="D44" s="92"/>
      <c r="E44" s="92">
        <f t="shared" si="26"/>
        <v>154000000</v>
      </c>
      <c r="F44" s="93">
        <v>154000000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38317000</v>
      </c>
      <c r="C51" s="92">
        <v>13366000</v>
      </c>
      <c r="D51" s="92"/>
      <c r="E51" s="92">
        <f t="shared" si="26"/>
        <v>51683000</v>
      </c>
      <c r="F51" s="93">
        <v>51683000</v>
      </c>
      <c r="G51" s="94">
        <v>51683000</v>
      </c>
      <c r="H51" s="93"/>
      <c r="I51" s="94"/>
      <c r="J51" s="93">
        <v>12317000</v>
      </c>
      <c r="K51" s="94">
        <v>12317000</v>
      </c>
      <c r="L51" s="93">
        <v>26000000</v>
      </c>
      <c r="M51" s="94">
        <v>12317000</v>
      </c>
      <c r="N51" s="93"/>
      <c r="O51" s="94"/>
      <c r="P51" s="93">
        <f t="shared" si="27"/>
        <v>38317000</v>
      </c>
      <c r="Q51" s="94">
        <f t="shared" si="28"/>
        <v>24634000</v>
      </c>
      <c r="R51" s="48">
        <f t="shared" si="29"/>
        <v>111.09036291304702</v>
      </c>
      <c r="S51" s="49">
        <f t="shared" si="30"/>
        <v>0</v>
      </c>
      <c r="T51" s="48">
        <f t="shared" si="31"/>
        <v>74.138498152197059</v>
      </c>
      <c r="U51" s="50">
        <f t="shared" si="32"/>
        <v>47.663641816458025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>
        <v>20000000</v>
      </c>
      <c r="C52" s="92"/>
      <c r="D52" s="92"/>
      <c r="E52" s="92">
        <f t="shared" si="26"/>
        <v>20000000</v>
      </c>
      <c r="F52" s="93">
        <v>20000000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212317000</v>
      </c>
      <c r="C53" s="95">
        <f>SUM(C42:C52)</f>
        <v>13366000</v>
      </c>
      <c r="D53" s="95"/>
      <c r="E53" s="95">
        <f t="shared" si="26"/>
        <v>225683000</v>
      </c>
      <c r="F53" s="96">
        <f t="shared" ref="F53:O53" si="33">SUM(F42:F52)</f>
        <v>225683000</v>
      </c>
      <c r="G53" s="97">
        <f t="shared" si="33"/>
        <v>51683000</v>
      </c>
      <c r="H53" s="96">
        <f t="shared" si="33"/>
        <v>0</v>
      </c>
      <c r="I53" s="97">
        <f t="shared" si="33"/>
        <v>0</v>
      </c>
      <c r="J53" s="96">
        <f t="shared" si="33"/>
        <v>12317000</v>
      </c>
      <c r="K53" s="97">
        <f t="shared" si="33"/>
        <v>12317000</v>
      </c>
      <c r="L53" s="96">
        <f t="shared" si="33"/>
        <v>26000000</v>
      </c>
      <c r="M53" s="97">
        <f t="shared" si="33"/>
        <v>12317000</v>
      </c>
      <c r="N53" s="96">
        <f t="shared" si="33"/>
        <v>0</v>
      </c>
      <c r="O53" s="97">
        <f t="shared" si="33"/>
        <v>0</v>
      </c>
      <c r="P53" s="96">
        <f t="shared" si="27"/>
        <v>38317000</v>
      </c>
      <c r="Q53" s="97">
        <f t="shared" si="28"/>
        <v>24634000</v>
      </c>
      <c r="R53" s="52">
        <f t="shared" si="29"/>
        <v>111.09036291304702</v>
      </c>
      <c r="S53" s="53">
        <f t="shared" si="30"/>
        <v>0</v>
      </c>
      <c r="T53" s="52">
        <f>IF((+$E43+$E45+$E47+$E48+$E51) =0,0,(P53   /(+$E43+$E45+$E47+$E48+$E51) )*100)</f>
        <v>74.138498152197059</v>
      </c>
      <c r="U53" s="54">
        <f>IF((+$E43+$E45+$E47+$E48+$E51) =0,0,(Q53   /(+$E43+$E45+$E47+$E48+$E51) )*100)</f>
        <v>47.663641816458025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228582000</v>
      </c>
      <c r="C67" s="104">
        <f>SUM(C9:C14,C17:C23,C26:C29,C32,C35:C39,C42:C52,C55:C58,C61:C65)</f>
        <v>8912000</v>
      </c>
      <c r="D67" s="104"/>
      <c r="E67" s="104">
        <f t="shared" si="35"/>
        <v>237494000</v>
      </c>
      <c r="F67" s="105">
        <f t="shared" ref="F67:O67" si="43">SUM(F9:F14,F17:F23,F26:F29,F32,F35:F39,F42:F52,F55:F58,F61:F65)</f>
        <v>237494000</v>
      </c>
      <c r="G67" s="106">
        <f t="shared" si="43"/>
        <v>60631000</v>
      </c>
      <c r="H67" s="105">
        <f t="shared" si="43"/>
        <v>4012000</v>
      </c>
      <c r="I67" s="106">
        <f t="shared" si="43"/>
        <v>243182</v>
      </c>
      <c r="J67" s="105">
        <f t="shared" si="43"/>
        <v>12417000</v>
      </c>
      <c r="K67" s="106">
        <f t="shared" si="43"/>
        <v>25068395</v>
      </c>
      <c r="L67" s="105">
        <f t="shared" si="43"/>
        <v>29168000</v>
      </c>
      <c r="M67" s="106">
        <f t="shared" si="43"/>
        <v>5174568</v>
      </c>
      <c r="N67" s="105">
        <f t="shared" si="43"/>
        <v>0</v>
      </c>
      <c r="O67" s="106">
        <f t="shared" si="43"/>
        <v>0</v>
      </c>
      <c r="P67" s="105">
        <f t="shared" si="36"/>
        <v>45597000</v>
      </c>
      <c r="Q67" s="106">
        <f t="shared" si="37"/>
        <v>30486145</v>
      </c>
      <c r="R67" s="61">
        <f t="shared" si="38"/>
        <v>134.9037609728598</v>
      </c>
      <c r="S67" s="62">
        <f t="shared" si="39"/>
        <v>-79.358199836886243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75.204103511405052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50.281448433969423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195742000</v>
      </c>
      <c r="C69" s="92">
        <v>-30240000</v>
      </c>
      <c r="D69" s="92"/>
      <c r="E69" s="92">
        <f>$B69      +$C69      +$D69</f>
        <v>165502000</v>
      </c>
      <c r="F69" s="93">
        <v>165502000</v>
      </c>
      <c r="G69" s="94">
        <v>165502000</v>
      </c>
      <c r="H69" s="93">
        <v>37801000</v>
      </c>
      <c r="I69" s="94">
        <v>19582580</v>
      </c>
      <c r="J69" s="93">
        <v>18111000</v>
      </c>
      <c r="K69" s="94">
        <v>25163243</v>
      </c>
      <c r="L69" s="93">
        <v>9994000</v>
      </c>
      <c r="M69" s="94">
        <v>20375151</v>
      </c>
      <c r="N69" s="93"/>
      <c r="O69" s="94"/>
      <c r="P69" s="93">
        <f>$H69      +$J69      +$L69      +$N69</f>
        <v>65906000</v>
      </c>
      <c r="Q69" s="94">
        <f>$I69      +$K69      +$M69      +$O69</f>
        <v>65120974</v>
      </c>
      <c r="R69" s="48">
        <f>IF(($J69      =0),0,((($L69      -$J69      )/$J69      )*100))</f>
        <v>-44.818066368505328</v>
      </c>
      <c r="S69" s="49">
        <f>IF(($K69      =0),0,((($M69      -$K69      )/$K69      )*100))</f>
        <v>-19.028119706192083</v>
      </c>
      <c r="T69" s="48">
        <f>IF(($E69      =0),0,(($P69      /$E69      )*100))</f>
        <v>39.821875264347256</v>
      </c>
      <c r="U69" s="50">
        <f>IF(($E69      =0),0,(($Q69      /$E69      )*100))</f>
        <v>39.347545044772872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195742000</v>
      </c>
      <c r="C71" s="101">
        <f>SUM(C69:C70)</f>
        <v>-30240000</v>
      </c>
      <c r="D71" s="101"/>
      <c r="E71" s="101">
        <f>$B71      +$C71      +$D71</f>
        <v>165502000</v>
      </c>
      <c r="F71" s="102">
        <f t="shared" ref="F71:O71" si="44">SUM(F69:F70)</f>
        <v>165502000</v>
      </c>
      <c r="G71" s="103">
        <f t="shared" si="44"/>
        <v>165502000</v>
      </c>
      <c r="H71" s="102">
        <f t="shared" si="44"/>
        <v>37801000</v>
      </c>
      <c r="I71" s="103">
        <f t="shared" si="44"/>
        <v>19582580</v>
      </c>
      <c r="J71" s="102">
        <f t="shared" si="44"/>
        <v>18111000</v>
      </c>
      <c r="K71" s="103">
        <f t="shared" si="44"/>
        <v>25163243</v>
      </c>
      <c r="L71" s="102">
        <f t="shared" si="44"/>
        <v>9994000</v>
      </c>
      <c r="M71" s="103">
        <f t="shared" si="44"/>
        <v>20375151</v>
      </c>
      <c r="N71" s="102">
        <f t="shared" si="44"/>
        <v>0</v>
      </c>
      <c r="O71" s="103">
        <f t="shared" si="44"/>
        <v>0</v>
      </c>
      <c r="P71" s="102">
        <f>$H71      +$J71      +$L71      +$N71</f>
        <v>65906000</v>
      </c>
      <c r="Q71" s="103">
        <f>$I71      +$K71      +$M71      +$O71</f>
        <v>65120974</v>
      </c>
      <c r="R71" s="57">
        <f>IF(($J71      =0),0,((($L71      -$J71      )/$J71      )*100))</f>
        <v>-44.818066368505328</v>
      </c>
      <c r="S71" s="58">
        <f>IF(($K71      =0),0,((($M71      -$K71      )/$K71      )*100))</f>
        <v>-19.028119706192083</v>
      </c>
      <c r="T71" s="57">
        <f>IF(($E69      =0),0,(($P69      /$E69      )*100))</f>
        <v>39.821875264347256</v>
      </c>
      <c r="U71" s="59">
        <f>IF($E69   =0,0,($Q69   /$E69 )*100)</f>
        <v>39.347545044772872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195742000</v>
      </c>
      <c r="C72" s="104">
        <f>SUM(C69:C70)</f>
        <v>-30240000</v>
      </c>
      <c r="D72" s="104"/>
      <c r="E72" s="104">
        <f>$B72      +$C72      +$D72</f>
        <v>165502000</v>
      </c>
      <c r="F72" s="105">
        <f t="shared" ref="F72:O72" si="45">SUM(F69:F70)</f>
        <v>165502000</v>
      </c>
      <c r="G72" s="106">
        <f t="shared" si="45"/>
        <v>165502000</v>
      </c>
      <c r="H72" s="105">
        <f t="shared" si="45"/>
        <v>37801000</v>
      </c>
      <c r="I72" s="106">
        <f t="shared" si="45"/>
        <v>19582580</v>
      </c>
      <c r="J72" s="105">
        <f t="shared" si="45"/>
        <v>18111000</v>
      </c>
      <c r="K72" s="106">
        <f t="shared" si="45"/>
        <v>25163243</v>
      </c>
      <c r="L72" s="105">
        <f t="shared" si="45"/>
        <v>9994000</v>
      </c>
      <c r="M72" s="106">
        <f t="shared" si="45"/>
        <v>20375151</v>
      </c>
      <c r="N72" s="105">
        <f t="shared" si="45"/>
        <v>0</v>
      </c>
      <c r="O72" s="106">
        <f t="shared" si="45"/>
        <v>0</v>
      </c>
      <c r="P72" s="105">
        <f>$H72      +$J72      +$L72      +$N72</f>
        <v>65906000</v>
      </c>
      <c r="Q72" s="106">
        <f>$I72      +$K72      +$M72      +$O72</f>
        <v>65120974</v>
      </c>
      <c r="R72" s="61">
        <f>IF(($J72      =0),0,((($L72      -$J72      )/$J72      )*100))</f>
        <v>-44.818066368505328</v>
      </c>
      <c r="S72" s="62">
        <f>IF(($K72      =0),0,((($M72      -$K72      )/$K72      )*100))</f>
        <v>-19.028119706192083</v>
      </c>
      <c r="T72" s="61">
        <f>IF(($E69      =0),0,(($P69      /$E69      )*100))</f>
        <v>39.821875264347256</v>
      </c>
      <c r="U72" s="65">
        <f>IF($E69   =0,0,($Q69   /$E69 )*100)</f>
        <v>39.347545044772872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424324000</v>
      </c>
      <c r="C73" s="104">
        <f>SUM(C9:C14,C17:C23,C26:C29,C32,C35:C39,C42:C52,C55:C58,C61:C65,C69:C70)</f>
        <v>-21328000</v>
      </c>
      <c r="D73" s="104"/>
      <c r="E73" s="104">
        <f>$B73      +$C73      +$D73</f>
        <v>402996000</v>
      </c>
      <c r="F73" s="105">
        <f t="shared" ref="F73:O73" si="46">SUM(F9:F14,F17:F23,F26:F29,F32,F35:F39,F42:F52,F55:F58,F61:F65,F69:F70)</f>
        <v>402996000</v>
      </c>
      <c r="G73" s="106">
        <f t="shared" si="46"/>
        <v>226133000</v>
      </c>
      <c r="H73" s="105">
        <f t="shared" si="46"/>
        <v>41813000</v>
      </c>
      <c r="I73" s="106">
        <f t="shared" si="46"/>
        <v>19825762</v>
      </c>
      <c r="J73" s="105">
        <f t="shared" si="46"/>
        <v>30528000</v>
      </c>
      <c r="K73" s="106">
        <f t="shared" si="46"/>
        <v>50231638</v>
      </c>
      <c r="L73" s="105">
        <f t="shared" si="46"/>
        <v>39162000</v>
      </c>
      <c r="M73" s="106">
        <f t="shared" si="46"/>
        <v>25549719</v>
      </c>
      <c r="N73" s="105">
        <f t="shared" si="46"/>
        <v>0</v>
      </c>
      <c r="O73" s="106">
        <f t="shared" si="46"/>
        <v>0</v>
      </c>
      <c r="P73" s="105">
        <f>$H73      +$J73      +$L73      +$N73</f>
        <v>111503000</v>
      </c>
      <c r="Q73" s="106">
        <f>$I73      +$K73      +$M73      +$O73</f>
        <v>95607119</v>
      </c>
      <c r="R73" s="61">
        <f>IF(($J73      =0),0,((($L73      -$J73      )/$J73      )*100))</f>
        <v>28.282232704402517</v>
      </c>
      <c r="S73" s="62">
        <f>IF(($K73      =0),0,((($M73      -$K73      )/$K73      )*100))</f>
        <v>-49.13620176988853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49.308592730826547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42.279153860781044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134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135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139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140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141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142</v>
      </c>
    </row>
    <row r="117" spans="1:23" x14ac:dyDescent="0.2">
      <c r="A117" s="29" t="s">
        <v>143</v>
      </c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147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qpm1MCAqbsjHhrpXOZ7ocy43urmDBs2rFEaoIHpZ7B8ZWpQyzhe1Xw0h1qjDKZ2zQgLxjkspAQESNzS4rWiZxg==" saltValue="ObZYGcM5m1doLa150loT7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W126"/>
  <sheetViews>
    <sheetView showGridLines="0" tabSelected="1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148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236000</v>
      </c>
      <c r="I10" s="94"/>
      <c r="J10" s="93">
        <v>535000</v>
      </c>
      <c r="K10" s="94"/>
      <c r="L10" s="93">
        <v>68000</v>
      </c>
      <c r="M10" s="94">
        <v>-211992</v>
      </c>
      <c r="N10" s="93"/>
      <c r="O10" s="94"/>
      <c r="P10" s="93">
        <f t="shared" ref="P10:P15" si="1">$H10      +$J10      +$L10      +$N10</f>
        <v>839000</v>
      </c>
      <c r="Q10" s="94">
        <f t="shared" ref="Q10:Q15" si="2">$I10      +$K10      +$M10      +$O10</f>
        <v>-211992</v>
      </c>
      <c r="R10" s="48">
        <f t="shared" ref="R10:R15" si="3">IF(($J10      =0),0,((($L10      -$J10      )/$J10      )*100))</f>
        <v>-87.289719626168221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27.064516129032256</v>
      </c>
      <c r="U10" s="50">
        <f t="shared" ref="U10:U14" si="6">IF(($E10      =0),0,(($Q10      /$E10      )*100))</f>
        <v>-6.838451612903226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236000</v>
      </c>
      <c r="I15" s="97">
        <f t="shared" si="7"/>
        <v>0</v>
      </c>
      <c r="J15" s="96">
        <f t="shared" si="7"/>
        <v>535000</v>
      </c>
      <c r="K15" s="97">
        <f t="shared" si="7"/>
        <v>0</v>
      </c>
      <c r="L15" s="96">
        <f t="shared" si="7"/>
        <v>68000</v>
      </c>
      <c r="M15" s="97">
        <f t="shared" si="7"/>
        <v>-211992</v>
      </c>
      <c r="N15" s="96">
        <f t="shared" si="7"/>
        <v>0</v>
      </c>
      <c r="O15" s="97">
        <f t="shared" si="7"/>
        <v>0</v>
      </c>
      <c r="P15" s="96">
        <f t="shared" si="1"/>
        <v>839000</v>
      </c>
      <c r="Q15" s="97">
        <f t="shared" si="2"/>
        <v>-211992</v>
      </c>
      <c r="R15" s="52">
        <f t="shared" si="3"/>
        <v>-87.289719626168221</v>
      </c>
      <c r="S15" s="53">
        <f t="shared" si="4"/>
        <v>0</v>
      </c>
      <c r="T15" s="52">
        <f>IF((SUM($E9:$E13))=0,0,(P15/(SUM($E9:$E13))*100))</f>
        <v>27.064516129032256</v>
      </c>
      <c r="U15" s="54">
        <f>IF((SUM($E9:$E13))=0,0,(Q15/(SUM($E9:$E13))*100))</f>
        <v>-6.838451612903226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1218000</v>
      </c>
      <c r="C32" s="92"/>
      <c r="D32" s="92"/>
      <c r="E32" s="92">
        <f>$B32      +$C32      +$D32</f>
        <v>1218000</v>
      </c>
      <c r="F32" s="93">
        <v>1218000</v>
      </c>
      <c r="G32" s="94">
        <v>1218000</v>
      </c>
      <c r="H32" s="93">
        <v>310000</v>
      </c>
      <c r="I32" s="94"/>
      <c r="J32" s="93">
        <v>212000</v>
      </c>
      <c r="K32" s="94"/>
      <c r="L32" s="93">
        <v>320000</v>
      </c>
      <c r="M32" s="94">
        <v>304213</v>
      </c>
      <c r="N32" s="93"/>
      <c r="O32" s="94"/>
      <c r="P32" s="93">
        <f>$H32      +$J32      +$L32      +$N32</f>
        <v>842000</v>
      </c>
      <c r="Q32" s="94">
        <f>$I32      +$K32      +$M32      +$O32</f>
        <v>304213</v>
      </c>
      <c r="R32" s="48">
        <f>IF(($J32      =0),0,((($L32      -$J32      )/$J32      )*100))</f>
        <v>50.943396226415096</v>
      </c>
      <c r="S32" s="49">
        <f>IF(($K32      =0),0,((($M32      -$K32      )/$K32      )*100))</f>
        <v>0</v>
      </c>
      <c r="T32" s="48">
        <f>IF(($E32      =0),0,(($P32      /$E32      )*100))</f>
        <v>69.129720853858785</v>
      </c>
      <c r="U32" s="50">
        <f>IF(($E32      =0),0,(($Q32      /$E32      )*100))</f>
        <v>24.976436781609195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1218000</v>
      </c>
      <c r="C33" s="95">
        <f>C32</f>
        <v>0</v>
      </c>
      <c r="D33" s="95"/>
      <c r="E33" s="95">
        <f>$B33      +$C33      +$D33</f>
        <v>1218000</v>
      </c>
      <c r="F33" s="96">
        <f t="shared" ref="F33:O33" si="17">F32</f>
        <v>1218000</v>
      </c>
      <c r="G33" s="97">
        <f t="shared" si="17"/>
        <v>1218000</v>
      </c>
      <c r="H33" s="96">
        <f t="shared" si="17"/>
        <v>310000</v>
      </c>
      <c r="I33" s="97">
        <f t="shared" si="17"/>
        <v>0</v>
      </c>
      <c r="J33" s="96">
        <f t="shared" si="17"/>
        <v>212000</v>
      </c>
      <c r="K33" s="97">
        <f t="shared" si="17"/>
        <v>0</v>
      </c>
      <c r="L33" s="96">
        <f t="shared" si="17"/>
        <v>320000</v>
      </c>
      <c r="M33" s="97">
        <f t="shared" si="17"/>
        <v>304213</v>
      </c>
      <c r="N33" s="96">
        <f t="shared" si="17"/>
        <v>0</v>
      </c>
      <c r="O33" s="97">
        <f t="shared" si="17"/>
        <v>0</v>
      </c>
      <c r="P33" s="96">
        <f>$H33      +$J33      +$L33      +$N33</f>
        <v>842000</v>
      </c>
      <c r="Q33" s="97">
        <f>$I33      +$K33      +$M33      +$O33</f>
        <v>304213</v>
      </c>
      <c r="R33" s="52">
        <f>IF(($J33      =0),0,((($L33      -$J33      )/$J33      )*100))</f>
        <v>50.943396226415096</v>
      </c>
      <c r="S33" s="53">
        <f>IF(($K33      =0),0,((($M33      -$K33      )/$K33      )*100))</f>
        <v>0</v>
      </c>
      <c r="T33" s="52">
        <f>IF($E33   =0,0,($P33   /$E33   )*100)</f>
        <v>69.129720853858785</v>
      </c>
      <c r="U33" s="54">
        <f>IF($E33   =0,0,($Q33   /$E33   )*100)</f>
        <v>24.976436781609195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5000000</v>
      </c>
      <c r="C35" s="92"/>
      <c r="D35" s="92"/>
      <c r="E35" s="92">
        <f t="shared" ref="E35:E40" si="18">$B35      +$C35      +$D35</f>
        <v>5000000</v>
      </c>
      <c r="F35" s="93">
        <v>5000000</v>
      </c>
      <c r="G35" s="94">
        <v>5000000</v>
      </c>
      <c r="H35" s="93">
        <v>347000</v>
      </c>
      <c r="I35" s="94"/>
      <c r="J35" s="93"/>
      <c r="K35" s="94"/>
      <c r="L35" s="93">
        <v>1760000</v>
      </c>
      <c r="M35" s="94"/>
      <c r="N35" s="93"/>
      <c r="O35" s="94"/>
      <c r="P35" s="93">
        <f t="shared" ref="P35:P40" si="19">$H35      +$J35      +$L35      +$N35</f>
        <v>2107000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42.14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432000</v>
      </c>
      <c r="C36" s="92">
        <v>20671000</v>
      </c>
      <c r="D36" s="92"/>
      <c r="E36" s="92">
        <f t="shared" si="18"/>
        <v>21103000</v>
      </c>
      <c r="F36" s="93">
        <v>21103000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5432000</v>
      </c>
      <c r="C40" s="95">
        <f>SUM(C35:C39)</f>
        <v>20671000</v>
      </c>
      <c r="D40" s="95"/>
      <c r="E40" s="95">
        <f t="shared" si="18"/>
        <v>26103000</v>
      </c>
      <c r="F40" s="96">
        <f t="shared" ref="F40:O40" si="25">SUM(F35:F39)</f>
        <v>26103000</v>
      </c>
      <c r="G40" s="97">
        <f t="shared" si="25"/>
        <v>5000000</v>
      </c>
      <c r="H40" s="96">
        <f t="shared" si="25"/>
        <v>347000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1760000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2107000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42.14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30777000</v>
      </c>
      <c r="C51" s="92">
        <v>-5000000</v>
      </c>
      <c r="D51" s="92"/>
      <c r="E51" s="92">
        <f t="shared" si="26"/>
        <v>25777000</v>
      </c>
      <c r="F51" s="93">
        <v>25777000</v>
      </c>
      <c r="G51" s="94">
        <v>25777000</v>
      </c>
      <c r="H51" s="93">
        <v>4139000</v>
      </c>
      <c r="I51" s="94"/>
      <c r="J51" s="93">
        <v>1910000</v>
      </c>
      <c r="K51" s="94"/>
      <c r="L51" s="93">
        <v>3422000</v>
      </c>
      <c r="M51" s="94"/>
      <c r="N51" s="93"/>
      <c r="O51" s="94"/>
      <c r="P51" s="93">
        <f t="shared" si="27"/>
        <v>9471000</v>
      </c>
      <c r="Q51" s="94">
        <f t="shared" si="28"/>
        <v>0</v>
      </c>
      <c r="R51" s="48">
        <f t="shared" si="29"/>
        <v>79.162303664921467</v>
      </c>
      <c r="S51" s="49">
        <f t="shared" si="30"/>
        <v>0</v>
      </c>
      <c r="T51" s="48">
        <f t="shared" si="31"/>
        <v>36.742056872405634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30777000</v>
      </c>
      <c r="C53" s="95">
        <f>SUM(C42:C52)</f>
        <v>-5000000</v>
      </c>
      <c r="D53" s="95"/>
      <c r="E53" s="95">
        <f t="shared" si="26"/>
        <v>25777000</v>
      </c>
      <c r="F53" s="96">
        <f t="shared" ref="F53:O53" si="33">SUM(F42:F52)</f>
        <v>25777000</v>
      </c>
      <c r="G53" s="97">
        <f t="shared" si="33"/>
        <v>25777000</v>
      </c>
      <c r="H53" s="96">
        <f t="shared" si="33"/>
        <v>4139000</v>
      </c>
      <c r="I53" s="97">
        <f t="shared" si="33"/>
        <v>0</v>
      </c>
      <c r="J53" s="96">
        <f t="shared" si="33"/>
        <v>1910000</v>
      </c>
      <c r="K53" s="97">
        <f t="shared" si="33"/>
        <v>0</v>
      </c>
      <c r="L53" s="96">
        <f t="shared" si="33"/>
        <v>3422000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9471000</v>
      </c>
      <c r="Q53" s="97">
        <f t="shared" si="28"/>
        <v>0</v>
      </c>
      <c r="R53" s="52">
        <f t="shared" si="29"/>
        <v>79.162303664921467</v>
      </c>
      <c r="S53" s="53">
        <f t="shared" si="30"/>
        <v>0</v>
      </c>
      <c r="T53" s="52">
        <f>IF((+$E43+$E45+$E47+$E48+$E51) =0,0,(P53   /(+$E43+$E45+$E47+$E48+$E51) )*100)</f>
        <v>36.742056872405634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40527000</v>
      </c>
      <c r="C67" s="104">
        <f>SUM(C9:C14,C17:C23,C26:C29,C32,C35:C39,C42:C52,C55:C58,C61:C65)</f>
        <v>15671000</v>
      </c>
      <c r="D67" s="104"/>
      <c r="E67" s="104">
        <f t="shared" si="35"/>
        <v>56198000</v>
      </c>
      <c r="F67" s="105">
        <f t="shared" ref="F67:O67" si="43">SUM(F9:F14,F17:F23,F26:F29,F32,F35:F39,F42:F52,F55:F58,F61:F65)</f>
        <v>56198000</v>
      </c>
      <c r="G67" s="106">
        <f t="shared" si="43"/>
        <v>35095000</v>
      </c>
      <c r="H67" s="105">
        <f t="shared" si="43"/>
        <v>5032000</v>
      </c>
      <c r="I67" s="106">
        <f t="shared" si="43"/>
        <v>0</v>
      </c>
      <c r="J67" s="105">
        <f t="shared" si="43"/>
        <v>2657000</v>
      </c>
      <c r="K67" s="106">
        <f t="shared" si="43"/>
        <v>0</v>
      </c>
      <c r="L67" s="105">
        <f t="shared" si="43"/>
        <v>5570000</v>
      </c>
      <c r="M67" s="106">
        <f t="shared" si="43"/>
        <v>92221</v>
      </c>
      <c r="N67" s="105">
        <f t="shared" si="43"/>
        <v>0</v>
      </c>
      <c r="O67" s="106">
        <f t="shared" si="43"/>
        <v>0</v>
      </c>
      <c r="P67" s="105">
        <f t="shared" si="36"/>
        <v>13259000</v>
      </c>
      <c r="Q67" s="106">
        <f t="shared" si="37"/>
        <v>92221</v>
      </c>
      <c r="R67" s="61">
        <f t="shared" si="38"/>
        <v>109.63492660895746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37.780310585553501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0.26277532412024507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24403000</v>
      </c>
      <c r="C69" s="92">
        <v>-1632000</v>
      </c>
      <c r="D69" s="92"/>
      <c r="E69" s="92">
        <f>$B69      +$C69      +$D69</f>
        <v>22771000</v>
      </c>
      <c r="F69" s="93">
        <v>22771000</v>
      </c>
      <c r="G69" s="94">
        <v>22771000</v>
      </c>
      <c r="H69" s="93">
        <v>4931000</v>
      </c>
      <c r="I69" s="94"/>
      <c r="J69" s="93">
        <v>2365000</v>
      </c>
      <c r="K69" s="94"/>
      <c r="L69" s="93">
        <v>6821000</v>
      </c>
      <c r="M69" s="94"/>
      <c r="N69" s="93"/>
      <c r="O69" s="94"/>
      <c r="P69" s="93">
        <f>$H69      +$J69      +$L69      +$N69</f>
        <v>14117000</v>
      </c>
      <c r="Q69" s="94">
        <f>$I69      +$K69      +$M69      +$O69</f>
        <v>0</v>
      </c>
      <c r="R69" s="48">
        <f>IF(($J69      =0),0,((($L69      -$J69      )/$J69      )*100))</f>
        <v>188.41437632135307</v>
      </c>
      <c r="S69" s="49">
        <f>IF(($K69      =0),0,((($M69      -$K69      )/$K69      )*100))</f>
        <v>0</v>
      </c>
      <c r="T69" s="48">
        <f>IF(($E69      =0),0,(($P69      /$E69      )*100))</f>
        <v>61.995520618330332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24403000</v>
      </c>
      <c r="C71" s="101">
        <f>SUM(C69:C70)</f>
        <v>-1632000</v>
      </c>
      <c r="D71" s="101"/>
      <c r="E71" s="101">
        <f>$B71      +$C71      +$D71</f>
        <v>22771000</v>
      </c>
      <c r="F71" s="102">
        <f t="shared" ref="F71:O71" si="44">SUM(F69:F70)</f>
        <v>22771000</v>
      </c>
      <c r="G71" s="103">
        <f t="shared" si="44"/>
        <v>22771000</v>
      </c>
      <c r="H71" s="102">
        <f t="shared" si="44"/>
        <v>4931000</v>
      </c>
      <c r="I71" s="103">
        <f t="shared" si="44"/>
        <v>0</v>
      </c>
      <c r="J71" s="102">
        <f t="shared" si="44"/>
        <v>2365000</v>
      </c>
      <c r="K71" s="103">
        <f t="shared" si="44"/>
        <v>0</v>
      </c>
      <c r="L71" s="102">
        <f t="shared" si="44"/>
        <v>6821000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14117000</v>
      </c>
      <c r="Q71" s="103">
        <f>$I71      +$K71      +$M71      +$O71</f>
        <v>0</v>
      </c>
      <c r="R71" s="57">
        <f>IF(($J71      =0),0,((($L71      -$J71      )/$J71      )*100))</f>
        <v>188.41437632135307</v>
      </c>
      <c r="S71" s="58">
        <f>IF(($K71      =0),0,((($M71      -$K71      )/$K71      )*100))</f>
        <v>0</v>
      </c>
      <c r="T71" s="57">
        <f>IF(($E69      =0),0,(($P69      /$E69      )*100))</f>
        <v>61.995520618330332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24403000</v>
      </c>
      <c r="C72" s="104">
        <f>SUM(C69:C70)</f>
        <v>-1632000</v>
      </c>
      <c r="D72" s="104"/>
      <c r="E72" s="104">
        <f>$B72      +$C72      +$D72</f>
        <v>22771000</v>
      </c>
      <c r="F72" s="105">
        <f t="shared" ref="F72:O72" si="45">SUM(F69:F70)</f>
        <v>22771000</v>
      </c>
      <c r="G72" s="106">
        <f t="shared" si="45"/>
        <v>22771000</v>
      </c>
      <c r="H72" s="105">
        <f t="shared" si="45"/>
        <v>4931000</v>
      </c>
      <c r="I72" s="106">
        <f t="shared" si="45"/>
        <v>0</v>
      </c>
      <c r="J72" s="105">
        <f t="shared" si="45"/>
        <v>2365000</v>
      </c>
      <c r="K72" s="106">
        <f t="shared" si="45"/>
        <v>0</v>
      </c>
      <c r="L72" s="105">
        <f t="shared" si="45"/>
        <v>6821000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14117000</v>
      </c>
      <c r="Q72" s="106">
        <f>$I72      +$K72      +$M72      +$O72</f>
        <v>0</v>
      </c>
      <c r="R72" s="61">
        <f>IF(($J72      =0),0,((($L72      -$J72      )/$J72      )*100))</f>
        <v>188.41437632135307</v>
      </c>
      <c r="S72" s="62">
        <f>IF(($K72      =0),0,((($M72      -$K72      )/$K72      )*100))</f>
        <v>0</v>
      </c>
      <c r="T72" s="61">
        <f>IF(($E69      =0),0,(($P69      /$E69      )*100))</f>
        <v>61.995520618330332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64930000</v>
      </c>
      <c r="C73" s="104">
        <f>SUM(C9:C14,C17:C23,C26:C29,C32,C35:C39,C42:C52,C55:C58,C61:C65,C69:C70)</f>
        <v>14039000</v>
      </c>
      <c r="D73" s="104"/>
      <c r="E73" s="104">
        <f>$B73      +$C73      +$D73</f>
        <v>78969000</v>
      </c>
      <c r="F73" s="105">
        <f t="shared" ref="F73:O73" si="46">SUM(F9:F14,F17:F23,F26:F29,F32,F35:F39,F42:F52,F55:F58,F61:F65,F69:F70)</f>
        <v>78969000</v>
      </c>
      <c r="G73" s="106">
        <f t="shared" si="46"/>
        <v>57866000</v>
      </c>
      <c r="H73" s="105">
        <f t="shared" si="46"/>
        <v>9963000</v>
      </c>
      <c r="I73" s="106">
        <f t="shared" si="46"/>
        <v>0</v>
      </c>
      <c r="J73" s="105">
        <f t="shared" si="46"/>
        <v>5022000</v>
      </c>
      <c r="K73" s="106">
        <f t="shared" si="46"/>
        <v>0</v>
      </c>
      <c r="L73" s="105">
        <f t="shared" si="46"/>
        <v>12391000</v>
      </c>
      <c r="M73" s="106">
        <f t="shared" si="46"/>
        <v>92221</v>
      </c>
      <c r="N73" s="105">
        <f t="shared" si="46"/>
        <v>0</v>
      </c>
      <c r="O73" s="106">
        <f t="shared" si="46"/>
        <v>0</v>
      </c>
      <c r="P73" s="105">
        <f>$H73      +$J73      +$L73      +$N73</f>
        <v>27376000</v>
      </c>
      <c r="Q73" s="106">
        <f>$I73      +$K73      +$M73      +$O73</f>
        <v>92221</v>
      </c>
      <c r="R73" s="61">
        <f>IF(($J73      =0),0,((($L73      -$J73      )/$J73      )*100))</f>
        <v>146.73436877737953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47.309300798396301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0.15936992361663152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134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135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139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140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141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142</v>
      </c>
    </row>
    <row r="117" spans="1:23" x14ac:dyDescent="0.2">
      <c r="A117" s="29" t="s">
        <v>143</v>
      </c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147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UMQ4dd01PdgXoM7Qd/Sca13P5meuyv1woRi+eKB9ToPL8WLUmmPqVIdU4pbEPw3Pel15C/PhZq7nbBsyJIpyRw==" saltValue="n/E1Z9S7XF+xMeaBj9xubg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127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148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/>
      <c r="I10" s="94"/>
      <c r="J10" s="93"/>
      <c r="K10" s="94"/>
      <c r="L10" s="93">
        <v>2681000</v>
      </c>
      <c r="M10" s="94"/>
      <c r="N10" s="93"/>
      <c r="O10" s="94"/>
      <c r="P10" s="93">
        <f t="shared" ref="P10:P15" si="1">$H10      +$J10      +$L10      +$N10</f>
        <v>2681000</v>
      </c>
      <c r="Q10" s="94">
        <f t="shared" ref="Q10:Q15" si="2">$I10      +$K10      +$M10      +$O10</f>
        <v>0</v>
      </c>
      <c r="R10" s="48">
        <f t="shared" ref="R10:R15" si="3">IF(($J10      =0),0,((($L10      -$J10      )/$J10      )*100))</f>
        <v>0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86.483870967741936</v>
      </c>
      <c r="U10" s="50">
        <f t="shared" ref="U10:U14" si="6">IF(($E10      =0),0,(($Q10      /$E10      )*100))</f>
        <v>0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2681000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2681000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86.483870967741936</v>
      </c>
      <c r="U15" s="54">
        <f>IF((SUM($E9:$E13))=0,0,(Q15/(SUM($E9:$E13))*100))</f>
        <v>0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>
        <v>14084000</v>
      </c>
      <c r="D20" s="92"/>
      <c r="E20" s="92">
        <f t="shared" si="8"/>
        <v>14084000</v>
      </c>
      <c r="F20" s="93">
        <v>14084000</v>
      </c>
      <c r="G20" s="94">
        <v>14084000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14084000</v>
      </c>
      <c r="D24" s="95"/>
      <c r="E24" s="95">
        <f t="shared" si="8"/>
        <v>14084000</v>
      </c>
      <c r="F24" s="96">
        <f t="shared" ref="F24:O24" si="15">SUM(F17:F23)</f>
        <v>14084000</v>
      </c>
      <c r="G24" s="97">
        <f t="shared" si="15"/>
        <v>14084000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1189000</v>
      </c>
      <c r="C32" s="92">
        <v>-356000</v>
      </c>
      <c r="D32" s="92"/>
      <c r="E32" s="92">
        <f>$B32      +$C32      +$D32</f>
        <v>833000</v>
      </c>
      <c r="F32" s="93">
        <v>833000</v>
      </c>
      <c r="G32" s="94">
        <v>833000</v>
      </c>
      <c r="H32" s="93"/>
      <c r="I32" s="94"/>
      <c r="J32" s="93">
        <v>254000</v>
      </c>
      <c r="K32" s="94">
        <v>416985</v>
      </c>
      <c r="L32" s="93">
        <v>453000</v>
      </c>
      <c r="M32" s="94">
        <v>717909</v>
      </c>
      <c r="N32" s="93"/>
      <c r="O32" s="94"/>
      <c r="P32" s="93">
        <f>$H32      +$J32      +$L32      +$N32</f>
        <v>707000</v>
      </c>
      <c r="Q32" s="94">
        <f>$I32      +$K32      +$M32      +$O32</f>
        <v>1134894</v>
      </c>
      <c r="R32" s="48">
        <f>IF(($J32      =0),0,((($L32      -$J32      )/$J32      )*100))</f>
        <v>78.346456692913392</v>
      </c>
      <c r="S32" s="49">
        <f>IF(($K32      =0),0,((($M32      -$K32      )/$K32      )*100))</f>
        <v>72.166624698730175</v>
      </c>
      <c r="T32" s="48">
        <f>IF(($E32      =0),0,(($P32      /$E32      )*100))</f>
        <v>84.87394957983193</v>
      </c>
      <c r="U32" s="50">
        <f>IF(($E32      =0),0,(($Q32      /$E32      )*100))</f>
        <v>136.24177671068426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1189000</v>
      </c>
      <c r="C33" s="95">
        <f>C32</f>
        <v>-356000</v>
      </c>
      <c r="D33" s="95"/>
      <c r="E33" s="95">
        <f>$B33      +$C33      +$D33</f>
        <v>833000</v>
      </c>
      <c r="F33" s="96">
        <f t="shared" ref="F33:O33" si="17">F32</f>
        <v>833000</v>
      </c>
      <c r="G33" s="97">
        <f t="shared" si="17"/>
        <v>833000</v>
      </c>
      <c r="H33" s="96">
        <f t="shared" si="17"/>
        <v>0</v>
      </c>
      <c r="I33" s="97">
        <f t="shared" si="17"/>
        <v>0</v>
      </c>
      <c r="J33" s="96">
        <f t="shared" si="17"/>
        <v>254000</v>
      </c>
      <c r="K33" s="97">
        <f t="shared" si="17"/>
        <v>416985</v>
      </c>
      <c r="L33" s="96">
        <f t="shared" si="17"/>
        <v>453000</v>
      </c>
      <c r="M33" s="97">
        <f t="shared" si="17"/>
        <v>717909</v>
      </c>
      <c r="N33" s="96">
        <f t="shared" si="17"/>
        <v>0</v>
      </c>
      <c r="O33" s="97">
        <f t="shared" si="17"/>
        <v>0</v>
      </c>
      <c r="P33" s="96">
        <f>$H33      +$J33      +$L33      +$N33</f>
        <v>707000</v>
      </c>
      <c r="Q33" s="97">
        <f>$I33      +$K33      +$M33      +$O33</f>
        <v>1134894</v>
      </c>
      <c r="R33" s="52">
        <f>IF(($J33      =0),0,((($L33      -$J33      )/$J33      )*100))</f>
        <v>78.346456692913392</v>
      </c>
      <c r="S33" s="53">
        <f>IF(($K33      =0),0,((($M33      -$K33      )/$K33      )*100))</f>
        <v>72.166624698730175</v>
      </c>
      <c r="T33" s="52">
        <f>IF($E33   =0,0,($P33   /$E33   )*100)</f>
        <v>84.87394957983193</v>
      </c>
      <c r="U33" s="54">
        <f>IF($E33   =0,0,($Q33   /$E33   )*100)</f>
        <v>136.24177671068426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1713000</v>
      </c>
      <c r="C36" s="92">
        <v>546000</v>
      </c>
      <c r="D36" s="92"/>
      <c r="E36" s="92">
        <f t="shared" si="18"/>
        <v>2259000</v>
      </c>
      <c r="F36" s="93">
        <v>2259000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1713000</v>
      </c>
      <c r="C40" s="95">
        <f>SUM(C35:C39)</f>
        <v>546000</v>
      </c>
      <c r="D40" s="95"/>
      <c r="E40" s="95">
        <f t="shared" si="18"/>
        <v>2259000</v>
      </c>
      <c r="F40" s="96">
        <f t="shared" ref="F40:O40" si="25">SUM(F35:F39)</f>
        <v>2259000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>
        <v>5000000</v>
      </c>
      <c r="C44" s="92"/>
      <c r="D44" s="92"/>
      <c r="E44" s="92">
        <f t="shared" si="26"/>
        <v>5000000</v>
      </c>
      <c r="F44" s="93">
        <v>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20427000</v>
      </c>
      <c r="C51" s="92">
        <v>-10000000</v>
      </c>
      <c r="D51" s="92"/>
      <c r="E51" s="92">
        <f t="shared" si="26"/>
        <v>10427000</v>
      </c>
      <c r="F51" s="93">
        <v>10427000</v>
      </c>
      <c r="G51" s="94">
        <v>10427000</v>
      </c>
      <c r="H51" s="93">
        <v>1597000</v>
      </c>
      <c r="I51" s="94"/>
      <c r="J51" s="93"/>
      <c r="K51" s="94"/>
      <c r="L51" s="93">
        <v>1718000</v>
      </c>
      <c r="M51" s="94">
        <v>1025508</v>
      </c>
      <c r="N51" s="93"/>
      <c r="O51" s="94"/>
      <c r="P51" s="93">
        <f t="shared" si="27"/>
        <v>3315000</v>
      </c>
      <c r="Q51" s="94">
        <f t="shared" si="28"/>
        <v>1025508</v>
      </c>
      <c r="R51" s="48">
        <f t="shared" si="29"/>
        <v>0</v>
      </c>
      <c r="S51" s="49">
        <f t="shared" si="30"/>
        <v>0</v>
      </c>
      <c r="T51" s="48">
        <f t="shared" si="31"/>
        <v>31.792461877817207</v>
      </c>
      <c r="U51" s="50">
        <f t="shared" si="32"/>
        <v>9.8351203606022821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25427000</v>
      </c>
      <c r="C53" s="95">
        <f>SUM(C42:C52)</f>
        <v>-10000000</v>
      </c>
      <c r="D53" s="95"/>
      <c r="E53" s="95">
        <f t="shared" si="26"/>
        <v>15427000</v>
      </c>
      <c r="F53" s="96">
        <f t="shared" ref="F53:O53" si="33">SUM(F42:F52)</f>
        <v>15427000</v>
      </c>
      <c r="G53" s="97">
        <f t="shared" si="33"/>
        <v>10427000</v>
      </c>
      <c r="H53" s="96">
        <f t="shared" si="33"/>
        <v>1597000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1718000</v>
      </c>
      <c r="M53" s="97">
        <f t="shared" si="33"/>
        <v>1025508</v>
      </c>
      <c r="N53" s="96">
        <f t="shared" si="33"/>
        <v>0</v>
      </c>
      <c r="O53" s="97">
        <f t="shared" si="33"/>
        <v>0</v>
      </c>
      <c r="P53" s="96">
        <f t="shared" si="27"/>
        <v>3315000</v>
      </c>
      <c r="Q53" s="97">
        <f t="shared" si="28"/>
        <v>1025508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31.792461877817207</v>
      </c>
      <c r="U53" s="54">
        <f>IF((+$E43+$E45+$E47+$E48+$E51) =0,0,(Q53   /(+$E43+$E45+$E47+$E48+$E51) )*100)</f>
        <v>9.8351203606022821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31429000</v>
      </c>
      <c r="C67" s="104">
        <f>SUM(C9:C14,C17:C23,C26:C29,C32,C35:C39,C42:C52,C55:C58,C61:C65)</f>
        <v>4274000</v>
      </c>
      <c r="D67" s="104"/>
      <c r="E67" s="104">
        <f t="shared" si="35"/>
        <v>35703000</v>
      </c>
      <c r="F67" s="105">
        <f t="shared" ref="F67:O67" si="43">SUM(F9:F14,F17:F23,F26:F29,F32,F35:F39,F42:F52,F55:F58,F61:F65)</f>
        <v>35703000</v>
      </c>
      <c r="G67" s="106">
        <f t="shared" si="43"/>
        <v>28444000</v>
      </c>
      <c r="H67" s="105">
        <f t="shared" si="43"/>
        <v>1597000</v>
      </c>
      <c r="I67" s="106">
        <f t="shared" si="43"/>
        <v>0</v>
      </c>
      <c r="J67" s="105">
        <f t="shared" si="43"/>
        <v>254000</v>
      </c>
      <c r="K67" s="106">
        <f t="shared" si="43"/>
        <v>416985</v>
      </c>
      <c r="L67" s="105">
        <f t="shared" si="43"/>
        <v>4852000</v>
      </c>
      <c r="M67" s="106">
        <f t="shared" si="43"/>
        <v>1743417</v>
      </c>
      <c r="N67" s="105">
        <f t="shared" si="43"/>
        <v>0</v>
      </c>
      <c r="O67" s="106">
        <f t="shared" si="43"/>
        <v>0</v>
      </c>
      <c r="P67" s="105">
        <f t="shared" si="36"/>
        <v>6703000</v>
      </c>
      <c r="Q67" s="106">
        <f t="shared" si="37"/>
        <v>2160402</v>
      </c>
      <c r="R67" s="61">
        <f t="shared" si="38"/>
        <v>1810.2362204724411</v>
      </c>
      <c r="S67" s="62">
        <f t="shared" si="39"/>
        <v>318.10065110255766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23.565602587540429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7.5952819575305863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23100000</v>
      </c>
      <c r="C69" s="92">
        <v>-1545000</v>
      </c>
      <c r="D69" s="92"/>
      <c r="E69" s="92">
        <f>$B69      +$C69      +$D69</f>
        <v>21555000</v>
      </c>
      <c r="F69" s="93">
        <v>21555000</v>
      </c>
      <c r="G69" s="94">
        <v>21555000</v>
      </c>
      <c r="H69" s="93">
        <v>3904000</v>
      </c>
      <c r="I69" s="94">
        <v>194861</v>
      </c>
      <c r="J69" s="93">
        <v>7535000</v>
      </c>
      <c r="K69" s="94">
        <v>2505452</v>
      </c>
      <c r="L69" s="93">
        <v>2929000</v>
      </c>
      <c r="M69" s="94">
        <v>2835891</v>
      </c>
      <c r="N69" s="93"/>
      <c r="O69" s="94"/>
      <c r="P69" s="93">
        <f>$H69      +$J69      +$L69      +$N69</f>
        <v>14368000</v>
      </c>
      <c r="Q69" s="94">
        <f>$I69      +$K69      +$M69      +$O69</f>
        <v>5536204</v>
      </c>
      <c r="R69" s="48">
        <f>IF(($J69      =0),0,((($L69      -$J69      )/$J69      )*100))</f>
        <v>-61.128069011280694</v>
      </c>
      <c r="S69" s="49">
        <f>IF(($K69      =0),0,((($M69      -$K69      )/$K69      )*100))</f>
        <v>13.188797869605965</v>
      </c>
      <c r="T69" s="48">
        <f>IF(($E69      =0),0,(($P69      /$E69      )*100))</f>
        <v>66.657388077012286</v>
      </c>
      <c r="U69" s="50">
        <f>IF(($E69      =0),0,(($Q69      /$E69      )*100))</f>
        <v>25.684082579447924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23100000</v>
      </c>
      <c r="C71" s="101">
        <f>SUM(C69:C70)</f>
        <v>-1545000</v>
      </c>
      <c r="D71" s="101"/>
      <c r="E71" s="101">
        <f>$B71      +$C71      +$D71</f>
        <v>21555000</v>
      </c>
      <c r="F71" s="102">
        <f t="shared" ref="F71:O71" si="44">SUM(F69:F70)</f>
        <v>21555000</v>
      </c>
      <c r="G71" s="103">
        <f t="shared" si="44"/>
        <v>21555000</v>
      </c>
      <c r="H71" s="102">
        <f t="shared" si="44"/>
        <v>3904000</v>
      </c>
      <c r="I71" s="103">
        <f t="shared" si="44"/>
        <v>194861</v>
      </c>
      <c r="J71" s="102">
        <f t="shared" si="44"/>
        <v>7535000</v>
      </c>
      <c r="K71" s="103">
        <f t="shared" si="44"/>
        <v>2505452</v>
      </c>
      <c r="L71" s="102">
        <f t="shared" si="44"/>
        <v>2929000</v>
      </c>
      <c r="M71" s="103">
        <f t="shared" si="44"/>
        <v>2835891</v>
      </c>
      <c r="N71" s="102">
        <f t="shared" si="44"/>
        <v>0</v>
      </c>
      <c r="O71" s="103">
        <f t="shared" si="44"/>
        <v>0</v>
      </c>
      <c r="P71" s="102">
        <f>$H71      +$J71      +$L71      +$N71</f>
        <v>14368000</v>
      </c>
      <c r="Q71" s="103">
        <f>$I71      +$K71      +$M71      +$O71</f>
        <v>5536204</v>
      </c>
      <c r="R71" s="57">
        <f>IF(($J71      =0),0,((($L71      -$J71      )/$J71      )*100))</f>
        <v>-61.128069011280694</v>
      </c>
      <c r="S71" s="58">
        <f>IF(($K71      =0),0,((($M71      -$K71      )/$K71      )*100))</f>
        <v>13.188797869605965</v>
      </c>
      <c r="T71" s="57">
        <f>IF(($E69      =0),0,(($P69      /$E69      )*100))</f>
        <v>66.657388077012286</v>
      </c>
      <c r="U71" s="59">
        <f>IF($E69   =0,0,($Q69   /$E69 )*100)</f>
        <v>25.684082579447924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23100000</v>
      </c>
      <c r="C72" s="104">
        <f>SUM(C69:C70)</f>
        <v>-1545000</v>
      </c>
      <c r="D72" s="104"/>
      <c r="E72" s="104">
        <f>$B72      +$C72      +$D72</f>
        <v>21555000</v>
      </c>
      <c r="F72" s="105">
        <f t="shared" ref="F72:O72" si="45">SUM(F69:F70)</f>
        <v>21555000</v>
      </c>
      <c r="G72" s="106">
        <f t="shared" si="45"/>
        <v>21555000</v>
      </c>
      <c r="H72" s="105">
        <f t="shared" si="45"/>
        <v>3904000</v>
      </c>
      <c r="I72" s="106">
        <f t="shared" si="45"/>
        <v>194861</v>
      </c>
      <c r="J72" s="105">
        <f t="shared" si="45"/>
        <v>7535000</v>
      </c>
      <c r="K72" s="106">
        <f t="shared" si="45"/>
        <v>2505452</v>
      </c>
      <c r="L72" s="105">
        <f t="shared" si="45"/>
        <v>2929000</v>
      </c>
      <c r="M72" s="106">
        <f t="shared" si="45"/>
        <v>2835891</v>
      </c>
      <c r="N72" s="105">
        <f t="shared" si="45"/>
        <v>0</v>
      </c>
      <c r="O72" s="106">
        <f t="shared" si="45"/>
        <v>0</v>
      </c>
      <c r="P72" s="105">
        <f>$H72      +$J72      +$L72      +$N72</f>
        <v>14368000</v>
      </c>
      <c r="Q72" s="106">
        <f>$I72      +$K72      +$M72      +$O72</f>
        <v>5536204</v>
      </c>
      <c r="R72" s="61">
        <f>IF(($J72      =0),0,((($L72      -$J72      )/$J72      )*100))</f>
        <v>-61.128069011280694</v>
      </c>
      <c r="S72" s="62">
        <f>IF(($K72      =0),0,((($M72      -$K72      )/$K72      )*100))</f>
        <v>13.188797869605965</v>
      </c>
      <c r="T72" s="61">
        <f>IF(($E69      =0),0,(($P69      /$E69      )*100))</f>
        <v>66.657388077012286</v>
      </c>
      <c r="U72" s="65">
        <f>IF($E69   =0,0,($Q69   /$E69 )*100)</f>
        <v>25.684082579447924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54529000</v>
      </c>
      <c r="C73" s="104">
        <f>SUM(C9:C14,C17:C23,C26:C29,C32,C35:C39,C42:C52,C55:C58,C61:C65,C69:C70)</f>
        <v>2729000</v>
      </c>
      <c r="D73" s="104"/>
      <c r="E73" s="104">
        <f>$B73      +$C73      +$D73</f>
        <v>57258000</v>
      </c>
      <c r="F73" s="105">
        <f t="shared" ref="F73:O73" si="46">SUM(F9:F14,F17:F23,F26:F29,F32,F35:F39,F42:F52,F55:F58,F61:F65,F69:F70)</f>
        <v>57258000</v>
      </c>
      <c r="G73" s="106">
        <f t="shared" si="46"/>
        <v>49999000</v>
      </c>
      <c r="H73" s="105">
        <f t="shared" si="46"/>
        <v>5501000</v>
      </c>
      <c r="I73" s="106">
        <f t="shared" si="46"/>
        <v>194861</v>
      </c>
      <c r="J73" s="105">
        <f t="shared" si="46"/>
        <v>7789000</v>
      </c>
      <c r="K73" s="106">
        <f t="shared" si="46"/>
        <v>2922437</v>
      </c>
      <c r="L73" s="105">
        <f t="shared" si="46"/>
        <v>7781000</v>
      </c>
      <c r="M73" s="106">
        <f t="shared" si="46"/>
        <v>4579308</v>
      </c>
      <c r="N73" s="105">
        <f t="shared" si="46"/>
        <v>0</v>
      </c>
      <c r="O73" s="106">
        <f t="shared" si="46"/>
        <v>0</v>
      </c>
      <c r="P73" s="105">
        <f>$H73      +$J73      +$L73      +$N73</f>
        <v>21071000</v>
      </c>
      <c r="Q73" s="106">
        <f>$I73      +$K73      +$M73      +$O73</f>
        <v>7696606</v>
      </c>
      <c r="R73" s="61">
        <f>IF(($J73      =0),0,((($L73      -$J73      )/$J73      )*100))</f>
        <v>-0.10270894851713956</v>
      </c>
      <c r="S73" s="62">
        <f>IF(($K73      =0),0,((($M73      -$K73      )/$K73      )*100))</f>
        <v>56.694840641560454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42.142842856857136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15.393519870397407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134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135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139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140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141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142</v>
      </c>
    </row>
    <row r="117" spans="1:23" x14ac:dyDescent="0.2">
      <c r="A117" s="29" t="s">
        <v>143</v>
      </c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147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5t+cGB6k+ZQ2Suq+2+WASAQ1hudNOx//G35SYeqlgulWtXHskVbC7aBZz3l5qOqM9fa2Fa8wq52kF8pCg3xiGg==" saltValue="1Ef4uT8iJthpsNTz4F3zK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128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148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2300000</v>
      </c>
      <c r="C10" s="92"/>
      <c r="D10" s="92"/>
      <c r="E10" s="92">
        <f t="shared" ref="E10:E15" si="0">$B10      +$C10      +$D10</f>
        <v>2300000</v>
      </c>
      <c r="F10" s="93">
        <v>2300000</v>
      </c>
      <c r="G10" s="94">
        <v>2300000</v>
      </c>
      <c r="H10" s="93">
        <v>874000</v>
      </c>
      <c r="I10" s="94">
        <v>-392418</v>
      </c>
      <c r="J10" s="93">
        <v>755000</v>
      </c>
      <c r="K10" s="94">
        <v>481372</v>
      </c>
      <c r="L10" s="93">
        <v>312000</v>
      </c>
      <c r="M10" s="94">
        <v>273673</v>
      </c>
      <c r="N10" s="93"/>
      <c r="O10" s="94"/>
      <c r="P10" s="93">
        <f t="shared" ref="P10:P15" si="1">$H10      +$J10      +$L10      +$N10</f>
        <v>1941000</v>
      </c>
      <c r="Q10" s="94">
        <f t="shared" ref="Q10:Q15" si="2">$I10      +$K10      +$M10      +$O10</f>
        <v>362627</v>
      </c>
      <c r="R10" s="48">
        <f t="shared" ref="R10:R15" si="3">IF(($J10      =0),0,((($L10      -$J10      )/$J10      )*100))</f>
        <v>-58.675496688741724</v>
      </c>
      <c r="S10" s="49">
        <f t="shared" ref="S10:S15" si="4">IF(($K10      =0),0,((($M10      -$K10      )/$K10      )*100))</f>
        <v>-43.147295646610104</v>
      </c>
      <c r="T10" s="48">
        <f t="shared" ref="T10:T14" si="5">IF(($E10      =0),0,(($P10      /$E10      )*100))</f>
        <v>84.391304347826093</v>
      </c>
      <c r="U10" s="50">
        <f t="shared" ref="U10:U14" si="6">IF(($E10      =0),0,(($Q10      /$E10      )*100))</f>
        <v>15.766391304347827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2300000</v>
      </c>
      <c r="C15" s="95">
        <f>SUM(C9:C14)</f>
        <v>0</v>
      </c>
      <c r="D15" s="95"/>
      <c r="E15" s="95">
        <f t="shared" si="0"/>
        <v>2300000</v>
      </c>
      <c r="F15" s="96">
        <f t="shared" ref="F15:O15" si="7">SUM(F9:F14)</f>
        <v>2300000</v>
      </c>
      <c r="G15" s="97">
        <f t="shared" si="7"/>
        <v>2300000</v>
      </c>
      <c r="H15" s="96">
        <f t="shared" si="7"/>
        <v>874000</v>
      </c>
      <c r="I15" s="97">
        <f t="shared" si="7"/>
        <v>-392418</v>
      </c>
      <c r="J15" s="96">
        <f t="shared" si="7"/>
        <v>755000</v>
      </c>
      <c r="K15" s="97">
        <f t="shared" si="7"/>
        <v>481372</v>
      </c>
      <c r="L15" s="96">
        <f t="shared" si="7"/>
        <v>312000</v>
      </c>
      <c r="M15" s="97">
        <f t="shared" si="7"/>
        <v>273673</v>
      </c>
      <c r="N15" s="96">
        <f t="shared" si="7"/>
        <v>0</v>
      </c>
      <c r="O15" s="97">
        <f t="shared" si="7"/>
        <v>0</v>
      </c>
      <c r="P15" s="96">
        <f t="shared" si="1"/>
        <v>1941000</v>
      </c>
      <c r="Q15" s="97">
        <f t="shared" si="2"/>
        <v>362627</v>
      </c>
      <c r="R15" s="52">
        <f t="shared" si="3"/>
        <v>-58.675496688741724</v>
      </c>
      <c r="S15" s="53">
        <f t="shared" si="4"/>
        <v>-43.147295646610104</v>
      </c>
      <c r="T15" s="52">
        <f>IF((SUM($E9:$E13))=0,0,(P15/(SUM($E9:$E13))*100))</f>
        <v>84.391304347826093</v>
      </c>
      <c r="U15" s="54">
        <f>IF((SUM($E9:$E13))=0,0,(Q15/(SUM($E9:$E13))*100))</f>
        <v>15.766391304347827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>
        <v>4000000</v>
      </c>
      <c r="C19" s="92"/>
      <c r="D19" s="92"/>
      <c r="E19" s="92">
        <f t="shared" si="8"/>
        <v>4000000</v>
      </c>
      <c r="F19" s="93">
        <v>4000000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4000000</v>
      </c>
      <c r="C24" s="95">
        <f>SUM(C17:C23)</f>
        <v>0</v>
      </c>
      <c r="D24" s="95"/>
      <c r="E24" s="95">
        <f t="shared" si="8"/>
        <v>4000000</v>
      </c>
      <c r="F24" s="96">
        <f t="shared" ref="F24:O24" si="15">SUM(F17:F23)</f>
        <v>4000000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>
        <v>2583000</v>
      </c>
      <c r="C29" s="92"/>
      <c r="D29" s="92"/>
      <c r="E29" s="92">
        <f>$B29      +$C29      +$D29</f>
        <v>2583000</v>
      </c>
      <c r="F29" s="93">
        <v>2583000</v>
      </c>
      <c r="G29" s="94">
        <v>2583000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2583000</v>
      </c>
      <c r="C30" s="95">
        <f>SUM(C26:C29)</f>
        <v>0</v>
      </c>
      <c r="D30" s="95"/>
      <c r="E30" s="95">
        <f>$B30      +$C30      +$D30</f>
        <v>2583000</v>
      </c>
      <c r="F30" s="96">
        <f t="shared" ref="F30:O30" si="16">SUM(F26:F29)</f>
        <v>2583000</v>
      </c>
      <c r="G30" s="97">
        <f t="shared" si="16"/>
        <v>2583000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3584000</v>
      </c>
      <c r="C32" s="92">
        <v>-200000</v>
      </c>
      <c r="D32" s="92"/>
      <c r="E32" s="92">
        <f>$B32      +$C32      +$D32</f>
        <v>3384000</v>
      </c>
      <c r="F32" s="93">
        <v>3384000</v>
      </c>
      <c r="G32" s="94">
        <v>3384000</v>
      </c>
      <c r="H32" s="93">
        <v>1218000</v>
      </c>
      <c r="I32" s="94">
        <v>-807798</v>
      </c>
      <c r="J32" s="93">
        <v>405000</v>
      </c>
      <c r="K32" s="94">
        <v>394336</v>
      </c>
      <c r="L32" s="93">
        <v>468000</v>
      </c>
      <c r="M32" s="94">
        <v>407509</v>
      </c>
      <c r="N32" s="93"/>
      <c r="O32" s="94"/>
      <c r="P32" s="93">
        <f>$H32      +$J32      +$L32      +$N32</f>
        <v>2091000</v>
      </c>
      <c r="Q32" s="94">
        <f>$I32      +$K32      +$M32      +$O32</f>
        <v>-5953</v>
      </c>
      <c r="R32" s="48">
        <f>IF(($J32      =0),0,((($L32      -$J32      )/$J32      )*100))</f>
        <v>15.555555555555555</v>
      </c>
      <c r="S32" s="49">
        <f>IF(($K32      =0),0,((($M32      -$K32      )/$K32      )*100))</f>
        <v>3.3405522194270878</v>
      </c>
      <c r="T32" s="48">
        <f>IF(($E32      =0),0,(($P32      /$E32      )*100))</f>
        <v>61.790780141843967</v>
      </c>
      <c r="U32" s="50">
        <f>IF(($E32      =0),0,(($Q32      /$E32      )*100))</f>
        <v>-0.17591607565011821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3584000</v>
      </c>
      <c r="C33" s="95">
        <f>C32</f>
        <v>-200000</v>
      </c>
      <c r="D33" s="95"/>
      <c r="E33" s="95">
        <f>$B33      +$C33      +$D33</f>
        <v>3384000</v>
      </c>
      <c r="F33" s="96">
        <f t="shared" ref="F33:O33" si="17">F32</f>
        <v>3384000</v>
      </c>
      <c r="G33" s="97">
        <f t="shared" si="17"/>
        <v>3384000</v>
      </c>
      <c r="H33" s="96">
        <f t="shared" si="17"/>
        <v>1218000</v>
      </c>
      <c r="I33" s="97">
        <f t="shared" si="17"/>
        <v>-807798</v>
      </c>
      <c r="J33" s="96">
        <f t="shared" si="17"/>
        <v>405000</v>
      </c>
      <c r="K33" s="97">
        <f t="shared" si="17"/>
        <v>394336</v>
      </c>
      <c r="L33" s="96">
        <f t="shared" si="17"/>
        <v>468000</v>
      </c>
      <c r="M33" s="97">
        <f t="shared" si="17"/>
        <v>407509</v>
      </c>
      <c r="N33" s="96">
        <f t="shared" si="17"/>
        <v>0</v>
      </c>
      <c r="O33" s="97">
        <f t="shared" si="17"/>
        <v>0</v>
      </c>
      <c r="P33" s="96">
        <f>$H33      +$J33      +$L33      +$N33</f>
        <v>2091000</v>
      </c>
      <c r="Q33" s="97">
        <f>$I33      +$K33      +$M33      +$O33</f>
        <v>-5953</v>
      </c>
      <c r="R33" s="52">
        <f>IF(($J33      =0),0,((($L33      -$J33      )/$J33      )*100))</f>
        <v>15.555555555555555</v>
      </c>
      <c r="S33" s="53">
        <f>IF(($K33      =0),0,((($M33      -$K33      )/$K33      )*100))</f>
        <v>3.3405522194270878</v>
      </c>
      <c r="T33" s="52">
        <f>IF($E33   =0,0,($P33   /$E33   )*100)</f>
        <v>61.790780141843967</v>
      </c>
      <c r="U33" s="54">
        <f>IF($E33   =0,0,($Q33   /$E33   )*100)</f>
        <v>-0.17591607565011821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/>
      <c r="K38" s="94">
        <v>2002498</v>
      </c>
      <c r="L38" s="93">
        <v>2002000</v>
      </c>
      <c r="M38" s="94"/>
      <c r="N38" s="93"/>
      <c r="O38" s="94"/>
      <c r="P38" s="93">
        <f t="shared" si="19"/>
        <v>2002000</v>
      </c>
      <c r="Q38" s="94">
        <f t="shared" si="20"/>
        <v>2002498</v>
      </c>
      <c r="R38" s="48">
        <f t="shared" si="21"/>
        <v>0</v>
      </c>
      <c r="S38" s="49">
        <f t="shared" si="22"/>
        <v>-100</v>
      </c>
      <c r="T38" s="48">
        <f t="shared" si="23"/>
        <v>50.05</v>
      </c>
      <c r="U38" s="50">
        <f t="shared" si="24"/>
        <v>50.062450000000005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4000000</v>
      </c>
      <c r="C40" s="95">
        <f>SUM(C35:C39)</f>
        <v>0</v>
      </c>
      <c r="D40" s="95"/>
      <c r="E40" s="95">
        <f t="shared" si="18"/>
        <v>4000000</v>
      </c>
      <c r="F40" s="96">
        <f t="shared" ref="F40:O40" si="25">SUM(F35:F39)</f>
        <v>4000000</v>
      </c>
      <c r="G40" s="97">
        <f t="shared" si="25"/>
        <v>4000000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2002498</v>
      </c>
      <c r="L40" s="96">
        <f t="shared" si="25"/>
        <v>2002000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2002000</v>
      </c>
      <c r="Q40" s="97">
        <f t="shared" si="20"/>
        <v>2002498</v>
      </c>
      <c r="R40" s="52">
        <f t="shared" si="21"/>
        <v>0</v>
      </c>
      <c r="S40" s="53">
        <f t="shared" si="22"/>
        <v>-100</v>
      </c>
      <c r="T40" s="52">
        <f>IF((+$E35+$E38) =0,0,(P40   /(+$E35+$E38) )*100)</f>
        <v>50.05</v>
      </c>
      <c r="U40" s="54">
        <f>IF((+$E35+$E38) =0,0,(Q40   /(+$E35+$E38) )*100)</f>
        <v>50.062450000000005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16467000</v>
      </c>
      <c r="C67" s="104">
        <f>SUM(C9:C14,C17:C23,C26:C29,C32,C35:C39,C42:C52,C55:C58,C61:C65)</f>
        <v>-200000</v>
      </c>
      <c r="D67" s="104"/>
      <c r="E67" s="104">
        <f t="shared" si="35"/>
        <v>16267000</v>
      </c>
      <c r="F67" s="105">
        <f t="shared" ref="F67:O67" si="43">SUM(F9:F14,F17:F23,F26:F29,F32,F35:F39,F42:F52,F55:F58,F61:F65)</f>
        <v>16267000</v>
      </c>
      <c r="G67" s="106">
        <f t="shared" si="43"/>
        <v>12267000</v>
      </c>
      <c r="H67" s="105">
        <f t="shared" si="43"/>
        <v>2092000</v>
      </c>
      <c r="I67" s="106">
        <f t="shared" si="43"/>
        <v>-1200216</v>
      </c>
      <c r="J67" s="105">
        <f t="shared" si="43"/>
        <v>1160000</v>
      </c>
      <c r="K67" s="106">
        <f t="shared" si="43"/>
        <v>2878206</v>
      </c>
      <c r="L67" s="105">
        <f t="shared" si="43"/>
        <v>2782000</v>
      </c>
      <c r="M67" s="106">
        <f t="shared" si="43"/>
        <v>681182</v>
      </c>
      <c r="N67" s="105">
        <f t="shared" si="43"/>
        <v>0</v>
      </c>
      <c r="O67" s="106">
        <f t="shared" si="43"/>
        <v>0</v>
      </c>
      <c r="P67" s="105">
        <f t="shared" si="36"/>
        <v>6034000</v>
      </c>
      <c r="Q67" s="106">
        <f t="shared" si="37"/>
        <v>2359172</v>
      </c>
      <c r="R67" s="61">
        <f t="shared" si="38"/>
        <v>139.82758620689654</v>
      </c>
      <c r="S67" s="62">
        <f t="shared" si="39"/>
        <v>-76.333104718703254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49.188880736936497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19.231857829950272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16467000</v>
      </c>
      <c r="C73" s="104">
        <f>SUM(C9:C14,C17:C23,C26:C29,C32,C35:C39,C42:C52,C55:C58,C61:C65,C69:C70)</f>
        <v>-200000</v>
      </c>
      <c r="D73" s="104"/>
      <c r="E73" s="104">
        <f>$B73      +$C73      +$D73</f>
        <v>16267000</v>
      </c>
      <c r="F73" s="105">
        <f t="shared" ref="F73:O73" si="46">SUM(F9:F14,F17:F23,F26:F29,F32,F35:F39,F42:F52,F55:F58,F61:F65,F69:F70)</f>
        <v>16267000</v>
      </c>
      <c r="G73" s="106">
        <f t="shared" si="46"/>
        <v>12267000</v>
      </c>
      <c r="H73" s="105">
        <f t="shared" si="46"/>
        <v>2092000</v>
      </c>
      <c r="I73" s="106">
        <f t="shared" si="46"/>
        <v>-1200216</v>
      </c>
      <c r="J73" s="105">
        <f t="shared" si="46"/>
        <v>1160000</v>
      </c>
      <c r="K73" s="106">
        <f t="shared" si="46"/>
        <v>2878206</v>
      </c>
      <c r="L73" s="105">
        <f t="shared" si="46"/>
        <v>2782000</v>
      </c>
      <c r="M73" s="106">
        <f t="shared" si="46"/>
        <v>681182</v>
      </c>
      <c r="N73" s="105">
        <f t="shared" si="46"/>
        <v>0</v>
      </c>
      <c r="O73" s="106">
        <f t="shared" si="46"/>
        <v>0</v>
      </c>
      <c r="P73" s="105">
        <f>$H73      +$J73      +$L73      +$N73</f>
        <v>6034000</v>
      </c>
      <c r="Q73" s="106">
        <f>$I73      +$K73      +$M73      +$O73</f>
        <v>2359172</v>
      </c>
      <c r="R73" s="61">
        <f>IF(($J73      =0),0,((($L73      -$J73      )/$J73      )*100))</f>
        <v>139.82758620689654</v>
      </c>
      <c r="S73" s="62">
        <f>IF(($K73      =0),0,((($M73      -$K73      )/$K73      )*100))</f>
        <v>-76.333104718703254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49.188880736936497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19.231857829950272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134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135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139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140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141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142</v>
      </c>
    </row>
    <row r="117" spans="1:23" x14ac:dyDescent="0.2">
      <c r="A117" s="29" t="s">
        <v>143</v>
      </c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147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XF61n3khLk+2E4SG0XQImd7WF9ssoVI6BAIrfLnhn1qkDMJiGjbhUyHTLDzszLtyqWmbqtjgSq+rXW/TEhPWxA==" saltValue="0LNl53LuGoaIqCqMGsMWF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148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>
        <v>14276000</v>
      </c>
      <c r="C9" s="92">
        <v>-7138000</v>
      </c>
      <c r="D9" s="92"/>
      <c r="E9" s="92">
        <f>$B9       +$C9       +$D9</f>
        <v>7138000</v>
      </c>
      <c r="F9" s="93">
        <v>7138000</v>
      </c>
      <c r="G9" s="94">
        <v>7138000</v>
      </c>
      <c r="H9" s="93"/>
      <c r="I9" s="94"/>
      <c r="J9" s="93"/>
      <c r="K9" s="94"/>
      <c r="L9" s="93">
        <v>2831000</v>
      </c>
      <c r="M9" s="94">
        <v>2831367</v>
      </c>
      <c r="N9" s="93"/>
      <c r="O9" s="94"/>
      <c r="P9" s="93">
        <f>$H9       +$J9       +$L9       +$N9</f>
        <v>2831000</v>
      </c>
      <c r="Q9" s="94">
        <f>$I9       +$K9       +$M9       +$O9</f>
        <v>2831367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39.660969459232277</v>
      </c>
      <c r="U9" s="50">
        <f>IF(($E9       =0),0,(($Q9       /$E9       )*100))</f>
        <v>39.66611095544971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2200000</v>
      </c>
      <c r="C10" s="92"/>
      <c r="D10" s="92"/>
      <c r="E10" s="92">
        <f t="shared" ref="E10:E15" si="0">$B10      +$C10      +$D10</f>
        <v>2200000</v>
      </c>
      <c r="F10" s="93">
        <v>2200000</v>
      </c>
      <c r="G10" s="94">
        <v>2200000</v>
      </c>
      <c r="H10" s="93">
        <v>561000</v>
      </c>
      <c r="I10" s="94">
        <v>546267</v>
      </c>
      <c r="J10" s="93">
        <v>1619000</v>
      </c>
      <c r="K10" s="94">
        <v>98325</v>
      </c>
      <c r="L10" s="93"/>
      <c r="M10" s="94">
        <v>374157</v>
      </c>
      <c r="N10" s="93"/>
      <c r="O10" s="94"/>
      <c r="P10" s="93">
        <f t="shared" ref="P10:P15" si="1">$H10      +$J10      +$L10      +$N10</f>
        <v>2180000</v>
      </c>
      <c r="Q10" s="94">
        <f t="shared" ref="Q10:Q15" si="2">$I10      +$K10      +$M10      +$O10</f>
        <v>1018749</v>
      </c>
      <c r="R10" s="48">
        <f t="shared" ref="R10:R15" si="3">IF(($J10      =0),0,((($L10      -$J10      )/$J10      )*100))</f>
        <v>-100</v>
      </c>
      <c r="S10" s="49">
        <f t="shared" ref="S10:S15" si="4">IF(($K10      =0),0,((($M10      -$K10      )/$K10      )*100))</f>
        <v>280.53089244851259</v>
      </c>
      <c r="T10" s="48">
        <f t="shared" ref="T10:T14" si="5">IF(($E10      =0),0,(($P10      /$E10      )*100))</f>
        <v>99.090909090909093</v>
      </c>
      <c r="U10" s="50">
        <f t="shared" ref="U10:U14" si="6">IF(($E10      =0),0,(($Q10      /$E10      )*100))</f>
        <v>46.30677272727273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>
        <v>3500000</v>
      </c>
      <c r="C11" s="92">
        <v>-3500000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>
        <v>21739000</v>
      </c>
      <c r="C13" s="92">
        <v>-4831000</v>
      </c>
      <c r="D13" s="92"/>
      <c r="E13" s="92">
        <f t="shared" si="0"/>
        <v>16908000</v>
      </c>
      <c r="F13" s="93">
        <v>16908000</v>
      </c>
      <c r="G13" s="94">
        <v>16908000</v>
      </c>
      <c r="H13" s="93"/>
      <c r="I13" s="94">
        <v>45066</v>
      </c>
      <c r="J13" s="93">
        <v>3865000</v>
      </c>
      <c r="K13" s="94">
        <v>3810804</v>
      </c>
      <c r="L13" s="93">
        <v>8315000</v>
      </c>
      <c r="M13" s="94">
        <v>6707787</v>
      </c>
      <c r="N13" s="93"/>
      <c r="O13" s="94"/>
      <c r="P13" s="93">
        <f t="shared" si="1"/>
        <v>12180000</v>
      </c>
      <c r="Q13" s="94">
        <f t="shared" si="2"/>
        <v>10563657</v>
      </c>
      <c r="R13" s="48">
        <f t="shared" si="3"/>
        <v>115.13583441138422</v>
      </c>
      <c r="S13" s="49">
        <f t="shared" si="4"/>
        <v>76.020257142587226</v>
      </c>
      <c r="T13" s="48">
        <f t="shared" si="5"/>
        <v>72.036905606813335</v>
      </c>
      <c r="U13" s="50">
        <f t="shared" si="6"/>
        <v>62.477271114265434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>
        <v>500000</v>
      </c>
      <c r="C14" s="92">
        <v>-500000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42215000</v>
      </c>
      <c r="C15" s="95">
        <f>SUM(C9:C14)</f>
        <v>-15969000</v>
      </c>
      <c r="D15" s="95"/>
      <c r="E15" s="95">
        <f t="shared" si="0"/>
        <v>26246000</v>
      </c>
      <c r="F15" s="96">
        <f t="shared" ref="F15:O15" si="7">SUM(F9:F14)</f>
        <v>26246000</v>
      </c>
      <c r="G15" s="97">
        <f t="shared" si="7"/>
        <v>26246000</v>
      </c>
      <c r="H15" s="96">
        <f t="shared" si="7"/>
        <v>561000</v>
      </c>
      <c r="I15" s="97">
        <f t="shared" si="7"/>
        <v>591333</v>
      </c>
      <c r="J15" s="96">
        <f t="shared" si="7"/>
        <v>5484000</v>
      </c>
      <c r="K15" s="97">
        <f t="shared" si="7"/>
        <v>3909129</v>
      </c>
      <c r="L15" s="96">
        <f t="shared" si="7"/>
        <v>11146000</v>
      </c>
      <c r="M15" s="97">
        <f t="shared" si="7"/>
        <v>9913311</v>
      </c>
      <c r="N15" s="96">
        <f t="shared" si="7"/>
        <v>0</v>
      </c>
      <c r="O15" s="97">
        <f t="shared" si="7"/>
        <v>0</v>
      </c>
      <c r="P15" s="96">
        <f t="shared" si="1"/>
        <v>17191000</v>
      </c>
      <c r="Q15" s="97">
        <f t="shared" si="2"/>
        <v>14413773</v>
      </c>
      <c r="R15" s="52">
        <f t="shared" si="3"/>
        <v>103.24580598103574</v>
      </c>
      <c r="S15" s="53">
        <f t="shared" si="4"/>
        <v>153.59385684125544</v>
      </c>
      <c r="T15" s="52">
        <f>IF((SUM($E9:$E13))=0,0,(P15/(SUM($E9:$E13))*100))</f>
        <v>65.499504686428409</v>
      </c>
      <c r="U15" s="54">
        <f>IF((SUM($E9:$E13))=0,0,(Q15/(SUM($E9:$E13))*100))</f>
        <v>54.91797988264878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>
        <v>1150000</v>
      </c>
      <c r="C19" s="92"/>
      <c r="D19" s="92"/>
      <c r="E19" s="92">
        <f t="shared" si="8"/>
        <v>1150000</v>
      </c>
      <c r="F19" s="93">
        <v>1150000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>
        <v>13150000</v>
      </c>
      <c r="D20" s="92"/>
      <c r="E20" s="92">
        <f t="shared" si="8"/>
        <v>13150000</v>
      </c>
      <c r="F20" s="93">
        <v>13150000</v>
      </c>
      <c r="G20" s="94">
        <v>13150000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1150000</v>
      </c>
      <c r="C24" s="95">
        <f>SUM(C17:C23)</f>
        <v>13150000</v>
      </c>
      <c r="D24" s="95"/>
      <c r="E24" s="95">
        <f t="shared" si="8"/>
        <v>14300000</v>
      </c>
      <c r="F24" s="96">
        <f t="shared" ref="F24:O24" si="15">SUM(F17:F23)</f>
        <v>14300000</v>
      </c>
      <c r="G24" s="97">
        <f t="shared" si="15"/>
        <v>13150000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>
        <v>270028000</v>
      </c>
      <c r="C28" s="92">
        <v>-100000000</v>
      </c>
      <c r="D28" s="92"/>
      <c r="E28" s="92">
        <f>$B28      +$C28      +$D28</f>
        <v>170028000</v>
      </c>
      <c r="F28" s="93">
        <v>170028000</v>
      </c>
      <c r="G28" s="94">
        <v>170028000</v>
      </c>
      <c r="H28" s="93">
        <v>4019000</v>
      </c>
      <c r="I28" s="94">
        <v>5312701</v>
      </c>
      <c r="J28" s="93">
        <v>4661000</v>
      </c>
      <c r="K28" s="94">
        <v>6174769</v>
      </c>
      <c r="L28" s="93">
        <v>11490000</v>
      </c>
      <c r="M28" s="94">
        <v>7295182</v>
      </c>
      <c r="N28" s="93"/>
      <c r="O28" s="94"/>
      <c r="P28" s="93">
        <f>$H28      +$J28      +$L28      +$N28</f>
        <v>20170000</v>
      </c>
      <c r="Q28" s="94">
        <f>$I28      +$K28      +$M28      +$O28</f>
        <v>18782652</v>
      </c>
      <c r="R28" s="48">
        <f>IF(($J28      =0),0,((($L28      -$J28      )/$J28      )*100))</f>
        <v>146.51362368590429</v>
      </c>
      <c r="S28" s="49">
        <f>IF(($K28      =0),0,((($M28      -$K28      )/$K28      )*100))</f>
        <v>18.145018866292812</v>
      </c>
      <c r="T28" s="48">
        <f>IF(($E28      =0),0,(($P28      /$E28      )*100))</f>
        <v>11.862752017314795</v>
      </c>
      <c r="U28" s="50">
        <f>IF(($E28      =0),0,(($Q28      /$E28      )*100))</f>
        <v>11.04679935069518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270028000</v>
      </c>
      <c r="C30" s="95">
        <f>SUM(C26:C29)</f>
        <v>-100000000</v>
      </c>
      <c r="D30" s="95"/>
      <c r="E30" s="95">
        <f>$B30      +$C30      +$D30</f>
        <v>170028000</v>
      </c>
      <c r="F30" s="96">
        <f t="shared" ref="F30:O30" si="16">SUM(F26:F29)</f>
        <v>170028000</v>
      </c>
      <c r="G30" s="97">
        <f t="shared" si="16"/>
        <v>170028000</v>
      </c>
      <c r="H30" s="96">
        <f t="shared" si="16"/>
        <v>4019000</v>
      </c>
      <c r="I30" s="97">
        <f t="shared" si="16"/>
        <v>5312701</v>
      </c>
      <c r="J30" s="96">
        <f t="shared" si="16"/>
        <v>4661000</v>
      </c>
      <c r="K30" s="97">
        <f t="shared" si="16"/>
        <v>6174769</v>
      </c>
      <c r="L30" s="96">
        <f t="shared" si="16"/>
        <v>11490000</v>
      </c>
      <c r="M30" s="97">
        <f t="shared" si="16"/>
        <v>7295182</v>
      </c>
      <c r="N30" s="96">
        <f t="shared" si="16"/>
        <v>0</v>
      </c>
      <c r="O30" s="97">
        <f t="shared" si="16"/>
        <v>0</v>
      </c>
      <c r="P30" s="96">
        <f>$H30      +$J30      +$L30      +$N30</f>
        <v>20170000</v>
      </c>
      <c r="Q30" s="97">
        <f>$I30      +$K30      +$M30      +$O30</f>
        <v>18782652</v>
      </c>
      <c r="R30" s="52">
        <f>IF(($J30      =0),0,((($L30      -$J30      )/$J30      )*100))</f>
        <v>146.51362368590429</v>
      </c>
      <c r="S30" s="53">
        <f>IF(($K30      =0),0,((($M30      -$K30      )/$K30      )*100))</f>
        <v>18.145018866292812</v>
      </c>
      <c r="T30" s="52">
        <f>IF($E30   =0,0,($P30   /$E30   )*100)</f>
        <v>11.862752017314795</v>
      </c>
      <c r="U30" s="54">
        <f>IF($E30   =0,0,($Q30   /$E30   )*100)</f>
        <v>11.04679935069518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1263000</v>
      </c>
      <c r="C32" s="92"/>
      <c r="D32" s="92"/>
      <c r="E32" s="92">
        <f>$B32      +$C32      +$D32</f>
        <v>1263000</v>
      </c>
      <c r="F32" s="93">
        <v>1263000</v>
      </c>
      <c r="G32" s="94">
        <v>1263000</v>
      </c>
      <c r="H32" s="93"/>
      <c r="I32" s="94">
        <v>12592</v>
      </c>
      <c r="J32" s="93">
        <v>268000</v>
      </c>
      <c r="K32" s="94">
        <v>259606</v>
      </c>
      <c r="L32" s="93">
        <v>528000</v>
      </c>
      <c r="M32" s="94">
        <v>547886</v>
      </c>
      <c r="N32" s="93"/>
      <c r="O32" s="94"/>
      <c r="P32" s="93">
        <f>$H32      +$J32      +$L32      +$N32</f>
        <v>796000</v>
      </c>
      <c r="Q32" s="94">
        <f>$I32      +$K32      +$M32      +$O32</f>
        <v>820084</v>
      </c>
      <c r="R32" s="48">
        <f>IF(($J32      =0),0,((($L32      -$J32      )/$J32      )*100))</f>
        <v>97.014925373134332</v>
      </c>
      <c r="S32" s="49">
        <f>IF(($K32      =0),0,((($M32      -$K32      )/$K32      )*100))</f>
        <v>111.0451992634993</v>
      </c>
      <c r="T32" s="48">
        <f>IF(($E32      =0),0,(($P32      /$E32      )*100))</f>
        <v>63.024544734758514</v>
      </c>
      <c r="U32" s="50">
        <f>IF(($E32      =0),0,(($Q32      /$E32      )*100))</f>
        <v>64.931433095803641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1263000</v>
      </c>
      <c r="C33" s="95">
        <f>C32</f>
        <v>0</v>
      </c>
      <c r="D33" s="95"/>
      <c r="E33" s="95">
        <f>$B33      +$C33      +$D33</f>
        <v>1263000</v>
      </c>
      <c r="F33" s="96">
        <f t="shared" ref="F33:O33" si="17">F32</f>
        <v>1263000</v>
      </c>
      <c r="G33" s="97">
        <f t="shared" si="17"/>
        <v>1263000</v>
      </c>
      <c r="H33" s="96">
        <f t="shared" si="17"/>
        <v>0</v>
      </c>
      <c r="I33" s="97">
        <f t="shared" si="17"/>
        <v>12592</v>
      </c>
      <c r="J33" s="96">
        <f t="shared" si="17"/>
        <v>268000</v>
      </c>
      <c r="K33" s="97">
        <f t="shared" si="17"/>
        <v>259606</v>
      </c>
      <c r="L33" s="96">
        <f t="shared" si="17"/>
        <v>528000</v>
      </c>
      <c r="M33" s="97">
        <f t="shared" si="17"/>
        <v>547886</v>
      </c>
      <c r="N33" s="96">
        <f t="shared" si="17"/>
        <v>0</v>
      </c>
      <c r="O33" s="97">
        <f t="shared" si="17"/>
        <v>0</v>
      </c>
      <c r="P33" s="96">
        <f>$H33      +$J33      +$L33      +$N33</f>
        <v>796000</v>
      </c>
      <c r="Q33" s="97">
        <f>$I33      +$K33      +$M33      +$O33</f>
        <v>820084</v>
      </c>
      <c r="R33" s="52">
        <f>IF(($J33      =0),0,((($L33      -$J33      )/$J33      )*100))</f>
        <v>97.014925373134332</v>
      </c>
      <c r="S33" s="53">
        <f>IF(($K33      =0),0,((($M33      -$K33      )/$K33      )*100))</f>
        <v>111.0451992634993</v>
      </c>
      <c r="T33" s="52">
        <f>IF($E33   =0,0,($P33   /$E33   )*100)</f>
        <v>63.024544734758514</v>
      </c>
      <c r="U33" s="54">
        <f>IF($E33   =0,0,($Q33   /$E33   )*100)</f>
        <v>64.931433095803641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550000</v>
      </c>
      <c r="C36" s="92">
        <v>1072000</v>
      </c>
      <c r="D36" s="92"/>
      <c r="E36" s="92">
        <f t="shared" si="18"/>
        <v>1622000</v>
      </c>
      <c r="F36" s="93">
        <v>1622000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550000</v>
      </c>
      <c r="C40" s="95">
        <f>SUM(C35:C39)</f>
        <v>1072000</v>
      </c>
      <c r="D40" s="95"/>
      <c r="E40" s="95">
        <f t="shared" si="18"/>
        <v>1622000</v>
      </c>
      <c r="F40" s="96">
        <f t="shared" ref="F40:O40" si="25">SUM(F35:F39)</f>
        <v>1622000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>
        <v>13500000</v>
      </c>
      <c r="C44" s="92"/>
      <c r="D44" s="92"/>
      <c r="E44" s="92">
        <f t="shared" si="26"/>
        <v>13500000</v>
      </c>
      <c r="F44" s="93">
        <v>13500000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13500000</v>
      </c>
      <c r="C53" s="95">
        <f>SUM(C42:C52)</f>
        <v>0</v>
      </c>
      <c r="D53" s="95"/>
      <c r="E53" s="95">
        <f t="shared" si="26"/>
        <v>13500000</v>
      </c>
      <c r="F53" s="96">
        <f t="shared" ref="F53:O53" si="33">SUM(F42:F52)</f>
        <v>13500000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>
        <v>291940000</v>
      </c>
      <c r="C65" s="92">
        <v>-116408000</v>
      </c>
      <c r="D65" s="92"/>
      <c r="E65" s="92">
        <f t="shared" si="35"/>
        <v>175532000</v>
      </c>
      <c r="F65" s="93">
        <v>175532000</v>
      </c>
      <c r="G65" s="94">
        <v>175532000</v>
      </c>
      <c r="H65" s="93"/>
      <c r="I65" s="94">
        <v>14963033</v>
      </c>
      <c r="J65" s="93">
        <v>18759000</v>
      </c>
      <c r="K65" s="94">
        <v>13070223</v>
      </c>
      <c r="L65" s="93">
        <v>16060000</v>
      </c>
      <c r="M65" s="94">
        <v>50537553</v>
      </c>
      <c r="N65" s="93"/>
      <c r="O65" s="94"/>
      <c r="P65" s="93">
        <f t="shared" si="36"/>
        <v>34819000</v>
      </c>
      <c r="Q65" s="94">
        <f t="shared" si="37"/>
        <v>78570809</v>
      </c>
      <c r="R65" s="48">
        <f t="shared" si="38"/>
        <v>-14.387760541606696</v>
      </c>
      <c r="S65" s="49">
        <f t="shared" si="39"/>
        <v>286.66175014764474</v>
      </c>
      <c r="T65" s="48">
        <f t="shared" si="40"/>
        <v>19.836269170293736</v>
      </c>
      <c r="U65" s="50">
        <f t="shared" si="41"/>
        <v>44.761530091379349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291940000</v>
      </c>
      <c r="C66" s="95">
        <f>SUM(C61:C65)</f>
        <v>-116408000</v>
      </c>
      <c r="D66" s="95"/>
      <c r="E66" s="95">
        <f t="shared" si="35"/>
        <v>175532000</v>
      </c>
      <c r="F66" s="96">
        <f t="shared" ref="F66:O66" si="42">SUM(F61:F65)</f>
        <v>175532000</v>
      </c>
      <c r="G66" s="97">
        <f t="shared" si="42"/>
        <v>175532000</v>
      </c>
      <c r="H66" s="96">
        <f t="shared" si="42"/>
        <v>0</v>
      </c>
      <c r="I66" s="97">
        <f t="shared" si="42"/>
        <v>14963033</v>
      </c>
      <c r="J66" s="96">
        <f t="shared" si="42"/>
        <v>18759000</v>
      </c>
      <c r="K66" s="97">
        <f t="shared" si="42"/>
        <v>13070223</v>
      </c>
      <c r="L66" s="96">
        <f t="shared" si="42"/>
        <v>16060000</v>
      </c>
      <c r="M66" s="97">
        <f t="shared" si="42"/>
        <v>50537553</v>
      </c>
      <c r="N66" s="96">
        <f t="shared" si="42"/>
        <v>0</v>
      </c>
      <c r="O66" s="97">
        <f t="shared" si="42"/>
        <v>0</v>
      </c>
      <c r="P66" s="96">
        <f t="shared" si="36"/>
        <v>34819000</v>
      </c>
      <c r="Q66" s="97">
        <f t="shared" si="37"/>
        <v>78570809</v>
      </c>
      <c r="R66" s="52">
        <f t="shared" si="38"/>
        <v>-14.387760541606696</v>
      </c>
      <c r="S66" s="53">
        <f t="shared" si="39"/>
        <v>286.66175014764474</v>
      </c>
      <c r="T66" s="52">
        <f>IF((+$E61+$E63+$E64++$E65) =0,0,(P66   /(+$E61+$E63+$E64+$E65) )*100)</f>
        <v>19.836269170293736</v>
      </c>
      <c r="U66" s="54">
        <f>IF((+$E61+$E63+$E65) =0,0,(Q66  /(+$E61+$E63+$E65) )*100)</f>
        <v>44.761530091379349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620646000</v>
      </c>
      <c r="C67" s="104">
        <f>SUM(C9:C14,C17:C23,C26:C29,C32,C35:C39,C42:C52,C55:C58,C61:C65)</f>
        <v>-218155000</v>
      </c>
      <c r="D67" s="104"/>
      <c r="E67" s="104">
        <f t="shared" si="35"/>
        <v>402491000</v>
      </c>
      <c r="F67" s="105">
        <f t="shared" ref="F67:O67" si="43">SUM(F9:F14,F17:F23,F26:F29,F32,F35:F39,F42:F52,F55:F58,F61:F65)</f>
        <v>402491000</v>
      </c>
      <c r="G67" s="106">
        <f t="shared" si="43"/>
        <v>386219000</v>
      </c>
      <c r="H67" s="105">
        <f t="shared" si="43"/>
        <v>4580000</v>
      </c>
      <c r="I67" s="106">
        <f t="shared" si="43"/>
        <v>20879659</v>
      </c>
      <c r="J67" s="105">
        <f t="shared" si="43"/>
        <v>29172000</v>
      </c>
      <c r="K67" s="106">
        <f t="shared" si="43"/>
        <v>23413727</v>
      </c>
      <c r="L67" s="105">
        <f t="shared" si="43"/>
        <v>39224000</v>
      </c>
      <c r="M67" s="106">
        <f t="shared" si="43"/>
        <v>68293932</v>
      </c>
      <c r="N67" s="105">
        <f t="shared" si="43"/>
        <v>0</v>
      </c>
      <c r="O67" s="106">
        <f t="shared" si="43"/>
        <v>0</v>
      </c>
      <c r="P67" s="105">
        <f t="shared" si="36"/>
        <v>72976000</v>
      </c>
      <c r="Q67" s="106">
        <f t="shared" si="37"/>
        <v>112587318</v>
      </c>
      <c r="R67" s="61">
        <f t="shared" si="38"/>
        <v>34.457699163581516</v>
      </c>
      <c r="S67" s="62">
        <f t="shared" si="39"/>
        <v>191.68330185108934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18.894979273417416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29.151159834187339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620646000</v>
      </c>
      <c r="C73" s="104">
        <f>SUM(C9:C14,C17:C23,C26:C29,C32,C35:C39,C42:C52,C55:C58,C61:C65,C69:C70)</f>
        <v>-218155000</v>
      </c>
      <c r="D73" s="104"/>
      <c r="E73" s="104">
        <f>$B73      +$C73      +$D73</f>
        <v>402491000</v>
      </c>
      <c r="F73" s="105">
        <f t="shared" ref="F73:O73" si="46">SUM(F9:F14,F17:F23,F26:F29,F32,F35:F39,F42:F52,F55:F58,F61:F65,F69:F70)</f>
        <v>402491000</v>
      </c>
      <c r="G73" s="106">
        <f t="shared" si="46"/>
        <v>386219000</v>
      </c>
      <c r="H73" s="105">
        <f t="shared" si="46"/>
        <v>4580000</v>
      </c>
      <c r="I73" s="106">
        <f t="shared" si="46"/>
        <v>20879659</v>
      </c>
      <c r="J73" s="105">
        <f t="shared" si="46"/>
        <v>29172000</v>
      </c>
      <c r="K73" s="106">
        <f t="shared" si="46"/>
        <v>23413727</v>
      </c>
      <c r="L73" s="105">
        <f t="shared" si="46"/>
        <v>39224000</v>
      </c>
      <c r="M73" s="106">
        <f t="shared" si="46"/>
        <v>68293932</v>
      </c>
      <c r="N73" s="105">
        <f t="shared" si="46"/>
        <v>0</v>
      </c>
      <c r="O73" s="106">
        <f t="shared" si="46"/>
        <v>0</v>
      </c>
      <c r="P73" s="105">
        <f>$H73      +$J73      +$L73      +$N73</f>
        <v>72976000</v>
      </c>
      <c r="Q73" s="106">
        <f>$I73      +$K73      +$M73      +$O73</f>
        <v>112587318</v>
      </c>
      <c r="R73" s="61">
        <f>IF(($J73      =0),0,((($L73      -$J73      )/$J73      )*100))</f>
        <v>34.457699163581516</v>
      </c>
      <c r="S73" s="62">
        <f>IF(($K73      =0),0,((($M73      -$K73      )/$K73      )*100))</f>
        <v>191.68330185108934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18.894979273417416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29.151159834187339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134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135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139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140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141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142</v>
      </c>
    </row>
    <row r="117" spans="1:23" x14ac:dyDescent="0.2">
      <c r="A117" s="29" t="s">
        <v>143</v>
      </c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147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EXKDRLH81Hep5ldnwKFiYemuwwC4MZELnBd0gtgj05dDoWIjsbRT90HQ4FtboWRJKPb106Z3cu8FejSGjR1EPw==" saltValue="xirTTmt8saAV2oLZjP5BP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129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148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2300000</v>
      </c>
      <c r="C10" s="92"/>
      <c r="D10" s="92"/>
      <c r="E10" s="92">
        <f t="shared" ref="E10:E15" si="0">$B10      +$C10      +$D10</f>
        <v>2300000</v>
      </c>
      <c r="F10" s="93">
        <v>2300000</v>
      </c>
      <c r="G10" s="94">
        <v>2300000</v>
      </c>
      <c r="H10" s="93"/>
      <c r="I10" s="94"/>
      <c r="J10" s="93">
        <v>439000</v>
      </c>
      <c r="K10" s="94"/>
      <c r="L10" s="93">
        <v>263000</v>
      </c>
      <c r="M10" s="94"/>
      <c r="N10" s="93"/>
      <c r="O10" s="94"/>
      <c r="P10" s="93">
        <f t="shared" ref="P10:P15" si="1">$H10      +$J10      +$L10      +$N10</f>
        <v>702000</v>
      </c>
      <c r="Q10" s="94">
        <f t="shared" ref="Q10:Q15" si="2">$I10      +$K10      +$M10      +$O10</f>
        <v>0</v>
      </c>
      <c r="R10" s="48">
        <f t="shared" ref="R10:R15" si="3">IF(($J10      =0),0,((($L10      -$J10      )/$J10      )*100))</f>
        <v>-40.091116173120724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30.521739130434781</v>
      </c>
      <c r="U10" s="50">
        <f t="shared" ref="U10:U14" si="6">IF(($E10      =0),0,(($Q10      /$E10      )*100))</f>
        <v>0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2300000</v>
      </c>
      <c r="C15" s="95">
        <f>SUM(C9:C14)</f>
        <v>0</v>
      </c>
      <c r="D15" s="95"/>
      <c r="E15" s="95">
        <f t="shared" si="0"/>
        <v>2300000</v>
      </c>
      <c r="F15" s="96">
        <f t="shared" ref="F15:O15" si="7">SUM(F9:F14)</f>
        <v>2300000</v>
      </c>
      <c r="G15" s="97">
        <f t="shared" si="7"/>
        <v>2300000</v>
      </c>
      <c r="H15" s="96">
        <f t="shared" si="7"/>
        <v>0</v>
      </c>
      <c r="I15" s="97">
        <f t="shared" si="7"/>
        <v>0</v>
      </c>
      <c r="J15" s="96">
        <f t="shared" si="7"/>
        <v>439000</v>
      </c>
      <c r="K15" s="97">
        <f t="shared" si="7"/>
        <v>0</v>
      </c>
      <c r="L15" s="96">
        <f t="shared" si="7"/>
        <v>263000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702000</v>
      </c>
      <c r="Q15" s="97">
        <f t="shared" si="2"/>
        <v>0</v>
      </c>
      <c r="R15" s="52">
        <f t="shared" si="3"/>
        <v>-40.091116173120724</v>
      </c>
      <c r="S15" s="53">
        <f t="shared" si="4"/>
        <v>0</v>
      </c>
      <c r="T15" s="52">
        <f>IF((SUM($E9:$E13))=0,0,(P15/(SUM($E9:$E13))*100))</f>
        <v>30.521739130434781</v>
      </c>
      <c r="U15" s="54">
        <f>IF((SUM($E9:$E13))=0,0,(Q15/(SUM($E9:$E13))*100))</f>
        <v>0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>
        <v>11000000</v>
      </c>
      <c r="D20" s="92"/>
      <c r="E20" s="92">
        <f t="shared" si="8"/>
        <v>11000000</v>
      </c>
      <c r="F20" s="93">
        <v>11000000</v>
      </c>
      <c r="G20" s="94">
        <v>11000000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11000000</v>
      </c>
      <c r="D24" s="95"/>
      <c r="E24" s="95">
        <f t="shared" si="8"/>
        <v>11000000</v>
      </c>
      <c r="F24" s="96">
        <f t="shared" ref="F24:O24" si="15">SUM(F17:F23)</f>
        <v>11000000</v>
      </c>
      <c r="G24" s="97">
        <f t="shared" si="15"/>
        <v>11000000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1263000</v>
      </c>
      <c r="C32" s="92">
        <v>200000</v>
      </c>
      <c r="D32" s="92"/>
      <c r="E32" s="92">
        <f>$B32      +$C32      +$D32</f>
        <v>1463000</v>
      </c>
      <c r="F32" s="93">
        <v>1463000</v>
      </c>
      <c r="G32" s="94">
        <v>1463000</v>
      </c>
      <c r="H32" s="93">
        <v>632000</v>
      </c>
      <c r="I32" s="94"/>
      <c r="J32" s="93">
        <v>252000</v>
      </c>
      <c r="K32" s="94"/>
      <c r="L32" s="93">
        <v>520000</v>
      </c>
      <c r="M32" s="94"/>
      <c r="N32" s="93"/>
      <c r="O32" s="94"/>
      <c r="P32" s="93">
        <f>$H32      +$J32      +$L32      +$N32</f>
        <v>1404000</v>
      </c>
      <c r="Q32" s="94">
        <f>$I32      +$K32      +$M32      +$O32</f>
        <v>0</v>
      </c>
      <c r="R32" s="48">
        <f>IF(($J32      =0),0,((($L32      -$J32      )/$J32      )*100))</f>
        <v>106.34920634920636</v>
      </c>
      <c r="S32" s="49">
        <f>IF(($K32      =0),0,((($M32      -$K32      )/$K32      )*100))</f>
        <v>0</v>
      </c>
      <c r="T32" s="48">
        <f>IF(($E32      =0),0,(($P32      /$E32      )*100))</f>
        <v>95.967190704032816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1263000</v>
      </c>
      <c r="C33" s="95">
        <f>C32</f>
        <v>200000</v>
      </c>
      <c r="D33" s="95"/>
      <c r="E33" s="95">
        <f>$B33      +$C33      +$D33</f>
        <v>1463000</v>
      </c>
      <c r="F33" s="96">
        <f t="shared" ref="F33:O33" si="17">F32</f>
        <v>1463000</v>
      </c>
      <c r="G33" s="97">
        <f t="shared" si="17"/>
        <v>1463000</v>
      </c>
      <c r="H33" s="96">
        <f t="shared" si="17"/>
        <v>632000</v>
      </c>
      <c r="I33" s="97">
        <f t="shared" si="17"/>
        <v>0</v>
      </c>
      <c r="J33" s="96">
        <f t="shared" si="17"/>
        <v>252000</v>
      </c>
      <c r="K33" s="97">
        <f t="shared" si="17"/>
        <v>0</v>
      </c>
      <c r="L33" s="96">
        <f t="shared" si="17"/>
        <v>520000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1404000</v>
      </c>
      <c r="Q33" s="97">
        <f>$I33      +$K33      +$M33      +$O33</f>
        <v>0</v>
      </c>
      <c r="R33" s="52">
        <f>IF(($J33      =0),0,((($L33      -$J33      )/$J33      )*100))</f>
        <v>106.34920634920636</v>
      </c>
      <c r="S33" s="53">
        <f>IF(($K33      =0),0,((($M33      -$K33      )/$K33      )*100))</f>
        <v>0</v>
      </c>
      <c r="T33" s="52">
        <f>IF($E33   =0,0,($P33   /$E33   )*100)</f>
        <v>95.967190704032816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2050000</v>
      </c>
      <c r="C35" s="92"/>
      <c r="D35" s="92"/>
      <c r="E35" s="92">
        <f t="shared" ref="E35:E40" si="18">$B35      +$C35      +$D35</f>
        <v>2050000</v>
      </c>
      <c r="F35" s="93">
        <v>2050000</v>
      </c>
      <c r="G35" s="94">
        <v>2050000</v>
      </c>
      <c r="H35" s="93">
        <v>300000</v>
      </c>
      <c r="I35" s="94"/>
      <c r="J35" s="93"/>
      <c r="K35" s="94"/>
      <c r="L35" s="93">
        <v>1750000</v>
      </c>
      <c r="M35" s="94"/>
      <c r="N35" s="93"/>
      <c r="O35" s="94"/>
      <c r="P35" s="93">
        <f t="shared" ref="P35:P40" si="19">$H35      +$J35      +$L35      +$N35</f>
        <v>2050000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19420000</v>
      </c>
      <c r="C36" s="92">
        <v>-14459000</v>
      </c>
      <c r="D36" s="92"/>
      <c r="E36" s="92">
        <f t="shared" si="18"/>
        <v>4961000</v>
      </c>
      <c r="F36" s="93">
        <v>4961000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21470000</v>
      </c>
      <c r="C40" s="95">
        <f>SUM(C35:C39)</f>
        <v>-14459000</v>
      </c>
      <c r="D40" s="95"/>
      <c r="E40" s="95">
        <f t="shared" si="18"/>
        <v>7011000</v>
      </c>
      <c r="F40" s="96">
        <f t="shared" ref="F40:O40" si="25">SUM(F35:F39)</f>
        <v>7011000</v>
      </c>
      <c r="G40" s="97">
        <f t="shared" si="25"/>
        <v>2050000</v>
      </c>
      <c r="H40" s="96">
        <f t="shared" si="25"/>
        <v>300000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1750000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2050000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100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>
        <v>30000000</v>
      </c>
      <c r="C44" s="92"/>
      <c r="D44" s="92"/>
      <c r="E44" s="92">
        <f t="shared" si="26"/>
        <v>30000000</v>
      </c>
      <c r="F44" s="93">
        <v>30000000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20900000</v>
      </c>
      <c r="C51" s="92"/>
      <c r="D51" s="92"/>
      <c r="E51" s="92">
        <f t="shared" si="26"/>
        <v>20900000</v>
      </c>
      <c r="F51" s="93">
        <v>20900000</v>
      </c>
      <c r="G51" s="94">
        <v>20900000</v>
      </c>
      <c r="H51" s="93">
        <v>1584000</v>
      </c>
      <c r="I51" s="94"/>
      <c r="J51" s="93">
        <v>2029000</v>
      </c>
      <c r="K51" s="94"/>
      <c r="L51" s="93">
        <v>501000</v>
      </c>
      <c r="M51" s="94"/>
      <c r="N51" s="93"/>
      <c r="O51" s="94"/>
      <c r="P51" s="93">
        <f t="shared" si="27"/>
        <v>4114000</v>
      </c>
      <c r="Q51" s="94">
        <f t="shared" si="28"/>
        <v>0</v>
      </c>
      <c r="R51" s="48">
        <f t="shared" si="29"/>
        <v>-75.308033514046329</v>
      </c>
      <c r="S51" s="49">
        <f t="shared" si="30"/>
        <v>0</v>
      </c>
      <c r="T51" s="48">
        <f t="shared" si="31"/>
        <v>19.684210526315791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50900000</v>
      </c>
      <c r="C53" s="95">
        <f>SUM(C42:C52)</f>
        <v>0</v>
      </c>
      <c r="D53" s="95"/>
      <c r="E53" s="95">
        <f t="shared" si="26"/>
        <v>50900000</v>
      </c>
      <c r="F53" s="96">
        <f t="shared" ref="F53:O53" si="33">SUM(F42:F52)</f>
        <v>50900000</v>
      </c>
      <c r="G53" s="97">
        <f t="shared" si="33"/>
        <v>20900000</v>
      </c>
      <c r="H53" s="96">
        <f t="shared" si="33"/>
        <v>1584000</v>
      </c>
      <c r="I53" s="97">
        <f t="shared" si="33"/>
        <v>0</v>
      </c>
      <c r="J53" s="96">
        <f t="shared" si="33"/>
        <v>2029000</v>
      </c>
      <c r="K53" s="97">
        <f t="shared" si="33"/>
        <v>0</v>
      </c>
      <c r="L53" s="96">
        <f t="shared" si="33"/>
        <v>501000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4114000</v>
      </c>
      <c r="Q53" s="97">
        <f t="shared" si="28"/>
        <v>0</v>
      </c>
      <c r="R53" s="52">
        <f t="shared" si="29"/>
        <v>-75.308033514046329</v>
      </c>
      <c r="S53" s="53">
        <f t="shared" si="30"/>
        <v>0</v>
      </c>
      <c r="T53" s="52">
        <f>IF((+$E43+$E45+$E47+$E48+$E51) =0,0,(P53   /(+$E43+$E45+$E47+$E48+$E51) )*100)</f>
        <v>19.684210526315791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75933000</v>
      </c>
      <c r="C67" s="104">
        <f>SUM(C9:C14,C17:C23,C26:C29,C32,C35:C39,C42:C52,C55:C58,C61:C65)</f>
        <v>-3259000</v>
      </c>
      <c r="D67" s="104"/>
      <c r="E67" s="104">
        <f t="shared" si="35"/>
        <v>72674000</v>
      </c>
      <c r="F67" s="105">
        <f t="shared" ref="F67:O67" si="43">SUM(F9:F14,F17:F23,F26:F29,F32,F35:F39,F42:F52,F55:F58,F61:F65)</f>
        <v>72674000</v>
      </c>
      <c r="G67" s="106">
        <f t="shared" si="43"/>
        <v>37713000</v>
      </c>
      <c r="H67" s="105">
        <f t="shared" si="43"/>
        <v>2516000</v>
      </c>
      <c r="I67" s="106">
        <f t="shared" si="43"/>
        <v>0</v>
      </c>
      <c r="J67" s="105">
        <f t="shared" si="43"/>
        <v>2720000</v>
      </c>
      <c r="K67" s="106">
        <f t="shared" si="43"/>
        <v>0</v>
      </c>
      <c r="L67" s="105">
        <f t="shared" si="43"/>
        <v>3034000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8270000</v>
      </c>
      <c r="Q67" s="106">
        <f t="shared" si="37"/>
        <v>0</v>
      </c>
      <c r="R67" s="61">
        <f t="shared" si="38"/>
        <v>11.544117647058824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21.928777875003313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47531000</v>
      </c>
      <c r="C69" s="92">
        <v>-3179000</v>
      </c>
      <c r="D69" s="92"/>
      <c r="E69" s="92">
        <f>$B69      +$C69      +$D69</f>
        <v>44352000</v>
      </c>
      <c r="F69" s="93">
        <v>44352000</v>
      </c>
      <c r="G69" s="94">
        <v>44352000</v>
      </c>
      <c r="H69" s="93">
        <v>8834000</v>
      </c>
      <c r="I69" s="94"/>
      <c r="J69" s="93">
        <v>13954000</v>
      </c>
      <c r="K69" s="94"/>
      <c r="L69" s="93">
        <v>10317000</v>
      </c>
      <c r="M69" s="94"/>
      <c r="N69" s="93"/>
      <c r="O69" s="94"/>
      <c r="P69" s="93">
        <f>$H69      +$J69      +$L69      +$N69</f>
        <v>33105000</v>
      </c>
      <c r="Q69" s="94">
        <f>$I69      +$K69      +$M69      +$O69</f>
        <v>0</v>
      </c>
      <c r="R69" s="48">
        <f>IF(($J69      =0),0,((($L69      -$J69      )/$J69      )*100))</f>
        <v>-26.064210978930774</v>
      </c>
      <c r="S69" s="49">
        <f>IF(($K69      =0),0,((($M69      -$K69      )/$K69      )*100))</f>
        <v>0</v>
      </c>
      <c r="T69" s="48">
        <f>IF(($E69      =0),0,(($P69      /$E69      )*100))</f>
        <v>74.64150432900432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47531000</v>
      </c>
      <c r="C71" s="101">
        <f>SUM(C69:C70)</f>
        <v>-3179000</v>
      </c>
      <c r="D71" s="101"/>
      <c r="E71" s="101">
        <f>$B71      +$C71      +$D71</f>
        <v>44352000</v>
      </c>
      <c r="F71" s="102">
        <f t="shared" ref="F71:O71" si="44">SUM(F69:F70)</f>
        <v>44352000</v>
      </c>
      <c r="G71" s="103">
        <f t="shared" si="44"/>
        <v>44352000</v>
      </c>
      <c r="H71" s="102">
        <f t="shared" si="44"/>
        <v>8834000</v>
      </c>
      <c r="I71" s="103">
        <f t="shared" si="44"/>
        <v>0</v>
      </c>
      <c r="J71" s="102">
        <f t="shared" si="44"/>
        <v>13954000</v>
      </c>
      <c r="K71" s="103">
        <f t="shared" si="44"/>
        <v>0</v>
      </c>
      <c r="L71" s="102">
        <f t="shared" si="44"/>
        <v>10317000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33105000</v>
      </c>
      <c r="Q71" s="103">
        <f>$I71      +$K71      +$M71      +$O71</f>
        <v>0</v>
      </c>
      <c r="R71" s="57">
        <f>IF(($J71      =0),0,((($L71      -$J71      )/$J71      )*100))</f>
        <v>-26.064210978930774</v>
      </c>
      <c r="S71" s="58">
        <f>IF(($K71      =0),0,((($M71      -$K71      )/$K71      )*100))</f>
        <v>0</v>
      </c>
      <c r="T71" s="57">
        <f>IF(($E69      =0),0,(($P69      /$E69      )*100))</f>
        <v>74.64150432900432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47531000</v>
      </c>
      <c r="C72" s="104">
        <f>SUM(C69:C70)</f>
        <v>-3179000</v>
      </c>
      <c r="D72" s="104"/>
      <c r="E72" s="104">
        <f>$B72      +$C72      +$D72</f>
        <v>44352000</v>
      </c>
      <c r="F72" s="105">
        <f t="shared" ref="F72:O72" si="45">SUM(F69:F70)</f>
        <v>44352000</v>
      </c>
      <c r="G72" s="106">
        <f t="shared" si="45"/>
        <v>44352000</v>
      </c>
      <c r="H72" s="105">
        <f t="shared" si="45"/>
        <v>8834000</v>
      </c>
      <c r="I72" s="106">
        <f t="shared" si="45"/>
        <v>0</v>
      </c>
      <c r="J72" s="105">
        <f t="shared" si="45"/>
        <v>13954000</v>
      </c>
      <c r="K72" s="106">
        <f t="shared" si="45"/>
        <v>0</v>
      </c>
      <c r="L72" s="105">
        <f t="shared" si="45"/>
        <v>10317000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33105000</v>
      </c>
      <c r="Q72" s="106">
        <f>$I72      +$K72      +$M72      +$O72</f>
        <v>0</v>
      </c>
      <c r="R72" s="61">
        <f>IF(($J72      =0),0,((($L72      -$J72      )/$J72      )*100))</f>
        <v>-26.064210978930774</v>
      </c>
      <c r="S72" s="62">
        <f>IF(($K72      =0),0,((($M72      -$K72      )/$K72      )*100))</f>
        <v>0</v>
      </c>
      <c r="T72" s="61">
        <f>IF(($E69      =0),0,(($P69      /$E69      )*100))</f>
        <v>74.64150432900432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123464000</v>
      </c>
      <c r="C73" s="104">
        <f>SUM(C9:C14,C17:C23,C26:C29,C32,C35:C39,C42:C52,C55:C58,C61:C65,C69:C70)</f>
        <v>-6438000</v>
      </c>
      <c r="D73" s="104"/>
      <c r="E73" s="104">
        <f>$B73      +$C73      +$D73</f>
        <v>117026000</v>
      </c>
      <c r="F73" s="105">
        <f t="shared" ref="F73:O73" si="46">SUM(F9:F14,F17:F23,F26:F29,F32,F35:F39,F42:F52,F55:F58,F61:F65,F69:F70)</f>
        <v>117026000</v>
      </c>
      <c r="G73" s="106">
        <f t="shared" si="46"/>
        <v>82065000</v>
      </c>
      <c r="H73" s="105">
        <f t="shared" si="46"/>
        <v>11350000</v>
      </c>
      <c r="I73" s="106">
        <f t="shared" si="46"/>
        <v>0</v>
      </c>
      <c r="J73" s="105">
        <f t="shared" si="46"/>
        <v>16674000</v>
      </c>
      <c r="K73" s="106">
        <f t="shared" si="46"/>
        <v>0</v>
      </c>
      <c r="L73" s="105">
        <f t="shared" si="46"/>
        <v>13351000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41375000</v>
      </c>
      <c r="Q73" s="106">
        <f>$I73      +$K73      +$M73      +$O73</f>
        <v>0</v>
      </c>
      <c r="R73" s="61">
        <f>IF(($J73      =0),0,((($L73      -$J73      )/$J73      )*100))</f>
        <v>-19.929231138299148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50.417352098945955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134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135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139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140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141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142</v>
      </c>
    </row>
    <row r="117" spans="1:23" x14ac:dyDescent="0.2">
      <c r="A117" s="29" t="s">
        <v>143</v>
      </c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147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5CWSEyjfT5Hoppv0HU+W0s7Q1Tp3qWVI1o/BPHoDzOwhw00Ne3tpcc/pu87auu9tKTbCNMdiFNK2RSzBrBA+LA==" saltValue="Wxq07CJ2qx4fW6ifhhlZa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130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148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96000</v>
      </c>
      <c r="I10" s="94">
        <v>136134</v>
      </c>
      <c r="J10" s="93">
        <v>134000</v>
      </c>
      <c r="K10" s="94">
        <v>143600</v>
      </c>
      <c r="L10" s="93">
        <v>318000</v>
      </c>
      <c r="M10" s="94">
        <v>1179161</v>
      </c>
      <c r="N10" s="93"/>
      <c r="O10" s="94"/>
      <c r="P10" s="93">
        <f t="shared" ref="P10:P15" si="1">$H10      +$J10      +$L10      +$N10</f>
        <v>548000</v>
      </c>
      <c r="Q10" s="94">
        <f t="shared" ref="Q10:Q15" si="2">$I10      +$K10      +$M10      +$O10</f>
        <v>1458895</v>
      </c>
      <c r="R10" s="48">
        <f t="shared" ref="R10:R15" si="3">IF(($J10      =0),0,((($L10      -$J10      )/$J10      )*100))</f>
        <v>137.31343283582089</v>
      </c>
      <c r="S10" s="49">
        <f t="shared" ref="S10:S15" si="4">IF(($K10      =0),0,((($M10      -$K10      )/$K10      )*100))</f>
        <v>721.14275766016704</v>
      </c>
      <c r="T10" s="48">
        <f t="shared" ref="T10:T14" si="5">IF(($E10      =0),0,(($P10      /$E10      )*100))</f>
        <v>17.677419354838712</v>
      </c>
      <c r="U10" s="50">
        <f t="shared" ref="U10:U14" si="6">IF(($E10      =0),0,(($Q10      /$E10      )*100))</f>
        <v>47.061129032258066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96000</v>
      </c>
      <c r="I15" s="97">
        <f t="shared" si="7"/>
        <v>136134</v>
      </c>
      <c r="J15" s="96">
        <f t="shared" si="7"/>
        <v>134000</v>
      </c>
      <c r="K15" s="97">
        <f t="shared" si="7"/>
        <v>143600</v>
      </c>
      <c r="L15" s="96">
        <f t="shared" si="7"/>
        <v>318000</v>
      </c>
      <c r="M15" s="97">
        <f t="shared" si="7"/>
        <v>1179161</v>
      </c>
      <c r="N15" s="96">
        <f t="shared" si="7"/>
        <v>0</v>
      </c>
      <c r="O15" s="97">
        <f t="shared" si="7"/>
        <v>0</v>
      </c>
      <c r="P15" s="96">
        <f t="shared" si="1"/>
        <v>548000</v>
      </c>
      <c r="Q15" s="97">
        <f t="shared" si="2"/>
        <v>1458895</v>
      </c>
      <c r="R15" s="52">
        <f t="shared" si="3"/>
        <v>137.31343283582089</v>
      </c>
      <c r="S15" s="53">
        <f t="shared" si="4"/>
        <v>721.14275766016704</v>
      </c>
      <c r="T15" s="52">
        <f>IF((SUM($E9:$E13))=0,0,(P15/(SUM($E9:$E13))*100))</f>
        <v>17.677419354838712</v>
      </c>
      <c r="U15" s="54">
        <f>IF((SUM($E9:$E13))=0,0,(Q15/(SUM($E9:$E13))*100))</f>
        <v>47.061129032258066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2154000</v>
      </c>
      <c r="C32" s="92"/>
      <c r="D32" s="92"/>
      <c r="E32" s="92">
        <f>$B32      +$C32      +$D32</f>
        <v>2154000</v>
      </c>
      <c r="F32" s="93">
        <v>2154000</v>
      </c>
      <c r="G32" s="94">
        <v>2154000</v>
      </c>
      <c r="H32" s="93"/>
      <c r="I32" s="94">
        <v>1117275</v>
      </c>
      <c r="J32" s="93"/>
      <c r="K32" s="94">
        <v>1036725</v>
      </c>
      <c r="L32" s="93">
        <v>81000</v>
      </c>
      <c r="M32" s="94"/>
      <c r="N32" s="93"/>
      <c r="O32" s="94"/>
      <c r="P32" s="93">
        <f>$H32      +$J32      +$L32      +$N32</f>
        <v>81000</v>
      </c>
      <c r="Q32" s="94">
        <f>$I32      +$K32      +$M32      +$O32</f>
        <v>2154000</v>
      </c>
      <c r="R32" s="48">
        <f>IF(($J32      =0),0,((($L32      -$J32      )/$J32      )*100))</f>
        <v>0</v>
      </c>
      <c r="S32" s="49">
        <f>IF(($K32      =0),0,((($M32      -$K32      )/$K32      )*100))</f>
        <v>-100</v>
      </c>
      <c r="T32" s="48">
        <f>IF(($E32      =0),0,(($P32      /$E32      )*100))</f>
        <v>3.7604456824512535</v>
      </c>
      <c r="U32" s="50">
        <f>IF(($E32      =0),0,(($Q32      /$E32      )*100))</f>
        <v>100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2154000</v>
      </c>
      <c r="C33" s="95">
        <f>C32</f>
        <v>0</v>
      </c>
      <c r="D33" s="95"/>
      <c r="E33" s="95">
        <f>$B33      +$C33      +$D33</f>
        <v>2154000</v>
      </c>
      <c r="F33" s="96">
        <f t="shared" ref="F33:O33" si="17">F32</f>
        <v>2154000</v>
      </c>
      <c r="G33" s="97">
        <f t="shared" si="17"/>
        <v>2154000</v>
      </c>
      <c r="H33" s="96">
        <f t="shared" si="17"/>
        <v>0</v>
      </c>
      <c r="I33" s="97">
        <f t="shared" si="17"/>
        <v>1117275</v>
      </c>
      <c r="J33" s="96">
        <f t="shared" si="17"/>
        <v>0</v>
      </c>
      <c r="K33" s="97">
        <f t="shared" si="17"/>
        <v>1036725</v>
      </c>
      <c r="L33" s="96">
        <f t="shared" si="17"/>
        <v>81000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81000</v>
      </c>
      <c r="Q33" s="97">
        <f>$I33      +$K33      +$M33      +$O33</f>
        <v>2154000</v>
      </c>
      <c r="R33" s="52">
        <f>IF(($J33      =0),0,((($L33      -$J33      )/$J33      )*100))</f>
        <v>0</v>
      </c>
      <c r="S33" s="53">
        <f>IF(($K33      =0),0,((($M33      -$K33      )/$K33      )*100))</f>
        <v>-100</v>
      </c>
      <c r="T33" s="52">
        <f>IF($E33   =0,0,($P33   /$E33   )*100)</f>
        <v>3.7604456824512535</v>
      </c>
      <c r="U33" s="54">
        <f>IF($E33   =0,0,($Q33   /$E33   )*100)</f>
        <v>100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30000000</v>
      </c>
      <c r="C35" s="92">
        <v>-25500000</v>
      </c>
      <c r="D35" s="92"/>
      <c r="E35" s="92">
        <f t="shared" ref="E35:E40" si="18">$B35      +$C35      +$D35</f>
        <v>4500000</v>
      </c>
      <c r="F35" s="93">
        <v>4500000</v>
      </c>
      <c r="G35" s="94">
        <v>4500000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38000</v>
      </c>
      <c r="C36" s="92">
        <v>-38000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30038000</v>
      </c>
      <c r="C40" s="95">
        <f>SUM(C35:C39)</f>
        <v>-25538000</v>
      </c>
      <c r="D40" s="95"/>
      <c r="E40" s="95">
        <f t="shared" si="18"/>
        <v>4500000</v>
      </c>
      <c r="F40" s="96">
        <f t="shared" ref="F40:O40" si="25">SUM(F35:F39)</f>
        <v>4500000</v>
      </c>
      <c r="G40" s="97">
        <f t="shared" si="25"/>
        <v>4500000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>
        <v>50000000</v>
      </c>
      <c r="C43" s="92">
        <v>-10000000</v>
      </c>
      <c r="D43" s="92"/>
      <c r="E43" s="92">
        <f t="shared" si="26"/>
        <v>40000000</v>
      </c>
      <c r="F43" s="93">
        <v>40000000</v>
      </c>
      <c r="G43" s="94">
        <v>40000000</v>
      </c>
      <c r="H43" s="93"/>
      <c r="I43" s="94"/>
      <c r="J43" s="93">
        <v>8180000</v>
      </c>
      <c r="K43" s="94">
        <v>7883079</v>
      </c>
      <c r="L43" s="93">
        <v>23133000</v>
      </c>
      <c r="M43" s="94">
        <v>20949858</v>
      </c>
      <c r="N43" s="93"/>
      <c r="O43" s="94"/>
      <c r="P43" s="93">
        <f t="shared" si="27"/>
        <v>31313000</v>
      </c>
      <c r="Q43" s="94">
        <f t="shared" si="28"/>
        <v>28832937</v>
      </c>
      <c r="R43" s="48">
        <f t="shared" si="29"/>
        <v>182.79951100244497</v>
      </c>
      <c r="S43" s="49">
        <f t="shared" si="30"/>
        <v>165.75730117635507</v>
      </c>
      <c r="T43" s="48">
        <f t="shared" si="31"/>
        <v>78.282499999999999</v>
      </c>
      <c r="U43" s="50">
        <f t="shared" si="32"/>
        <v>72.082342499999996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14021000</v>
      </c>
      <c r="C51" s="92">
        <v>4000000</v>
      </c>
      <c r="D51" s="92"/>
      <c r="E51" s="92">
        <f t="shared" si="26"/>
        <v>18021000</v>
      </c>
      <c r="F51" s="93">
        <v>18021000</v>
      </c>
      <c r="G51" s="94">
        <v>18021000</v>
      </c>
      <c r="H51" s="93">
        <v>847000</v>
      </c>
      <c r="I51" s="94">
        <v>847992</v>
      </c>
      <c r="J51" s="93">
        <v>3012000</v>
      </c>
      <c r="K51" s="94">
        <v>5539603</v>
      </c>
      <c r="L51" s="93">
        <v>3152000</v>
      </c>
      <c r="M51" s="94">
        <v>2374777</v>
      </c>
      <c r="N51" s="93"/>
      <c r="O51" s="94"/>
      <c r="P51" s="93">
        <f t="shared" si="27"/>
        <v>7011000</v>
      </c>
      <c r="Q51" s="94">
        <f t="shared" si="28"/>
        <v>8762372</v>
      </c>
      <c r="R51" s="48">
        <f t="shared" si="29"/>
        <v>4.6480743691899074</v>
      </c>
      <c r="S51" s="49">
        <f t="shared" si="30"/>
        <v>-57.130917143340419</v>
      </c>
      <c r="T51" s="48">
        <f t="shared" si="31"/>
        <v>38.904611286832029</v>
      </c>
      <c r="U51" s="50">
        <f t="shared" si="32"/>
        <v>48.623117474058041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64021000</v>
      </c>
      <c r="C53" s="95">
        <f>SUM(C42:C52)</f>
        <v>-6000000</v>
      </c>
      <c r="D53" s="95"/>
      <c r="E53" s="95">
        <f t="shared" si="26"/>
        <v>58021000</v>
      </c>
      <c r="F53" s="96">
        <f t="shared" ref="F53:O53" si="33">SUM(F42:F52)</f>
        <v>58021000</v>
      </c>
      <c r="G53" s="97">
        <f t="shared" si="33"/>
        <v>58021000</v>
      </c>
      <c r="H53" s="96">
        <f t="shared" si="33"/>
        <v>847000</v>
      </c>
      <c r="I53" s="97">
        <f t="shared" si="33"/>
        <v>847992</v>
      </c>
      <c r="J53" s="96">
        <f t="shared" si="33"/>
        <v>11192000</v>
      </c>
      <c r="K53" s="97">
        <f t="shared" si="33"/>
        <v>13422682</v>
      </c>
      <c r="L53" s="96">
        <f t="shared" si="33"/>
        <v>26285000</v>
      </c>
      <c r="M53" s="97">
        <f t="shared" si="33"/>
        <v>23324635</v>
      </c>
      <c r="N53" s="96">
        <f t="shared" si="33"/>
        <v>0</v>
      </c>
      <c r="O53" s="97">
        <f t="shared" si="33"/>
        <v>0</v>
      </c>
      <c r="P53" s="96">
        <f t="shared" si="27"/>
        <v>38324000</v>
      </c>
      <c r="Q53" s="97">
        <f t="shared" si="28"/>
        <v>37595309</v>
      </c>
      <c r="R53" s="52">
        <f t="shared" si="29"/>
        <v>134.85525375268048</v>
      </c>
      <c r="S53" s="53">
        <f t="shared" si="30"/>
        <v>73.770301643144037</v>
      </c>
      <c r="T53" s="52">
        <f>IF((+$E43+$E45+$E47+$E48+$E51) =0,0,(P53   /(+$E43+$E45+$E47+$E48+$E51) )*100)</f>
        <v>66.051946708950197</v>
      </c>
      <c r="U53" s="54">
        <f>IF((+$E43+$E45+$E47+$E48+$E51) =0,0,(Q53   /(+$E43+$E45+$E47+$E48+$E51) )*100)</f>
        <v>64.796037641543577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99313000</v>
      </c>
      <c r="C67" s="104">
        <f>SUM(C9:C14,C17:C23,C26:C29,C32,C35:C39,C42:C52,C55:C58,C61:C65)</f>
        <v>-31538000</v>
      </c>
      <c r="D67" s="104"/>
      <c r="E67" s="104">
        <f t="shared" si="35"/>
        <v>67775000</v>
      </c>
      <c r="F67" s="105">
        <f t="shared" ref="F67:O67" si="43">SUM(F9:F14,F17:F23,F26:F29,F32,F35:F39,F42:F52,F55:F58,F61:F65)</f>
        <v>67775000</v>
      </c>
      <c r="G67" s="106">
        <f t="shared" si="43"/>
        <v>67775000</v>
      </c>
      <c r="H67" s="105">
        <f t="shared" si="43"/>
        <v>943000</v>
      </c>
      <c r="I67" s="106">
        <f t="shared" si="43"/>
        <v>2101401</v>
      </c>
      <c r="J67" s="105">
        <f t="shared" si="43"/>
        <v>11326000</v>
      </c>
      <c r="K67" s="106">
        <f t="shared" si="43"/>
        <v>14603007</v>
      </c>
      <c r="L67" s="105">
        <f t="shared" si="43"/>
        <v>26684000</v>
      </c>
      <c r="M67" s="106">
        <f t="shared" si="43"/>
        <v>24503796</v>
      </c>
      <c r="N67" s="105">
        <f t="shared" si="43"/>
        <v>0</v>
      </c>
      <c r="O67" s="106">
        <f t="shared" si="43"/>
        <v>0</v>
      </c>
      <c r="P67" s="105">
        <f t="shared" si="36"/>
        <v>38953000</v>
      </c>
      <c r="Q67" s="106">
        <f t="shared" si="37"/>
        <v>41208204</v>
      </c>
      <c r="R67" s="61">
        <f t="shared" si="38"/>
        <v>135.59950556242276</v>
      </c>
      <c r="S67" s="62">
        <f t="shared" si="39"/>
        <v>67.799659344133715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57.473994835853922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60.801481372187382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49699000</v>
      </c>
      <c r="C69" s="92">
        <v>-12773000</v>
      </c>
      <c r="D69" s="92"/>
      <c r="E69" s="92">
        <f>$B69      +$C69      +$D69</f>
        <v>36926000</v>
      </c>
      <c r="F69" s="93">
        <v>36926000</v>
      </c>
      <c r="G69" s="94">
        <v>36926000</v>
      </c>
      <c r="H69" s="93">
        <v>399000</v>
      </c>
      <c r="I69" s="94"/>
      <c r="J69" s="93">
        <v>8702000</v>
      </c>
      <c r="K69" s="94">
        <v>11090215</v>
      </c>
      <c r="L69" s="93">
        <v>3027000</v>
      </c>
      <c r="M69" s="94">
        <v>3774967</v>
      </c>
      <c r="N69" s="93"/>
      <c r="O69" s="94"/>
      <c r="P69" s="93">
        <f>$H69      +$J69      +$L69      +$N69</f>
        <v>12128000</v>
      </c>
      <c r="Q69" s="94">
        <f>$I69      +$K69      +$M69      +$O69</f>
        <v>14865182</v>
      </c>
      <c r="R69" s="48">
        <f>IF(($J69      =0),0,((($L69      -$J69      )/$J69      )*100))</f>
        <v>-65.214893128016556</v>
      </c>
      <c r="S69" s="49">
        <f>IF(($K69      =0),0,((($M69      -$K69      )/$K69      )*100))</f>
        <v>-65.961282085153442</v>
      </c>
      <c r="T69" s="48">
        <f>IF(($E69      =0),0,(($P69      /$E69      )*100))</f>
        <v>32.844066511401181</v>
      </c>
      <c r="U69" s="50">
        <f>IF(($E69      =0),0,(($Q69      /$E69      )*100))</f>
        <v>40.256680929426416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49699000</v>
      </c>
      <c r="C71" s="101">
        <f>SUM(C69:C70)</f>
        <v>-12773000</v>
      </c>
      <c r="D71" s="101"/>
      <c r="E71" s="101">
        <f>$B71      +$C71      +$D71</f>
        <v>36926000</v>
      </c>
      <c r="F71" s="102">
        <f t="shared" ref="F71:O71" si="44">SUM(F69:F70)</f>
        <v>36926000</v>
      </c>
      <c r="G71" s="103">
        <f t="shared" si="44"/>
        <v>36926000</v>
      </c>
      <c r="H71" s="102">
        <f t="shared" si="44"/>
        <v>399000</v>
      </c>
      <c r="I71" s="103">
        <f t="shared" si="44"/>
        <v>0</v>
      </c>
      <c r="J71" s="102">
        <f t="shared" si="44"/>
        <v>8702000</v>
      </c>
      <c r="K71" s="103">
        <f t="shared" si="44"/>
        <v>11090215</v>
      </c>
      <c r="L71" s="102">
        <f t="shared" si="44"/>
        <v>3027000</v>
      </c>
      <c r="M71" s="103">
        <f t="shared" si="44"/>
        <v>3774967</v>
      </c>
      <c r="N71" s="102">
        <f t="shared" si="44"/>
        <v>0</v>
      </c>
      <c r="O71" s="103">
        <f t="shared" si="44"/>
        <v>0</v>
      </c>
      <c r="P71" s="102">
        <f>$H71      +$J71      +$L71      +$N71</f>
        <v>12128000</v>
      </c>
      <c r="Q71" s="103">
        <f>$I71      +$K71      +$M71      +$O71</f>
        <v>14865182</v>
      </c>
      <c r="R71" s="57">
        <f>IF(($J71      =0),0,((($L71      -$J71      )/$J71      )*100))</f>
        <v>-65.214893128016556</v>
      </c>
      <c r="S71" s="58">
        <f>IF(($K71      =0),0,((($M71      -$K71      )/$K71      )*100))</f>
        <v>-65.961282085153442</v>
      </c>
      <c r="T71" s="57">
        <f>IF(($E69      =0),0,(($P69      /$E69      )*100))</f>
        <v>32.844066511401181</v>
      </c>
      <c r="U71" s="59">
        <f>IF($E69   =0,0,($Q69   /$E69 )*100)</f>
        <v>40.256680929426416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49699000</v>
      </c>
      <c r="C72" s="104">
        <f>SUM(C69:C70)</f>
        <v>-12773000</v>
      </c>
      <c r="D72" s="104"/>
      <c r="E72" s="104">
        <f>$B72      +$C72      +$D72</f>
        <v>36926000</v>
      </c>
      <c r="F72" s="105">
        <f t="shared" ref="F72:O72" si="45">SUM(F69:F70)</f>
        <v>36926000</v>
      </c>
      <c r="G72" s="106">
        <f t="shared" si="45"/>
        <v>36926000</v>
      </c>
      <c r="H72" s="105">
        <f t="shared" si="45"/>
        <v>399000</v>
      </c>
      <c r="I72" s="106">
        <f t="shared" si="45"/>
        <v>0</v>
      </c>
      <c r="J72" s="105">
        <f t="shared" si="45"/>
        <v>8702000</v>
      </c>
      <c r="K72" s="106">
        <f t="shared" si="45"/>
        <v>11090215</v>
      </c>
      <c r="L72" s="105">
        <f t="shared" si="45"/>
        <v>3027000</v>
      </c>
      <c r="M72" s="106">
        <f t="shared" si="45"/>
        <v>3774967</v>
      </c>
      <c r="N72" s="105">
        <f t="shared" si="45"/>
        <v>0</v>
      </c>
      <c r="O72" s="106">
        <f t="shared" si="45"/>
        <v>0</v>
      </c>
      <c r="P72" s="105">
        <f>$H72      +$J72      +$L72      +$N72</f>
        <v>12128000</v>
      </c>
      <c r="Q72" s="106">
        <f>$I72      +$K72      +$M72      +$O72</f>
        <v>14865182</v>
      </c>
      <c r="R72" s="61">
        <f>IF(($J72      =0),0,((($L72      -$J72      )/$J72      )*100))</f>
        <v>-65.214893128016556</v>
      </c>
      <c r="S72" s="62">
        <f>IF(($K72      =0),0,((($M72      -$K72      )/$K72      )*100))</f>
        <v>-65.961282085153442</v>
      </c>
      <c r="T72" s="61">
        <f>IF(($E69      =0),0,(($P69      /$E69      )*100))</f>
        <v>32.844066511401181</v>
      </c>
      <c r="U72" s="65">
        <f>IF($E69   =0,0,($Q69   /$E69 )*100)</f>
        <v>40.256680929426416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149012000</v>
      </c>
      <c r="C73" s="104">
        <f>SUM(C9:C14,C17:C23,C26:C29,C32,C35:C39,C42:C52,C55:C58,C61:C65,C69:C70)</f>
        <v>-44311000</v>
      </c>
      <c r="D73" s="104"/>
      <c r="E73" s="104">
        <f>$B73      +$C73      +$D73</f>
        <v>104701000</v>
      </c>
      <c r="F73" s="105">
        <f t="shared" ref="F73:O73" si="46">SUM(F9:F14,F17:F23,F26:F29,F32,F35:F39,F42:F52,F55:F58,F61:F65,F69:F70)</f>
        <v>104701000</v>
      </c>
      <c r="G73" s="106">
        <f t="shared" si="46"/>
        <v>104701000</v>
      </c>
      <c r="H73" s="105">
        <f t="shared" si="46"/>
        <v>1342000</v>
      </c>
      <c r="I73" s="106">
        <f t="shared" si="46"/>
        <v>2101401</v>
      </c>
      <c r="J73" s="105">
        <f t="shared" si="46"/>
        <v>20028000</v>
      </c>
      <c r="K73" s="106">
        <f t="shared" si="46"/>
        <v>25693222</v>
      </c>
      <c r="L73" s="105">
        <f t="shared" si="46"/>
        <v>29711000</v>
      </c>
      <c r="M73" s="106">
        <f t="shared" si="46"/>
        <v>28278763</v>
      </c>
      <c r="N73" s="105">
        <f t="shared" si="46"/>
        <v>0</v>
      </c>
      <c r="O73" s="106">
        <f t="shared" si="46"/>
        <v>0</v>
      </c>
      <c r="P73" s="105">
        <f>$H73      +$J73      +$L73      +$N73</f>
        <v>51081000</v>
      </c>
      <c r="Q73" s="106">
        <f>$I73      +$K73      +$M73      +$O73</f>
        <v>56073386</v>
      </c>
      <c r="R73" s="61">
        <f>IF(($J73      =0),0,((($L73      -$J73      )/$J73      )*100))</f>
        <v>48.34731376073497</v>
      </c>
      <c r="S73" s="62">
        <f>IF(($K73      =0),0,((($M73      -$K73      )/$K73      )*100))</f>
        <v>10.063124819456275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48.787499641837236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53.55573108184258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134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135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139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140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141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142</v>
      </c>
    </row>
    <row r="117" spans="1:23" x14ac:dyDescent="0.2">
      <c r="A117" s="29" t="s">
        <v>143</v>
      </c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147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M6GL4Pu0CnHkW50p7iEhhTsTtgTv/D/hKht/XlulftgcMhUE7CR/CsBX7yN0eXSz1w/uxk1NkPbw5gwPwyuJ+w==" saltValue="qRZrjSb/5lEi3Q66pXs5Xg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131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148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2750000</v>
      </c>
      <c r="C10" s="92"/>
      <c r="D10" s="92"/>
      <c r="E10" s="92">
        <f t="shared" ref="E10:E15" si="0">$B10      +$C10      +$D10</f>
        <v>2750000</v>
      </c>
      <c r="F10" s="93">
        <v>2750000</v>
      </c>
      <c r="G10" s="94">
        <v>2750000</v>
      </c>
      <c r="H10" s="93">
        <v>18000</v>
      </c>
      <c r="I10" s="94"/>
      <c r="J10" s="93">
        <v>626000</v>
      </c>
      <c r="K10" s="94">
        <v>55726</v>
      </c>
      <c r="L10" s="93">
        <v>54000</v>
      </c>
      <c r="M10" s="94">
        <v>70905</v>
      </c>
      <c r="N10" s="93"/>
      <c r="O10" s="94"/>
      <c r="P10" s="93">
        <f t="shared" ref="P10:P15" si="1">$H10      +$J10      +$L10      +$N10</f>
        <v>698000</v>
      </c>
      <c r="Q10" s="94">
        <f t="shared" ref="Q10:Q15" si="2">$I10      +$K10      +$M10      +$O10</f>
        <v>126631</v>
      </c>
      <c r="R10" s="48">
        <f t="shared" ref="R10:R15" si="3">IF(($J10      =0),0,((($L10      -$J10      )/$J10      )*100))</f>
        <v>-91.373801916932905</v>
      </c>
      <c r="S10" s="49">
        <f t="shared" ref="S10:S15" si="4">IF(($K10      =0),0,((($M10      -$K10      )/$K10      )*100))</f>
        <v>27.238631877400138</v>
      </c>
      <c r="T10" s="48">
        <f t="shared" ref="T10:T14" si="5">IF(($E10      =0),0,(($P10      /$E10      )*100))</f>
        <v>25.381818181818183</v>
      </c>
      <c r="U10" s="50">
        <f t="shared" ref="U10:U14" si="6">IF(($E10      =0),0,(($Q10      /$E10      )*100))</f>
        <v>4.6047636363636366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>
        <v>100000</v>
      </c>
      <c r="C14" s="92">
        <v>-100000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2850000</v>
      </c>
      <c r="C15" s="95">
        <f>SUM(C9:C14)</f>
        <v>-100000</v>
      </c>
      <c r="D15" s="95"/>
      <c r="E15" s="95">
        <f t="shared" si="0"/>
        <v>2750000</v>
      </c>
      <c r="F15" s="96">
        <f t="shared" ref="F15:O15" si="7">SUM(F9:F14)</f>
        <v>2750000</v>
      </c>
      <c r="G15" s="97">
        <f t="shared" si="7"/>
        <v>2750000</v>
      </c>
      <c r="H15" s="96">
        <f t="shared" si="7"/>
        <v>18000</v>
      </c>
      <c r="I15" s="97">
        <f t="shared" si="7"/>
        <v>0</v>
      </c>
      <c r="J15" s="96">
        <f t="shared" si="7"/>
        <v>626000</v>
      </c>
      <c r="K15" s="97">
        <f t="shared" si="7"/>
        <v>55726</v>
      </c>
      <c r="L15" s="96">
        <f t="shared" si="7"/>
        <v>54000</v>
      </c>
      <c r="M15" s="97">
        <f t="shared" si="7"/>
        <v>70905</v>
      </c>
      <c r="N15" s="96">
        <f t="shared" si="7"/>
        <v>0</v>
      </c>
      <c r="O15" s="97">
        <f t="shared" si="7"/>
        <v>0</v>
      </c>
      <c r="P15" s="96">
        <f t="shared" si="1"/>
        <v>698000</v>
      </c>
      <c r="Q15" s="97">
        <f t="shared" si="2"/>
        <v>126631</v>
      </c>
      <c r="R15" s="52">
        <f t="shared" si="3"/>
        <v>-91.373801916932905</v>
      </c>
      <c r="S15" s="53">
        <f t="shared" si="4"/>
        <v>27.238631877400138</v>
      </c>
      <c r="T15" s="52">
        <f>IF((SUM($E9:$E13))=0,0,(P15/(SUM($E9:$E13))*100))</f>
        <v>25.381818181818183</v>
      </c>
      <c r="U15" s="54">
        <f>IF((SUM($E9:$E13))=0,0,(Q15/(SUM($E9:$E13))*100))</f>
        <v>4.6047636363636366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>
        <v>1000000</v>
      </c>
      <c r="D20" s="92"/>
      <c r="E20" s="92">
        <f t="shared" si="8"/>
        <v>1000000</v>
      </c>
      <c r="F20" s="93">
        <v>1000000</v>
      </c>
      <c r="G20" s="94">
        <v>1000000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1000000</v>
      </c>
      <c r="D24" s="95"/>
      <c r="E24" s="95">
        <f t="shared" si="8"/>
        <v>1000000</v>
      </c>
      <c r="F24" s="96">
        <f t="shared" ref="F24:O24" si="15">SUM(F17:F23)</f>
        <v>1000000</v>
      </c>
      <c r="G24" s="97">
        <f t="shared" si="15"/>
        <v>1000000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950000</v>
      </c>
      <c r="H32" s="93">
        <v>185000</v>
      </c>
      <c r="I32" s="94"/>
      <c r="J32" s="93">
        <v>52000</v>
      </c>
      <c r="K32" s="94">
        <v>236884</v>
      </c>
      <c r="L32" s="93">
        <v>215000</v>
      </c>
      <c r="M32" s="94">
        <v>274645</v>
      </c>
      <c r="N32" s="93"/>
      <c r="O32" s="94"/>
      <c r="P32" s="93">
        <f>$H32      +$J32      +$L32      +$N32</f>
        <v>452000</v>
      </c>
      <c r="Q32" s="94">
        <f>$I32      +$K32      +$M32      +$O32</f>
        <v>511529</v>
      </c>
      <c r="R32" s="48">
        <f>IF(($J32      =0),0,((($L32      -$J32      )/$J32      )*100))</f>
        <v>313.46153846153845</v>
      </c>
      <c r="S32" s="49">
        <f>IF(($K32      =0),0,((($M32      -$K32      )/$K32      )*100))</f>
        <v>15.940713598216849</v>
      </c>
      <c r="T32" s="48">
        <f>IF(($E32      =0),0,(($P32      /$E32      )*100))</f>
        <v>47.578947368421055</v>
      </c>
      <c r="U32" s="50">
        <f>IF(($E32      =0),0,(($Q32      /$E32      )*100))</f>
        <v>53.845157894736836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950000</v>
      </c>
      <c r="H33" s="96">
        <f t="shared" si="17"/>
        <v>185000</v>
      </c>
      <c r="I33" s="97">
        <f t="shared" si="17"/>
        <v>0</v>
      </c>
      <c r="J33" s="96">
        <f t="shared" si="17"/>
        <v>52000</v>
      </c>
      <c r="K33" s="97">
        <f t="shared" si="17"/>
        <v>236884</v>
      </c>
      <c r="L33" s="96">
        <f t="shared" si="17"/>
        <v>215000</v>
      </c>
      <c r="M33" s="97">
        <f t="shared" si="17"/>
        <v>274645</v>
      </c>
      <c r="N33" s="96">
        <f t="shared" si="17"/>
        <v>0</v>
      </c>
      <c r="O33" s="97">
        <f t="shared" si="17"/>
        <v>0</v>
      </c>
      <c r="P33" s="96">
        <f>$H33      +$J33      +$L33      +$N33</f>
        <v>452000</v>
      </c>
      <c r="Q33" s="97">
        <f>$I33      +$K33      +$M33      +$O33</f>
        <v>511529</v>
      </c>
      <c r="R33" s="52">
        <f>IF(($J33      =0),0,((($L33      -$J33      )/$J33      )*100))</f>
        <v>313.46153846153845</v>
      </c>
      <c r="S33" s="53">
        <f>IF(($K33      =0),0,((($M33      -$K33      )/$K33      )*100))</f>
        <v>15.940713598216849</v>
      </c>
      <c r="T33" s="52">
        <f>IF($E33   =0,0,($P33   /$E33   )*100)</f>
        <v>47.578947368421055</v>
      </c>
      <c r="U33" s="54">
        <f>IF($E33   =0,0,($Q33   /$E33   )*100)</f>
        <v>53.845157894736836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29780000</v>
      </c>
      <c r="C35" s="92"/>
      <c r="D35" s="92"/>
      <c r="E35" s="92">
        <f t="shared" ref="E35:E40" si="18">$B35      +$C35      +$D35</f>
        <v>29780000</v>
      </c>
      <c r="F35" s="93">
        <v>29780000</v>
      </c>
      <c r="G35" s="94">
        <v>29780000</v>
      </c>
      <c r="H35" s="93"/>
      <c r="I35" s="94"/>
      <c r="J35" s="93">
        <v>9001000</v>
      </c>
      <c r="K35" s="94">
        <v>1491169</v>
      </c>
      <c r="L35" s="93"/>
      <c r="M35" s="94">
        <v>9379341</v>
      </c>
      <c r="N35" s="93"/>
      <c r="O35" s="94"/>
      <c r="P35" s="93">
        <f t="shared" ref="P35:P40" si="19">$H35      +$J35      +$L35      +$N35</f>
        <v>9001000</v>
      </c>
      <c r="Q35" s="94">
        <f t="shared" ref="Q35:Q40" si="20">$I35      +$K35      +$M35      +$O35</f>
        <v>10870510</v>
      </c>
      <c r="R35" s="48">
        <f t="shared" ref="R35:R40" si="21">IF(($J35      =0),0,((($L35      -$J35      )/$J35      )*100))</f>
        <v>-100</v>
      </c>
      <c r="S35" s="49">
        <f t="shared" ref="S35:S40" si="22">IF(($K35      =0),0,((($M35      -$K35      )/$K35      )*100))</f>
        <v>528.99248844363046</v>
      </c>
      <c r="T35" s="48">
        <f t="shared" ref="T35:T39" si="23">IF(($E35      =0),0,(($P35      /$E35      )*100))</f>
        <v>30.224983210208194</v>
      </c>
      <c r="U35" s="50">
        <f t="shared" ref="U35:U39" si="24">IF(($E35      =0),0,(($Q35      /$E35      )*100))</f>
        <v>36.502719946272663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1418000</v>
      </c>
      <c r="C36" s="92">
        <v>548000</v>
      </c>
      <c r="D36" s="92"/>
      <c r="E36" s="92">
        <f t="shared" si="18"/>
        <v>1966000</v>
      </c>
      <c r="F36" s="93">
        <v>1966000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31198000</v>
      </c>
      <c r="C40" s="95">
        <f>SUM(C35:C39)</f>
        <v>548000</v>
      </c>
      <c r="D40" s="95"/>
      <c r="E40" s="95">
        <f t="shared" si="18"/>
        <v>31746000</v>
      </c>
      <c r="F40" s="96">
        <f t="shared" ref="F40:O40" si="25">SUM(F35:F39)</f>
        <v>31746000</v>
      </c>
      <c r="G40" s="97">
        <f t="shared" si="25"/>
        <v>29780000</v>
      </c>
      <c r="H40" s="96">
        <f t="shared" si="25"/>
        <v>0</v>
      </c>
      <c r="I40" s="97">
        <f t="shared" si="25"/>
        <v>0</v>
      </c>
      <c r="J40" s="96">
        <f t="shared" si="25"/>
        <v>9001000</v>
      </c>
      <c r="K40" s="97">
        <f t="shared" si="25"/>
        <v>1491169</v>
      </c>
      <c r="L40" s="96">
        <f t="shared" si="25"/>
        <v>0</v>
      </c>
      <c r="M40" s="97">
        <f t="shared" si="25"/>
        <v>9379341</v>
      </c>
      <c r="N40" s="96">
        <f t="shared" si="25"/>
        <v>0</v>
      </c>
      <c r="O40" s="97">
        <f t="shared" si="25"/>
        <v>0</v>
      </c>
      <c r="P40" s="96">
        <f t="shared" si="19"/>
        <v>9001000</v>
      </c>
      <c r="Q40" s="97">
        <f t="shared" si="20"/>
        <v>10870510</v>
      </c>
      <c r="R40" s="52">
        <f t="shared" si="21"/>
        <v>-100</v>
      </c>
      <c r="S40" s="53">
        <f t="shared" si="22"/>
        <v>528.99248844363046</v>
      </c>
      <c r="T40" s="52">
        <f>IF((+$E35+$E38) =0,0,(P40   /(+$E35+$E38) )*100)</f>
        <v>30.224983210208194</v>
      </c>
      <c r="U40" s="54">
        <f>IF((+$E35+$E38) =0,0,(Q40   /(+$E35+$E38) )*100)</f>
        <v>36.502719946272663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>
        <v>9000000</v>
      </c>
      <c r="C44" s="92"/>
      <c r="D44" s="92"/>
      <c r="E44" s="92">
        <f t="shared" si="26"/>
        <v>9000000</v>
      </c>
      <c r="F44" s="93">
        <v>9000000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20617000</v>
      </c>
      <c r="C51" s="92">
        <v>-5000000</v>
      </c>
      <c r="D51" s="92"/>
      <c r="E51" s="92">
        <f t="shared" si="26"/>
        <v>15617000</v>
      </c>
      <c r="F51" s="93">
        <v>15617000</v>
      </c>
      <c r="G51" s="94">
        <v>15617000</v>
      </c>
      <c r="H51" s="93">
        <v>760000</v>
      </c>
      <c r="I51" s="94">
        <v>760780</v>
      </c>
      <c r="J51" s="93">
        <v>4240000</v>
      </c>
      <c r="K51" s="94"/>
      <c r="L51" s="93">
        <v>1356000</v>
      </c>
      <c r="M51" s="94">
        <v>5595917</v>
      </c>
      <c r="N51" s="93"/>
      <c r="O51" s="94"/>
      <c r="P51" s="93">
        <f t="shared" si="27"/>
        <v>6356000</v>
      </c>
      <c r="Q51" s="94">
        <f t="shared" si="28"/>
        <v>6356697</v>
      </c>
      <c r="R51" s="48">
        <f t="shared" si="29"/>
        <v>-68.018867924528308</v>
      </c>
      <c r="S51" s="49">
        <f t="shared" si="30"/>
        <v>0</v>
      </c>
      <c r="T51" s="48">
        <f t="shared" si="31"/>
        <v>40.699238009861048</v>
      </c>
      <c r="U51" s="50">
        <f t="shared" si="32"/>
        <v>40.703701094960621</v>
      </c>
      <c r="V51" s="93">
        <v>1722000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29617000</v>
      </c>
      <c r="C53" s="95">
        <f>SUM(C42:C52)</f>
        <v>-5000000</v>
      </c>
      <c r="D53" s="95"/>
      <c r="E53" s="95">
        <f t="shared" si="26"/>
        <v>24617000</v>
      </c>
      <c r="F53" s="96">
        <f t="shared" ref="F53:O53" si="33">SUM(F42:F52)</f>
        <v>24617000</v>
      </c>
      <c r="G53" s="97">
        <f t="shared" si="33"/>
        <v>15617000</v>
      </c>
      <c r="H53" s="96">
        <f t="shared" si="33"/>
        <v>760000</v>
      </c>
      <c r="I53" s="97">
        <f t="shared" si="33"/>
        <v>760780</v>
      </c>
      <c r="J53" s="96">
        <f t="shared" si="33"/>
        <v>4240000</v>
      </c>
      <c r="K53" s="97">
        <f t="shared" si="33"/>
        <v>0</v>
      </c>
      <c r="L53" s="96">
        <f t="shared" si="33"/>
        <v>1356000</v>
      </c>
      <c r="M53" s="97">
        <f t="shared" si="33"/>
        <v>5595917</v>
      </c>
      <c r="N53" s="96">
        <f t="shared" si="33"/>
        <v>0</v>
      </c>
      <c r="O53" s="97">
        <f t="shared" si="33"/>
        <v>0</v>
      </c>
      <c r="P53" s="96">
        <f t="shared" si="27"/>
        <v>6356000</v>
      </c>
      <c r="Q53" s="97">
        <f t="shared" si="28"/>
        <v>6356697</v>
      </c>
      <c r="R53" s="52">
        <f t="shared" si="29"/>
        <v>-68.018867924528308</v>
      </c>
      <c r="S53" s="53">
        <f t="shared" si="30"/>
        <v>0</v>
      </c>
      <c r="T53" s="52">
        <f>IF((+$E43+$E45+$E47+$E48+$E51) =0,0,(P53   /(+$E43+$E45+$E47+$E48+$E51) )*100)</f>
        <v>40.699238009861048</v>
      </c>
      <c r="U53" s="54">
        <f>IF((+$E43+$E45+$E47+$E48+$E51) =0,0,(Q53   /(+$E43+$E45+$E47+$E48+$E51) )*100)</f>
        <v>40.703701094960621</v>
      </c>
      <c r="V53" s="96">
        <f>SUM(V42:V52)</f>
        <v>1722000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64615000</v>
      </c>
      <c r="C67" s="104">
        <f>SUM(C9:C14,C17:C23,C26:C29,C32,C35:C39,C42:C52,C55:C58,C61:C65)</f>
        <v>-3552000</v>
      </c>
      <c r="D67" s="104"/>
      <c r="E67" s="104">
        <f t="shared" si="35"/>
        <v>61063000</v>
      </c>
      <c r="F67" s="105">
        <f t="shared" ref="F67:O67" si="43">SUM(F9:F14,F17:F23,F26:F29,F32,F35:F39,F42:F52,F55:F58,F61:F65)</f>
        <v>61063000</v>
      </c>
      <c r="G67" s="106">
        <f t="shared" si="43"/>
        <v>50097000</v>
      </c>
      <c r="H67" s="105">
        <f t="shared" si="43"/>
        <v>963000</v>
      </c>
      <c r="I67" s="106">
        <f t="shared" si="43"/>
        <v>760780</v>
      </c>
      <c r="J67" s="105">
        <f t="shared" si="43"/>
        <v>13919000</v>
      </c>
      <c r="K67" s="106">
        <f t="shared" si="43"/>
        <v>1783779</v>
      </c>
      <c r="L67" s="105">
        <f t="shared" si="43"/>
        <v>1625000</v>
      </c>
      <c r="M67" s="106">
        <f t="shared" si="43"/>
        <v>15320808</v>
      </c>
      <c r="N67" s="105">
        <f t="shared" si="43"/>
        <v>0</v>
      </c>
      <c r="O67" s="106">
        <f t="shared" si="43"/>
        <v>0</v>
      </c>
      <c r="P67" s="105">
        <f t="shared" si="36"/>
        <v>16507000</v>
      </c>
      <c r="Q67" s="106">
        <f t="shared" si="37"/>
        <v>17865367</v>
      </c>
      <c r="R67" s="61">
        <f t="shared" si="38"/>
        <v>-88.325310726345279</v>
      </c>
      <c r="S67" s="62">
        <f t="shared" si="39"/>
        <v>758.89608522131948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32.950076850909241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35.661550591851807</v>
      </c>
      <c r="V67" s="105">
        <f>SUM(V9:V14,V17:V23,V26:V29,V32,V35:V39,V42:V52,V55:V58,V61:V65)</f>
        <v>1722000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52940000</v>
      </c>
      <c r="C69" s="92">
        <v>-3541000</v>
      </c>
      <c r="D69" s="92"/>
      <c r="E69" s="92">
        <f>$B69      +$C69      +$D69</f>
        <v>49399000</v>
      </c>
      <c r="F69" s="93">
        <v>49399000</v>
      </c>
      <c r="G69" s="94">
        <v>49399000</v>
      </c>
      <c r="H69" s="93">
        <v>5284000</v>
      </c>
      <c r="I69" s="94">
        <v>6574627</v>
      </c>
      <c r="J69" s="93">
        <v>16379000</v>
      </c>
      <c r="K69" s="94">
        <v>5035986</v>
      </c>
      <c r="L69" s="93">
        <v>8140000</v>
      </c>
      <c r="M69" s="94">
        <v>15891875</v>
      </c>
      <c r="N69" s="93"/>
      <c r="O69" s="94"/>
      <c r="P69" s="93">
        <f>$H69      +$J69      +$L69      +$N69</f>
        <v>29803000</v>
      </c>
      <c r="Q69" s="94">
        <f>$I69      +$K69      +$M69      +$O69</f>
        <v>27502488</v>
      </c>
      <c r="R69" s="48">
        <f>IF(($J69      =0),0,((($L69      -$J69      )/$J69      )*100))</f>
        <v>-50.30221625251847</v>
      </c>
      <c r="S69" s="49">
        <f>IF(($K69      =0),0,((($M69      -$K69      )/$K69      )*100))</f>
        <v>215.56630618115301</v>
      </c>
      <c r="T69" s="48">
        <f>IF(($E69      =0),0,(($P69      /$E69      )*100))</f>
        <v>60.331180793133463</v>
      </c>
      <c r="U69" s="50">
        <f>IF(($E69      =0),0,(($Q69      /$E69      )*100))</f>
        <v>55.674179639263954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52940000</v>
      </c>
      <c r="C71" s="101">
        <f>SUM(C69:C70)</f>
        <v>-3541000</v>
      </c>
      <c r="D71" s="101"/>
      <c r="E71" s="101">
        <f>$B71      +$C71      +$D71</f>
        <v>49399000</v>
      </c>
      <c r="F71" s="102">
        <f t="shared" ref="F71:O71" si="44">SUM(F69:F70)</f>
        <v>49399000</v>
      </c>
      <c r="G71" s="103">
        <f t="shared" si="44"/>
        <v>49399000</v>
      </c>
      <c r="H71" s="102">
        <f t="shared" si="44"/>
        <v>5284000</v>
      </c>
      <c r="I71" s="103">
        <f t="shared" si="44"/>
        <v>6574627</v>
      </c>
      <c r="J71" s="102">
        <f t="shared" si="44"/>
        <v>16379000</v>
      </c>
      <c r="K71" s="103">
        <f t="shared" si="44"/>
        <v>5035986</v>
      </c>
      <c r="L71" s="102">
        <f t="shared" si="44"/>
        <v>8140000</v>
      </c>
      <c r="M71" s="103">
        <f t="shared" si="44"/>
        <v>15891875</v>
      </c>
      <c r="N71" s="102">
        <f t="shared" si="44"/>
        <v>0</v>
      </c>
      <c r="O71" s="103">
        <f t="shared" si="44"/>
        <v>0</v>
      </c>
      <c r="P71" s="102">
        <f>$H71      +$J71      +$L71      +$N71</f>
        <v>29803000</v>
      </c>
      <c r="Q71" s="103">
        <f>$I71      +$K71      +$M71      +$O71</f>
        <v>27502488</v>
      </c>
      <c r="R71" s="57">
        <f>IF(($J71      =0),0,((($L71      -$J71      )/$J71      )*100))</f>
        <v>-50.30221625251847</v>
      </c>
      <c r="S71" s="58">
        <f>IF(($K71      =0),0,((($M71      -$K71      )/$K71      )*100))</f>
        <v>215.56630618115301</v>
      </c>
      <c r="T71" s="57">
        <f>IF(($E69      =0),0,(($P69      /$E69      )*100))</f>
        <v>60.331180793133463</v>
      </c>
      <c r="U71" s="59">
        <f>IF($E69   =0,0,($Q69   /$E69 )*100)</f>
        <v>55.674179639263954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52940000</v>
      </c>
      <c r="C72" s="104">
        <f>SUM(C69:C70)</f>
        <v>-3541000</v>
      </c>
      <c r="D72" s="104"/>
      <c r="E72" s="104">
        <f>$B72      +$C72      +$D72</f>
        <v>49399000</v>
      </c>
      <c r="F72" s="105">
        <f t="shared" ref="F72:O72" si="45">SUM(F69:F70)</f>
        <v>49399000</v>
      </c>
      <c r="G72" s="106">
        <f t="shared" si="45"/>
        <v>49399000</v>
      </c>
      <c r="H72" s="105">
        <f t="shared" si="45"/>
        <v>5284000</v>
      </c>
      <c r="I72" s="106">
        <f t="shared" si="45"/>
        <v>6574627</v>
      </c>
      <c r="J72" s="105">
        <f t="shared" si="45"/>
        <v>16379000</v>
      </c>
      <c r="K72" s="106">
        <f t="shared" si="45"/>
        <v>5035986</v>
      </c>
      <c r="L72" s="105">
        <f t="shared" si="45"/>
        <v>8140000</v>
      </c>
      <c r="M72" s="106">
        <f t="shared" si="45"/>
        <v>15891875</v>
      </c>
      <c r="N72" s="105">
        <f t="shared" si="45"/>
        <v>0</v>
      </c>
      <c r="O72" s="106">
        <f t="shared" si="45"/>
        <v>0</v>
      </c>
      <c r="P72" s="105">
        <f>$H72      +$J72      +$L72      +$N72</f>
        <v>29803000</v>
      </c>
      <c r="Q72" s="106">
        <f>$I72      +$K72      +$M72      +$O72</f>
        <v>27502488</v>
      </c>
      <c r="R72" s="61">
        <f>IF(($J72      =0),0,((($L72      -$J72      )/$J72      )*100))</f>
        <v>-50.30221625251847</v>
      </c>
      <c r="S72" s="62">
        <f>IF(($K72      =0),0,((($M72      -$K72      )/$K72      )*100))</f>
        <v>215.56630618115301</v>
      </c>
      <c r="T72" s="61">
        <f>IF(($E69      =0),0,(($P69      /$E69      )*100))</f>
        <v>60.331180793133463</v>
      </c>
      <c r="U72" s="65">
        <f>IF($E69   =0,0,($Q69   /$E69 )*100)</f>
        <v>55.674179639263954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117555000</v>
      </c>
      <c r="C73" s="104">
        <f>SUM(C9:C14,C17:C23,C26:C29,C32,C35:C39,C42:C52,C55:C58,C61:C65,C69:C70)</f>
        <v>-7093000</v>
      </c>
      <c r="D73" s="104"/>
      <c r="E73" s="104">
        <f>$B73      +$C73      +$D73</f>
        <v>110462000</v>
      </c>
      <c r="F73" s="105">
        <f t="shared" ref="F73:O73" si="46">SUM(F9:F14,F17:F23,F26:F29,F32,F35:F39,F42:F52,F55:F58,F61:F65,F69:F70)</f>
        <v>110462000</v>
      </c>
      <c r="G73" s="106">
        <f t="shared" si="46"/>
        <v>99496000</v>
      </c>
      <c r="H73" s="105">
        <f t="shared" si="46"/>
        <v>6247000</v>
      </c>
      <c r="I73" s="106">
        <f t="shared" si="46"/>
        <v>7335407</v>
      </c>
      <c r="J73" s="105">
        <f t="shared" si="46"/>
        <v>30298000</v>
      </c>
      <c r="K73" s="106">
        <f t="shared" si="46"/>
        <v>6819765</v>
      </c>
      <c r="L73" s="105">
        <f t="shared" si="46"/>
        <v>9765000</v>
      </c>
      <c r="M73" s="106">
        <f t="shared" si="46"/>
        <v>31212683</v>
      </c>
      <c r="N73" s="105">
        <f t="shared" si="46"/>
        <v>0</v>
      </c>
      <c r="O73" s="106">
        <f t="shared" si="46"/>
        <v>0</v>
      </c>
      <c r="P73" s="105">
        <f>$H73      +$J73      +$L73      +$N73</f>
        <v>46310000</v>
      </c>
      <c r="Q73" s="106">
        <f>$I73      +$K73      +$M73      +$O73</f>
        <v>45367855</v>
      </c>
      <c r="R73" s="61">
        <f>IF(($J73      =0),0,((($L73      -$J73      )/$J73      )*100))</f>
        <v>-67.770149844874254</v>
      </c>
      <c r="S73" s="62">
        <f>IF(($K73      =0),0,((($M73      -$K73      )/$K73      )*100))</f>
        <v>357.67974409675406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46.54458470692289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45.597667242904237</v>
      </c>
      <c r="V73" s="105">
        <f>SUM(V9:V14,V17:V23,V26:V29,V32,V35:V39,V42:V52,V55:V58,V61:V65,V69:V70)</f>
        <v>1722000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134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135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139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140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141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142</v>
      </c>
    </row>
    <row r="117" spans="1:23" x14ac:dyDescent="0.2">
      <c r="A117" s="29" t="s">
        <v>143</v>
      </c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147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dK9O42vaUy5QAATSj9aUvDQIgYsyokXcieDwVrtirhgSwt8E/eaMaqdZxYrerpk+IodCo7y/pk11bTRTOZ/sKw==" saltValue="IzwA3o9oHzUQHuyHk9+hE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132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148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246000</v>
      </c>
      <c r="I10" s="94">
        <v>223060</v>
      </c>
      <c r="J10" s="93">
        <v>1627000</v>
      </c>
      <c r="K10" s="94">
        <v>1627500</v>
      </c>
      <c r="L10" s="93">
        <v>577000</v>
      </c>
      <c r="M10" s="94">
        <v>1035937</v>
      </c>
      <c r="N10" s="93"/>
      <c r="O10" s="94"/>
      <c r="P10" s="93">
        <f t="shared" ref="P10:P15" si="1">$H10      +$J10      +$L10      +$N10</f>
        <v>2450000</v>
      </c>
      <c r="Q10" s="94">
        <f t="shared" ref="Q10:Q15" si="2">$I10      +$K10      +$M10      +$O10</f>
        <v>2886497</v>
      </c>
      <c r="R10" s="48">
        <f t="shared" ref="R10:R15" si="3">IF(($J10      =0),0,((($L10      -$J10      )/$J10      )*100))</f>
        <v>-64.535955746773197</v>
      </c>
      <c r="S10" s="49">
        <f t="shared" ref="S10:S15" si="4">IF(($K10      =0),0,((($M10      -$K10      )/$K10      )*100))</f>
        <v>-36.347956989247308</v>
      </c>
      <c r="T10" s="48">
        <f t="shared" ref="T10:T14" si="5">IF(($E10      =0),0,(($P10      /$E10      )*100))</f>
        <v>79.032258064516128</v>
      </c>
      <c r="U10" s="50">
        <f t="shared" ref="U10:U14" si="6">IF(($E10      =0),0,(($Q10      /$E10      )*100))</f>
        <v>93.112806451612911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246000</v>
      </c>
      <c r="I15" s="97">
        <f t="shared" si="7"/>
        <v>223060</v>
      </c>
      <c r="J15" s="96">
        <f t="shared" si="7"/>
        <v>1627000</v>
      </c>
      <c r="K15" s="97">
        <f t="shared" si="7"/>
        <v>1627500</v>
      </c>
      <c r="L15" s="96">
        <f t="shared" si="7"/>
        <v>577000</v>
      </c>
      <c r="M15" s="97">
        <f t="shared" si="7"/>
        <v>1035937</v>
      </c>
      <c r="N15" s="96">
        <f t="shared" si="7"/>
        <v>0</v>
      </c>
      <c r="O15" s="97">
        <f t="shared" si="7"/>
        <v>0</v>
      </c>
      <c r="P15" s="96">
        <f t="shared" si="1"/>
        <v>2450000</v>
      </c>
      <c r="Q15" s="97">
        <f t="shared" si="2"/>
        <v>2886497</v>
      </c>
      <c r="R15" s="52">
        <f t="shared" si="3"/>
        <v>-64.535955746773197</v>
      </c>
      <c r="S15" s="53">
        <f t="shared" si="4"/>
        <v>-36.347956989247308</v>
      </c>
      <c r="T15" s="52">
        <f>IF((SUM($E9:$E13))=0,0,(P15/(SUM($E9:$E13))*100))</f>
        <v>79.032258064516128</v>
      </c>
      <c r="U15" s="54">
        <f>IF((SUM($E9:$E13))=0,0,(Q15/(SUM($E9:$E13))*100))</f>
        <v>93.112806451612911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950000</v>
      </c>
      <c r="C32" s="92">
        <v>-380000</v>
      </c>
      <c r="D32" s="92"/>
      <c r="E32" s="92">
        <f>$B32      +$C32      +$D32</f>
        <v>570000</v>
      </c>
      <c r="F32" s="93">
        <v>570000</v>
      </c>
      <c r="G32" s="94">
        <v>570000</v>
      </c>
      <c r="H32" s="93"/>
      <c r="I32" s="94"/>
      <c r="J32" s="93"/>
      <c r="K32" s="94"/>
      <c r="L32" s="93"/>
      <c r="M32" s="94">
        <v>570000</v>
      </c>
      <c r="N32" s="93"/>
      <c r="O32" s="94"/>
      <c r="P32" s="93">
        <f>$H32      +$J32      +$L32      +$N32</f>
        <v>0</v>
      </c>
      <c r="Q32" s="94">
        <f>$I32      +$K32      +$M32      +$O32</f>
        <v>570000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0</v>
      </c>
      <c r="U32" s="50">
        <f>IF(($E32      =0),0,(($Q32      /$E32      )*100))</f>
        <v>100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950000</v>
      </c>
      <c r="C33" s="95">
        <f>C32</f>
        <v>-380000</v>
      </c>
      <c r="D33" s="95"/>
      <c r="E33" s="95">
        <f>$B33      +$C33      +$D33</f>
        <v>570000</v>
      </c>
      <c r="F33" s="96">
        <f t="shared" ref="F33:O33" si="17">F32</f>
        <v>570000</v>
      </c>
      <c r="G33" s="97">
        <f t="shared" si="17"/>
        <v>570000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570000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570000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0</v>
      </c>
      <c r="U33" s="54">
        <f>IF($E33   =0,0,($Q33   /$E33   )*100)</f>
        <v>100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420000</v>
      </c>
      <c r="C35" s="92"/>
      <c r="D35" s="92"/>
      <c r="E35" s="92">
        <f t="shared" ref="E35:E40" si="18">$B35      +$C35      +$D35</f>
        <v>420000</v>
      </c>
      <c r="F35" s="93">
        <v>420000</v>
      </c>
      <c r="G35" s="94">
        <v>420000</v>
      </c>
      <c r="H35" s="93"/>
      <c r="I35" s="94">
        <v>173540</v>
      </c>
      <c r="J35" s="93"/>
      <c r="K35" s="94"/>
      <c r="L35" s="93">
        <v>420000</v>
      </c>
      <c r="M35" s="94">
        <v>250000</v>
      </c>
      <c r="N35" s="93"/>
      <c r="O35" s="94"/>
      <c r="P35" s="93">
        <f t="shared" ref="P35:P40" si="19">$H35      +$J35      +$L35      +$N35</f>
        <v>420000</v>
      </c>
      <c r="Q35" s="94">
        <f t="shared" ref="Q35:Q40" si="20">$I35      +$K35      +$M35      +$O35</f>
        <v>423540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100.84285714285714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38000</v>
      </c>
      <c r="C36" s="92">
        <v>-38000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458000</v>
      </c>
      <c r="C40" s="95">
        <f>SUM(C35:C39)</f>
        <v>-38000</v>
      </c>
      <c r="D40" s="95"/>
      <c r="E40" s="95">
        <f t="shared" si="18"/>
        <v>420000</v>
      </c>
      <c r="F40" s="96">
        <f t="shared" ref="F40:O40" si="25">SUM(F35:F39)</f>
        <v>420000</v>
      </c>
      <c r="G40" s="97">
        <f t="shared" si="25"/>
        <v>420000</v>
      </c>
      <c r="H40" s="96">
        <f t="shared" si="25"/>
        <v>0</v>
      </c>
      <c r="I40" s="97">
        <f t="shared" si="25"/>
        <v>173540</v>
      </c>
      <c r="J40" s="96">
        <f t="shared" si="25"/>
        <v>0</v>
      </c>
      <c r="K40" s="97">
        <f t="shared" si="25"/>
        <v>0</v>
      </c>
      <c r="L40" s="96">
        <f t="shared" si="25"/>
        <v>420000</v>
      </c>
      <c r="M40" s="97">
        <f t="shared" si="25"/>
        <v>250000</v>
      </c>
      <c r="N40" s="96">
        <f t="shared" si="25"/>
        <v>0</v>
      </c>
      <c r="O40" s="97">
        <f t="shared" si="25"/>
        <v>0</v>
      </c>
      <c r="P40" s="96">
        <f t="shared" si="19"/>
        <v>420000</v>
      </c>
      <c r="Q40" s="97">
        <f t="shared" si="20"/>
        <v>423540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100</v>
      </c>
      <c r="U40" s="54">
        <f>IF((+$E35+$E38) =0,0,(Q40   /(+$E35+$E38) )*100)</f>
        <v>100.84285714285714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>
        <v>45000000</v>
      </c>
      <c r="C44" s="92"/>
      <c r="D44" s="92"/>
      <c r="E44" s="92">
        <f t="shared" si="26"/>
        <v>45000000</v>
      </c>
      <c r="F44" s="93">
        <v>45000000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22000000</v>
      </c>
      <c r="C51" s="92">
        <v>-10000000</v>
      </c>
      <c r="D51" s="92"/>
      <c r="E51" s="92">
        <f t="shared" si="26"/>
        <v>12000000</v>
      </c>
      <c r="F51" s="93">
        <v>12000000</v>
      </c>
      <c r="G51" s="94">
        <v>12000000</v>
      </c>
      <c r="H51" s="93">
        <v>1886000</v>
      </c>
      <c r="I51" s="94"/>
      <c r="J51" s="93">
        <v>3385000</v>
      </c>
      <c r="K51" s="94">
        <v>3713748</v>
      </c>
      <c r="L51" s="93">
        <v>1713000</v>
      </c>
      <c r="M51" s="94">
        <v>1712372</v>
      </c>
      <c r="N51" s="93"/>
      <c r="O51" s="94"/>
      <c r="P51" s="93">
        <f t="shared" si="27"/>
        <v>6984000</v>
      </c>
      <c r="Q51" s="94">
        <f t="shared" si="28"/>
        <v>5426120</v>
      </c>
      <c r="R51" s="48">
        <f t="shared" si="29"/>
        <v>-49.394387001477099</v>
      </c>
      <c r="S51" s="49">
        <f t="shared" si="30"/>
        <v>-53.891001758870019</v>
      </c>
      <c r="T51" s="48">
        <f t="shared" si="31"/>
        <v>58.199999999999996</v>
      </c>
      <c r="U51" s="50">
        <f t="shared" si="32"/>
        <v>45.217666666666666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67000000</v>
      </c>
      <c r="C53" s="95">
        <f>SUM(C42:C52)</f>
        <v>-10000000</v>
      </c>
      <c r="D53" s="95"/>
      <c r="E53" s="95">
        <f t="shared" si="26"/>
        <v>57000000</v>
      </c>
      <c r="F53" s="96">
        <f t="shared" ref="F53:O53" si="33">SUM(F42:F52)</f>
        <v>57000000</v>
      </c>
      <c r="G53" s="97">
        <f t="shared" si="33"/>
        <v>12000000</v>
      </c>
      <c r="H53" s="96">
        <f t="shared" si="33"/>
        <v>1886000</v>
      </c>
      <c r="I53" s="97">
        <f t="shared" si="33"/>
        <v>0</v>
      </c>
      <c r="J53" s="96">
        <f t="shared" si="33"/>
        <v>3385000</v>
      </c>
      <c r="K53" s="97">
        <f t="shared" si="33"/>
        <v>3713748</v>
      </c>
      <c r="L53" s="96">
        <f t="shared" si="33"/>
        <v>1713000</v>
      </c>
      <c r="M53" s="97">
        <f t="shared" si="33"/>
        <v>1712372</v>
      </c>
      <c r="N53" s="96">
        <f t="shared" si="33"/>
        <v>0</v>
      </c>
      <c r="O53" s="97">
        <f t="shared" si="33"/>
        <v>0</v>
      </c>
      <c r="P53" s="96">
        <f t="shared" si="27"/>
        <v>6984000</v>
      </c>
      <c r="Q53" s="97">
        <f t="shared" si="28"/>
        <v>5426120</v>
      </c>
      <c r="R53" s="52">
        <f t="shared" si="29"/>
        <v>-49.394387001477099</v>
      </c>
      <c r="S53" s="53">
        <f t="shared" si="30"/>
        <v>-53.891001758870019</v>
      </c>
      <c r="T53" s="52">
        <f>IF((+$E43+$E45+$E47+$E48+$E51) =0,0,(P53   /(+$E43+$E45+$E47+$E48+$E51) )*100)</f>
        <v>58.199999999999996</v>
      </c>
      <c r="U53" s="54">
        <f>IF((+$E43+$E45+$E47+$E48+$E51) =0,0,(Q53   /(+$E43+$E45+$E47+$E48+$E51) )*100)</f>
        <v>45.217666666666666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71508000</v>
      </c>
      <c r="C67" s="104">
        <f>SUM(C9:C14,C17:C23,C26:C29,C32,C35:C39,C42:C52,C55:C58,C61:C65)</f>
        <v>-10418000</v>
      </c>
      <c r="D67" s="104"/>
      <c r="E67" s="104">
        <f t="shared" si="35"/>
        <v>61090000</v>
      </c>
      <c r="F67" s="105">
        <f t="shared" ref="F67:O67" si="43">SUM(F9:F14,F17:F23,F26:F29,F32,F35:F39,F42:F52,F55:F58,F61:F65)</f>
        <v>61090000</v>
      </c>
      <c r="G67" s="106">
        <f t="shared" si="43"/>
        <v>16090000</v>
      </c>
      <c r="H67" s="105">
        <f t="shared" si="43"/>
        <v>2132000</v>
      </c>
      <c r="I67" s="106">
        <f t="shared" si="43"/>
        <v>396600</v>
      </c>
      <c r="J67" s="105">
        <f t="shared" si="43"/>
        <v>5012000</v>
      </c>
      <c r="K67" s="106">
        <f t="shared" si="43"/>
        <v>5341248</v>
      </c>
      <c r="L67" s="105">
        <f t="shared" si="43"/>
        <v>2710000</v>
      </c>
      <c r="M67" s="106">
        <f t="shared" si="43"/>
        <v>3568309</v>
      </c>
      <c r="N67" s="105">
        <f t="shared" si="43"/>
        <v>0</v>
      </c>
      <c r="O67" s="106">
        <f t="shared" si="43"/>
        <v>0</v>
      </c>
      <c r="P67" s="105">
        <f t="shared" si="36"/>
        <v>9854000</v>
      </c>
      <c r="Q67" s="106">
        <f t="shared" si="37"/>
        <v>9306157</v>
      </c>
      <c r="R67" s="61">
        <f t="shared" si="38"/>
        <v>-45.929768555466879</v>
      </c>
      <c r="S67" s="62">
        <f t="shared" si="39"/>
        <v>-33.193347322573302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61.243008079552517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57.838141702921064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26091000</v>
      </c>
      <c r="C69" s="92">
        <v>-15596000</v>
      </c>
      <c r="D69" s="92"/>
      <c r="E69" s="92">
        <f>$B69      +$C69      +$D69</f>
        <v>10495000</v>
      </c>
      <c r="F69" s="93">
        <v>10495000</v>
      </c>
      <c r="G69" s="94">
        <v>10495000</v>
      </c>
      <c r="H69" s="93">
        <v>4153000</v>
      </c>
      <c r="I69" s="94">
        <v>202439</v>
      </c>
      <c r="J69" s="93">
        <v>1636000</v>
      </c>
      <c r="K69" s="94">
        <v>2838584</v>
      </c>
      <c r="L69" s="93">
        <v>4250000</v>
      </c>
      <c r="M69" s="94">
        <v>2512259</v>
      </c>
      <c r="N69" s="93"/>
      <c r="O69" s="94"/>
      <c r="P69" s="93">
        <f>$H69      +$J69      +$L69      +$N69</f>
        <v>10039000</v>
      </c>
      <c r="Q69" s="94">
        <f>$I69      +$K69      +$M69      +$O69</f>
        <v>5553282</v>
      </c>
      <c r="R69" s="48">
        <f>IF(($J69      =0),0,((($L69      -$J69      )/$J69      )*100))</f>
        <v>159.77995110024449</v>
      </c>
      <c r="S69" s="49">
        <f>IF(($K69      =0),0,((($M69      -$K69      )/$K69      )*100))</f>
        <v>-11.496048734157593</v>
      </c>
      <c r="T69" s="48">
        <f>IF(($E69      =0),0,(($P69      /$E69      )*100))</f>
        <v>95.655073844687948</v>
      </c>
      <c r="U69" s="50">
        <f>IF(($E69      =0),0,(($Q69      /$E69      )*100))</f>
        <v>52.913596950929012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26091000</v>
      </c>
      <c r="C71" s="101">
        <f>SUM(C69:C70)</f>
        <v>-15596000</v>
      </c>
      <c r="D71" s="101"/>
      <c r="E71" s="101">
        <f>$B71      +$C71      +$D71</f>
        <v>10495000</v>
      </c>
      <c r="F71" s="102">
        <f t="shared" ref="F71:O71" si="44">SUM(F69:F70)</f>
        <v>10495000</v>
      </c>
      <c r="G71" s="103">
        <f t="shared" si="44"/>
        <v>10495000</v>
      </c>
      <c r="H71" s="102">
        <f t="shared" si="44"/>
        <v>4153000</v>
      </c>
      <c r="I71" s="103">
        <f t="shared" si="44"/>
        <v>202439</v>
      </c>
      <c r="J71" s="102">
        <f t="shared" si="44"/>
        <v>1636000</v>
      </c>
      <c r="K71" s="103">
        <f t="shared" si="44"/>
        <v>2838584</v>
      </c>
      <c r="L71" s="102">
        <f t="shared" si="44"/>
        <v>4250000</v>
      </c>
      <c r="M71" s="103">
        <f t="shared" si="44"/>
        <v>2512259</v>
      </c>
      <c r="N71" s="102">
        <f t="shared" si="44"/>
        <v>0</v>
      </c>
      <c r="O71" s="103">
        <f t="shared" si="44"/>
        <v>0</v>
      </c>
      <c r="P71" s="102">
        <f>$H71      +$J71      +$L71      +$N71</f>
        <v>10039000</v>
      </c>
      <c r="Q71" s="103">
        <f>$I71      +$K71      +$M71      +$O71</f>
        <v>5553282</v>
      </c>
      <c r="R71" s="57">
        <f>IF(($J71      =0),0,((($L71      -$J71      )/$J71      )*100))</f>
        <v>159.77995110024449</v>
      </c>
      <c r="S71" s="58">
        <f>IF(($K71      =0),0,((($M71      -$K71      )/$K71      )*100))</f>
        <v>-11.496048734157593</v>
      </c>
      <c r="T71" s="57">
        <f>IF(($E69      =0),0,(($P69      /$E69      )*100))</f>
        <v>95.655073844687948</v>
      </c>
      <c r="U71" s="59">
        <f>IF($E69   =0,0,($Q69   /$E69 )*100)</f>
        <v>52.913596950929012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26091000</v>
      </c>
      <c r="C72" s="104">
        <f>SUM(C69:C70)</f>
        <v>-15596000</v>
      </c>
      <c r="D72" s="104"/>
      <c r="E72" s="104">
        <f>$B72      +$C72      +$D72</f>
        <v>10495000</v>
      </c>
      <c r="F72" s="105">
        <f t="shared" ref="F72:O72" si="45">SUM(F69:F70)</f>
        <v>10495000</v>
      </c>
      <c r="G72" s="106">
        <f t="shared" si="45"/>
        <v>10495000</v>
      </c>
      <c r="H72" s="105">
        <f t="shared" si="45"/>
        <v>4153000</v>
      </c>
      <c r="I72" s="106">
        <f t="shared" si="45"/>
        <v>202439</v>
      </c>
      <c r="J72" s="105">
        <f t="shared" si="45"/>
        <v>1636000</v>
      </c>
      <c r="K72" s="106">
        <f t="shared" si="45"/>
        <v>2838584</v>
      </c>
      <c r="L72" s="105">
        <f t="shared" si="45"/>
        <v>4250000</v>
      </c>
      <c r="M72" s="106">
        <f t="shared" si="45"/>
        <v>2512259</v>
      </c>
      <c r="N72" s="105">
        <f t="shared" si="45"/>
        <v>0</v>
      </c>
      <c r="O72" s="106">
        <f t="shared" si="45"/>
        <v>0</v>
      </c>
      <c r="P72" s="105">
        <f>$H72      +$J72      +$L72      +$N72</f>
        <v>10039000</v>
      </c>
      <c r="Q72" s="106">
        <f>$I72      +$K72      +$M72      +$O72</f>
        <v>5553282</v>
      </c>
      <c r="R72" s="61">
        <f>IF(($J72      =0),0,((($L72      -$J72      )/$J72      )*100))</f>
        <v>159.77995110024449</v>
      </c>
      <c r="S72" s="62">
        <f>IF(($K72      =0),0,((($M72      -$K72      )/$K72      )*100))</f>
        <v>-11.496048734157593</v>
      </c>
      <c r="T72" s="61">
        <f>IF(($E69      =0),0,(($P69      /$E69      )*100))</f>
        <v>95.655073844687948</v>
      </c>
      <c r="U72" s="65">
        <f>IF($E69   =0,0,($Q69   /$E69 )*100)</f>
        <v>52.913596950929012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97599000</v>
      </c>
      <c r="C73" s="104">
        <f>SUM(C9:C14,C17:C23,C26:C29,C32,C35:C39,C42:C52,C55:C58,C61:C65,C69:C70)</f>
        <v>-26014000</v>
      </c>
      <c r="D73" s="104"/>
      <c r="E73" s="104">
        <f>$B73      +$C73      +$D73</f>
        <v>71585000</v>
      </c>
      <c r="F73" s="105">
        <f t="shared" ref="F73:O73" si="46">SUM(F9:F14,F17:F23,F26:F29,F32,F35:F39,F42:F52,F55:F58,F61:F65,F69:F70)</f>
        <v>71585000</v>
      </c>
      <c r="G73" s="106">
        <f t="shared" si="46"/>
        <v>26585000</v>
      </c>
      <c r="H73" s="105">
        <f t="shared" si="46"/>
        <v>6285000</v>
      </c>
      <c r="I73" s="106">
        <f t="shared" si="46"/>
        <v>599039</v>
      </c>
      <c r="J73" s="105">
        <f t="shared" si="46"/>
        <v>6648000</v>
      </c>
      <c r="K73" s="106">
        <f t="shared" si="46"/>
        <v>8179832</v>
      </c>
      <c r="L73" s="105">
        <f t="shared" si="46"/>
        <v>6960000</v>
      </c>
      <c r="M73" s="106">
        <f t="shared" si="46"/>
        <v>6080568</v>
      </c>
      <c r="N73" s="105">
        <f t="shared" si="46"/>
        <v>0</v>
      </c>
      <c r="O73" s="106">
        <f t="shared" si="46"/>
        <v>0</v>
      </c>
      <c r="P73" s="105">
        <f>$H73      +$J73      +$L73      +$N73</f>
        <v>19893000</v>
      </c>
      <c r="Q73" s="106">
        <f>$I73      +$K73      +$M73      +$O73</f>
        <v>14859439</v>
      </c>
      <c r="R73" s="61">
        <f>IF(($J73      =0),0,((($L73      -$J73      )/$J73      )*100))</f>
        <v>4.6931407942238268</v>
      </c>
      <c r="S73" s="62">
        <f>IF(($K73      =0),0,((($M73      -$K73      )/$K73      )*100))</f>
        <v>-25.663901165696313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74.82791047583224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55.894071845025394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134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135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139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140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141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142</v>
      </c>
    </row>
    <row r="117" spans="1:23" x14ac:dyDescent="0.2">
      <c r="A117" s="29" t="s">
        <v>143</v>
      </c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147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48LNWbIvD0MJFTzJz+hwd+KNk5VNo941mjhGrdQpk8EUaGwTmSf0yougURCt+fo4hcHoTXNQ7Lw1JBZhHi7LfA==" saltValue="HgtdbIg6wiajza8zVtXOR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133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148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1300000</v>
      </c>
      <c r="C10" s="92"/>
      <c r="D10" s="92"/>
      <c r="E10" s="92">
        <f t="shared" ref="E10:E15" si="0">$B10      +$C10      +$D10</f>
        <v>1300000</v>
      </c>
      <c r="F10" s="93">
        <v>1300000</v>
      </c>
      <c r="G10" s="94">
        <v>1300000</v>
      </c>
      <c r="H10" s="93">
        <v>616000</v>
      </c>
      <c r="I10" s="94">
        <v>521234</v>
      </c>
      <c r="J10" s="93">
        <v>150000</v>
      </c>
      <c r="K10" s="94">
        <v>155914</v>
      </c>
      <c r="L10" s="93">
        <v>104000</v>
      </c>
      <c r="M10" s="94">
        <v>145235</v>
      </c>
      <c r="N10" s="93"/>
      <c r="O10" s="94"/>
      <c r="P10" s="93">
        <f t="shared" ref="P10:P15" si="1">$H10      +$J10      +$L10      +$N10</f>
        <v>870000</v>
      </c>
      <c r="Q10" s="94">
        <f t="shared" ref="Q10:Q15" si="2">$I10      +$K10      +$M10      +$O10</f>
        <v>822383</v>
      </c>
      <c r="R10" s="48">
        <f t="shared" ref="R10:R15" si="3">IF(($J10      =0),0,((($L10      -$J10      )/$J10      )*100))</f>
        <v>-30.666666666666664</v>
      </c>
      <c r="S10" s="49">
        <f t="shared" ref="S10:S15" si="4">IF(($K10      =0),0,((($M10      -$K10      )/$K10      )*100))</f>
        <v>-6.849288710442937</v>
      </c>
      <c r="T10" s="48">
        <f t="shared" ref="T10:T14" si="5">IF(($E10      =0),0,(($P10      /$E10      )*100))</f>
        <v>66.92307692307692</v>
      </c>
      <c r="U10" s="50">
        <f t="shared" ref="U10:U14" si="6">IF(($E10      =0),0,(($Q10      /$E10      )*100))</f>
        <v>63.260230769230773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1300000</v>
      </c>
      <c r="C15" s="95">
        <f>SUM(C9:C14)</f>
        <v>0</v>
      </c>
      <c r="D15" s="95"/>
      <c r="E15" s="95">
        <f t="shared" si="0"/>
        <v>1300000</v>
      </c>
      <c r="F15" s="96">
        <f t="shared" ref="F15:O15" si="7">SUM(F9:F14)</f>
        <v>1300000</v>
      </c>
      <c r="G15" s="97">
        <f t="shared" si="7"/>
        <v>1300000</v>
      </c>
      <c r="H15" s="96">
        <f t="shared" si="7"/>
        <v>616000</v>
      </c>
      <c r="I15" s="97">
        <f t="shared" si="7"/>
        <v>521234</v>
      </c>
      <c r="J15" s="96">
        <f t="shared" si="7"/>
        <v>150000</v>
      </c>
      <c r="K15" s="97">
        <f t="shared" si="7"/>
        <v>155914</v>
      </c>
      <c r="L15" s="96">
        <f t="shared" si="7"/>
        <v>104000</v>
      </c>
      <c r="M15" s="97">
        <f t="shared" si="7"/>
        <v>145235</v>
      </c>
      <c r="N15" s="96">
        <f t="shared" si="7"/>
        <v>0</v>
      </c>
      <c r="O15" s="97">
        <f t="shared" si="7"/>
        <v>0</v>
      </c>
      <c r="P15" s="96">
        <f t="shared" si="1"/>
        <v>870000</v>
      </c>
      <c r="Q15" s="97">
        <f t="shared" si="2"/>
        <v>822383</v>
      </c>
      <c r="R15" s="52">
        <f t="shared" si="3"/>
        <v>-30.666666666666664</v>
      </c>
      <c r="S15" s="53">
        <f t="shared" si="4"/>
        <v>-6.849288710442937</v>
      </c>
      <c r="T15" s="52">
        <f>IF((SUM($E9:$E13))=0,0,(P15/(SUM($E9:$E13))*100))</f>
        <v>66.92307692307692</v>
      </c>
      <c r="U15" s="54">
        <f>IF((SUM($E9:$E13))=0,0,(Q15/(SUM($E9:$E13))*100))</f>
        <v>63.260230769230773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>
        <v>1900000</v>
      </c>
      <c r="C19" s="92"/>
      <c r="D19" s="92"/>
      <c r="E19" s="92">
        <f t="shared" si="8"/>
        <v>1900000</v>
      </c>
      <c r="F19" s="93">
        <v>1900000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1900000</v>
      </c>
      <c r="C24" s="95">
        <f>SUM(C17:C23)</f>
        <v>0</v>
      </c>
      <c r="D24" s="95"/>
      <c r="E24" s="95">
        <f t="shared" si="8"/>
        <v>1900000</v>
      </c>
      <c r="F24" s="96">
        <f t="shared" ref="F24:O24" si="15">SUM(F17:F23)</f>
        <v>1900000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>
        <v>2350000</v>
      </c>
      <c r="C29" s="92"/>
      <c r="D29" s="92"/>
      <c r="E29" s="92">
        <f>$B29      +$C29      +$D29</f>
        <v>2350000</v>
      </c>
      <c r="F29" s="93">
        <v>2350000</v>
      </c>
      <c r="G29" s="94">
        <v>2350000</v>
      </c>
      <c r="H29" s="93">
        <v>18000</v>
      </c>
      <c r="I29" s="94"/>
      <c r="J29" s="93">
        <v>27000</v>
      </c>
      <c r="K29" s="94"/>
      <c r="L29" s="93">
        <v>28000</v>
      </c>
      <c r="M29" s="94"/>
      <c r="N29" s="93"/>
      <c r="O29" s="94"/>
      <c r="P29" s="93">
        <f>$H29      +$J29      +$L29      +$N29</f>
        <v>73000</v>
      </c>
      <c r="Q29" s="94">
        <f>$I29      +$K29      +$M29      +$O29</f>
        <v>0</v>
      </c>
      <c r="R29" s="48">
        <f>IF(($J29      =0),0,((($L29      -$J29      )/$J29      )*100))</f>
        <v>3.7037037037037033</v>
      </c>
      <c r="S29" s="49">
        <f>IF(($K29      =0),0,((($M29      -$K29      )/$K29      )*100))</f>
        <v>0</v>
      </c>
      <c r="T29" s="48">
        <f>IF(($E29      =0),0,(($P29      /$E29      )*100))</f>
        <v>3.1063829787234045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2350000</v>
      </c>
      <c r="C30" s="95">
        <f>SUM(C26:C29)</f>
        <v>0</v>
      </c>
      <c r="D30" s="95"/>
      <c r="E30" s="95">
        <f>$B30      +$C30      +$D30</f>
        <v>2350000</v>
      </c>
      <c r="F30" s="96">
        <f t="shared" ref="F30:O30" si="16">SUM(F26:F29)</f>
        <v>2350000</v>
      </c>
      <c r="G30" s="97">
        <f t="shared" si="16"/>
        <v>2350000</v>
      </c>
      <c r="H30" s="96">
        <f t="shared" si="16"/>
        <v>18000</v>
      </c>
      <c r="I30" s="97">
        <f t="shared" si="16"/>
        <v>0</v>
      </c>
      <c r="J30" s="96">
        <f t="shared" si="16"/>
        <v>27000</v>
      </c>
      <c r="K30" s="97">
        <f t="shared" si="16"/>
        <v>0</v>
      </c>
      <c r="L30" s="96">
        <f t="shared" si="16"/>
        <v>28000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73000</v>
      </c>
      <c r="Q30" s="97">
        <f>$I30      +$K30      +$M30      +$O30</f>
        <v>0</v>
      </c>
      <c r="R30" s="52">
        <f>IF(($J30      =0),0,((($L30      -$J30      )/$J30      )*100))</f>
        <v>3.7037037037037033</v>
      </c>
      <c r="S30" s="53">
        <f>IF(($K30      =0),0,((($M30      -$K30      )/$K30      )*100))</f>
        <v>0</v>
      </c>
      <c r="T30" s="52">
        <f>IF($E30   =0,0,($P30   /$E30   )*100)</f>
        <v>3.1063829787234045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1097000</v>
      </c>
      <c r="C32" s="92"/>
      <c r="D32" s="92"/>
      <c r="E32" s="92">
        <f>$B32      +$C32      +$D32</f>
        <v>1097000</v>
      </c>
      <c r="F32" s="93">
        <v>1097000</v>
      </c>
      <c r="G32" s="94">
        <v>1097000</v>
      </c>
      <c r="H32" s="93"/>
      <c r="I32" s="94"/>
      <c r="J32" s="93">
        <v>74000</v>
      </c>
      <c r="K32" s="94">
        <v>93588</v>
      </c>
      <c r="L32" s="93">
        <v>362000</v>
      </c>
      <c r="M32" s="94">
        <v>365764</v>
      </c>
      <c r="N32" s="93"/>
      <c r="O32" s="94"/>
      <c r="P32" s="93">
        <f>$H32      +$J32      +$L32      +$N32</f>
        <v>436000</v>
      </c>
      <c r="Q32" s="94">
        <f>$I32      +$K32      +$M32      +$O32</f>
        <v>459352</v>
      </c>
      <c r="R32" s="48">
        <f>IF(($J32      =0),0,((($L32      -$J32      )/$J32      )*100))</f>
        <v>389.18918918918922</v>
      </c>
      <c r="S32" s="49">
        <f>IF(($K32      =0),0,((($M32      -$K32      )/$K32      )*100))</f>
        <v>290.82360986451255</v>
      </c>
      <c r="T32" s="48">
        <f>IF(($E32      =0),0,(($P32      /$E32      )*100))</f>
        <v>39.744758432087515</v>
      </c>
      <c r="U32" s="50">
        <f>IF(($E32      =0),0,(($Q32      /$E32      )*100))</f>
        <v>41.873473108477668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1097000</v>
      </c>
      <c r="C33" s="95">
        <f>C32</f>
        <v>0</v>
      </c>
      <c r="D33" s="95"/>
      <c r="E33" s="95">
        <f>$B33      +$C33      +$D33</f>
        <v>1097000</v>
      </c>
      <c r="F33" s="96">
        <f t="shared" ref="F33:O33" si="17">F32</f>
        <v>1097000</v>
      </c>
      <c r="G33" s="97">
        <f t="shared" si="17"/>
        <v>1097000</v>
      </c>
      <c r="H33" s="96">
        <f t="shared" si="17"/>
        <v>0</v>
      </c>
      <c r="I33" s="97">
        <f t="shared" si="17"/>
        <v>0</v>
      </c>
      <c r="J33" s="96">
        <f t="shared" si="17"/>
        <v>74000</v>
      </c>
      <c r="K33" s="97">
        <f t="shared" si="17"/>
        <v>93588</v>
      </c>
      <c r="L33" s="96">
        <f t="shared" si="17"/>
        <v>362000</v>
      </c>
      <c r="M33" s="97">
        <f t="shared" si="17"/>
        <v>365764</v>
      </c>
      <c r="N33" s="96">
        <f t="shared" si="17"/>
        <v>0</v>
      </c>
      <c r="O33" s="97">
        <f t="shared" si="17"/>
        <v>0</v>
      </c>
      <c r="P33" s="96">
        <f>$H33      +$J33      +$L33      +$N33</f>
        <v>436000</v>
      </c>
      <c r="Q33" s="97">
        <f>$I33      +$K33      +$M33      +$O33</f>
        <v>459352</v>
      </c>
      <c r="R33" s="52">
        <f>IF(($J33      =0),0,((($L33      -$J33      )/$J33      )*100))</f>
        <v>389.18918918918922</v>
      </c>
      <c r="S33" s="53">
        <f>IF(($K33      =0),0,((($M33      -$K33      )/$K33      )*100))</f>
        <v>290.82360986451255</v>
      </c>
      <c r="T33" s="52">
        <f>IF($E33   =0,0,($P33   /$E33   )*100)</f>
        <v>39.744758432087515</v>
      </c>
      <c r="U33" s="54">
        <f>IF($E33   =0,0,($Q33   /$E33   )*100)</f>
        <v>41.873473108477668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6647000</v>
      </c>
      <c r="C67" s="104">
        <f>SUM(C9:C14,C17:C23,C26:C29,C32,C35:C39,C42:C52,C55:C58,C61:C65)</f>
        <v>0</v>
      </c>
      <c r="D67" s="104"/>
      <c r="E67" s="104">
        <f t="shared" si="35"/>
        <v>6647000</v>
      </c>
      <c r="F67" s="105">
        <f t="shared" ref="F67:O67" si="43">SUM(F9:F14,F17:F23,F26:F29,F32,F35:F39,F42:F52,F55:F58,F61:F65)</f>
        <v>6647000</v>
      </c>
      <c r="G67" s="106">
        <f t="shared" si="43"/>
        <v>4747000</v>
      </c>
      <c r="H67" s="105">
        <f t="shared" si="43"/>
        <v>634000</v>
      </c>
      <c r="I67" s="106">
        <f t="shared" si="43"/>
        <v>521234</v>
      </c>
      <c r="J67" s="105">
        <f t="shared" si="43"/>
        <v>251000</v>
      </c>
      <c r="K67" s="106">
        <f t="shared" si="43"/>
        <v>249502</v>
      </c>
      <c r="L67" s="105">
        <f t="shared" si="43"/>
        <v>494000</v>
      </c>
      <c r="M67" s="106">
        <f t="shared" si="43"/>
        <v>510999</v>
      </c>
      <c r="N67" s="105">
        <f t="shared" si="43"/>
        <v>0</v>
      </c>
      <c r="O67" s="106">
        <f t="shared" si="43"/>
        <v>0</v>
      </c>
      <c r="P67" s="105">
        <f t="shared" si="36"/>
        <v>1379000</v>
      </c>
      <c r="Q67" s="106">
        <f t="shared" si="37"/>
        <v>1281735</v>
      </c>
      <c r="R67" s="61">
        <f t="shared" si="38"/>
        <v>96.812749003984067</v>
      </c>
      <c r="S67" s="62">
        <f t="shared" si="39"/>
        <v>104.807576692772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29.049926269222663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27.00094796713714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/>
      <c r="C69" s="92">
        <v>10951000</v>
      </c>
      <c r="D69" s="92"/>
      <c r="E69" s="92">
        <f>$B69      +$C69      +$D69</f>
        <v>10951000</v>
      </c>
      <c r="F69" s="93">
        <v>10951000</v>
      </c>
      <c r="G69" s="94">
        <v>10951000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0</v>
      </c>
      <c r="C71" s="101">
        <f>SUM(C69:C70)</f>
        <v>10951000</v>
      </c>
      <c r="D71" s="101"/>
      <c r="E71" s="101">
        <f>$B71      +$C71      +$D71</f>
        <v>10951000</v>
      </c>
      <c r="F71" s="102">
        <f t="shared" ref="F71:O71" si="44">SUM(F69:F70)</f>
        <v>10951000</v>
      </c>
      <c r="G71" s="103">
        <f t="shared" si="44"/>
        <v>10951000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0</v>
      </c>
      <c r="C72" s="104">
        <f>SUM(C69:C70)</f>
        <v>10951000</v>
      </c>
      <c r="D72" s="104"/>
      <c r="E72" s="104">
        <f>$B72      +$C72      +$D72</f>
        <v>10951000</v>
      </c>
      <c r="F72" s="105">
        <f t="shared" ref="F72:O72" si="45">SUM(F69:F70)</f>
        <v>10951000</v>
      </c>
      <c r="G72" s="106">
        <f t="shared" si="45"/>
        <v>10951000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6647000</v>
      </c>
      <c r="C73" s="104">
        <f>SUM(C9:C14,C17:C23,C26:C29,C32,C35:C39,C42:C52,C55:C58,C61:C65,C69:C70)</f>
        <v>10951000</v>
      </c>
      <c r="D73" s="104"/>
      <c r="E73" s="104">
        <f>$B73      +$C73      +$D73</f>
        <v>17598000</v>
      </c>
      <c r="F73" s="105">
        <f t="shared" ref="F73:O73" si="46">SUM(F9:F14,F17:F23,F26:F29,F32,F35:F39,F42:F52,F55:F58,F61:F65,F69:F70)</f>
        <v>17598000</v>
      </c>
      <c r="G73" s="106">
        <f t="shared" si="46"/>
        <v>15698000</v>
      </c>
      <c r="H73" s="105">
        <f t="shared" si="46"/>
        <v>634000</v>
      </c>
      <c r="I73" s="106">
        <f t="shared" si="46"/>
        <v>521234</v>
      </c>
      <c r="J73" s="105">
        <f t="shared" si="46"/>
        <v>251000</v>
      </c>
      <c r="K73" s="106">
        <f t="shared" si="46"/>
        <v>249502</v>
      </c>
      <c r="L73" s="105">
        <f t="shared" si="46"/>
        <v>494000</v>
      </c>
      <c r="M73" s="106">
        <f t="shared" si="46"/>
        <v>510999</v>
      </c>
      <c r="N73" s="105">
        <f t="shared" si="46"/>
        <v>0</v>
      </c>
      <c r="O73" s="106">
        <f t="shared" si="46"/>
        <v>0</v>
      </c>
      <c r="P73" s="105">
        <f>$H73      +$J73      +$L73      +$N73</f>
        <v>1379000</v>
      </c>
      <c r="Q73" s="106">
        <f>$I73      +$K73      +$M73      +$O73</f>
        <v>1281735</v>
      </c>
      <c r="R73" s="61">
        <f>IF(($J73      =0),0,((($L73      -$J73      )/$J73      )*100))</f>
        <v>96.812749003984067</v>
      </c>
      <c r="S73" s="62">
        <f>IF(($K73      =0),0,((($M73      -$K73      )/$K73      )*100))</f>
        <v>104.807576692772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8.7845585424894885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8.1649573194037455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134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135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139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140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141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142</v>
      </c>
    </row>
    <row r="117" spans="1:23" x14ac:dyDescent="0.2">
      <c r="A117" s="29" t="s">
        <v>143</v>
      </c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147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g4hXdvai9KKNT9pkJzZFm7eHusicw1XpBv1eaKhPFS6zymL+LeqC78X6cDiQDx88OtHIQ0SRw2+KSebJZd2JBQ==" saltValue="2BOY8Vxm0NvNeAH56vvBn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1" manualBreakCount="1">
    <brk id="7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148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1592000</v>
      </c>
      <c r="I10" s="94"/>
      <c r="J10" s="93">
        <v>172000</v>
      </c>
      <c r="K10" s="94"/>
      <c r="L10" s="93">
        <v>253000</v>
      </c>
      <c r="M10" s="94"/>
      <c r="N10" s="93"/>
      <c r="O10" s="94"/>
      <c r="P10" s="93">
        <f t="shared" ref="P10:P15" si="1">$H10      +$J10      +$L10      +$N10</f>
        <v>2017000</v>
      </c>
      <c r="Q10" s="94">
        <f t="shared" ref="Q10:Q15" si="2">$I10      +$K10      +$M10      +$O10</f>
        <v>0</v>
      </c>
      <c r="R10" s="48">
        <f t="shared" ref="R10:R15" si="3">IF(($J10      =0),0,((($L10      -$J10      )/$J10      )*100))</f>
        <v>47.093023255813954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67.233333333333334</v>
      </c>
      <c r="U10" s="50">
        <f t="shared" ref="U10:U14" si="6">IF(($E10      =0),0,(($Q10      /$E10      )*100))</f>
        <v>0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1592000</v>
      </c>
      <c r="I15" s="97">
        <f t="shared" si="7"/>
        <v>0</v>
      </c>
      <c r="J15" s="96">
        <f t="shared" si="7"/>
        <v>172000</v>
      </c>
      <c r="K15" s="97">
        <f t="shared" si="7"/>
        <v>0</v>
      </c>
      <c r="L15" s="96">
        <f t="shared" si="7"/>
        <v>253000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2017000</v>
      </c>
      <c r="Q15" s="97">
        <f t="shared" si="2"/>
        <v>0</v>
      </c>
      <c r="R15" s="52">
        <f t="shared" si="3"/>
        <v>47.093023255813954</v>
      </c>
      <c r="S15" s="53">
        <f t="shared" si="4"/>
        <v>0</v>
      </c>
      <c r="T15" s="52">
        <f>IF((SUM($E9:$E13))=0,0,(P15/(SUM($E9:$E13))*100))</f>
        <v>67.233333333333334</v>
      </c>
      <c r="U15" s="54">
        <f>IF((SUM($E9:$E13))=0,0,(Q15/(SUM($E9:$E13))*100))</f>
        <v>0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950000</v>
      </c>
      <c r="C32" s="92">
        <v>-285000</v>
      </c>
      <c r="D32" s="92"/>
      <c r="E32" s="92">
        <f>$B32      +$C32      +$D32</f>
        <v>665000</v>
      </c>
      <c r="F32" s="93">
        <v>665000</v>
      </c>
      <c r="G32" s="94">
        <v>665000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950000</v>
      </c>
      <c r="C33" s="95">
        <f>C32</f>
        <v>-285000</v>
      </c>
      <c r="D33" s="95"/>
      <c r="E33" s="95">
        <f>$B33      +$C33      +$D33</f>
        <v>665000</v>
      </c>
      <c r="F33" s="96">
        <f t="shared" ref="F33:O33" si="17">F32</f>
        <v>665000</v>
      </c>
      <c r="G33" s="97">
        <f t="shared" si="17"/>
        <v>665000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528000</v>
      </c>
      <c r="C35" s="92"/>
      <c r="D35" s="92"/>
      <c r="E35" s="92">
        <f t="shared" ref="E35:E40" si="18">$B35      +$C35      +$D35</f>
        <v>528000</v>
      </c>
      <c r="F35" s="93">
        <v>528000</v>
      </c>
      <c r="G35" s="94">
        <v>528000</v>
      </c>
      <c r="H35" s="93"/>
      <c r="I35" s="94"/>
      <c r="J35" s="93">
        <v>199000</v>
      </c>
      <c r="K35" s="94"/>
      <c r="L35" s="93"/>
      <c r="M35" s="94"/>
      <c r="N35" s="93"/>
      <c r="O35" s="94"/>
      <c r="P35" s="93">
        <f t="shared" ref="P35:P40" si="19">$H35      +$J35      +$L35      +$N35</f>
        <v>199000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-100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37.689393939393938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79000</v>
      </c>
      <c r="C36" s="92">
        <v>-41000</v>
      </c>
      <c r="D36" s="92"/>
      <c r="E36" s="92">
        <f t="shared" si="18"/>
        <v>38000</v>
      </c>
      <c r="F36" s="93">
        <v>38000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>
        <v>780000</v>
      </c>
      <c r="K38" s="94"/>
      <c r="L38" s="93">
        <v>1584000</v>
      </c>
      <c r="M38" s="94"/>
      <c r="N38" s="93"/>
      <c r="O38" s="94"/>
      <c r="P38" s="93">
        <f t="shared" si="19"/>
        <v>2364000</v>
      </c>
      <c r="Q38" s="94">
        <f t="shared" si="20"/>
        <v>0</v>
      </c>
      <c r="R38" s="48">
        <f t="shared" si="21"/>
        <v>103.07692307692307</v>
      </c>
      <c r="S38" s="49">
        <f t="shared" si="22"/>
        <v>0</v>
      </c>
      <c r="T38" s="48">
        <f t="shared" si="23"/>
        <v>59.099999999999994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4607000</v>
      </c>
      <c r="C40" s="95">
        <f>SUM(C35:C39)</f>
        <v>-41000</v>
      </c>
      <c r="D40" s="95"/>
      <c r="E40" s="95">
        <f t="shared" si="18"/>
        <v>4566000</v>
      </c>
      <c r="F40" s="96">
        <f t="shared" ref="F40:O40" si="25">SUM(F35:F39)</f>
        <v>4566000</v>
      </c>
      <c r="G40" s="97">
        <f t="shared" si="25"/>
        <v>4528000</v>
      </c>
      <c r="H40" s="96">
        <f t="shared" si="25"/>
        <v>0</v>
      </c>
      <c r="I40" s="97">
        <f t="shared" si="25"/>
        <v>0</v>
      </c>
      <c r="J40" s="96">
        <f t="shared" si="25"/>
        <v>979000</v>
      </c>
      <c r="K40" s="97">
        <f t="shared" si="25"/>
        <v>0</v>
      </c>
      <c r="L40" s="96">
        <f t="shared" si="25"/>
        <v>1584000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2563000</v>
      </c>
      <c r="Q40" s="97">
        <f t="shared" si="20"/>
        <v>0</v>
      </c>
      <c r="R40" s="52">
        <f t="shared" si="21"/>
        <v>61.797752808988761</v>
      </c>
      <c r="S40" s="53">
        <f t="shared" si="22"/>
        <v>0</v>
      </c>
      <c r="T40" s="52">
        <f>IF((+$E35+$E38) =0,0,(P40   /(+$E35+$E38) )*100)</f>
        <v>56.603356890459366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31327000</v>
      </c>
      <c r="C51" s="92">
        <v>-10427000</v>
      </c>
      <c r="D51" s="92"/>
      <c r="E51" s="92">
        <f t="shared" si="26"/>
        <v>20900000</v>
      </c>
      <c r="F51" s="93">
        <v>20900000</v>
      </c>
      <c r="G51" s="94">
        <v>20900000</v>
      </c>
      <c r="H51" s="93">
        <v>6250000</v>
      </c>
      <c r="I51" s="94"/>
      <c r="J51" s="93">
        <v>2302000</v>
      </c>
      <c r="K51" s="94"/>
      <c r="L51" s="93">
        <v>1911000</v>
      </c>
      <c r="M51" s="94"/>
      <c r="N51" s="93"/>
      <c r="O51" s="94"/>
      <c r="P51" s="93">
        <f t="shared" si="27"/>
        <v>10463000</v>
      </c>
      <c r="Q51" s="94">
        <f t="shared" si="28"/>
        <v>0</v>
      </c>
      <c r="R51" s="48">
        <f t="shared" si="29"/>
        <v>-16.985230234578626</v>
      </c>
      <c r="S51" s="49">
        <f t="shared" si="30"/>
        <v>0</v>
      </c>
      <c r="T51" s="48">
        <f t="shared" si="31"/>
        <v>50.062200956937794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31327000</v>
      </c>
      <c r="C53" s="95">
        <f>SUM(C42:C52)</f>
        <v>-10427000</v>
      </c>
      <c r="D53" s="95"/>
      <c r="E53" s="95">
        <f t="shared" si="26"/>
        <v>20900000</v>
      </c>
      <c r="F53" s="96">
        <f t="shared" ref="F53:O53" si="33">SUM(F42:F52)</f>
        <v>20900000</v>
      </c>
      <c r="G53" s="97">
        <f t="shared" si="33"/>
        <v>20900000</v>
      </c>
      <c r="H53" s="96">
        <f t="shared" si="33"/>
        <v>6250000</v>
      </c>
      <c r="I53" s="97">
        <f t="shared" si="33"/>
        <v>0</v>
      </c>
      <c r="J53" s="96">
        <f t="shared" si="33"/>
        <v>2302000</v>
      </c>
      <c r="K53" s="97">
        <f t="shared" si="33"/>
        <v>0</v>
      </c>
      <c r="L53" s="96">
        <f t="shared" si="33"/>
        <v>1911000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10463000</v>
      </c>
      <c r="Q53" s="97">
        <f t="shared" si="28"/>
        <v>0</v>
      </c>
      <c r="R53" s="52">
        <f t="shared" si="29"/>
        <v>-16.985230234578626</v>
      </c>
      <c r="S53" s="53">
        <f t="shared" si="30"/>
        <v>0</v>
      </c>
      <c r="T53" s="52">
        <f>IF((+$E43+$E45+$E47+$E48+$E51) =0,0,(P53   /(+$E43+$E45+$E47+$E48+$E51) )*100)</f>
        <v>50.062200956937794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39884000</v>
      </c>
      <c r="C67" s="104">
        <f>SUM(C9:C14,C17:C23,C26:C29,C32,C35:C39,C42:C52,C55:C58,C61:C65)</f>
        <v>-10753000</v>
      </c>
      <c r="D67" s="104"/>
      <c r="E67" s="104">
        <f t="shared" si="35"/>
        <v>29131000</v>
      </c>
      <c r="F67" s="105">
        <f t="shared" ref="F67:O67" si="43">SUM(F9:F14,F17:F23,F26:F29,F32,F35:F39,F42:F52,F55:F58,F61:F65)</f>
        <v>29131000</v>
      </c>
      <c r="G67" s="106">
        <f t="shared" si="43"/>
        <v>29093000</v>
      </c>
      <c r="H67" s="105">
        <f t="shared" si="43"/>
        <v>7842000</v>
      </c>
      <c r="I67" s="106">
        <f t="shared" si="43"/>
        <v>0</v>
      </c>
      <c r="J67" s="105">
        <f t="shared" si="43"/>
        <v>3453000</v>
      </c>
      <c r="K67" s="106">
        <f t="shared" si="43"/>
        <v>0</v>
      </c>
      <c r="L67" s="105">
        <f t="shared" si="43"/>
        <v>3748000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15043000</v>
      </c>
      <c r="Q67" s="106">
        <f t="shared" si="37"/>
        <v>0</v>
      </c>
      <c r="R67" s="61">
        <f t="shared" si="38"/>
        <v>8.543295684911671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51.706596088406144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19688000</v>
      </c>
      <c r="C69" s="92"/>
      <c r="D69" s="92"/>
      <c r="E69" s="92">
        <f>$B69      +$C69      +$D69</f>
        <v>19688000</v>
      </c>
      <c r="F69" s="93">
        <v>19688000</v>
      </c>
      <c r="G69" s="94">
        <v>19688000</v>
      </c>
      <c r="H69" s="93">
        <v>5095000</v>
      </c>
      <c r="I69" s="94"/>
      <c r="J69" s="93">
        <v>2943000</v>
      </c>
      <c r="K69" s="94"/>
      <c r="L69" s="93">
        <v>1561000</v>
      </c>
      <c r="M69" s="94"/>
      <c r="N69" s="93"/>
      <c r="O69" s="94"/>
      <c r="P69" s="93">
        <f>$H69      +$J69      +$L69      +$N69</f>
        <v>9599000</v>
      </c>
      <c r="Q69" s="94">
        <f>$I69      +$K69      +$M69      +$O69</f>
        <v>0</v>
      </c>
      <c r="R69" s="48">
        <f>IF(($J69      =0),0,((($L69      -$J69      )/$J69      )*100))</f>
        <v>-46.958885490995584</v>
      </c>
      <c r="S69" s="49">
        <f>IF(($K69      =0),0,((($M69      -$K69      )/$K69      )*100))</f>
        <v>0</v>
      </c>
      <c r="T69" s="48">
        <f>IF(($E69      =0),0,(($P69      /$E69      )*100))</f>
        <v>48.755587159691181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19688000</v>
      </c>
      <c r="C71" s="101">
        <f>SUM(C69:C70)</f>
        <v>0</v>
      </c>
      <c r="D71" s="101"/>
      <c r="E71" s="101">
        <f>$B71      +$C71      +$D71</f>
        <v>19688000</v>
      </c>
      <c r="F71" s="102">
        <f t="shared" ref="F71:O71" si="44">SUM(F69:F70)</f>
        <v>19688000</v>
      </c>
      <c r="G71" s="103">
        <f t="shared" si="44"/>
        <v>19688000</v>
      </c>
      <c r="H71" s="102">
        <f t="shared" si="44"/>
        <v>5095000</v>
      </c>
      <c r="I71" s="103">
        <f t="shared" si="44"/>
        <v>0</v>
      </c>
      <c r="J71" s="102">
        <f t="shared" si="44"/>
        <v>2943000</v>
      </c>
      <c r="K71" s="103">
        <f t="shared" si="44"/>
        <v>0</v>
      </c>
      <c r="L71" s="102">
        <f t="shared" si="44"/>
        <v>1561000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9599000</v>
      </c>
      <c r="Q71" s="103">
        <f>$I71      +$K71      +$M71      +$O71</f>
        <v>0</v>
      </c>
      <c r="R71" s="57">
        <f>IF(($J71      =0),0,((($L71      -$J71      )/$J71      )*100))</f>
        <v>-46.958885490995584</v>
      </c>
      <c r="S71" s="58">
        <f>IF(($K71      =0),0,((($M71      -$K71      )/$K71      )*100))</f>
        <v>0</v>
      </c>
      <c r="T71" s="57">
        <f>IF(($E69      =0),0,(($P69      /$E69      )*100))</f>
        <v>48.755587159691181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19688000</v>
      </c>
      <c r="C72" s="104">
        <f>SUM(C69:C70)</f>
        <v>0</v>
      </c>
      <c r="D72" s="104"/>
      <c r="E72" s="104">
        <f>$B72      +$C72      +$D72</f>
        <v>19688000</v>
      </c>
      <c r="F72" s="105">
        <f t="shared" ref="F72:O72" si="45">SUM(F69:F70)</f>
        <v>19688000</v>
      </c>
      <c r="G72" s="106">
        <f t="shared" si="45"/>
        <v>19688000</v>
      </c>
      <c r="H72" s="105">
        <f t="shared" si="45"/>
        <v>5095000</v>
      </c>
      <c r="I72" s="106">
        <f t="shared" si="45"/>
        <v>0</v>
      </c>
      <c r="J72" s="105">
        <f t="shared" si="45"/>
        <v>2943000</v>
      </c>
      <c r="K72" s="106">
        <f t="shared" si="45"/>
        <v>0</v>
      </c>
      <c r="L72" s="105">
        <f t="shared" si="45"/>
        <v>1561000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9599000</v>
      </c>
      <c r="Q72" s="106">
        <f>$I72      +$K72      +$M72      +$O72</f>
        <v>0</v>
      </c>
      <c r="R72" s="61">
        <f>IF(($J72      =0),0,((($L72      -$J72      )/$J72      )*100))</f>
        <v>-46.958885490995584</v>
      </c>
      <c r="S72" s="62">
        <f>IF(($K72      =0),0,((($M72      -$K72      )/$K72      )*100))</f>
        <v>0</v>
      </c>
      <c r="T72" s="61">
        <f>IF(($E69      =0),0,(($P69      /$E69      )*100))</f>
        <v>48.755587159691181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59572000</v>
      </c>
      <c r="C73" s="104">
        <f>SUM(C9:C14,C17:C23,C26:C29,C32,C35:C39,C42:C52,C55:C58,C61:C65,C69:C70)</f>
        <v>-10753000</v>
      </c>
      <c r="D73" s="104"/>
      <c r="E73" s="104">
        <f>$B73      +$C73      +$D73</f>
        <v>48819000</v>
      </c>
      <c r="F73" s="105">
        <f t="shared" ref="F73:O73" si="46">SUM(F9:F14,F17:F23,F26:F29,F32,F35:F39,F42:F52,F55:F58,F61:F65,F69:F70)</f>
        <v>48819000</v>
      </c>
      <c r="G73" s="106">
        <f t="shared" si="46"/>
        <v>48781000</v>
      </c>
      <c r="H73" s="105">
        <f t="shared" si="46"/>
        <v>12937000</v>
      </c>
      <c r="I73" s="106">
        <f t="shared" si="46"/>
        <v>0</v>
      </c>
      <c r="J73" s="105">
        <f t="shared" si="46"/>
        <v>6396000</v>
      </c>
      <c r="K73" s="106">
        <f t="shared" si="46"/>
        <v>0</v>
      </c>
      <c r="L73" s="105">
        <f t="shared" si="46"/>
        <v>5309000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24642000</v>
      </c>
      <c r="Q73" s="106">
        <f>$I73      +$K73      +$M73      +$O73</f>
        <v>0</v>
      </c>
      <c r="R73" s="61">
        <f>IF(($J73      =0),0,((($L73      -$J73      )/$J73      )*100))</f>
        <v>-16.994996873045654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50.515569586519341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134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135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139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140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141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142</v>
      </c>
    </row>
    <row r="117" spans="1:23" x14ac:dyDescent="0.2">
      <c r="A117" s="29" t="s">
        <v>143</v>
      </c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147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AWZpOpvE3uum8zk8BRLrsuFM9CadTMZO7QILcj+bDxh3P6tHyUEMwCKXyW+Kb2EcUg0ng2IJvNP0iqjFT8JAsQ==" saltValue="OaW/EzYvJCuuZFg4Hj1Nzg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148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2300000</v>
      </c>
      <c r="C10" s="92"/>
      <c r="D10" s="92"/>
      <c r="E10" s="92">
        <f t="shared" ref="E10:E15" si="0">$B10      +$C10      +$D10</f>
        <v>2300000</v>
      </c>
      <c r="F10" s="93">
        <v>2300000</v>
      </c>
      <c r="G10" s="94">
        <v>2300000</v>
      </c>
      <c r="H10" s="93">
        <v>1482000</v>
      </c>
      <c r="I10" s="94"/>
      <c r="J10" s="93">
        <v>299000</v>
      </c>
      <c r="K10" s="94"/>
      <c r="L10" s="93">
        <v>88000</v>
      </c>
      <c r="M10" s="94"/>
      <c r="N10" s="93"/>
      <c r="O10" s="94"/>
      <c r="P10" s="93">
        <f t="shared" ref="P10:P15" si="1">$H10      +$J10      +$L10      +$N10</f>
        <v>1869000</v>
      </c>
      <c r="Q10" s="94">
        <f t="shared" ref="Q10:Q15" si="2">$I10      +$K10      +$M10      +$O10</f>
        <v>0</v>
      </c>
      <c r="R10" s="48">
        <f t="shared" ref="R10:R15" si="3">IF(($J10      =0),0,((($L10      -$J10      )/$J10      )*100))</f>
        <v>-70.568561872909697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81.260869565217391</v>
      </c>
      <c r="U10" s="50">
        <f t="shared" ref="U10:U14" si="6">IF(($E10      =0),0,(($Q10      /$E10      )*100))</f>
        <v>0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2300000</v>
      </c>
      <c r="C15" s="95">
        <f>SUM(C9:C14)</f>
        <v>0</v>
      </c>
      <c r="D15" s="95"/>
      <c r="E15" s="95">
        <f t="shared" si="0"/>
        <v>2300000</v>
      </c>
      <c r="F15" s="96">
        <f t="shared" ref="F15:O15" si="7">SUM(F9:F14)</f>
        <v>2300000</v>
      </c>
      <c r="G15" s="97">
        <f t="shared" si="7"/>
        <v>2300000</v>
      </c>
      <c r="H15" s="96">
        <f t="shared" si="7"/>
        <v>1482000</v>
      </c>
      <c r="I15" s="97">
        <f t="shared" si="7"/>
        <v>0</v>
      </c>
      <c r="J15" s="96">
        <f t="shared" si="7"/>
        <v>299000</v>
      </c>
      <c r="K15" s="97">
        <f t="shared" si="7"/>
        <v>0</v>
      </c>
      <c r="L15" s="96">
        <f t="shared" si="7"/>
        <v>88000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1869000</v>
      </c>
      <c r="Q15" s="97">
        <f t="shared" si="2"/>
        <v>0</v>
      </c>
      <c r="R15" s="52">
        <f t="shared" si="3"/>
        <v>-70.568561872909697</v>
      </c>
      <c r="S15" s="53">
        <f t="shared" si="4"/>
        <v>0</v>
      </c>
      <c r="T15" s="52">
        <f>IF((SUM($E9:$E13))=0,0,(P15/(SUM($E9:$E13))*100))</f>
        <v>81.260869565217391</v>
      </c>
      <c r="U15" s="54">
        <f>IF((SUM($E9:$E13))=0,0,(Q15/(SUM($E9:$E13))*100))</f>
        <v>0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1089000</v>
      </c>
      <c r="C32" s="92"/>
      <c r="D32" s="92"/>
      <c r="E32" s="92">
        <f>$B32      +$C32      +$D32</f>
        <v>1089000</v>
      </c>
      <c r="F32" s="93">
        <v>1089000</v>
      </c>
      <c r="G32" s="94">
        <v>1089000</v>
      </c>
      <c r="H32" s="93">
        <v>331000</v>
      </c>
      <c r="I32" s="94"/>
      <c r="J32" s="93">
        <v>146000</v>
      </c>
      <c r="K32" s="94"/>
      <c r="L32" s="93">
        <v>238000</v>
      </c>
      <c r="M32" s="94"/>
      <c r="N32" s="93"/>
      <c r="O32" s="94"/>
      <c r="P32" s="93">
        <f>$H32      +$J32      +$L32      +$N32</f>
        <v>715000</v>
      </c>
      <c r="Q32" s="94">
        <f>$I32      +$K32      +$M32      +$O32</f>
        <v>0</v>
      </c>
      <c r="R32" s="48">
        <f>IF(($J32      =0),0,((($L32      -$J32      )/$J32      )*100))</f>
        <v>63.013698630136986</v>
      </c>
      <c r="S32" s="49">
        <f>IF(($K32      =0),0,((($M32      -$K32      )/$K32      )*100))</f>
        <v>0</v>
      </c>
      <c r="T32" s="48">
        <f>IF(($E32      =0),0,(($P32      /$E32      )*100))</f>
        <v>65.656565656565661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1089000</v>
      </c>
      <c r="C33" s="95">
        <f>C32</f>
        <v>0</v>
      </c>
      <c r="D33" s="95"/>
      <c r="E33" s="95">
        <f>$B33      +$C33      +$D33</f>
        <v>1089000</v>
      </c>
      <c r="F33" s="96">
        <f t="shared" ref="F33:O33" si="17">F32</f>
        <v>1089000</v>
      </c>
      <c r="G33" s="97">
        <f t="shared" si="17"/>
        <v>1089000</v>
      </c>
      <c r="H33" s="96">
        <f t="shared" si="17"/>
        <v>331000</v>
      </c>
      <c r="I33" s="97">
        <f t="shared" si="17"/>
        <v>0</v>
      </c>
      <c r="J33" s="96">
        <f t="shared" si="17"/>
        <v>146000</v>
      </c>
      <c r="K33" s="97">
        <f t="shared" si="17"/>
        <v>0</v>
      </c>
      <c r="L33" s="96">
        <f t="shared" si="17"/>
        <v>238000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715000</v>
      </c>
      <c r="Q33" s="97">
        <f>$I33      +$K33      +$M33      +$O33</f>
        <v>0</v>
      </c>
      <c r="R33" s="52">
        <f>IF(($J33      =0),0,((($L33      -$J33      )/$J33      )*100))</f>
        <v>63.013698630136986</v>
      </c>
      <c r="S33" s="53">
        <f>IF(($K33      =0),0,((($M33      -$K33      )/$K33      )*100))</f>
        <v>0</v>
      </c>
      <c r="T33" s="52">
        <f>IF($E33   =0,0,($P33   /$E33   )*100)</f>
        <v>65.656565656565661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14436000</v>
      </c>
      <c r="C35" s="92"/>
      <c r="D35" s="92"/>
      <c r="E35" s="92">
        <f t="shared" ref="E35:E40" si="18">$B35      +$C35      +$D35</f>
        <v>14436000</v>
      </c>
      <c r="F35" s="93">
        <v>14436000</v>
      </c>
      <c r="G35" s="94">
        <v>14436000</v>
      </c>
      <c r="H35" s="93"/>
      <c r="I35" s="94"/>
      <c r="J35" s="93">
        <v>3219000</v>
      </c>
      <c r="K35" s="94"/>
      <c r="L35" s="93">
        <v>683000</v>
      </c>
      <c r="M35" s="94"/>
      <c r="N35" s="93"/>
      <c r="O35" s="94"/>
      <c r="P35" s="93">
        <f t="shared" ref="P35:P40" si="19">$H35      +$J35      +$L35      +$N35</f>
        <v>3902000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-78.782230506368435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27.0296481019673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39000</v>
      </c>
      <c r="C36" s="92">
        <v>-20000</v>
      </c>
      <c r="D36" s="92"/>
      <c r="E36" s="92">
        <f t="shared" si="18"/>
        <v>19000</v>
      </c>
      <c r="F36" s="93">
        <v>19000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14475000</v>
      </c>
      <c r="C40" s="95">
        <f>SUM(C35:C39)</f>
        <v>-20000</v>
      </c>
      <c r="D40" s="95"/>
      <c r="E40" s="95">
        <f t="shared" si="18"/>
        <v>14455000</v>
      </c>
      <c r="F40" s="96">
        <f t="shared" ref="F40:O40" si="25">SUM(F35:F39)</f>
        <v>14455000</v>
      </c>
      <c r="G40" s="97">
        <f t="shared" si="25"/>
        <v>14436000</v>
      </c>
      <c r="H40" s="96">
        <f t="shared" si="25"/>
        <v>0</v>
      </c>
      <c r="I40" s="97">
        <f t="shared" si="25"/>
        <v>0</v>
      </c>
      <c r="J40" s="96">
        <f t="shared" si="25"/>
        <v>3219000</v>
      </c>
      <c r="K40" s="97">
        <f t="shared" si="25"/>
        <v>0</v>
      </c>
      <c r="L40" s="96">
        <f t="shared" si="25"/>
        <v>683000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3902000</v>
      </c>
      <c r="Q40" s="97">
        <f t="shared" si="20"/>
        <v>0</v>
      </c>
      <c r="R40" s="52">
        <f t="shared" si="21"/>
        <v>-78.782230506368435</v>
      </c>
      <c r="S40" s="53">
        <f t="shared" si="22"/>
        <v>0</v>
      </c>
      <c r="T40" s="52">
        <f>IF((+$E35+$E38) =0,0,(P40   /(+$E35+$E38) )*100)</f>
        <v>27.0296481019673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16820000</v>
      </c>
      <c r="C51" s="92">
        <v>-4615000</v>
      </c>
      <c r="D51" s="92"/>
      <c r="E51" s="92">
        <f t="shared" si="26"/>
        <v>12205000</v>
      </c>
      <c r="F51" s="93">
        <v>12205000</v>
      </c>
      <c r="G51" s="94">
        <v>12205000</v>
      </c>
      <c r="H51" s="93">
        <v>642000</v>
      </c>
      <c r="I51" s="94"/>
      <c r="J51" s="93">
        <v>1561000</v>
      </c>
      <c r="K51" s="94"/>
      <c r="L51" s="93">
        <v>115000</v>
      </c>
      <c r="M51" s="94"/>
      <c r="N51" s="93"/>
      <c r="O51" s="94"/>
      <c r="P51" s="93">
        <f t="shared" si="27"/>
        <v>2318000</v>
      </c>
      <c r="Q51" s="94">
        <f t="shared" si="28"/>
        <v>0</v>
      </c>
      <c r="R51" s="48">
        <f t="shared" si="29"/>
        <v>-92.632927610506087</v>
      </c>
      <c r="S51" s="49">
        <f t="shared" si="30"/>
        <v>0</v>
      </c>
      <c r="T51" s="48">
        <f t="shared" si="31"/>
        <v>18.992216304793118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16820000</v>
      </c>
      <c r="C53" s="95">
        <f>SUM(C42:C52)</f>
        <v>-4615000</v>
      </c>
      <c r="D53" s="95"/>
      <c r="E53" s="95">
        <f t="shared" si="26"/>
        <v>12205000</v>
      </c>
      <c r="F53" s="96">
        <f t="shared" ref="F53:O53" si="33">SUM(F42:F52)</f>
        <v>12205000</v>
      </c>
      <c r="G53" s="97">
        <f t="shared" si="33"/>
        <v>12205000</v>
      </c>
      <c r="H53" s="96">
        <f t="shared" si="33"/>
        <v>642000</v>
      </c>
      <c r="I53" s="97">
        <f t="shared" si="33"/>
        <v>0</v>
      </c>
      <c r="J53" s="96">
        <f t="shared" si="33"/>
        <v>1561000</v>
      </c>
      <c r="K53" s="97">
        <f t="shared" si="33"/>
        <v>0</v>
      </c>
      <c r="L53" s="96">
        <f t="shared" si="33"/>
        <v>115000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2318000</v>
      </c>
      <c r="Q53" s="97">
        <f t="shared" si="28"/>
        <v>0</v>
      </c>
      <c r="R53" s="52">
        <f t="shared" si="29"/>
        <v>-92.632927610506087</v>
      </c>
      <c r="S53" s="53">
        <f t="shared" si="30"/>
        <v>0</v>
      </c>
      <c r="T53" s="52">
        <f>IF((+$E43+$E45+$E47+$E48+$E51) =0,0,(P53   /(+$E43+$E45+$E47+$E48+$E51) )*100)</f>
        <v>18.992216304793118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34684000</v>
      </c>
      <c r="C67" s="104">
        <f>SUM(C9:C14,C17:C23,C26:C29,C32,C35:C39,C42:C52,C55:C58,C61:C65)</f>
        <v>-4635000</v>
      </c>
      <c r="D67" s="104"/>
      <c r="E67" s="104">
        <f t="shared" si="35"/>
        <v>30049000</v>
      </c>
      <c r="F67" s="105">
        <f t="shared" ref="F67:O67" si="43">SUM(F9:F14,F17:F23,F26:F29,F32,F35:F39,F42:F52,F55:F58,F61:F65)</f>
        <v>30049000</v>
      </c>
      <c r="G67" s="106">
        <f t="shared" si="43"/>
        <v>30030000</v>
      </c>
      <c r="H67" s="105">
        <f t="shared" si="43"/>
        <v>2455000</v>
      </c>
      <c r="I67" s="106">
        <f t="shared" si="43"/>
        <v>0</v>
      </c>
      <c r="J67" s="105">
        <f t="shared" si="43"/>
        <v>5225000</v>
      </c>
      <c r="K67" s="106">
        <f t="shared" si="43"/>
        <v>0</v>
      </c>
      <c r="L67" s="105">
        <f t="shared" si="43"/>
        <v>1124000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8804000</v>
      </c>
      <c r="Q67" s="106">
        <f t="shared" si="37"/>
        <v>0</v>
      </c>
      <c r="R67" s="61">
        <f t="shared" si="38"/>
        <v>-78.488038277511961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29.317349317349318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23789000</v>
      </c>
      <c r="C69" s="92">
        <v>-21245000</v>
      </c>
      <c r="D69" s="92"/>
      <c r="E69" s="92">
        <f>$B69      +$C69      +$D69</f>
        <v>2544000</v>
      </c>
      <c r="F69" s="93">
        <v>2544000</v>
      </c>
      <c r="G69" s="94">
        <v>2544000</v>
      </c>
      <c r="H69" s="93">
        <v>983000</v>
      </c>
      <c r="I69" s="94"/>
      <c r="J69" s="93">
        <v>565000</v>
      </c>
      <c r="K69" s="94"/>
      <c r="L69" s="93">
        <v>467000</v>
      </c>
      <c r="M69" s="94"/>
      <c r="N69" s="93"/>
      <c r="O69" s="94"/>
      <c r="P69" s="93">
        <f>$H69      +$J69      +$L69      +$N69</f>
        <v>2015000</v>
      </c>
      <c r="Q69" s="94">
        <f>$I69      +$K69      +$M69      +$O69</f>
        <v>0</v>
      </c>
      <c r="R69" s="48">
        <f>IF(($J69      =0),0,((($L69      -$J69      )/$J69      )*100))</f>
        <v>-17.345132743362832</v>
      </c>
      <c r="S69" s="49">
        <f>IF(($K69      =0),0,((($M69      -$K69      )/$K69      )*100))</f>
        <v>0</v>
      </c>
      <c r="T69" s="48">
        <f>IF(($E69      =0),0,(($P69      /$E69      )*100))</f>
        <v>79.20597484276729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23789000</v>
      </c>
      <c r="C71" s="101">
        <f>SUM(C69:C70)</f>
        <v>-21245000</v>
      </c>
      <c r="D71" s="101"/>
      <c r="E71" s="101">
        <f>$B71      +$C71      +$D71</f>
        <v>2544000</v>
      </c>
      <c r="F71" s="102">
        <f t="shared" ref="F71:O71" si="44">SUM(F69:F70)</f>
        <v>2544000</v>
      </c>
      <c r="G71" s="103">
        <f t="shared" si="44"/>
        <v>2544000</v>
      </c>
      <c r="H71" s="102">
        <f t="shared" si="44"/>
        <v>983000</v>
      </c>
      <c r="I71" s="103">
        <f t="shared" si="44"/>
        <v>0</v>
      </c>
      <c r="J71" s="102">
        <f t="shared" si="44"/>
        <v>565000</v>
      </c>
      <c r="K71" s="103">
        <f t="shared" si="44"/>
        <v>0</v>
      </c>
      <c r="L71" s="102">
        <f t="shared" si="44"/>
        <v>467000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2015000</v>
      </c>
      <c r="Q71" s="103">
        <f>$I71      +$K71      +$M71      +$O71</f>
        <v>0</v>
      </c>
      <c r="R71" s="57">
        <f>IF(($J71      =0),0,((($L71      -$J71      )/$J71      )*100))</f>
        <v>-17.345132743362832</v>
      </c>
      <c r="S71" s="58">
        <f>IF(($K71      =0),0,((($M71      -$K71      )/$K71      )*100))</f>
        <v>0</v>
      </c>
      <c r="T71" s="57">
        <f>IF(($E69      =0),0,(($P69      /$E69      )*100))</f>
        <v>79.20597484276729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23789000</v>
      </c>
      <c r="C72" s="104">
        <f>SUM(C69:C70)</f>
        <v>-21245000</v>
      </c>
      <c r="D72" s="104"/>
      <c r="E72" s="104">
        <f>$B72      +$C72      +$D72</f>
        <v>2544000</v>
      </c>
      <c r="F72" s="105">
        <f t="shared" ref="F72:O72" si="45">SUM(F69:F70)</f>
        <v>2544000</v>
      </c>
      <c r="G72" s="106">
        <f t="shared" si="45"/>
        <v>2544000</v>
      </c>
      <c r="H72" s="105">
        <f t="shared" si="45"/>
        <v>983000</v>
      </c>
      <c r="I72" s="106">
        <f t="shared" si="45"/>
        <v>0</v>
      </c>
      <c r="J72" s="105">
        <f t="shared" si="45"/>
        <v>565000</v>
      </c>
      <c r="K72" s="106">
        <f t="shared" si="45"/>
        <v>0</v>
      </c>
      <c r="L72" s="105">
        <f t="shared" si="45"/>
        <v>467000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2015000</v>
      </c>
      <c r="Q72" s="106">
        <f>$I72      +$K72      +$M72      +$O72</f>
        <v>0</v>
      </c>
      <c r="R72" s="61">
        <f>IF(($J72      =0),0,((($L72      -$J72      )/$J72      )*100))</f>
        <v>-17.345132743362832</v>
      </c>
      <c r="S72" s="62">
        <f>IF(($K72      =0),0,((($M72      -$K72      )/$K72      )*100))</f>
        <v>0</v>
      </c>
      <c r="T72" s="61">
        <f>IF(($E69      =0),0,(($P69      /$E69      )*100))</f>
        <v>79.20597484276729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58473000</v>
      </c>
      <c r="C73" s="104">
        <f>SUM(C9:C14,C17:C23,C26:C29,C32,C35:C39,C42:C52,C55:C58,C61:C65,C69:C70)</f>
        <v>-25880000</v>
      </c>
      <c r="D73" s="104"/>
      <c r="E73" s="104">
        <f>$B73      +$C73      +$D73</f>
        <v>32593000</v>
      </c>
      <c r="F73" s="105">
        <f t="shared" ref="F73:O73" si="46">SUM(F9:F14,F17:F23,F26:F29,F32,F35:F39,F42:F52,F55:F58,F61:F65,F69:F70)</f>
        <v>32593000</v>
      </c>
      <c r="G73" s="106">
        <f t="shared" si="46"/>
        <v>32574000</v>
      </c>
      <c r="H73" s="105">
        <f t="shared" si="46"/>
        <v>3438000</v>
      </c>
      <c r="I73" s="106">
        <f t="shared" si="46"/>
        <v>0</v>
      </c>
      <c r="J73" s="105">
        <f t="shared" si="46"/>
        <v>5790000</v>
      </c>
      <c r="K73" s="106">
        <f t="shared" si="46"/>
        <v>0</v>
      </c>
      <c r="L73" s="105">
        <f t="shared" si="46"/>
        <v>1591000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10819000</v>
      </c>
      <c r="Q73" s="106">
        <f>$I73      +$K73      +$M73      +$O73</f>
        <v>0</v>
      </c>
      <c r="R73" s="61">
        <f>IF(($J73      =0),0,((($L73      -$J73      )/$J73      )*100))</f>
        <v>-72.521588946459417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33.213605943390434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134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135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139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140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141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142</v>
      </c>
    </row>
    <row r="117" spans="1:23" x14ac:dyDescent="0.2">
      <c r="A117" s="29" t="s">
        <v>143</v>
      </c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147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8TtKqRg4JkPOFPDpy/Z038ANiC6EMWQryzdbNv0bO0ceLWAKKW+xjy+os1Sk3nYq+PjNTHj5y6vDg5POJUr9WQ==" saltValue="SSNicl2FE6AazQUPy9bTIg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148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49000</v>
      </c>
      <c r="I10" s="94">
        <v>-3000000</v>
      </c>
      <c r="J10" s="93">
        <v>1117000</v>
      </c>
      <c r="K10" s="94"/>
      <c r="L10" s="93">
        <v>104000</v>
      </c>
      <c r="M10" s="94"/>
      <c r="N10" s="93"/>
      <c r="O10" s="94"/>
      <c r="P10" s="93">
        <f t="shared" ref="P10:P15" si="1">$H10      +$J10      +$L10      +$N10</f>
        <v>1270000</v>
      </c>
      <c r="Q10" s="94">
        <f t="shared" ref="Q10:Q15" si="2">$I10      +$K10      +$M10      +$O10</f>
        <v>-3000000</v>
      </c>
      <c r="R10" s="48">
        <f t="shared" ref="R10:R15" si="3">IF(($J10      =0),0,((($L10      -$J10      )/$J10      )*100))</f>
        <v>-90.689346463742169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42.333333333333336</v>
      </c>
      <c r="U10" s="50">
        <f t="shared" ref="U10:U14" si="6">IF(($E10      =0),0,(($Q10      /$E10      )*100))</f>
        <v>-100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49000</v>
      </c>
      <c r="I15" s="97">
        <f t="shared" si="7"/>
        <v>-3000000</v>
      </c>
      <c r="J15" s="96">
        <f t="shared" si="7"/>
        <v>1117000</v>
      </c>
      <c r="K15" s="97">
        <f t="shared" si="7"/>
        <v>0</v>
      </c>
      <c r="L15" s="96">
        <f t="shared" si="7"/>
        <v>104000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1270000</v>
      </c>
      <c r="Q15" s="97">
        <f t="shared" si="2"/>
        <v>-3000000</v>
      </c>
      <c r="R15" s="52">
        <f t="shared" si="3"/>
        <v>-90.689346463742169</v>
      </c>
      <c r="S15" s="53">
        <f t="shared" si="4"/>
        <v>0</v>
      </c>
      <c r="T15" s="52">
        <f>IF((SUM($E9:$E13))=0,0,(P15/(SUM($E9:$E13))*100))</f>
        <v>42.333333333333336</v>
      </c>
      <c r="U15" s="54">
        <f>IF((SUM($E9:$E13))=0,0,(Q15/(SUM($E9:$E13))*100))</f>
        <v>-100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/>
      <c r="C32" s="92"/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59000</v>
      </c>
      <c r="C36" s="92">
        <v>4000</v>
      </c>
      <c r="D36" s="92"/>
      <c r="E36" s="92">
        <f t="shared" si="18"/>
        <v>63000</v>
      </c>
      <c r="F36" s="93">
        <v>63000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59000</v>
      </c>
      <c r="C40" s="95">
        <f>SUM(C35:C39)</f>
        <v>4000</v>
      </c>
      <c r="D40" s="95"/>
      <c r="E40" s="95">
        <f t="shared" si="18"/>
        <v>63000</v>
      </c>
      <c r="F40" s="96">
        <f t="shared" ref="F40:O40" si="25">SUM(F35:F39)</f>
        <v>63000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>
        <v>8896000</v>
      </c>
      <c r="C43" s="92"/>
      <c r="D43" s="92"/>
      <c r="E43" s="92">
        <f t="shared" si="26"/>
        <v>8896000</v>
      </c>
      <c r="F43" s="93">
        <v>8896000</v>
      </c>
      <c r="G43" s="94">
        <v>8896000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20000000</v>
      </c>
      <c r="C51" s="92"/>
      <c r="D51" s="92"/>
      <c r="E51" s="92">
        <f t="shared" si="26"/>
        <v>20000000</v>
      </c>
      <c r="F51" s="93">
        <v>7000000</v>
      </c>
      <c r="G51" s="94">
        <v>7000000</v>
      </c>
      <c r="H51" s="93">
        <v>2000000</v>
      </c>
      <c r="I51" s="94"/>
      <c r="J51" s="93">
        <v>505000</v>
      </c>
      <c r="K51" s="94"/>
      <c r="L51" s="93"/>
      <c r="M51" s="94"/>
      <c r="N51" s="93"/>
      <c r="O51" s="94"/>
      <c r="P51" s="93">
        <f t="shared" si="27"/>
        <v>2505000</v>
      </c>
      <c r="Q51" s="94">
        <f t="shared" si="28"/>
        <v>0</v>
      </c>
      <c r="R51" s="48">
        <f t="shared" si="29"/>
        <v>-100</v>
      </c>
      <c r="S51" s="49">
        <f t="shared" si="30"/>
        <v>0</v>
      </c>
      <c r="T51" s="48">
        <f t="shared" si="31"/>
        <v>12.525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28896000</v>
      </c>
      <c r="C53" s="95">
        <f>SUM(C42:C52)</f>
        <v>0</v>
      </c>
      <c r="D53" s="95"/>
      <c r="E53" s="95">
        <f t="shared" si="26"/>
        <v>28896000</v>
      </c>
      <c r="F53" s="96">
        <f t="shared" ref="F53:O53" si="33">SUM(F42:F52)</f>
        <v>15896000</v>
      </c>
      <c r="G53" s="97">
        <f t="shared" si="33"/>
        <v>15896000</v>
      </c>
      <c r="H53" s="96">
        <f t="shared" si="33"/>
        <v>2000000</v>
      </c>
      <c r="I53" s="97">
        <f t="shared" si="33"/>
        <v>0</v>
      </c>
      <c r="J53" s="96">
        <f t="shared" si="33"/>
        <v>505000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2505000</v>
      </c>
      <c r="Q53" s="97">
        <f t="shared" si="28"/>
        <v>0</v>
      </c>
      <c r="R53" s="52">
        <f t="shared" si="29"/>
        <v>-100</v>
      </c>
      <c r="S53" s="53">
        <f t="shared" si="30"/>
        <v>0</v>
      </c>
      <c r="T53" s="52">
        <f>IF((+$E43+$E45+$E47+$E48+$E51) =0,0,(P53   /(+$E43+$E45+$E47+$E48+$E51) )*100)</f>
        <v>8.6690199335548161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31955000</v>
      </c>
      <c r="C67" s="104">
        <f>SUM(C9:C14,C17:C23,C26:C29,C32,C35:C39,C42:C52,C55:C58,C61:C65)</f>
        <v>4000</v>
      </c>
      <c r="D67" s="104"/>
      <c r="E67" s="104">
        <f t="shared" si="35"/>
        <v>31959000</v>
      </c>
      <c r="F67" s="105">
        <f t="shared" ref="F67:O67" si="43">SUM(F9:F14,F17:F23,F26:F29,F32,F35:F39,F42:F52,F55:F58,F61:F65)</f>
        <v>18959000</v>
      </c>
      <c r="G67" s="106">
        <f t="shared" si="43"/>
        <v>18896000</v>
      </c>
      <c r="H67" s="105">
        <f t="shared" si="43"/>
        <v>2049000</v>
      </c>
      <c r="I67" s="106">
        <f t="shared" si="43"/>
        <v>-3000000</v>
      </c>
      <c r="J67" s="105">
        <f t="shared" si="43"/>
        <v>1622000</v>
      </c>
      <c r="K67" s="106">
        <f t="shared" si="43"/>
        <v>0</v>
      </c>
      <c r="L67" s="105">
        <f t="shared" si="43"/>
        <v>104000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3775000</v>
      </c>
      <c r="Q67" s="106">
        <f t="shared" si="37"/>
        <v>-3000000</v>
      </c>
      <c r="R67" s="61">
        <f t="shared" si="38"/>
        <v>-93.588162762022193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11.835339854527213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-9.4055680963130168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20707000</v>
      </c>
      <c r="C69" s="92">
        <v>-18288000</v>
      </c>
      <c r="D69" s="92"/>
      <c r="E69" s="92">
        <f>$B69      +$C69      +$D69</f>
        <v>2419000</v>
      </c>
      <c r="F69" s="93">
        <v>2419000</v>
      </c>
      <c r="G69" s="94">
        <v>2419000</v>
      </c>
      <c r="H69" s="93">
        <v>173000</v>
      </c>
      <c r="I69" s="94"/>
      <c r="J69" s="93">
        <v>6235000</v>
      </c>
      <c r="K69" s="94"/>
      <c r="L69" s="93">
        <v>258000</v>
      </c>
      <c r="M69" s="94"/>
      <c r="N69" s="93"/>
      <c r="O69" s="94"/>
      <c r="P69" s="93">
        <f>$H69      +$J69      +$L69      +$N69</f>
        <v>6666000</v>
      </c>
      <c r="Q69" s="94">
        <f>$I69      +$K69      +$M69      +$O69</f>
        <v>0</v>
      </c>
      <c r="R69" s="48">
        <f>IF(($J69      =0),0,((($L69      -$J69      )/$J69      )*100))</f>
        <v>-95.862068965517238</v>
      </c>
      <c r="S69" s="49">
        <f>IF(($K69      =0),0,((($M69      -$K69      )/$K69      )*100))</f>
        <v>0</v>
      </c>
      <c r="T69" s="48">
        <f>IF(($E69      =0),0,(($P69      /$E69      )*100))</f>
        <v>275.56841670111618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20707000</v>
      </c>
      <c r="C71" s="101">
        <f>SUM(C69:C70)</f>
        <v>-18288000</v>
      </c>
      <c r="D71" s="101"/>
      <c r="E71" s="101">
        <f>$B71      +$C71      +$D71</f>
        <v>2419000</v>
      </c>
      <c r="F71" s="102">
        <f t="shared" ref="F71:O71" si="44">SUM(F69:F70)</f>
        <v>2419000</v>
      </c>
      <c r="G71" s="103">
        <f t="shared" si="44"/>
        <v>2419000</v>
      </c>
      <c r="H71" s="102">
        <f t="shared" si="44"/>
        <v>173000</v>
      </c>
      <c r="I71" s="103">
        <f t="shared" si="44"/>
        <v>0</v>
      </c>
      <c r="J71" s="102">
        <f t="shared" si="44"/>
        <v>6235000</v>
      </c>
      <c r="K71" s="103">
        <f t="shared" si="44"/>
        <v>0</v>
      </c>
      <c r="L71" s="102">
        <f t="shared" si="44"/>
        <v>258000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6666000</v>
      </c>
      <c r="Q71" s="103">
        <f>$I71      +$K71      +$M71      +$O71</f>
        <v>0</v>
      </c>
      <c r="R71" s="57">
        <f>IF(($J71      =0),0,((($L71      -$J71      )/$J71      )*100))</f>
        <v>-95.862068965517238</v>
      </c>
      <c r="S71" s="58">
        <f>IF(($K71      =0),0,((($M71      -$K71      )/$K71      )*100))</f>
        <v>0</v>
      </c>
      <c r="T71" s="57">
        <f>IF(($E69      =0),0,(($P69      /$E69      )*100))</f>
        <v>275.56841670111618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20707000</v>
      </c>
      <c r="C72" s="104">
        <f>SUM(C69:C70)</f>
        <v>-18288000</v>
      </c>
      <c r="D72" s="104"/>
      <c r="E72" s="104">
        <f>$B72      +$C72      +$D72</f>
        <v>2419000</v>
      </c>
      <c r="F72" s="105">
        <f t="shared" ref="F72:O72" si="45">SUM(F69:F70)</f>
        <v>2419000</v>
      </c>
      <c r="G72" s="106">
        <f t="shared" si="45"/>
        <v>2419000</v>
      </c>
      <c r="H72" s="105">
        <f t="shared" si="45"/>
        <v>173000</v>
      </c>
      <c r="I72" s="106">
        <f t="shared" si="45"/>
        <v>0</v>
      </c>
      <c r="J72" s="105">
        <f t="shared" si="45"/>
        <v>6235000</v>
      </c>
      <c r="K72" s="106">
        <f t="shared" si="45"/>
        <v>0</v>
      </c>
      <c r="L72" s="105">
        <f t="shared" si="45"/>
        <v>258000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6666000</v>
      </c>
      <c r="Q72" s="106">
        <f>$I72      +$K72      +$M72      +$O72</f>
        <v>0</v>
      </c>
      <c r="R72" s="61">
        <f>IF(($J72      =0),0,((($L72      -$J72      )/$J72      )*100))</f>
        <v>-95.862068965517238</v>
      </c>
      <c r="S72" s="62">
        <f>IF(($K72      =0),0,((($M72      -$K72      )/$K72      )*100))</f>
        <v>0</v>
      </c>
      <c r="T72" s="61">
        <f>IF(($E69      =0),0,(($P69      /$E69      )*100))</f>
        <v>275.56841670111618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52662000</v>
      </c>
      <c r="C73" s="104">
        <f>SUM(C9:C14,C17:C23,C26:C29,C32,C35:C39,C42:C52,C55:C58,C61:C65,C69:C70)</f>
        <v>-18284000</v>
      </c>
      <c r="D73" s="104"/>
      <c r="E73" s="104">
        <f>$B73      +$C73      +$D73</f>
        <v>34378000</v>
      </c>
      <c r="F73" s="105">
        <f t="shared" ref="F73:O73" si="46">SUM(F9:F14,F17:F23,F26:F29,F32,F35:F39,F42:F52,F55:F58,F61:F65,F69:F70)</f>
        <v>21378000</v>
      </c>
      <c r="G73" s="106">
        <f t="shared" si="46"/>
        <v>21315000</v>
      </c>
      <c r="H73" s="105">
        <f t="shared" si="46"/>
        <v>2222000</v>
      </c>
      <c r="I73" s="106">
        <f t="shared" si="46"/>
        <v>-3000000</v>
      </c>
      <c r="J73" s="105">
        <f t="shared" si="46"/>
        <v>7857000</v>
      </c>
      <c r="K73" s="106">
        <f t="shared" si="46"/>
        <v>0</v>
      </c>
      <c r="L73" s="105">
        <f t="shared" si="46"/>
        <v>362000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10441000</v>
      </c>
      <c r="Q73" s="106">
        <f>$I73      +$K73      +$M73      +$O73</f>
        <v>-3000000</v>
      </c>
      <c r="R73" s="61">
        <f>IF(($J73      =0),0,((($L73      -$J73      )/$J73      )*100))</f>
        <v>-95.392643502609147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30.426926999854292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-8.742532420224391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134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135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139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140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141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142</v>
      </c>
    </row>
    <row r="117" spans="1:23" x14ac:dyDescent="0.2">
      <c r="A117" s="29" t="s">
        <v>143</v>
      </c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147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8DVIze6YvBsFNUXA7Cc3eYbUWtQ00Ab068BvbSD35JfASwofld2x5UDhUrzo/aWvTo+uP7VvBfJGhyYPt4IOVw==" saltValue="CF1sN8+PzG9eRbCSow5PH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148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1720000</v>
      </c>
      <c r="C10" s="92"/>
      <c r="D10" s="92"/>
      <c r="E10" s="92">
        <f t="shared" ref="E10:E15" si="0">$B10      +$C10      +$D10</f>
        <v>1720000</v>
      </c>
      <c r="F10" s="93">
        <v>1720000</v>
      </c>
      <c r="G10" s="94">
        <v>1720000</v>
      </c>
      <c r="H10" s="93">
        <v>741000</v>
      </c>
      <c r="I10" s="94">
        <v>741157</v>
      </c>
      <c r="J10" s="93">
        <v>267000</v>
      </c>
      <c r="K10" s="94">
        <v>266668</v>
      </c>
      <c r="L10" s="93">
        <v>345000</v>
      </c>
      <c r="M10" s="94">
        <v>345051</v>
      </c>
      <c r="N10" s="93"/>
      <c r="O10" s="94"/>
      <c r="P10" s="93">
        <f t="shared" ref="P10:P15" si="1">$H10      +$J10      +$L10      +$N10</f>
        <v>1353000</v>
      </c>
      <c r="Q10" s="94">
        <f t="shared" ref="Q10:Q15" si="2">$I10      +$K10      +$M10      +$O10</f>
        <v>1352876</v>
      </c>
      <c r="R10" s="48">
        <f t="shared" ref="R10:R15" si="3">IF(($J10      =0),0,((($L10      -$J10      )/$J10      )*100))</f>
        <v>29.213483146067414</v>
      </c>
      <c r="S10" s="49">
        <f t="shared" ref="S10:S15" si="4">IF(($K10      =0),0,((($M10      -$K10      )/$K10      )*100))</f>
        <v>29.393478032609838</v>
      </c>
      <c r="T10" s="48">
        <f t="shared" ref="T10:T14" si="5">IF(($E10      =0),0,(($P10      /$E10      )*100))</f>
        <v>78.662790697674424</v>
      </c>
      <c r="U10" s="50">
        <f t="shared" ref="U10:U14" si="6">IF(($E10      =0),0,(($Q10      /$E10      )*100))</f>
        <v>78.655581395348833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1720000</v>
      </c>
      <c r="C15" s="95">
        <f>SUM(C9:C14)</f>
        <v>0</v>
      </c>
      <c r="D15" s="95"/>
      <c r="E15" s="95">
        <f t="shared" si="0"/>
        <v>1720000</v>
      </c>
      <c r="F15" s="96">
        <f t="shared" ref="F15:O15" si="7">SUM(F9:F14)</f>
        <v>1720000</v>
      </c>
      <c r="G15" s="97">
        <f t="shared" si="7"/>
        <v>1720000</v>
      </c>
      <c r="H15" s="96">
        <f t="shared" si="7"/>
        <v>741000</v>
      </c>
      <c r="I15" s="97">
        <f t="shared" si="7"/>
        <v>741157</v>
      </c>
      <c r="J15" s="96">
        <f t="shared" si="7"/>
        <v>267000</v>
      </c>
      <c r="K15" s="97">
        <f t="shared" si="7"/>
        <v>266668</v>
      </c>
      <c r="L15" s="96">
        <f t="shared" si="7"/>
        <v>345000</v>
      </c>
      <c r="M15" s="97">
        <f t="shared" si="7"/>
        <v>345051</v>
      </c>
      <c r="N15" s="96">
        <f t="shared" si="7"/>
        <v>0</v>
      </c>
      <c r="O15" s="97">
        <f t="shared" si="7"/>
        <v>0</v>
      </c>
      <c r="P15" s="96">
        <f t="shared" si="1"/>
        <v>1353000</v>
      </c>
      <c r="Q15" s="97">
        <f t="shared" si="2"/>
        <v>1352876</v>
      </c>
      <c r="R15" s="52">
        <f t="shared" si="3"/>
        <v>29.213483146067414</v>
      </c>
      <c r="S15" s="53">
        <f t="shared" si="4"/>
        <v>29.393478032609838</v>
      </c>
      <c r="T15" s="52">
        <f>IF((SUM($E9:$E13))=0,0,(P15/(SUM($E9:$E13))*100))</f>
        <v>78.662790697674424</v>
      </c>
      <c r="U15" s="54">
        <f>IF((SUM($E9:$E13))=0,0,(Q15/(SUM($E9:$E13))*100))</f>
        <v>78.655581395348833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>
        <v>2100000</v>
      </c>
      <c r="C19" s="92"/>
      <c r="D19" s="92"/>
      <c r="E19" s="92">
        <f t="shared" si="8"/>
        <v>2100000</v>
      </c>
      <c r="F19" s="93">
        <v>2100000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2100000</v>
      </c>
      <c r="C24" s="95">
        <f>SUM(C17:C23)</f>
        <v>0</v>
      </c>
      <c r="D24" s="95"/>
      <c r="E24" s="95">
        <f t="shared" si="8"/>
        <v>2100000</v>
      </c>
      <c r="F24" s="96">
        <f t="shared" ref="F24:O24" si="15">SUM(F17:F23)</f>
        <v>2100000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>
        <v>2308000</v>
      </c>
      <c r="C29" s="92"/>
      <c r="D29" s="92"/>
      <c r="E29" s="92">
        <f>$B29      +$C29      +$D29</f>
        <v>2308000</v>
      </c>
      <c r="F29" s="93">
        <v>2308000</v>
      </c>
      <c r="G29" s="94">
        <v>2308000</v>
      </c>
      <c r="H29" s="93">
        <v>577000</v>
      </c>
      <c r="I29" s="94"/>
      <c r="J29" s="93">
        <v>1119000</v>
      </c>
      <c r="K29" s="94">
        <v>1119375</v>
      </c>
      <c r="L29" s="93">
        <v>729000</v>
      </c>
      <c r="M29" s="94">
        <v>730069</v>
      </c>
      <c r="N29" s="93"/>
      <c r="O29" s="94"/>
      <c r="P29" s="93">
        <f>$H29      +$J29      +$L29      +$N29</f>
        <v>2425000</v>
      </c>
      <c r="Q29" s="94">
        <f>$I29      +$K29      +$M29      +$O29</f>
        <v>1849444</v>
      </c>
      <c r="R29" s="48">
        <f>IF(($J29      =0),0,((($L29      -$J29      )/$J29      )*100))</f>
        <v>-34.852546916890084</v>
      </c>
      <c r="S29" s="49">
        <f>IF(($K29      =0),0,((($M29      -$K29      )/$K29      )*100))</f>
        <v>-34.778872138470128</v>
      </c>
      <c r="T29" s="48">
        <f>IF(($E29      =0),0,(($P29      /$E29      )*100))</f>
        <v>105.06932409012131</v>
      </c>
      <c r="U29" s="50">
        <f>IF(($E29      =0),0,(($Q29      /$E29      )*100))</f>
        <v>80.13188908145581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2308000</v>
      </c>
      <c r="C30" s="95">
        <f>SUM(C26:C29)</f>
        <v>0</v>
      </c>
      <c r="D30" s="95"/>
      <c r="E30" s="95">
        <f>$B30      +$C30      +$D30</f>
        <v>2308000</v>
      </c>
      <c r="F30" s="96">
        <f t="shared" ref="F30:O30" si="16">SUM(F26:F29)</f>
        <v>2308000</v>
      </c>
      <c r="G30" s="97">
        <f t="shared" si="16"/>
        <v>2308000</v>
      </c>
      <c r="H30" s="96">
        <f t="shared" si="16"/>
        <v>577000</v>
      </c>
      <c r="I30" s="97">
        <f t="shared" si="16"/>
        <v>0</v>
      </c>
      <c r="J30" s="96">
        <f t="shared" si="16"/>
        <v>1119000</v>
      </c>
      <c r="K30" s="97">
        <f t="shared" si="16"/>
        <v>1119375</v>
      </c>
      <c r="L30" s="96">
        <f t="shared" si="16"/>
        <v>729000</v>
      </c>
      <c r="M30" s="97">
        <f t="shared" si="16"/>
        <v>730069</v>
      </c>
      <c r="N30" s="96">
        <f t="shared" si="16"/>
        <v>0</v>
      </c>
      <c r="O30" s="97">
        <f t="shared" si="16"/>
        <v>0</v>
      </c>
      <c r="P30" s="96">
        <f>$H30      +$J30      +$L30      +$N30</f>
        <v>2425000</v>
      </c>
      <c r="Q30" s="97">
        <f>$I30      +$K30      +$M30      +$O30</f>
        <v>1849444</v>
      </c>
      <c r="R30" s="52">
        <f>IF(($J30      =0),0,((($L30      -$J30      )/$J30      )*100))</f>
        <v>-34.852546916890084</v>
      </c>
      <c r="S30" s="53">
        <f>IF(($K30      =0),0,((($M30      -$K30      )/$K30      )*100))</f>
        <v>-34.778872138470128</v>
      </c>
      <c r="T30" s="52">
        <f>IF($E30   =0,0,($P30   /$E30   )*100)</f>
        <v>105.06932409012131</v>
      </c>
      <c r="U30" s="54">
        <f>IF($E30   =0,0,($Q30   /$E30   )*100)</f>
        <v>80.13188908145581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921000</v>
      </c>
      <c r="C32" s="92"/>
      <c r="D32" s="92"/>
      <c r="E32" s="92">
        <f>$B32      +$C32      +$D32</f>
        <v>921000</v>
      </c>
      <c r="F32" s="93">
        <v>921000</v>
      </c>
      <c r="G32" s="94">
        <v>921000</v>
      </c>
      <c r="H32" s="93">
        <v>152000</v>
      </c>
      <c r="I32" s="94">
        <v>74664</v>
      </c>
      <c r="J32" s="93">
        <v>76000</v>
      </c>
      <c r="K32" s="94"/>
      <c r="L32" s="93">
        <v>294000</v>
      </c>
      <c r="M32" s="94">
        <v>105152</v>
      </c>
      <c r="N32" s="93"/>
      <c r="O32" s="94"/>
      <c r="P32" s="93">
        <f>$H32      +$J32      +$L32      +$N32</f>
        <v>522000</v>
      </c>
      <c r="Q32" s="94">
        <f>$I32      +$K32      +$M32      +$O32</f>
        <v>179816</v>
      </c>
      <c r="R32" s="48">
        <f>IF(($J32      =0),0,((($L32      -$J32      )/$J32      )*100))</f>
        <v>286.84210526315786</v>
      </c>
      <c r="S32" s="49">
        <f>IF(($K32      =0),0,((($M32      -$K32      )/$K32      )*100))</f>
        <v>0</v>
      </c>
      <c r="T32" s="48">
        <f>IF(($E32      =0),0,(($P32      /$E32      )*100))</f>
        <v>56.677524429967427</v>
      </c>
      <c r="U32" s="50">
        <f>IF(($E32      =0),0,(($Q32      /$E32      )*100))</f>
        <v>19.52399565689468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921000</v>
      </c>
      <c r="C33" s="95">
        <f>C32</f>
        <v>0</v>
      </c>
      <c r="D33" s="95"/>
      <c r="E33" s="95">
        <f>$B33      +$C33      +$D33</f>
        <v>921000</v>
      </c>
      <c r="F33" s="96">
        <f t="shared" ref="F33:O33" si="17">F32</f>
        <v>921000</v>
      </c>
      <c r="G33" s="97">
        <f t="shared" si="17"/>
        <v>921000</v>
      </c>
      <c r="H33" s="96">
        <f t="shared" si="17"/>
        <v>152000</v>
      </c>
      <c r="I33" s="97">
        <f t="shared" si="17"/>
        <v>74664</v>
      </c>
      <c r="J33" s="96">
        <f t="shared" si="17"/>
        <v>76000</v>
      </c>
      <c r="K33" s="97">
        <f t="shared" si="17"/>
        <v>0</v>
      </c>
      <c r="L33" s="96">
        <f t="shared" si="17"/>
        <v>294000</v>
      </c>
      <c r="M33" s="97">
        <f t="shared" si="17"/>
        <v>105152</v>
      </c>
      <c r="N33" s="96">
        <f t="shared" si="17"/>
        <v>0</v>
      </c>
      <c r="O33" s="97">
        <f t="shared" si="17"/>
        <v>0</v>
      </c>
      <c r="P33" s="96">
        <f>$H33      +$J33      +$L33      +$N33</f>
        <v>522000</v>
      </c>
      <c r="Q33" s="97">
        <f>$I33      +$K33      +$M33      +$O33</f>
        <v>179816</v>
      </c>
      <c r="R33" s="52">
        <f>IF(($J33      =0),0,((($L33      -$J33      )/$J33      )*100))</f>
        <v>286.84210526315786</v>
      </c>
      <c r="S33" s="53">
        <f>IF(($K33      =0),0,((($M33      -$K33      )/$K33      )*100))</f>
        <v>0</v>
      </c>
      <c r="T33" s="52">
        <f>IF($E33   =0,0,($P33   /$E33   )*100)</f>
        <v>56.677524429967427</v>
      </c>
      <c r="U33" s="54">
        <f>IF($E33   =0,0,($Q33   /$E33   )*100)</f>
        <v>19.52399565689468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23969000</v>
      </c>
      <c r="C35" s="92"/>
      <c r="D35" s="92"/>
      <c r="E35" s="92">
        <f t="shared" ref="E35:E40" si="18">$B35      +$C35      +$D35</f>
        <v>23969000</v>
      </c>
      <c r="F35" s="93">
        <v>23969000</v>
      </c>
      <c r="G35" s="94">
        <v>23969000</v>
      </c>
      <c r="H35" s="93">
        <v>4485000</v>
      </c>
      <c r="I35" s="94">
        <v>76622</v>
      </c>
      <c r="J35" s="93">
        <v>3867000</v>
      </c>
      <c r="K35" s="94">
        <v>4261330</v>
      </c>
      <c r="L35" s="93">
        <v>8677000</v>
      </c>
      <c r="M35" s="94">
        <v>10223314</v>
      </c>
      <c r="N35" s="93"/>
      <c r="O35" s="94"/>
      <c r="P35" s="93">
        <f t="shared" ref="P35:P40" si="19">$H35      +$J35      +$L35      +$N35</f>
        <v>17029000</v>
      </c>
      <c r="Q35" s="94">
        <f t="shared" ref="Q35:Q40" si="20">$I35      +$K35      +$M35      +$O35</f>
        <v>14561266</v>
      </c>
      <c r="R35" s="48">
        <f t="shared" ref="R35:R40" si="21">IF(($J35      =0),0,((($L35      -$J35      )/$J35      )*100))</f>
        <v>124.3858288078614</v>
      </c>
      <c r="S35" s="49">
        <f t="shared" ref="S35:S40" si="22">IF(($K35      =0),0,((($M35      -$K35      )/$K35      )*100))</f>
        <v>139.9089955483382</v>
      </c>
      <c r="T35" s="48">
        <f t="shared" ref="T35:T39" si="23">IF(($E35      =0),0,(($P35      /$E35      )*100))</f>
        <v>71.045934331845302</v>
      </c>
      <c r="U35" s="50">
        <f t="shared" ref="U35:U39" si="24">IF(($E35      =0),0,(($Q35      /$E35      )*100))</f>
        <v>60.750410947473824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23969000</v>
      </c>
      <c r="C40" s="95">
        <f>SUM(C35:C39)</f>
        <v>0</v>
      </c>
      <c r="D40" s="95"/>
      <c r="E40" s="95">
        <f t="shared" si="18"/>
        <v>23969000</v>
      </c>
      <c r="F40" s="96">
        <f t="shared" ref="F40:O40" si="25">SUM(F35:F39)</f>
        <v>23969000</v>
      </c>
      <c r="G40" s="97">
        <f t="shared" si="25"/>
        <v>23969000</v>
      </c>
      <c r="H40" s="96">
        <f t="shared" si="25"/>
        <v>4485000</v>
      </c>
      <c r="I40" s="97">
        <f t="shared" si="25"/>
        <v>76622</v>
      </c>
      <c r="J40" s="96">
        <f t="shared" si="25"/>
        <v>3867000</v>
      </c>
      <c r="K40" s="97">
        <f t="shared" si="25"/>
        <v>4261330</v>
      </c>
      <c r="L40" s="96">
        <f t="shared" si="25"/>
        <v>8677000</v>
      </c>
      <c r="M40" s="97">
        <f t="shared" si="25"/>
        <v>10223314</v>
      </c>
      <c r="N40" s="96">
        <f t="shared" si="25"/>
        <v>0</v>
      </c>
      <c r="O40" s="97">
        <f t="shared" si="25"/>
        <v>0</v>
      </c>
      <c r="P40" s="96">
        <f t="shared" si="19"/>
        <v>17029000</v>
      </c>
      <c r="Q40" s="97">
        <f t="shared" si="20"/>
        <v>14561266</v>
      </c>
      <c r="R40" s="52">
        <f t="shared" si="21"/>
        <v>124.3858288078614</v>
      </c>
      <c r="S40" s="53">
        <f t="shared" si="22"/>
        <v>139.9089955483382</v>
      </c>
      <c r="T40" s="52">
        <f>IF((+$E35+$E38) =0,0,(P40   /(+$E35+$E38) )*100)</f>
        <v>71.045934331845302</v>
      </c>
      <c r="U40" s="54">
        <f>IF((+$E35+$E38) =0,0,(Q40   /(+$E35+$E38) )*100)</f>
        <v>60.750410947473824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>
        <v>-13000000</v>
      </c>
      <c r="D51" s="92"/>
      <c r="E51" s="92">
        <f t="shared" si="26"/>
        <v>-13000000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-13000000</v>
      </c>
      <c r="D53" s="95"/>
      <c r="E53" s="95">
        <f t="shared" si="26"/>
        <v>-13000000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31018000</v>
      </c>
      <c r="C67" s="104">
        <f>SUM(C9:C14,C17:C23,C26:C29,C32,C35:C39,C42:C52,C55:C58,C61:C65)</f>
        <v>-13000000</v>
      </c>
      <c r="D67" s="104"/>
      <c r="E67" s="104">
        <f t="shared" si="35"/>
        <v>18018000</v>
      </c>
      <c r="F67" s="105">
        <f t="shared" ref="F67:O67" si="43">SUM(F9:F14,F17:F23,F26:F29,F32,F35:F39,F42:F52,F55:F58,F61:F65)</f>
        <v>31018000</v>
      </c>
      <c r="G67" s="106">
        <f t="shared" si="43"/>
        <v>28918000</v>
      </c>
      <c r="H67" s="105">
        <f t="shared" si="43"/>
        <v>5955000</v>
      </c>
      <c r="I67" s="106">
        <f t="shared" si="43"/>
        <v>892443</v>
      </c>
      <c r="J67" s="105">
        <f t="shared" si="43"/>
        <v>5329000</v>
      </c>
      <c r="K67" s="106">
        <f t="shared" si="43"/>
        <v>5647373</v>
      </c>
      <c r="L67" s="105">
        <f t="shared" si="43"/>
        <v>10045000</v>
      </c>
      <c r="M67" s="106">
        <f t="shared" si="43"/>
        <v>11403586</v>
      </c>
      <c r="N67" s="105">
        <f t="shared" si="43"/>
        <v>0</v>
      </c>
      <c r="O67" s="106">
        <f t="shared" si="43"/>
        <v>0</v>
      </c>
      <c r="P67" s="105">
        <f t="shared" si="36"/>
        <v>21329000</v>
      </c>
      <c r="Q67" s="106">
        <f t="shared" si="37"/>
        <v>17943402</v>
      </c>
      <c r="R67" s="61">
        <f t="shared" si="38"/>
        <v>88.496903734284103</v>
      </c>
      <c r="S67" s="62">
        <f t="shared" si="39"/>
        <v>101.92726777565426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133.99296394019348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112.72397286091218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/>
      <c r="C69" s="92">
        <v>35240000</v>
      </c>
      <c r="D69" s="92"/>
      <c r="E69" s="92">
        <f>$B69      +$C69      +$D69</f>
        <v>35240000</v>
      </c>
      <c r="F69" s="93">
        <v>35240000</v>
      </c>
      <c r="G69" s="94">
        <v>35240000</v>
      </c>
      <c r="H69" s="93"/>
      <c r="I69" s="94"/>
      <c r="J69" s="93"/>
      <c r="K69" s="94">
        <v>5974760</v>
      </c>
      <c r="L69" s="93">
        <v>8729000</v>
      </c>
      <c r="M69" s="94">
        <v>9391660</v>
      </c>
      <c r="N69" s="93"/>
      <c r="O69" s="94"/>
      <c r="P69" s="93">
        <f>$H69      +$J69      +$L69      +$N69</f>
        <v>8729000</v>
      </c>
      <c r="Q69" s="94">
        <f>$I69      +$K69      +$M69      +$O69</f>
        <v>15366420</v>
      </c>
      <c r="R69" s="48">
        <f>IF(($J69      =0),0,((($L69      -$J69      )/$J69      )*100))</f>
        <v>0</v>
      </c>
      <c r="S69" s="49">
        <f>IF(($K69      =0),0,((($M69      -$K69      )/$K69      )*100))</f>
        <v>57.188908006346693</v>
      </c>
      <c r="T69" s="48">
        <f>IF(($E69      =0),0,(($P69      /$E69      )*100))</f>
        <v>24.770147559591376</v>
      </c>
      <c r="U69" s="50">
        <f>IF(($E69      =0),0,(($Q69      /$E69      )*100))</f>
        <v>43.605051078320088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0</v>
      </c>
      <c r="C71" s="101">
        <f>SUM(C69:C70)</f>
        <v>35240000</v>
      </c>
      <c r="D71" s="101"/>
      <c r="E71" s="101">
        <f>$B71      +$C71      +$D71</f>
        <v>35240000</v>
      </c>
      <c r="F71" s="102">
        <f t="shared" ref="F71:O71" si="44">SUM(F69:F70)</f>
        <v>35240000</v>
      </c>
      <c r="G71" s="103">
        <f t="shared" si="44"/>
        <v>35240000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5974760</v>
      </c>
      <c r="L71" s="102">
        <f t="shared" si="44"/>
        <v>8729000</v>
      </c>
      <c r="M71" s="103">
        <f t="shared" si="44"/>
        <v>9391660</v>
      </c>
      <c r="N71" s="102">
        <f t="shared" si="44"/>
        <v>0</v>
      </c>
      <c r="O71" s="103">
        <f t="shared" si="44"/>
        <v>0</v>
      </c>
      <c r="P71" s="102">
        <f>$H71      +$J71      +$L71      +$N71</f>
        <v>8729000</v>
      </c>
      <c r="Q71" s="103">
        <f>$I71      +$K71      +$M71      +$O71</f>
        <v>15366420</v>
      </c>
      <c r="R71" s="57">
        <f>IF(($J71      =0),0,((($L71      -$J71      )/$J71      )*100))</f>
        <v>0</v>
      </c>
      <c r="S71" s="58">
        <f>IF(($K71      =0),0,((($M71      -$K71      )/$K71      )*100))</f>
        <v>57.188908006346693</v>
      </c>
      <c r="T71" s="57">
        <f>IF(($E69      =0),0,(($P69      /$E69      )*100))</f>
        <v>24.770147559591376</v>
      </c>
      <c r="U71" s="59">
        <f>IF($E69   =0,0,($Q69   /$E69 )*100)</f>
        <v>43.605051078320088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0</v>
      </c>
      <c r="C72" s="104">
        <f>SUM(C69:C70)</f>
        <v>35240000</v>
      </c>
      <c r="D72" s="104"/>
      <c r="E72" s="104">
        <f>$B72      +$C72      +$D72</f>
        <v>35240000</v>
      </c>
      <c r="F72" s="105">
        <f t="shared" ref="F72:O72" si="45">SUM(F69:F70)</f>
        <v>35240000</v>
      </c>
      <c r="G72" s="106">
        <f t="shared" si="45"/>
        <v>35240000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5974760</v>
      </c>
      <c r="L72" s="105">
        <f t="shared" si="45"/>
        <v>8729000</v>
      </c>
      <c r="M72" s="106">
        <f t="shared" si="45"/>
        <v>9391660</v>
      </c>
      <c r="N72" s="105">
        <f t="shared" si="45"/>
        <v>0</v>
      </c>
      <c r="O72" s="106">
        <f t="shared" si="45"/>
        <v>0</v>
      </c>
      <c r="P72" s="105">
        <f>$H72      +$J72      +$L72      +$N72</f>
        <v>8729000</v>
      </c>
      <c r="Q72" s="106">
        <f>$I72      +$K72      +$M72      +$O72</f>
        <v>15366420</v>
      </c>
      <c r="R72" s="61">
        <f>IF(($J72      =0),0,((($L72      -$J72      )/$J72      )*100))</f>
        <v>0</v>
      </c>
      <c r="S72" s="62">
        <f>IF(($K72      =0),0,((($M72      -$K72      )/$K72      )*100))</f>
        <v>57.188908006346693</v>
      </c>
      <c r="T72" s="61">
        <f>IF(($E69      =0),0,(($P69      /$E69      )*100))</f>
        <v>24.770147559591376</v>
      </c>
      <c r="U72" s="65">
        <f>IF($E69   =0,0,($Q69   /$E69 )*100)</f>
        <v>43.605051078320088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31018000</v>
      </c>
      <c r="C73" s="104">
        <f>SUM(C9:C14,C17:C23,C26:C29,C32,C35:C39,C42:C52,C55:C58,C61:C65,C69:C70)</f>
        <v>22240000</v>
      </c>
      <c r="D73" s="104"/>
      <c r="E73" s="104">
        <f>$B73      +$C73      +$D73</f>
        <v>53258000</v>
      </c>
      <c r="F73" s="105">
        <f t="shared" ref="F73:O73" si="46">SUM(F9:F14,F17:F23,F26:F29,F32,F35:F39,F42:F52,F55:F58,F61:F65,F69:F70)</f>
        <v>66258000</v>
      </c>
      <c r="G73" s="106">
        <f t="shared" si="46"/>
        <v>64158000</v>
      </c>
      <c r="H73" s="105">
        <f t="shared" si="46"/>
        <v>5955000</v>
      </c>
      <c r="I73" s="106">
        <f t="shared" si="46"/>
        <v>892443</v>
      </c>
      <c r="J73" s="105">
        <f t="shared" si="46"/>
        <v>5329000</v>
      </c>
      <c r="K73" s="106">
        <f t="shared" si="46"/>
        <v>11622133</v>
      </c>
      <c r="L73" s="105">
        <f t="shared" si="46"/>
        <v>18774000</v>
      </c>
      <c r="M73" s="106">
        <f t="shared" si="46"/>
        <v>20795246</v>
      </c>
      <c r="N73" s="105">
        <f t="shared" si="46"/>
        <v>0</v>
      </c>
      <c r="O73" s="106">
        <f t="shared" si="46"/>
        <v>0</v>
      </c>
      <c r="P73" s="105">
        <f>$H73      +$J73      +$L73      +$N73</f>
        <v>30058000</v>
      </c>
      <c r="Q73" s="106">
        <f>$I73      +$K73      +$M73      +$O73</f>
        <v>33309822</v>
      </c>
      <c r="R73" s="61">
        <f>IF(($J73      =0),0,((($L73      -$J73      )/$J73      )*100))</f>
        <v>252.29874272846686</v>
      </c>
      <c r="S73" s="62">
        <f>IF(($K73      =0),0,((($M73      -$K73      )/$K73      )*100))</f>
        <v>78.927964427872226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58.755228898705965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65.111658000703699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134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135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139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140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141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142</v>
      </c>
    </row>
    <row r="117" spans="1:23" x14ac:dyDescent="0.2">
      <c r="A117" s="29" t="s">
        <v>143</v>
      </c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147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XSduv8az80JaS4ue2w6eOKPWMs1QwfhlET1daZDIZMTlKhiacORI3WPdc3cXNfLrhceTSMk0D53iwqIQH4ebRg==" saltValue="dcVrdTFcjX/YS1Xs+vs0k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148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2650000</v>
      </c>
      <c r="C10" s="92"/>
      <c r="D10" s="92"/>
      <c r="E10" s="92">
        <f t="shared" ref="E10:E15" si="0">$B10      +$C10      +$D10</f>
        <v>2650000</v>
      </c>
      <c r="F10" s="93">
        <v>2650000</v>
      </c>
      <c r="G10" s="94">
        <v>2650000</v>
      </c>
      <c r="H10" s="93">
        <v>132000</v>
      </c>
      <c r="I10" s="94"/>
      <c r="J10" s="93">
        <v>79000</v>
      </c>
      <c r="K10" s="94"/>
      <c r="L10" s="93">
        <v>77000</v>
      </c>
      <c r="M10" s="94"/>
      <c r="N10" s="93"/>
      <c r="O10" s="94"/>
      <c r="P10" s="93">
        <f t="shared" ref="P10:P15" si="1">$H10      +$J10      +$L10      +$N10</f>
        <v>288000</v>
      </c>
      <c r="Q10" s="94">
        <f t="shared" ref="Q10:Q15" si="2">$I10      +$K10      +$M10      +$O10</f>
        <v>0</v>
      </c>
      <c r="R10" s="48">
        <f t="shared" ref="R10:R15" si="3">IF(($J10      =0),0,((($L10      -$J10      )/$J10      )*100))</f>
        <v>-2.5316455696202533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10.867924528301886</v>
      </c>
      <c r="U10" s="50">
        <f t="shared" ref="U10:U14" si="6">IF(($E10      =0),0,(($Q10      /$E10      )*100))</f>
        <v>0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2650000</v>
      </c>
      <c r="C15" s="95">
        <f>SUM(C9:C14)</f>
        <v>0</v>
      </c>
      <c r="D15" s="95"/>
      <c r="E15" s="95">
        <f t="shared" si="0"/>
        <v>2650000</v>
      </c>
      <c r="F15" s="96">
        <f t="shared" ref="F15:O15" si="7">SUM(F9:F14)</f>
        <v>2650000</v>
      </c>
      <c r="G15" s="97">
        <f t="shared" si="7"/>
        <v>2650000</v>
      </c>
      <c r="H15" s="96">
        <f t="shared" si="7"/>
        <v>132000</v>
      </c>
      <c r="I15" s="97">
        <f t="shared" si="7"/>
        <v>0</v>
      </c>
      <c r="J15" s="96">
        <f t="shared" si="7"/>
        <v>79000</v>
      </c>
      <c r="K15" s="97">
        <f t="shared" si="7"/>
        <v>0</v>
      </c>
      <c r="L15" s="96">
        <f t="shared" si="7"/>
        <v>77000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288000</v>
      </c>
      <c r="Q15" s="97">
        <f t="shared" si="2"/>
        <v>0</v>
      </c>
      <c r="R15" s="52">
        <f t="shared" si="3"/>
        <v>-2.5316455696202533</v>
      </c>
      <c r="S15" s="53">
        <f t="shared" si="4"/>
        <v>0</v>
      </c>
      <c r="T15" s="52">
        <f>IF((SUM($E9:$E13))=0,0,(P15/(SUM($E9:$E13))*100))</f>
        <v>10.867924528301886</v>
      </c>
      <c r="U15" s="54">
        <f>IF((SUM($E9:$E13))=0,0,(Q15/(SUM($E9:$E13))*100))</f>
        <v>0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>
        <v>2629000</v>
      </c>
      <c r="D20" s="92"/>
      <c r="E20" s="92">
        <f t="shared" si="8"/>
        <v>2629000</v>
      </c>
      <c r="F20" s="93">
        <v>2629000</v>
      </c>
      <c r="G20" s="94">
        <v>2629000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2629000</v>
      </c>
      <c r="D24" s="95"/>
      <c r="E24" s="95">
        <f t="shared" si="8"/>
        <v>2629000</v>
      </c>
      <c r="F24" s="96">
        <f t="shared" ref="F24:O24" si="15">SUM(F17:F23)</f>
        <v>2629000</v>
      </c>
      <c r="G24" s="97">
        <f t="shared" si="15"/>
        <v>2629000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1165000</v>
      </c>
      <c r="C32" s="92">
        <v>-348000</v>
      </c>
      <c r="D32" s="92"/>
      <c r="E32" s="92">
        <f>$B32      +$C32      +$D32</f>
        <v>817000</v>
      </c>
      <c r="F32" s="93">
        <v>817000</v>
      </c>
      <c r="G32" s="94">
        <v>817000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1165000</v>
      </c>
      <c r="C33" s="95">
        <f>C32</f>
        <v>-348000</v>
      </c>
      <c r="D33" s="95"/>
      <c r="E33" s="95">
        <f>$B33      +$C33      +$D33</f>
        <v>817000</v>
      </c>
      <c r="F33" s="96">
        <f t="shared" ref="F33:O33" si="17">F32</f>
        <v>817000</v>
      </c>
      <c r="G33" s="97">
        <f t="shared" si="17"/>
        <v>817000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40000</v>
      </c>
      <c r="C36" s="92">
        <v>-10000</v>
      </c>
      <c r="D36" s="92"/>
      <c r="E36" s="92">
        <f t="shared" si="18"/>
        <v>30000</v>
      </c>
      <c r="F36" s="93">
        <v>30000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40000</v>
      </c>
      <c r="C40" s="95">
        <f>SUM(C35:C39)</f>
        <v>-10000</v>
      </c>
      <c r="D40" s="95"/>
      <c r="E40" s="95">
        <f t="shared" si="18"/>
        <v>30000</v>
      </c>
      <c r="F40" s="96">
        <f t="shared" ref="F40:O40" si="25">SUM(F35:F39)</f>
        <v>30000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>
        <v>35000000</v>
      </c>
      <c r="C44" s="92"/>
      <c r="D44" s="92"/>
      <c r="E44" s="92">
        <f t="shared" si="26"/>
        <v>35000000</v>
      </c>
      <c r="F44" s="93">
        <v>35000000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17800000</v>
      </c>
      <c r="C51" s="92">
        <v>-8324000</v>
      </c>
      <c r="D51" s="92"/>
      <c r="E51" s="92">
        <f t="shared" si="26"/>
        <v>9476000</v>
      </c>
      <c r="F51" s="93">
        <v>9476000</v>
      </c>
      <c r="G51" s="94">
        <v>9476000</v>
      </c>
      <c r="H51" s="93"/>
      <c r="I51" s="94"/>
      <c r="J51" s="93">
        <v>280000</v>
      </c>
      <c r="K51" s="94"/>
      <c r="L51" s="93">
        <v>499000</v>
      </c>
      <c r="M51" s="94"/>
      <c r="N51" s="93"/>
      <c r="O51" s="94"/>
      <c r="P51" s="93">
        <f t="shared" si="27"/>
        <v>779000</v>
      </c>
      <c r="Q51" s="94">
        <f t="shared" si="28"/>
        <v>0</v>
      </c>
      <c r="R51" s="48">
        <f t="shared" si="29"/>
        <v>78.214285714285708</v>
      </c>
      <c r="S51" s="49">
        <f t="shared" si="30"/>
        <v>0</v>
      </c>
      <c r="T51" s="48">
        <f t="shared" si="31"/>
        <v>8.2207682566483751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52800000</v>
      </c>
      <c r="C53" s="95">
        <f>SUM(C42:C52)</f>
        <v>-8324000</v>
      </c>
      <c r="D53" s="95"/>
      <c r="E53" s="95">
        <f t="shared" si="26"/>
        <v>44476000</v>
      </c>
      <c r="F53" s="96">
        <f t="shared" ref="F53:O53" si="33">SUM(F42:F52)</f>
        <v>44476000</v>
      </c>
      <c r="G53" s="97">
        <f t="shared" si="33"/>
        <v>9476000</v>
      </c>
      <c r="H53" s="96">
        <f t="shared" si="33"/>
        <v>0</v>
      </c>
      <c r="I53" s="97">
        <f t="shared" si="33"/>
        <v>0</v>
      </c>
      <c r="J53" s="96">
        <f t="shared" si="33"/>
        <v>280000</v>
      </c>
      <c r="K53" s="97">
        <f t="shared" si="33"/>
        <v>0</v>
      </c>
      <c r="L53" s="96">
        <f t="shared" si="33"/>
        <v>499000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779000</v>
      </c>
      <c r="Q53" s="97">
        <f t="shared" si="28"/>
        <v>0</v>
      </c>
      <c r="R53" s="52">
        <f t="shared" si="29"/>
        <v>78.214285714285708</v>
      </c>
      <c r="S53" s="53">
        <f t="shared" si="30"/>
        <v>0</v>
      </c>
      <c r="T53" s="52">
        <f>IF((+$E43+$E45+$E47+$E48+$E51) =0,0,(P53   /(+$E43+$E45+$E47+$E48+$E51) )*100)</f>
        <v>8.2207682566483751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56655000</v>
      </c>
      <c r="C67" s="104">
        <f>SUM(C9:C14,C17:C23,C26:C29,C32,C35:C39,C42:C52,C55:C58,C61:C65)</f>
        <v>-6053000</v>
      </c>
      <c r="D67" s="104"/>
      <c r="E67" s="104">
        <f t="shared" si="35"/>
        <v>50602000</v>
      </c>
      <c r="F67" s="105">
        <f t="shared" ref="F67:O67" si="43">SUM(F9:F14,F17:F23,F26:F29,F32,F35:F39,F42:F52,F55:F58,F61:F65)</f>
        <v>50602000</v>
      </c>
      <c r="G67" s="106">
        <f t="shared" si="43"/>
        <v>15572000</v>
      </c>
      <c r="H67" s="105">
        <f t="shared" si="43"/>
        <v>132000</v>
      </c>
      <c r="I67" s="106">
        <f t="shared" si="43"/>
        <v>0</v>
      </c>
      <c r="J67" s="105">
        <f t="shared" si="43"/>
        <v>359000</v>
      </c>
      <c r="K67" s="106">
        <f t="shared" si="43"/>
        <v>0</v>
      </c>
      <c r="L67" s="105">
        <f t="shared" si="43"/>
        <v>576000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1067000</v>
      </c>
      <c r="Q67" s="106">
        <f t="shared" si="37"/>
        <v>0</v>
      </c>
      <c r="R67" s="61">
        <f t="shared" si="38"/>
        <v>60.445682451253482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6.8520421268944256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27272000</v>
      </c>
      <c r="C69" s="92">
        <v>-24511000</v>
      </c>
      <c r="D69" s="92"/>
      <c r="E69" s="92">
        <f>$B69      +$C69      +$D69</f>
        <v>2761000</v>
      </c>
      <c r="F69" s="93">
        <v>2761000</v>
      </c>
      <c r="G69" s="94">
        <v>2761000</v>
      </c>
      <c r="H69" s="93">
        <v>1035000</v>
      </c>
      <c r="I69" s="94"/>
      <c r="J69" s="93">
        <v>1774000</v>
      </c>
      <c r="K69" s="94"/>
      <c r="L69" s="93">
        <v>100000</v>
      </c>
      <c r="M69" s="94"/>
      <c r="N69" s="93"/>
      <c r="O69" s="94"/>
      <c r="P69" s="93">
        <f>$H69      +$J69      +$L69      +$N69</f>
        <v>2909000</v>
      </c>
      <c r="Q69" s="94">
        <f>$I69      +$K69      +$M69      +$O69</f>
        <v>0</v>
      </c>
      <c r="R69" s="48">
        <f>IF(($J69      =0),0,((($L69      -$J69      )/$J69      )*100))</f>
        <v>-94.363021420518606</v>
      </c>
      <c r="S69" s="49">
        <f>IF(($K69      =0),0,((($M69      -$K69      )/$K69      )*100))</f>
        <v>0</v>
      </c>
      <c r="T69" s="48">
        <f>IF(($E69      =0),0,(($P69      /$E69      )*100))</f>
        <v>105.36037667511771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27272000</v>
      </c>
      <c r="C71" s="101">
        <f>SUM(C69:C70)</f>
        <v>-24511000</v>
      </c>
      <c r="D71" s="101"/>
      <c r="E71" s="101">
        <f>$B71      +$C71      +$D71</f>
        <v>2761000</v>
      </c>
      <c r="F71" s="102">
        <f t="shared" ref="F71:O71" si="44">SUM(F69:F70)</f>
        <v>2761000</v>
      </c>
      <c r="G71" s="103">
        <f t="shared" si="44"/>
        <v>2761000</v>
      </c>
      <c r="H71" s="102">
        <f t="shared" si="44"/>
        <v>1035000</v>
      </c>
      <c r="I71" s="103">
        <f t="shared" si="44"/>
        <v>0</v>
      </c>
      <c r="J71" s="102">
        <f t="shared" si="44"/>
        <v>1774000</v>
      </c>
      <c r="K71" s="103">
        <f t="shared" si="44"/>
        <v>0</v>
      </c>
      <c r="L71" s="102">
        <f t="shared" si="44"/>
        <v>100000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2909000</v>
      </c>
      <c r="Q71" s="103">
        <f>$I71      +$K71      +$M71      +$O71</f>
        <v>0</v>
      </c>
      <c r="R71" s="57">
        <f>IF(($J71      =0),0,((($L71      -$J71      )/$J71      )*100))</f>
        <v>-94.363021420518606</v>
      </c>
      <c r="S71" s="58">
        <f>IF(($K71      =0),0,((($M71      -$K71      )/$K71      )*100))</f>
        <v>0</v>
      </c>
      <c r="T71" s="57">
        <f>IF(($E69      =0),0,(($P69      /$E69      )*100))</f>
        <v>105.36037667511771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27272000</v>
      </c>
      <c r="C72" s="104">
        <f>SUM(C69:C70)</f>
        <v>-24511000</v>
      </c>
      <c r="D72" s="104"/>
      <c r="E72" s="104">
        <f>$B72      +$C72      +$D72</f>
        <v>2761000</v>
      </c>
      <c r="F72" s="105">
        <f t="shared" ref="F72:O72" si="45">SUM(F69:F70)</f>
        <v>2761000</v>
      </c>
      <c r="G72" s="106">
        <f t="shared" si="45"/>
        <v>2761000</v>
      </c>
      <c r="H72" s="105">
        <f t="shared" si="45"/>
        <v>1035000</v>
      </c>
      <c r="I72" s="106">
        <f t="shared" si="45"/>
        <v>0</v>
      </c>
      <c r="J72" s="105">
        <f t="shared" si="45"/>
        <v>1774000</v>
      </c>
      <c r="K72" s="106">
        <f t="shared" si="45"/>
        <v>0</v>
      </c>
      <c r="L72" s="105">
        <f t="shared" si="45"/>
        <v>100000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2909000</v>
      </c>
      <c r="Q72" s="106">
        <f>$I72      +$K72      +$M72      +$O72</f>
        <v>0</v>
      </c>
      <c r="R72" s="61">
        <f>IF(($J72      =0),0,((($L72      -$J72      )/$J72      )*100))</f>
        <v>-94.363021420518606</v>
      </c>
      <c r="S72" s="62">
        <f>IF(($K72      =0),0,((($M72      -$K72      )/$K72      )*100))</f>
        <v>0</v>
      </c>
      <c r="T72" s="61">
        <f>IF(($E69      =0),0,(($P69      /$E69      )*100))</f>
        <v>105.36037667511771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83927000</v>
      </c>
      <c r="C73" s="104">
        <f>SUM(C9:C14,C17:C23,C26:C29,C32,C35:C39,C42:C52,C55:C58,C61:C65,C69:C70)</f>
        <v>-30564000</v>
      </c>
      <c r="D73" s="104"/>
      <c r="E73" s="104">
        <f>$B73      +$C73      +$D73</f>
        <v>53363000</v>
      </c>
      <c r="F73" s="105">
        <f t="shared" ref="F73:O73" si="46">SUM(F9:F14,F17:F23,F26:F29,F32,F35:F39,F42:F52,F55:F58,F61:F65,F69:F70)</f>
        <v>53363000</v>
      </c>
      <c r="G73" s="106">
        <f t="shared" si="46"/>
        <v>18333000</v>
      </c>
      <c r="H73" s="105">
        <f t="shared" si="46"/>
        <v>1167000</v>
      </c>
      <c r="I73" s="106">
        <f t="shared" si="46"/>
        <v>0</v>
      </c>
      <c r="J73" s="105">
        <f t="shared" si="46"/>
        <v>2133000</v>
      </c>
      <c r="K73" s="106">
        <f t="shared" si="46"/>
        <v>0</v>
      </c>
      <c r="L73" s="105">
        <f t="shared" si="46"/>
        <v>676000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3976000</v>
      </c>
      <c r="Q73" s="106">
        <f>$I73      +$K73      +$M73      +$O73</f>
        <v>0</v>
      </c>
      <c r="R73" s="61">
        <f>IF(($J73      =0),0,((($L73      -$J73      )/$J73      )*100))</f>
        <v>-68.307548054383489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21.68766704849179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134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135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139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140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141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142</v>
      </c>
    </row>
    <row r="117" spans="1:23" x14ac:dyDescent="0.2">
      <c r="A117" s="29" t="s">
        <v>143</v>
      </c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147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UbVSmnatzGrJckgwn2srfiP3zsxXl7q/OtMkANkwGfjfd1uBWirQkPSPN4P7GVDgePKgNG6KhM81iie8LJS07A==" saltValue="PDOeGltYDds4d+ncwvhNzg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117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148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/>
      <c r="I10" s="94"/>
      <c r="J10" s="93">
        <v>1840000</v>
      </c>
      <c r="K10" s="94"/>
      <c r="L10" s="93"/>
      <c r="M10" s="94"/>
      <c r="N10" s="93"/>
      <c r="O10" s="94"/>
      <c r="P10" s="93">
        <f t="shared" ref="P10:P15" si="1">$H10      +$J10      +$L10      +$N10</f>
        <v>1840000</v>
      </c>
      <c r="Q10" s="94">
        <f t="shared" ref="Q10:Q15" si="2">$I10      +$K10      +$M10      +$O10</f>
        <v>0</v>
      </c>
      <c r="R10" s="48">
        <f t="shared" ref="R10:R15" si="3">IF(($J10      =0),0,((($L10      -$J10      )/$J10      )*100))</f>
        <v>-100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61.333333333333329</v>
      </c>
      <c r="U10" s="50">
        <f t="shared" ref="U10:U14" si="6">IF(($E10      =0),0,(($Q10      /$E10      )*100))</f>
        <v>0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0</v>
      </c>
      <c r="I15" s="97">
        <f t="shared" si="7"/>
        <v>0</v>
      </c>
      <c r="J15" s="96">
        <f t="shared" si="7"/>
        <v>1840000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1840000</v>
      </c>
      <c r="Q15" s="97">
        <f t="shared" si="2"/>
        <v>0</v>
      </c>
      <c r="R15" s="52">
        <f t="shared" si="3"/>
        <v>-100</v>
      </c>
      <c r="S15" s="53">
        <f t="shared" si="4"/>
        <v>0</v>
      </c>
      <c r="T15" s="52">
        <f>IF((SUM($E9:$E13))=0,0,(P15/(SUM($E9:$E13))*100))</f>
        <v>61.333333333333329</v>
      </c>
      <c r="U15" s="54">
        <f>IF((SUM($E9:$E13))=0,0,(Q15/(SUM($E9:$E13))*100))</f>
        <v>0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950000</v>
      </c>
      <c r="C32" s="92">
        <v>-165000</v>
      </c>
      <c r="D32" s="92"/>
      <c r="E32" s="92">
        <f>$B32      +$C32      +$D32</f>
        <v>785000</v>
      </c>
      <c r="F32" s="93">
        <v>785000</v>
      </c>
      <c r="G32" s="94">
        <v>785000</v>
      </c>
      <c r="H32" s="93">
        <v>215000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215000</v>
      </c>
      <c r="Q32" s="94">
        <f>$I32      +$K32      +$M32      +$O32</f>
        <v>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27.388535031847134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950000</v>
      </c>
      <c r="C33" s="95">
        <f>C32</f>
        <v>-165000</v>
      </c>
      <c r="D33" s="95"/>
      <c r="E33" s="95">
        <f>$B33      +$C33      +$D33</f>
        <v>785000</v>
      </c>
      <c r="F33" s="96">
        <f t="shared" ref="F33:O33" si="17">F32</f>
        <v>785000</v>
      </c>
      <c r="G33" s="97">
        <f t="shared" si="17"/>
        <v>785000</v>
      </c>
      <c r="H33" s="96">
        <f t="shared" si="17"/>
        <v>215000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215000</v>
      </c>
      <c r="Q33" s="97">
        <f>$I33      +$K33      +$M33      +$O33</f>
        <v>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27.388535031847134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1960000</v>
      </c>
      <c r="C35" s="92"/>
      <c r="D35" s="92"/>
      <c r="E35" s="92">
        <f t="shared" ref="E35:E40" si="18">$B35      +$C35      +$D35</f>
        <v>1960000</v>
      </c>
      <c r="F35" s="93">
        <v>1960000</v>
      </c>
      <c r="G35" s="94">
        <v>1960000</v>
      </c>
      <c r="H35" s="93"/>
      <c r="I35" s="94"/>
      <c r="J35" s="93"/>
      <c r="K35" s="94"/>
      <c r="L35" s="93">
        <v>251000</v>
      </c>
      <c r="M35" s="94"/>
      <c r="N35" s="93"/>
      <c r="O35" s="94"/>
      <c r="P35" s="93">
        <f t="shared" ref="P35:P40" si="19">$H35      +$J35      +$L35      +$N35</f>
        <v>251000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12.806122448979593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39000</v>
      </c>
      <c r="C36" s="92">
        <v>-19000</v>
      </c>
      <c r="D36" s="92"/>
      <c r="E36" s="92">
        <f t="shared" si="18"/>
        <v>20000</v>
      </c>
      <c r="F36" s="93">
        <v>20000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1999000</v>
      </c>
      <c r="C40" s="95">
        <f>SUM(C35:C39)</f>
        <v>-19000</v>
      </c>
      <c r="D40" s="95"/>
      <c r="E40" s="95">
        <f t="shared" si="18"/>
        <v>1980000</v>
      </c>
      <c r="F40" s="96">
        <f t="shared" ref="F40:O40" si="25">SUM(F35:F39)</f>
        <v>1980000</v>
      </c>
      <c r="G40" s="97">
        <f t="shared" si="25"/>
        <v>1960000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251000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251000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12.806122448979593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>
        <v>65000000</v>
      </c>
      <c r="C44" s="92"/>
      <c r="D44" s="92"/>
      <c r="E44" s="92">
        <f t="shared" si="26"/>
        <v>65000000</v>
      </c>
      <c r="F44" s="93">
        <v>65000000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20727000</v>
      </c>
      <c r="C51" s="92"/>
      <c r="D51" s="92"/>
      <c r="E51" s="92">
        <f t="shared" si="26"/>
        <v>20727000</v>
      </c>
      <c r="F51" s="93">
        <v>20727000</v>
      </c>
      <c r="G51" s="94">
        <v>20727000</v>
      </c>
      <c r="H51" s="93"/>
      <c r="I51" s="94">
        <v>15272736</v>
      </c>
      <c r="J51" s="93">
        <v>4295000</v>
      </c>
      <c r="K51" s="94">
        <v>4295030</v>
      </c>
      <c r="L51" s="93">
        <v>727000</v>
      </c>
      <c r="M51" s="94">
        <v>727626</v>
      </c>
      <c r="N51" s="93"/>
      <c r="O51" s="94"/>
      <c r="P51" s="93">
        <f t="shared" si="27"/>
        <v>5022000</v>
      </c>
      <c r="Q51" s="94">
        <f t="shared" si="28"/>
        <v>20295392</v>
      </c>
      <c r="R51" s="48">
        <f t="shared" si="29"/>
        <v>-83.073341094295699</v>
      </c>
      <c r="S51" s="49">
        <f t="shared" si="30"/>
        <v>-83.05888433840974</v>
      </c>
      <c r="T51" s="48">
        <f t="shared" si="31"/>
        <v>24.22926617455493</v>
      </c>
      <c r="U51" s="50">
        <f t="shared" si="32"/>
        <v>97.917653302455733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85727000</v>
      </c>
      <c r="C53" s="95">
        <f>SUM(C42:C52)</f>
        <v>0</v>
      </c>
      <c r="D53" s="95"/>
      <c r="E53" s="95">
        <f t="shared" si="26"/>
        <v>85727000</v>
      </c>
      <c r="F53" s="96">
        <f t="shared" ref="F53:O53" si="33">SUM(F42:F52)</f>
        <v>85727000</v>
      </c>
      <c r="G53" s="97">
        <f t="shared" si="33"/>
        <v>20727000</v>
      </c>
      <c r="H53" s="96">
        <f t="shared" si="33"/>
        <v>0</v>
      </c>
      <c r="I53" s="97">
        <f t="shared" si="33"/>
        <v>15272736</v>
      </c>
      <c r="J53" s="96">
        <f t="shared" si="33"/>
        <v>4295000</v>
      </c>
      <c r="K53" s="97">
        <f t="shared" si="33"/>
        <v>4295030</v>
      </c>
      <c r="L53" s="96">
        <f t="shared" si="33"/>
        <v>727000</v>
      </c>
      <c r="M53" s="97">
        <f t="shared" si="33"/>
        <v>727626</v>
      </c>
      <c r="N53" s="96">
        <f t="shared" si="33"/>
        <v>0</v>
      </c>
      <c r="O53" s="97">
        <f t="shared" si="33"/>
        <v>0</v>
      </c>
      <c r="P53" s="96">
        <f t="shared" si="27"/>
        <v>5022000</v>
      </c>
      <c r="Q53" s="97">
        <f t="shared" si="28"/>
        <v>20295392</v>
      </c>
      <c r="R53" s="52">
        <f t="shared" si="29"/>
        <v>-83.073341094295699</v>
      </c>
      <c r="S53" s="53">
        <f t="shared" si="30"/>
        <v>-83.05888433840974</v>
      </c>
      <c r="T53" s="52">
        <f>IF((+$E43+$E45+$E47+$E48+$E51) =0,0,(P53   /(+$E43+$E45+$E47+$E48+$E51) )*100)</f>
        <v>24.22926617455493</v>
      </c>
      <c r="U53" s="54">
        <f>IF((+$E43+$E45+$E47+$E48+$E51) =0,0,(Q53   /(+$E43+$E45+$E47+$E48+$E51) )*100)</f>
        <v>97.917653302455733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91676000</v>
      </c>
      <c r="C67" s="104">
        <f>SUM(C9:C14,C17:C23,C26:C29,C32,C35:C39,C42:C52,C55:C58,C61:C65)</f>
        <v>-184000</v>
      </c>
      <c r="D67" s="104"/>
      <c r="E67" s="104">
        <f t="shared" si="35"/>
        <v>91492000</v>
      </c>
      <c r="F67" s="105">
        <f t="shared" ref="F67:O67" si="43">SUM(F9:F14,F17:F23,F26:F29,F32,F35:F39,F42:F52,F55:F58,F61:F65)</f>
        <v>91492000</v>
      </c>
      <c r="G67" s="106">
        <f t="shared" si="43"/>
        <v>26472000</v>
      </c>
      <c r="H67" s="105">
        <f t="shared" si="43"/>
        <v>215000</v>
      </c>
      <c r="I67" s="106">
        <f t="shared" si="43"/>
        <v>15272736</v>
      </c>
      <c r="J67" s="105">
        <f t="shared" si="43"/>
        <v>6135000</v>
      </c>
      <c r="K67" s="106">
        <f t="shared" si="43"/>
        <v>4295030</v>
      </c>
      <c r="L67" s="105">
        <f t="shared" si="43"/>
        <v>978000</v>
      </c>
      <c r="M67" s="106">
        <f t="shared" si="43"/>
        <v>727626</v>
      </c>
      <c r="N67" s="105">
        <f t="shared" si="43"/>
        <v>0</v>
      </c>
      <c r="O67" s="106">
        <f t="shared" si="43"/>
        <v>0</v>
      </c>
      <c r="P67" s="105">
        <f t="shared" si="36"/>
        <v>7328000</v>
      </c>
      <c r="Q67" s="106">
        <f t="shared" si="37"/>
        <v>20295392</v>
      </c>
      <c r="R67" s="61">
        <f t="shared" si="38"/>
        <v>-84.058679706601467</v>
      </c>
      <c r="S67" s="62">
        <f t="shared" si="39"/>
        <v>-83.05888433840974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27.682079177999398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76.66739196131762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18969000</v>
      </c>
      <c r="C69" s="92">
        <v>-1269000</v>
      </c>
      <c r="D69" s="92"/>
      <c r="E69" s="92">
        <f>$B69      +$C69      +$D69</f>
        <v>17700000</v>
      </c>
      <c r="F69" s="93">
        <v>17700000</v>
      </c>
      <c r="G69" s="94">
        <v>17700000</v>
      </c>
      <c r="H69" s="93">
        <v>2802000</v>
      </c>
      <c r="I69" s="94">
        <v>2177602</v>
      </c>
      <c r="J69" s="93">
        <v>5348000</v>
      </c>
      <c r="K69" s="94">
        <v>4112520</v>
      </c>
      <c r="L69" s="93">
        <v>874000</v>
      </c>
      <c r="M69" s="94">
        <v>2492658</v>
      </c>
      <c r="N69" s="93"/>
      <c r="O69" s="94"/>
      <c r="P69" s="93">
        <f>$H69      +$J69      +$L69      +$N69</f>
        <v>9024000</v>
      </c>
      <c r="Q69" s="94">
        <f>$I69      +$K69      +$M69      +$O69</f>
        <v>8782780</v>
      </c>
      <c r="R69" s="48">
        <f>IF(($J69      =0),0,((($L69      -$J69      )/$J69      )*100))</f>
        <v>-83.657442034405378</v>
      </c>
      <c r="S69" s="49">
        <f>IF(($K69      =0),0,((($M69      -$K69      )/$K69      )*100))</f>
        <v>-39.38855008607861</v>
      </c>
      <c r="T69" s="48">
        <f>IF(($E69      =0),0,(($P69      /$E69      )*100))</f>
        <v>50.983050847457619</v>
      </c>
      <c r="U69" s="50">
        <f>IF(($E69      =0),0,(($Q69      /$E69      )*100))</f>
        <v>49.620225988700568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18969000</v>
      </c>
      <c r="C71" s="101">
        <f>SUM(C69:C70)</f>
        <v>-1269000</v>
      </c>
      <c r="D71" s="101"/>
      <c r="E71" s="101">
        <f>$B71      +$C71      +$D71</f>
        <v>17700000</v>
      </c>
      <c r="F71" s="102">
        <f t="shared" ref="F71:O71" si="44">SUM(F69:F70)</f>
        <v>17700000</v>
      </c>
      <c r="G71" s="103">
        <f t="shared" si="44"/>
        <v>17700000</v>
      </c>
      <c r="H71" s="102">
        <f t="shared" si="44"/>
        <v>2802000</v>
      </c>
      <c r="I71" s="103">
        <f t="shared" si="44"/>
        <v>2177602</v>
      </c>
      <c r="J71" s="102">
        <f t="shared" si="44"/>
        <v>5348000</v>
      </c>
      <c r="K71" s="103">
        <f t="shared" si="44"/>
        <v>4112520</v>
      </c>
      <c r="L71" s="102">
        <f t="shared" si="44"/>
        <v>874000</v>
      </c>
      <c r="M71" s="103">
        <f t="shared" si="44"/>
        <v>2492658</v>
      </c>
      <c r="N71" s="102">
        <f t="shared" si="44"/>
        <v>0</v>
      </c>
      <c r="O71" s="103">
        <f t="shared" si="44"/>
        <v>0</v>
      </c>
      <c r="P71" s="102">
        <f>$H71      +$J71      +$L71      +$N71</f>
        <v>9024000</v>
      </c>
      <c r="Q71" s="103">
        <f>$I71      +$K71      +$M71      +$O71</f>
        <v>8782780</v>
      </c>
      <c r="R71" s="57">
        <f>IF(($J71      =0),0,((($L71      -$J71      )/$J71      )*100))</f>
        <v>-83.657442034405378</v>
      </c>
      <c r="S71" s="58">
        <f>IF(($K71      =0),0,((($M71      -$K71      )/$K71      )*100))</f>
        <v>-39.38855008607861</v>
      </c>
      <c r="T71" s="57">
        <f>IF(($E69      =0),0,(($P69      /$E69      )*100))</f>
        <v>50.983050847457619</v>
      </c>
      <c r="U71" s="59">
        <f>IF($E69   =0,0,($Q69   /$E69 )*100)</f>
        <v>49.620225988700568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18969000</v>
      </c>
      <c r="C72" s="104">
        <f>SUM(C69:C70)</f>
        <v>-1269000</v>
      </c>
      <c r="D72" s="104"/>
      <c r="E72" s="104">
        <f>$B72      +$C72      +$D72</f>
        <v>17700000</v>
      </c>
      <c r="F72" s="105">
        <f t="shared" ref="F72:O72" si="45">SUM(F69:F70)</f>
        <v>17700000</v>
      </c>
      <c r="G72" s="106">
        <f t="shared" si="45"/>
        <v>17700000</v>
      </c>
      <c r="H72" s="105">
        <f t="shared" si="45"/>
        <v>2802000</v>
      </c>
      <c r="I72" s="106">
        <f t="shared" si="45"/>
        <v>2177602</v>
      </c>
      <c r="J72" s="105">
        <f t="shared" si="45"/>
        <v>5348000</v>
      </c>
      <c r="K72" s="106">
        <f t="shared" si="45"/>
        <v>4112520</v>
      </c>
      <c r="L72" s="105">
        <f t="shared" si="45"/>
        <v>874000</v>
      </c>
      <c r="M72" s="106">
        <f t="shared" si="45"/>
        <v>2492658</v>
      </c>
      <c r="N72" s="105">
        <f t="shared" si="45"/>
        <v>0</v>
      </c>
      <c r="O72" s="106">
        <f t="shared" si="45"/>
        <v>0</v>
      </c>
      <c r="P72" s="105">
        <f>$H72      +$J72      +$L72      +$N72</f>
        <v>9024000</v>
      </c>
      <c r="Q72" s="106">
        <f>$I72      +$K72      +$M72      +$O72</f>
        <v>8782780</v>
      </c>
      <c r="R72" s="61">
        <f>IF(($J72      =0),0,((($L72      -$J72      )/$J72      )*100))</f>
        <v>-83.657442034405378</v>
      </c>
      <c r="S72" s="62">
        <f>IF(($K72      =0),0,((($M72      -$K72      )/$K72      )*100))</f>
        <v>-39.38855008607861</v>
      </c>
      <c r="T72" s="61">
        <f>IF(($E69      =0),0,(($P69      /$E69      )*100))</f>
        <v>50.983050847457619</v>
      </c>
      <c r="U72" s="65">
        <f>IF($E69   =0,0,($Q69   /$E69 )*100)</f>
        <v>49.620225988700568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110645000</v>
      </c>
      <c r="C73" s="104">
        <f>SUM(C9:C14,C17:C23,C26:C29,C32,C35:C39,C42:C52,C55:C58,C61:C65,C69:C70)</f>
        <v>-1453000</v>
      </c>
      <c r="D73" s="104"/>
      <c r="E73" s="104">
        <f>$B73      +$C73      +$D73</f>
        <v>109192000</v>
      </c>
      <c r="F73" s="105">
        <f t="shared" ref="F73:O73" si="46">SUM(F9:F14,F17:F23,F26:F29,F32,F35:F39,F42:F52,F55:F58,F61:F65,F69:F70)</f>
        <v>109192000</v>
      </c>
      <c r="G73" s="106">
        <f t="shared" si="46"/>
        <v>44172000</v>
      </c>
      <c r="H73" s="105">
        <f t="shared" si="46"/>
        <v>3017000</v>
      </c>
      <c r="I73" s="106">
        <f t="shared" si="46"/>
        <v>17450338</v>
      </c>
      <c r="J73" s="105">
        <f t="shared" si="46"/>
        <v>11483000</v>
      </c>
      <c r="K73" s="106">
        <f t="shared" si="46"/>
        <v>8407550</v>
      </c>
      <c r="L73" s="105">
        <f t="shared" si="46"/>
        <v>1852000</v>
      </c>
      <c r="M73" s="106">
        <f t="shared" si="46"/>
        <v>3220284</v>
      </c>
      <c r="N73" s="105">
        <f t="shared" si="46"/>
        <v>0</v>
      </c>
      <c r="O73" s="106">
        <f t="shared" si="46"/>
        <v>0</v>
      </c>
      <c r="P73" s="105">
        <f>$H73      +$J73      +$L73      +$N73</f>
        <v>16352000</v>
      </c>
      <c r="Q73" s="106">
        <f>$I73      +$K73      +$M73      +$O73</f>
        <v>29078172</v>
      </c>
      <c r="R73" s="61">
        <f>IF(($J73      =0),0,((($L73      -$J73      )/$J73      )*100))</f>
        <v>-83.871810502481921</v>
      </c>
      <c r="S73" s="62">
        <f>IF(($K73      =0),0,((($M73      -$K73      )/$K73      )*100))</f>
        <v>-61.697712175366192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37.018926016481032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65.829421352893235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134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135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139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140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141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142</v>
      </c>
    </row>
    <row r="117" spans="1:23" x14ac:dyDescent="0.2">
      <c r="A117" s="29" t="s">
        <v>143</v>
      </c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147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1Lmty7aQpUjoyEIvBUymCCIzPkH6/PYeLIOvUvuO8qHAPXcvDIIk+SZ1wak/TVwkHizSDIxfqFlrbayMUFNRFw==" saltValue="FnAEeWQOYpL9vuBa6fmvU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118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148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2100000</v>
      </c>
      <c r="C10" s="92"/>
      <c r="D10" s="92"/>
      <c r="E10" s="92">
        <f t="shared" ref="E10:E15" si="0">$B10      +$C10      +$D10</f>
        <v>2100000</v>
      </c>
      <c r="F10" s="93">
        <v>2100000</v>
      </c>
      <c r="G10" s="94">
        <v>2100000</v>
      </c>
      <c r="H10" s="93">
        <v>1286000</v>
      </c>
      <c r="I10" s="94">
        <v>-2100000</v>
      </c>
      <c r="J10" s="93">
        <v>206000</v>
      </c>
      <c r="K10" s="94"/>
      <c r="L10" s="93">
        <v>469000</v>
      </c>
      <c r="M10" s="94"/>
      <c r="N10" s="93"/>
      <c r="O10" s="94"/>
      <c r="P10" s="93">
        <f t="shared" ref="P10:P15" si="1">$H10      +$J10      +$L10      +$N10</f>
        <v>1961000</v>
      </c>
      <c r="Q10" s="94">
        <f t="shared" ref="Q10:Q15" si="2">$I10      +$K10      +$M10      +$O10</f>
        <v>-2100000</v>
      </c>
      <c r="R10" s="48">
        <f t="shared" ref="R10:R15" si="3">IF(($J10      =0),0,((($L10      -$J10      )/$J10      )*100))</f>
        <v>127.66990291262137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93.38095238095238</v>
      </c>
      <c r="U10" s="50">
        <f t="shared" ref="U10:U14" si="6">IF(($E10      =0),0,(($Q10      /$E10      )*100))</f>
        <v>-100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2100000</v>
      </c>
      <c r="C15" s="95">
        <f>SUM(C9:C14)</f>
        <v>0</v>
      </c>
      <c r="D15" s="95"/>
      <c r="E15" s="95">
        <f t="shared" si="0"/>
        <v>2100000</v>
      </c>
      <c r="F15" s="96">
        <f t="shared" ref="F15:O15" si="7">SUM(F9:F14)</f>
        <v>2100000</v>
      </c>
      <c r="G15" s="97">
        <f t="shared" si="7"/>
        <v>2100000</v>
      </c>
      <c r="H15" s="96">
        <f t="shared" si="7"/>
        <v>1286000</v>
      </c>
      <c r="I15" s="97">
        <f t="shared" si="7"/>
        <v>-2100000</v>
      </c>
      <c r="J15" s="96">
        <f t="shared" si="7"/>
        <v>206000</v>
      </c>
      <c r="K15" s="97">
        <f t="shared" si="7"/>
        <v>0</v>
      </c>
      <c r="L15" s="96">
        <f t="shared" si="7"/>
        <v>469000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1961000</v>
      </c>
      <c r="Q15" s="97">
        <f t="shared" si="2"/>
        <v>-2100000</v>
      </c>
      <c r="R15" s="52">
        <f t="shared" si="3"/>
        <v>127.66990291262137</v>
      </c>
      <c r="S15" s="53">
        <f t="shared" si="4"/>
        <v>0</v>
      </c>
      <c r="T15" s="52">
        <f>IF((SUM($E9:$E13))=0,0,(P15/(SUM($E9:$E13))*100))</f>
        <v>93.38095238095238</v>
      </c>
      <c r="U15" s="54">
        <f>IF((SUM($E9:$E13))=0,0,(Q15/(SUM($E9:$E13))*100))</f>
        <v>-100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950000</v>
      </c>
      <c r="C32" s="92">
        <v>200000</v>
      </c>
      <c r="D32" s="92"/>
      <c r="E32" s="92">
        <f>$B32      +$C32      +$D32</f>
        <v>1150000</v>
      </c>
      <c r="F32" s="93">
        <v>1150000</v>
      </c>
      <c r="G32" s="94">
        <v>1150000</v>
      </c>
      <c r="H32" s="93">
        <v>458000</v>
      </c>
      <c r="I32" s="94"/>
      <c r="J32" s="93">
        <v>207000</v>
      </c>
      <c r="K32" s="94"/>
      <c r="L32" s="93">
        <v>246000</v>
      </c>
      <c r="M32" s="94"/>
      <c r="N32" s="93"/>
      <c r="O32" s="94"/>
      <c r="P32" s="93">
        <f>$H32      +$J32      +$L32      +$N32</f>
        <v>911000</v>
      </c>
      <c r="Q32" s="94">
        <f>$I32      +$K32      +$M32      +$O32</f>
        <v>0</v>
      </c>
      <c r="R32" s="48">
        <f>IF(($J32      =0),0,((($L32      -$J32      )/$J32      )*100))</f>
        <v>18.840579710144929</v>
      </c>
      <c r="S32" s="49">
        <f>IF(($K32      =0),0,((($M32      -$K32      )/$K32      )*100))</f>
        <v>0</v>
      </c>
      <c r="T32" s="48">
        <f>IF(($E32      =0),0,(($P32      /$E32      )*100))</f>
        <v>79.217391304347828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950000</v>
      </c>
      <c r="C33" s="95">
        <f>C32</f>
        <v>200000</v>
      </c>
      <c r="D33" s="95"/>
      <c r="E33" s="95">
        <f>$B33      +$C33      +$D33</f>
        <v>1150000</v>
      </c>
      <c r="F33" s="96">
        <f t="shared" ref="F33:O33" si="17">F32</f>
        <v>1150000</v>
      </c>
      <c r="G33" s="97">
        <f t="shared" si="17"/>
        <v>1150000</v>
      </c>
      <c r="H33" s="96">
        <f t="shared" si="17"/>
        <v>458000</v>
      </c>
      <c r="I33" s="97">
        <f t="shared" si="17"/>
        <v>0</v>
      </c>
      <c r="J33" s="96">
        <f t="shared" si="17"/>
        <v>207000</v>
      </c>
      <c r="K33" s="97">
        <f t="shared" si="17"/>
        <v>0</v>
      </c>
      <c r="L33" s="96">
        <f t="shared" si="17"/>
        <v>246000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911000</v>
      </c>
      <c r="Q33" s="97">
        <f>$I33      +$K33      +$M33      +$O33</f>
        <v>0</v>
      </c>
      <c r="R33" s="52">
        <f>IF(($J33      =0),0,((($L33      -$J33      )/$J33      )*100))</f>
        <v>18.840579710144929</v>
      </c>
      <c r="S33" s="53">
        <f>IF(($K33      =0),0,((($M33      -$K33      )/$K33      )*100))</f>
        <v>0</v>
      </c>
      <c r="T33" s="52">
        <f>IF($E33   =0,0,($P33   /$E33   )*100)</f>
        <v>79.217391304347828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5679000</v>
      </c>
      <c r="C36" s="92">
        <v>151000</v>
      </c>
      <c r="D36" s="92"/>
      <c r="E36" s="92">
        <f t="shared" si="18"/>
        <v>5830000</v>
      </c>
      <c r="F36" s="93">
        <v>5830000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4000000</v>
      </c>
      <c r="H38" s="93">
        <v>627000</v>
      </c>
      <c r="I38" s="94"/>
      <c r="J38" s="93">
        <v>1265000</v>
      </c>
      <c r="K38" s="94"/>
      <c r="L38" s="93">
        <v>843000</v>
      </c>
      <c r="M38" s="94"/>
      <c r="N38" s="93"/>
      <c r="O38" s="94"/>
      <c r="P38" s="93">
        <f t="shared" si="19"/>
        <v>2735000</v>
      </c>
      <c r="Q38" s="94">
        <f t="shared" si="20"/>
        <v>0</v>
      </c>
      <c r="R38" s="48">
        <f t="shared" si="21"/>
        <v>-33.359683794466406</v>
      </c>
      <c r="S38" s="49">
        <f t="shared" si="22"/>
        <v>0</v>
      </c>
      <c r="T38" s="48">
        <f t="shared" si="23"/>
        <v>68.375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9679000</v>
      </c>
      <c r="C40" s="95">
        <f>SUM(C35:C39)</f>
        <v>151000</v>
      </c>
      <c r="D40" s="95"/>
      <c r="E40" s="95">
        <f t="shared" si="18"/>
        <v>9830000</v>
      </c>
      <c r="F40" s="96">
        <f t="shared" ref="F40:O40" si="25">SUM(F35:F39)</f>
        <v>9830000</v>
      </c>
      <c r="G40" s="97">
        <f t="shared" si="25"/>
        <v>4000000</v>
      </c>
      <c r="H40" s="96">
        <f t="shared" si="25"/>
        <v>627000</v>
      </c>
      <c r="I40" s="97">
        <f t="shared" si="25"/>
        <v>0</v>
      </c>
      <c r="J40" s="96">
        <f t="shared" si="25"/>
        <v>1265000</v>
      </c>
      <c r="K40" s="97">
        <f t="shared" si="25"/>
        <v>0</v>
      </c>
      <c r="L40" s="96">
        <f t="shared" si="25"/>
        <v>843000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2735000</v>
      </c>
      <c r="Q40" s="97">
        <f t="shared" si="20"/>
        <v>0</v>
      </c>
      <c r="R40" s="52">
        <f t="shared" si="21"/>
        <v>-33.359683794466406</v>
      </c>
      <c r="S40" s="53">
        <f t="shared" si="22"/>
        <v>0</v>
      </c>
      <c r="T40" s="52">
        <f>IF((+$E35+$E38) =0,0,(P40   /(+$E35+$E38) )*100)</f>
        <v>68.375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>
        <v>20000000</v>
      </c>
      <c r="C44" s="92"/>
      <c r="D44" s="92"/>
      <c r="E44" s="92">
        <f t="shared" si="26"/>
        <v>20000000</v>
      </c>
      <c r="F44" s="93">
        <v>20000000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11979000</v>
      </c>
      <c r="C51" s="92">
        <v>15000000</v>
      </c>
      <c r="D51" s="92"/>
      <c r="E51" s="92">
        <f t="shared" si="26"/>
        <v>26979000</v>
      </c>
      <c r="F51" s="93">
        <v>26979000</v>
      </c>
      <c r="G51" s="94">
        <v>26979000</v>
      </c>
      <c r="H51" s="93">
        <v>5031000</v>
      </c>
      <c r="I51" s="94"/>
      <c r="J51" s="93">
        <v>3714000</v>
      </c>
      <c r="K51" s="94"/>
      <c r="L51" s="93">
        <v>8180000</v>
      </c>
      <c r="M51" s="94"/>
      <c r="N51" s="93"/>
      <c r="O51" s="94"/>
      <c r="P51" s="93">
        <f t="shared" si="27"/>
        <v>16925000</v>
      </c>
      <c r="Q51" s="94">
        <f t="shared" si="28"/>
        <v>0</v>
      </c>
      <c r="R51" s="48">
        <f t="shared" si="29"/>
        <v>120.2477113624125</v>
      </c>
      <c r="S51" s="49">
        <f t="shared" si="30"/>
        <v>0</v>
      </c>
      <c r="T51" s="48">
        <f t="shared" si="31"/>
        <v>62.7339782794025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31979000</v>
      </c>
      <c r="C53" s="95">
        <f>SUM(C42:C52)</f>
        <v>15000000</v>
      </c>
      <c r="D53" s="95"/>
      <c r="E53" s="95">
        <f t="shared" si="26"/>
        <v>46979000</v>
      </c>
      <c r="F53" s="96">
        <f t="shared" ref="F53:O53" si="33">SUM(F42:F52)</f>
        <v>46979000</v>
      </c>
      <c r="G53" s="97">
        <f t="shared" si="33"/>
        <v>26979000</v>
      </c>
      <c r="H53" s="96">
        <f t="shared" si="33"/>
        <v>5031000</v>
      </c>
      <c r="I53" s="97">
        <f t="shared" si="33"/>
        <v>0</v>
      </c>
      <c r="J53" s="96">
        <f t="shared" si="33"/>
        <v>3714000</v>
      </c>
      <c r="K53" s="97">
        <f t="shared" si="33"/>
        <v>0</v>
      </c>
      <c r="L53" s="96">
        <f t="shared" si="33"/>
        <v>8180000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16925000</v>
      </c>
      <c r="Q53" s="97">
        <f t="shared" si="28"/>
        <v>0</v>
      </c>
      <c r="R53" s="52">
        <f t="shared" si="29"/>
        <v>120.2477113624125</v>
      </c>
      <c r="S53" s="53">
        <f t="shared" si="30"/>
        <v>0</v>
      </c>
      <c r="T53" s="52">
        <f>IF((+$E43+$E45+$E47+$E48+$E51) =0,0,(P53   /(+$E43+$E45+$E47+$E48+$E51) )*100)</f>
        <v>62.7339782794025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44708000</v>
      </c>
      <c r="C67" s="104">
        <f>SUM(C9:C14,C17:C23,C26:C29,C32,C35:C39,C42:C52,C55:C58,C61:C65)</f>
        <v>15351000</v>
      </c>
      <c r="D67" s="104"/>
      <c r="E67" s="104">
        <f t="shared" si="35"/>
        <v>60059000</v>
      </c>
      <c r="F67" s="105">
        <f t="shared" ref="F67:O67" si="43">SUM(F9:F14,F17:F23,F26:F29,F32,F35:F39,F42:F52,F55:F58,F61:F65)</f>
        <v>60059000</v>
      </c>
      <c r="G67" s="106">
        <f t="shared" si="43"/>
        <v>34229000</v>
      </c>
      <c r="H67" s="105">
        <f t="shared" si="43"/>
        <v>7402000</v>
      </c>
      <c r="I67" s="106">
        <f t="shared" si="43"/>
        <v>-2100000</v>
      </c>
      <c r="J67" s="105">
        <f t="shared" si="43"/>
        <v>5392000</v>
      </c>
      <c r="K67" s="106">
        <f t="shared" si="43"/>
        <v>0</v>
      </c>
      <c r="L67" s="105">
        <f t="shared" si="43"/>
        <v>9738000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22532000</v>
      </c>
      <c r="Q67" s="106">
        <f t="shared" si="37"/>
        <v>-2100000</v>
      </c>
      <c r="R67" s="61">
        <f t="shared" si="38"/>
        <v>80.600890207715139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65.827222530602697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-6.1351485582400889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18889000</v>
      </c>
      <c r="C69" s="92">
        <v>-1263000</v>
      </c>
      <c r="D69" s="92"/>
      <c r="E69" s="92">
        <f>$B69      +$C69      +$D69</f>
        <v>17626000</v>
      </c>
      <c r="F69" s="93">
        <v>17626000</v>
      </c>
      <c r="G69" s="94">
        <v>17626000</v>
      </c>
      <c r="H69" s="93">
        <v>1861000</v>
      </c>
      <c r="I69" s="94">
        <v>-5616000</v>
      </c>
      <c r="J69" s="93">
        <v>9676000</v>
      </c>
      <c r="K69" s="94">
        <v>-10823000</v>
      </c>
      <c r="L69" s="93">
        <v>1491000</v>
      </c>
      <c r="M69" s="94">
        <v>-1187000</v>
      </c>
      <c r="N69" s="93"/>
      <c r="O69" s="94"/>
      <c r="P69" s="93">
        <f>$H69      +$J69      +$L69      +$N69</f>
        <v>13028000</v>
      </c>
      <c r="Q69" s="94">
        <f>$I69      +$K69      +$M69      +$O69</f>
        <v>-17626000</v>
      </c>
      <c r="R69" s="48">
        <f>IF(($J69      =0),0,((($L69      -$J69      )/$J69      )*100))</f>
        <v>-84.590739975196357</v>
      </c>
      <c r="S69" s="49">
        <f>IF(($K69      =0),0,((($M69      -$K69      )/$K69      )*100))</f>
        <v>-89.03261572576919</v>
      </c>
      <c r="T69" s="48">
        <f>IF(($E69      =0),0,(($P69      /$E69      )*100))</f>
        <v>73.913536820605913</v>
      </c>
      <c r="U69" s="50">
        <f>IF(($E69      =0),0,(($Q69      /$E69      )*100))</f>
        <v>-100</v>
      </c>
      <c r="V69" s="93">
        <v>6727000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18889000</v>
      </c>
      <c r="C71" s="101">
        <f>SUM(C69:C70)</f>
        <v>-1263000</v>
      </c>
      <c r="D71" s="101"/>
      <c r="E71" s="101">
        <f>$B71      +$C71      +$D71</f>
        <v>17626000</v>
      </c>
      <c r="F71" s="102">
        <f t="shared" ref="F71:O71" si="44">SUM(F69:F70)</f>
        <v>17626000</v>
      </c>
      <c r="G71" s="103">
        <f t="shared" si="44"/>
        <v>17626000</v>
      </c>
      <c r="H71" s="102">
        <f t="shared" si="44"/>
        <v>1861000</v>
      </c>
      <c r="I71" s="103">
        <f t="shared" si="44"/>
        <v>-5616000</v>
      </c>
      <c r="J71" s="102">
        <f t="shared" si="44"/>
        <v>9676000</v>
      </c>
      <c r="K71" s="103">
        <f t="shared" si="44"/>
        <v>-10823000</v>
      </c>
      <c r="L71" s="102">
        <f t="shared" si="44"/>
        <v>1491000</v>
      </c>
      <c r="M71" s="103">
        <f t="shared" si="44"/>
        <v>-1187000</v>
      </c>
      <c r="N71" s="102">
        <f t="shared" si="44"/>
        <v>0</v>
      </c>
      <c r="O71" s="103">
        <f t="shared" si="44"/>
        <v>0</v>
      </c>
      <c r="P71" s="102">
        <f>$H71      +$J71      +$L71      +$N71</f>
        <v>13028000</v>
      </c>
      <c r="Q71" s="103">
        <f>$I71      +$K71      +$M71      +$O71</f>
        <v>-17626000</v>
      </c>
      <c r="R71" s="57">
        <f>IF(($J71      =0),0,((($L71      -$J71      )/$J71      )*100))</f>
        <v>-84.590739975196357</v>
      </c>
      <c r="S71" s="58">
        <f>IF(($K71      =0),0,((($M71      -$K71      )/$K71      )*100))</f>
        <v>-89.03261572576919</v>
      </c>
      <c r="T71" s="57">
        <f>IF(($E69      =0),0,(($P69      /$E69      )*100))</f>
        <v>73.913536820605913</v>
      </c>
      <c r="U71" s="59">
        <f>IF($E69   =0,0,($Q69   /$E69 )*100)</f>
        <v>-100</v>
      </c>
      <c r="V71" s="102">
        <f>SUM(V69:V70)</f>
        <v>6727000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18889000</v>
      </c>
      <c r="C72" s="104">
        <f>SUM(C69:C70)</f>
        <v>-1263000</v>
      </c>
      <c r="D72" s="104"/>
      <c r="E72" s="104">
        <f>$B72      +$C72      +$D72</f>
        <v>17626000</v>
      </c>
      <c r="F72" s="105">
        <f t="shared" ref="F72:O72" si="45">SUM(F69:F70)</f>
        <v>17626000</v>
      </c>
      <c r="G72" s="106">
        <f t="shared" si="45"/>
        <v>17626000</v>
      </c>
      <c r="H72" s="105">
        <f t="shared" si="45"/>
        <v>1861000</v>
      </c>
      <c r="I72" s="106">
        <f t="shared" si="45"/>
        <v>-5616000</v>
      </c>
      <c r="J72" s="105">
        <f t="shared" si="45"/>
        <v>9676000</v>
      </c>
      <c r="K72" s="106">
        <f t="shared" si="45"/>
        <v>-10823000</v>
      </c>
      <c r="L72" s="105">
        <f t="shared" si="45"/>
        <v>1491000</v>
      </c>
      <c r="M72" s="106">
        <f t="shared" si="45"/>
        <v>-1187000</v>
      </c>
      <c r="N72" s="105">
        <f t="shared" si="45"/>
        <v>0</v>
      </c>
      <c r="O72" s="106">
        <f t="shared" si="45"/>
        <v>0</v>
      </c>
      <c r="P72" s="105">
        <f>$H72      +$J72      +$L72      +$N72</f>
        <v>13028000</v>
      </c>
      <c r="Q72" s="106">
        <f>$I72      +$K72      +$M72      +$O72</f>
        <v>-17626000</v>
      </c>
      <c r="R72" s="61">
        <f>IF(($J72      =0),0,((($L72      -$J72      )/$J72      )*100))</f>
        <v>-84.590739975196357</v>
      </c>
      <c r="S72" s="62">
        <f>IF(($K72      =0),0,((($M72      -$K72      )/$K72      )*100))</f>
        <v>-89.03261572576919</v>
      </c>
      <c r="T72" s="61">
        <f>IF(($E69      =0),0,(($P69      /$E69      )*100))</f>
        <v>73.913536820605913</v>
      </c>
      <c r="U72" s="65">
        <f>IF($E69   =0,0,($Q69   /$E69 )*100)</f>
        <v>-100</v>
      </c>
      <c r="V72" s="105">
        <f>SUM(V69:V70)</f>
        <v>6727000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63597000</v>
      </c>
      <c r="C73" s="104">
        <f>SUM(C9:C14,C17:C23,C26:C29,C32,C35:C39,C42:C52,C55:C58,C61:C65,C69:C70)</f>
        <v>14088000</v>
      </c>
      <c r="D73" s="104"/>
      <c r="E73" s="104">
        <f>$B73      +$C73      +$D73</f>
        <v>77685000</v>
      </c>
      <c r="F73" s="105">
        <f t="shared" ref="F73:O73" si="46">SUM(F9:F14,F17:F23,F26:F29,F32,F35:F39,F42:F52,F55:F58,F61:F65,F69:F70)</f>
        <v>77685000</v>
      </c>
      <c r="G73" s="106">
        <f t="shared" si="46"/>
        <v>51855000</v>
      </c>
      <c r="H73" s="105">
        <f t="shared" si="46"/>
        <v>9263000</v>
      </c>
      <c r="I73" s="106">
        <f t="shared" si="46"/>
        <v>-7716000</v>
      </c>
      <c r="J73" s="105">
        <f t="shared" si="46"/>
        <v>15068000</v>
      </c>
      <c r="K73" s="106">
        <f t="shared" si="46"/>
        <v>-10823000</v>
      </c>
      <c r="L73" s="105">
        <f t="shared" si="46"/>
        <v>11229000</v>
      </c>
      <c r="M73" s="106">
        <f t="shared" si="46"/>
        <v>-1187000</v>
      </c>
      <c r="N73" s="105">
        <f t="shared" si="46"/>
        <v>0</v>
      </c>
      <c r="O73" s="106">
        <f t="shared" si="46"/>
        <v>0</v>
      </c>
      <c r="P73" s="105">
        <f>$H73      +$J73      +$L73      +$N73</f>
        <v>35560000</v>
      </c>
      <c r="Q73" s="106">
        <f>$I73      +$K73      +$M73      +$O73</f>
        <v>-19726000</v>
      </c>
      <c r="R73" s="61">
        <f>IF(($J73      =0),0,((($L73      -$J73      )/$J73      )*100))</f>
        <v>-25.477833820015928</v>
      </c>
      <c r="S73" s="62">
        <f>IF(($K73      =0),0,((($M73      -$K73      )/$K73      )*100))</f>
        <v>-89.03261572576919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68.575836467071639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-38.040690386655093</v>
      </c>
      <c r="V73" s="105">
        <f>SUM(V9:V14,V17:V23,V26:V29,V32,V35:V39,V42:V52,V55:V58,V61:V65,V69:V70)</f>
        <v>6727000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134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135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139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140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141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142</v>
      </c>
    </row>
    <row r="117" spans="1:23" x14ac:dyDescent="0.2">
      <c r="A117" s="29" t="s">
        <v>143</v>
      </c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147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PXtG7anYulVs5faR7VGDsjd/QKUSUqzdcmzg8XnZPQ+/5skv5v89JMEvbun/W1v904FoRJr3D3fvAJ0FaPlC/Q==" saltValue="EA7x0ckMfPD7G1TPuAT7z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7E1C2AB45A748B70EBBBB3F4830C7" ma:contentTypeVersion="" ma:contentTypeDescription="Create a new document." ma:contentTypeScope="" ma:versionID="f68aa413ea198626af3856aa9120760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1AE13F3-7F77-4B6A-BB69-893274CF5E9C}"/>
</file>

<file path=customXml/itemProps2.xml><?xml version="1.0" encoding="utf-8"?>
<ds:datastoreItem xmlns:ds="http://schemas.openxmlformats.org/officeDocument/2006/customXml" ds:itemID="{BF67704B-E9CB-4B6D-A116-F1C8E0A4C255}"/>
</file>

<file path=customXml/itemProps3.xml><?xml version="1.0" encoding="utf-8"?>
<ds:datastoreItem xmlns:ds="http://schemas.openxmlformats.org/officeDocument/2006/customXml" ds:itemID="{BDA2F878-274D-4074-9500-BB9D6862E2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24</vt:i4>
      </vt:variant>
    </vt:vector>
  </HeadingPairs>
  <TitlesOfParts>
    <vt:vector size="48" baseType="lpstr">
      <vt:lpstr>Summary</vt:lpstr>
      <vt:lpstr>MAN</vt:lpstr>
      <vt:lpstr>FS161</vt:lpstr>
      <vt:lpstr>FS162</vt:lpstr>
      <vt:lpstr>FS163</vt:lpstr>
      <vt:lpstr>DC16</vt:lpstr>
      <vt:lpstr>FS181</vt:lpstr>
      <vt:lpstr>FS182</vt:lpstr>
      <vt:lpstr>FS183</vt:lpstr>
      <vt:lpstr>FS184</vt:lpstr>
      <vt:lpstr>FS185</vt:lpstr>
      <vt:lpstr>DC18</vt:lpstr>
      <vt:lpstr>FS191</vt:lpstr>
      <vt:lpstr>FS192</vt:lpstr>
      <vt:lpstr>FS193</vt:lpstr>
      <vt:lpstr>FS194</vt:lpstr>
      <vt:lpstr>FS195</vt:lpstr>
      <vt:lpstr>FS196</vt:lpstr>
      <vt:lpstr>DC19</vt:lpstr>
      <vt:lpstr>FS201</vt:lpstr>
      <vt:lpstr>FS203</vt:lpstr>
      <vt:lpstr>FS204</vt:lpstr>
      <vt:lpstr>FS205</vt:lpstr>
      <vt:lpstr>DC20</vt:lpstr>
      <vt:lpstr>'DC16'!Print_Area</vt:lpstr>
      <vt:lpstr>'DC18'!Print_Area</vt:lpstr>
      <vt:lpstr>'DC19'!Print_Area</vt:lpstr>
      <vt:lpstr>'DC20'!Print_Area</vt:lpstr>
      <vt:lpstr>'FS161'!Print_Area</vt:lpstr>
      <vt:lpstr>'FS162'!Print_Area</vt:lpstr>
      <vt:lpstr>'FS163'!Print_Area</vt:lpstr>
      <vt:lpstr>'FS181'!Print_Area</vt:lpstr>
      <vt:lpstr>'FS182'!Print_Area</vt:lpstr>
      <vt:lpstr>'FS183'!Print_Area</vt:lpstr>
      <vt:lpstr>'FS184'!Print_Area</vt:lpstr>
      <vt:lpstr>'FS185'!Print_Area</vt:lpstr>
      <vt:lpstr>'FS191'!Print_Area</vt:lpstr>
      <vt:lpstr>'FS192'!Print_Area</vt:lpstr>
      <vt:lpstr>'FS193'!Print_Area</vt:lpstr>
      <vt:lpstr>'FS194'!Print_Area</vt:lpstr>
      <vt:lpstr>'FS195'!Print_Area</vt:lpstr>
      <vt:lpstr>'FS196'!Print_Area</vt:lpstr>
      <vt:lpstr>'FS201'!Print_Area</vt:lpstr>
      <vt:lpstr>'FS203'!Print_Area</vt:lpstr>
      <vt:lpstr>'FS204'!Print_Area</vt:lpstr>
      <vt:lpstr>'FS205'!Print_Area</vt:lpstr>
      <vt:lpstr>MAN!Print_Area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Sephiri Tlhomeli</cp:lastModifiedBy>
  <dcterms:created xsi:type="dcterms:W3CDTF">2024-04-29T07:32:48Z</dcterms:created>
  <dcterms:modified xsi:type="dcterms:W3CDTF">2024-05-14T14:02:49Z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0x010100C597E1C2AB45A748B70EBBBB3F4830C7</vt:lpwstr>
  </property>
</Properties>
</file>