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13_ncr:1_{4330964E-A7A9-4C6D-801C-E82AEF701413}" xr6:coauthVersionLast="47" xr6:coauthVersionMax="47" xr10:uidLastSave="{00000000-0000-0000-0000-000000000000}"/>
  <workbookProtection workbookAlgorithmName="SHA-512" workbookHashValue="Uqs10CrJn4JDu8JSRa7bjVm7cFVEAvbB+wOVs+mlP/qFGpGyBy6tOA7PgP5gJakV9Yz0EpZTRMzPGV3Hl4ZGSg==" workbookSaltValue="imMLJQYqOGyF6IowtNMSlQ==" workbookSpinCount="100000" lockStructure="1"/>
  <bookViews>
    <workbookView xWindow="28680" yWindow="-120" windowWidth="29040" windowHeight="15840" firstSheet="7" activeTab="12" xr2:uid="{00000000-000D-0000-FFFF-FFFF00000000}"/>
  </bookViews>
  <sheets>
    <sheet name="Summary" sheetId="1" r:id="rId1"/>
    <sheet name="MP301" sheetId="2" r:id="rId2"/>
    <sheet name="MP302" sheetId="3" r:id="rId3"/>
    <sheet name="MP303" sheetId="4" r:id="rId4"/>
    <sheet name="MP304" sheetId="5" r:id="rId5"/>
    <sheet name="MP305" sheetId="6" r:id="rId6"/>
    <sheet name="MP306" sheetId="7" r:id="rId7"/>
    <sheet name="MP307" sheetId="8" r:id="rId8"/>
    <sheet name="DC30" sheetId="9" r:id="rId9"/>
    <sheet name="MP311" sheetId="10" r:id="rId10"/>
    <sheet name="MP312" sheetId="11" r:id="rId11"/>
    <sheet name="MP313" sheetId="12" r:id="rId12"/>
    <sheet name="MP314" sheetId="13" r:id="rId13"/>
    <sheet name="MP315" sheetId="14" r:id="rId14"/>
    <sheet name="MP316" sheetId="15" r:id="rId15"/>
    <sheet name="DC31" sheetId="16" r:id="rId16"/>
    <sheet name="MP321" sheetId="17" r:id="rId17"/>
    <sheet name="MP324" sheetId="18" r:id="rId18"/>
    <sheet name="MP325" sheetId="19" r:id="rId19"/>
    <sheet name="MP326" sheetId="20" r:id="rId20"/>
    <sheet name="DC32" sheetId="21" r:id="rId21"/>
  </sheets>
  <definedNames>
    <definedName name="_xlnm.Print_Area" localSheetId="8">'DC30'!$A$1:$X$128</definedName>
    <definedName name="_xlnm.Print_Area" localSheetId="15">'DC31'!$A$1:$X$128</definedName>
    <definedName name="_xlnm.Print_Area" localSheetId="20">'DC32'!$A$1:$X$128</definedName>
    <definedName name="_xlnm.Print_Area" localSheetId="1">'MP301'!$A$1:$X$128</definedName>
    <definedName name="_xlnm.Print_Area" localSheetId="2">'MP302'!$A$1:$X$128</definedName>
    <definedName name="_xlnm.Print_Area" localSheetId="3">'MP303'!$A$1:$X$128</definedName>
    <definedName name="_xlnm.Print_Area" localSheetId="4">'MP304'!$A$1:$X$128</definedName>
    <definedName name="_xlnm.Print_Area" localSheetId="5">'MP305'!$A$1:$X$128</definedName>
    <definedName name="_xlnm.Print_Area" localSheetId="6">'MP306'!$A$1:$X$128</definedName>
    <definedName name="_xlnm.Print_Area" localSheetId="7">'MP307'!$A$1:$X$128</definedName>
    <definedName name="_xlnm.Print_Area" localSheetId="9">'MP311'!$A$1:$X$128</definedName>
    <definedName name="_xlnm.Print_Area" localSheetId="10">'MP312'!$A$1:$X$128</definedName>
    <definedName name="_xlnm.Print_Area" localSheetId="11">'MP313'!$A$1:$X$128</definedName>
    <definedName name="_xlnm.Print_Area" localSheetId="12">'MP314'!$A$1:$X$128</definedName>
    <definedName name="_xlnm.Print_Area" localSheetId="13">'MP315'!$A$1:$X$128</definedName>
    <definedName name="_xlnm.Print_Area" localSheetId="14">'MP316'!$A$1:$X$128</definedName>
    <definedName name="_xlnm.Print_Area" localSheetId="16">'MP321'!$A$1:$X$128</definedName>
    <definedName name="_xlnm.Print_Area" localSheetId="17">'MP324'!$A$1:$X$128</definedName>
    <definedName name="_xlnm.Print_Area" localSheetId="18">'MP325'!$A$1:$X$128</definedName>
    <definedName name="_xlnm.Print_Area" localSheetId="19">'MP326'!$A$1:$X$128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S110" i="2"/>
  <c r="R110" i="2"/>
  <c r="E110" i="2"/>
  <c r="U110" i="2" s="1"/>
  <c r="S109" i="2"/>
  <c r="R109" i="2"/>
  <c r="E109" i="2"/>
  <c r="U109" i="2" s="1"/>
  <c r="S108" i="2"/>
  <c r="R108" i="2"/>
  <c r="E108" i="2"/>
  <c r="T108" i="2" s="1"/>
  <c r="S107" i="2"/>
  <c r="R107" i="2"/>
  <c r="E107" i="2"/>
  <c r="U107" i="2" s="1"/>
  <c r="S106" i="2"/>
  <c r="R106" i="2"/>
  <c r="E106" i="2"/>
  <c r="S105" i="2"/>
  <c r="R105" i="2"/>
  <c r="E105" i="2"/>
  <c r="U105" i="2" s="1"/>
  <c r="T104" i="2"/>
  <c r="S104" i="2"/>
  <c r="R104" i="2"/>
  <c r="E104" i="2"/>
  <c r="U104" i="2" s="1"/>
  <c r="S103" i="2"/>
  <c r="R103" i="2"/>
  <c r="E103" i="2"/>
  <c r="T102" i="2"/>
  <c r="S102" i="2"/>
  <c r="R102" i="2"/>
  <c r="E102" i="2"/>
  <c r="U102" i="2" s="1"/>
  <c r="S101" i="2"/>
  <c r="R101" i="2"/>
  <c r="E101" i="2"/>
  <c r="U101" i="2" s="1"/>
  <c r="U100" i="2"/>
  <c r="S100" i="2"/>
  <c r="R100" i="2"/>
  <c r="E100" i="2"/>
  <c r="T100" i="2" s="1"/>
  <c r="S99" i="2"/>
  <c r="R99" i="2"/>
  <c r="E99" i="2"/>
  <c r="S98" i="2"/>
  <c r="R98" i="2"/>
  <c r="E98" i="2"/>
  <c r="S97" i="2"/>
  <c r="R97" i="2"/>
  <c r="E97" i="2"/>
  <c r="W96" i="2"/>
  <c r="W113" i="2" s="1"/>
  <c r="V96" i="2"/>
  <c r="V113" i="2" s="1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S109" i="3"/>
  <c r="R109" i="3"/>
  <c r="E109" i="3"/>
  <c r="T109" i="3" s="1"/>
  <c r="S108" i="3"/>
  <c r="R108" i="3"/>
  <c r="E108" i="3"/>
  <c r="S107" i="3"/>
  <c r="R107" i="3"/>
  <c r="E107" i="3"/>
  <c r="S106" i="3"/>
  <c r="R106" i="3"/>
  <c r="E106" i="3"/>
  <c r="S105" i="3"/>
  <c r="R105" i="3"/>
  <c r="E105" i="3"/>
  <c r="U105" i="3" s="1"/>
  <c r="S104" i="3"/>
  <c r="R104" i="3"/>
  <c r="E104" i="3"/>
  <c r="T103" i="3"/>
  <c r="S103" i="3"/>
  <c r="R103" i="3"/>
  <c r="E103" i="3"/>
  <c r="U103" i="3" s="1"/>
  <c r="S102" i="3"/>
  <c r="R102" i="3"/>
  <c r="E102" i="3"/>
  <c r="T102" i="3" s="1"/>
  <c r="S101" i="3"/>
  <c r="R101" i="3"/>
  <c r="E101" i="3"/>
  <c r="S100" i="3"/>
  <c r="R100" i="3"/>
  <c r="E100" i="3"/>
  <c r="U100" i="3" s="1"/>
  <c r="S99" i="3"/>
  <c r="R99" i="3"/>
  <c r="E99" i="3"/>
  <c r="S98" i="3"/>
  <c r="R98" i="3"/>
  <c r="E98" i="3"/>
  <c r="S97" i="3"/>
  <c r="R97" i="3"/>
  <c r="E97" i="3"/>
  <c r="W96" i="3"/>
  <c r="W113" i="3" s="1"/>
  <c r="V96" i="3"/>
  <c r="V113" i="3" s="1"/>
  <c r="R96" i="3"/>
  <c r="M96" i="3"/>
  <c r="S96" i="3" s="1"/>
  <c r="L96" i="3"/>
  <c r="L113" i="3" s="1"/>
  <c r="R113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T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T111" i="4" s="1"/>
  <c r="S110" i="4"/>
  <c r="R110" i="4"/>
  <c r="E110" i="4"/>
  <c r="S109" i="4"/>
  <c r="R109" i="4"/>
  <c r="E109" i="4"/>
  <c r="U109" i="4" s="1"/>
  <c r="S108" i="4"/>
  <c r="R108" i="4"/>
  <c r="E108" i="4"/>
  <c r="S107" i="4"/>
  <c r="R107" i="4"/>
  <c r="E107" i="4"/>
  <c r="S106" i="4"/>
  <c r="R106" i="4"/>
  <c r="E106" i="4"/>
  <c r="S105" i="4"/>
  <c r="R105" i="4"/>
  <c r="E105" i="4"/>
  <c r="S104" i="4"/>
  <c r="R104" i="4"/>
  <c r="E104" i="4"/>
  <c r="T104" i="4" s="1"/>
  <c r="S103" i="4"/>
  <c r="R103" i="4"/>
  <c r="E103" i="4"/>
  <c r="S102" i="4"/>
  <c r="R102" i="4"/>
  <c r="E102" i="4"/>
  <c r="S101" i="4"/>
  <c r="R101" i="4"/>
  <c r="E101" i="4"/>
  <c r="U101" i="4" s="1"/>
  <c r="S100" i="4"/>
  <c r="R100" i="4"/>
  <c r="E100" i="4"/>
  <c r="S99" i="4"/>
  <c r="R99" i="4"/>
  <c r="E99" i="4"/>
  <c r="S98" i="4"/>
  <c r="R98" i="4"/>
  <c r="E98" i="4"/>
  <c r="S97" i="4"/>
  <c r="R97" i="4"/>
  <c r="E97" i="4"/>
  <c r="W96" i="4"/>
  <c r="W113" i="4" s="1"/>
  <c r="V96" i="4"/>
  <c r="V113" i="4" s="1"/>
  <c r="M96" i="4"/>
  <c r="S96" i="4" s="1"/>
  <c r="L96" i="4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M113" i="5"/>
  <c r="S113" i="5" s="1"/>
  <c r="U112" i="5"/>
  <c r="T112" i="5"/>
  <c r="S112" i="5"/>
  <c r="R112" i="5"/>
  <c r="S111" i="5"/>
  <c r="R111" i="5"/>
  <c r="E111" i="5"/>
  <c r="U110" i="5"/>
  <c r="S110" i="5"/>
  <c r="R110" i="5"/>
  <c r="E110" i="5"/>
  <c r="T110" i="5" s="1"/>
  <c r="S109" i="5"/>
  <c r="R109" i="5"/>
  <c r="E109" i="5"/>
  <c r="S108" i="5"/>
  <c r="R108" i="5"/>
  <c r="E108" i="5"/>
  <c r="S107" i="5"/>
  <c r="R107" i="5"/>
  <c r="E107" i="5"/>
  <c r="S106" i="5"/>
  <c r="R106" i="5"/>
  <c r="E106" i="5"/>
  <c r="S105" i="5"/>
  <c r="R105" i="5"/>
  <c r="E105" i="5"/>
  <c r="T105" i="5" s="1"/>
  <c r="S104" i="5"/>
  <c r="R104" i="5"/>
  <c r="E104" i="5"/>
  <c r="T104" i="5" s="1"/>
  <c r="S103" i="5"/>
  <c r="R103" i="5"/>
  <c r="E103" i="5"/>
  <c r="S102" i="5"/>
  <c r="R102" i="5"/>
  <c r="E102" i="5"/>
  <c r="U102" i="5" s="1"/>
  <c r="S101" i="5"/>
  <c r="R101" i="5"/>
  <c r="E101" i="5"/>
  <c r="S100" i="5"/>
  <c r="R100" i="5"/>
  <c r="E100" i="5"/>
  <c r="U100" i="5" s="1"/>
  <c r="S99" i="5"/>
  <c r="R99" i="5"/>
  <c r="E99" i="5"/>
  <c r="S98" i="5"/>
  <c r="R98" i="5"/>
  <c r="E98" i="5"/>
  <c r="S97" i="5"/>
  <c r="R97" i="5"/>
  <c r="E97" i="5"/>
  <c r="U97" i="5" s="1"/>
  <c r="W96" i="5"/>
  <c r="W113" i="5" s="1"/>
  <c r="V96" i="5"/>
  <c r="V113" i="5" s="1"/>
  <c r="M96" i="5"/>
  <c r="S96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U114" i="6" s="1"/>
  <c r="D114" i="6"/>
  <c r="C114" i="6"/>
  <c r="B114" i="6"/>
  <c r="Q113" i="6"/>
  <c r="P113" i="6"/>
  <c r="O113" i="6"/>
  <c r="N113" i="6"/>
  <c r="B113" i="6"/>
  <c r="U112" i="6"/>
  <c r="T112" i="6"/>
  <c r="S112" i="6"/>
  <c r="R112" i="6"/>
  <c r="S111" i="6"/>
  <c r="R111" i="6"/>
  <c r="E111" i="6"/>
  <c r="T111" i="6" s="1"/>
  <c r="S110" i="6"/>
  <c r="R110" i="6"/>
  <c r="E110" i="6"/>
  <c r="S109" i="6"/>
  <c r="R109" i="6"/>
  <c r="E109" i="6"/>
  <c r="U109" i="6" s="1"/>
  <c r="S108" i="6"/>
  <c r="R108" i="6"/>
  <c r="E108" i="6"/>
  <c r="S107" i="6"/>
  <c r="R107" i="6"/>
  <c r="E107" i="6"/>
  <c r="S106" i="6"/>
  <c r="R106" i="6"/>
  <c r="E106" i="6"/>
  <c r="T106" i="6" s="1"/>
  <c r="S105" i="6"/>
  <c r="R105" i="6"/>
  <c r="E105" i="6"/>
  <c r="U105" i="6" s="1"/>
  <c r="S104" i="6"/>
  <c r="R104" i="6"/>
  <c r="E104" i="6"/>
  <c r="S103" i="6"/>
  <c r="R103" i="6"/>
  <c r="E103" i="6"/>
  <c r="T103" i="6" s="1"/>
  <c r="S102" i="6"/>
  <c r="R102" i="6"/>
  <c r="E102" i="6"/>
  <c r="S101" i="6"/>
  <c r="R101" i="6"/>
  <c r="E101" i="6"/>
  <c r="S100" i="6"/>
  <c r="R100" i="6"/>
  <c r="E100" i="6"/>
  <c r="S99" i="6"/>
  <c r="R99" i="6"/>
  <c r="E99" i="6"/>
  <c r="S98" i="6"/>
  <c r="R98" i="6"/>
  <c r="E98" i="6"/>
  <c r="T98" i="6" s="1"/>
  <c r="S97" i="6"/>
  <c r="R97" i="6"/>
  <c r="E97" i="6"/>
  <c r="T97" i="6" s="1"/>
  <c r="W96" i="6"/>
  <c r="W113" i="6" s="1"/>
  <c r="V96" i="6"/>
  <c r="V113" i="6" s="1"/>
  <c r="M96" i="6"/>
  <c r="S96" i="6" s="1"/>
  <c r="L96" i="6"/>
  <c r="R96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W114" i="7"/>
  <c r="V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S110" i="7"/>
  <c r="R110" i="7"/>
  <c r="E110" i="7"/>
  <c r="U110" i="7" s="1"/>
  <c r="S109" i="7"/>
  <c r="R109" i="7"/>
  <c r="E109" i="7"/>
  <c r="S108" i="7"/>
  <c r="R108" i="7"/>
  <c r="E108" i="7"/>
  <c r="S107" i="7"/>
  <c r="R107" i="7"/>
  <c r="E107" i="7"/>
  <c r="S106" i="7"/>
  <c r="R106" i="7"/>
  <c r="E106" i="7"/>
  <c r="U106" i="7" s="1"/>
  <c r="S105" i="7"/>
  <c r="R105" i="7"/>
  <c r="E105" i="7"/>
  <c r="T105" i="7" s="1"/>
  <c r="S104" i="7"/>
  <c r="R104" i="7"/>
  <c r="E104" i="7"/>
  <c r="U104" i="7" s="1"/>
  <c r="S103" i="7"/>
  <c r="R103" i="7"/>
  <c r="E103" i="7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U98" i="7"/>
  <c r="S98" i="7"/>
  <c r="R98" i="7"/>
  <c r="E98" i="7"/>
  <c r="T98" i="7" s="1"/>
  <c r="S97" i="7"/>
  <c r="R97" i="7"/>
  <c r="E97" i="7"/>
  <c r="T97" i="7" s="1"/>
  <c r="W96" i="7"/>
  <c r="W113" i="7" s="1"/>
  <c r="V96" i="7"/>
  <c r="V113" i="7" s="1"/>
  <c r="M96" i="7"/>
  <c r="S96" i="7" s="1"/>
  <c r="L96" i="7"/>
  <c r="R96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T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U111" i="8" s="1"/>
  <c r="S110" i="8"/>
  <c r="R110" i="8"/>
  <c r="E110" i="8"/>
  <c r="U110" i="8" s="1"/>
  <c r="S109" i="8"/>
  <c r="R109" i="8"/>
  <c r="E109" i="8"/>
  <c r="S108" i="8"/>
  <c r="R108" i="8"/>
  <c r="E108" i="8"/>
  <c r="T108" i="8" s="1"/>
  <c r="S107" i="8"/>
  <c r="R107" i="8"/>
  <c r="E107" i="8"/>
  <c r="U107" i="8" s="1"/>
  <c r="S106" i="8"/>
  <c r="R106" i="8"/>
  <c r="E106" i="8"/>
  <c r="T106" i="8" s="1"/>
  <c r="S105" i="8"/>
  <c r="R105" i="8"/>
  <c r="E105" i="8"/>
  <c r="T105" i="8" s="1"/>
  <c r="S104" i="8"/>
  <c r="R104" i="8"/>
  <c r="E104" i="8"/>
  <c r="S103" i="8"/>
  <c r="R103" i="8"/>
  <c r="E103" i="8"/>
  <c r="U103" i="8" s="1"/>
  <c r="S102" i="8"/>
  <c r="R102" i="8"/>
  <c r="E102" i="8"/>
  <c r="U102" i="8" s="1"/>
  <c r="S101" i="8"/>
  <c r="R101" i="8"/>
  <c r="E101" i="8"/>
  <c r="S100" i="8"/>
  <c r="R100" i="8"/>
  <c r="E100" i="8"/>
  <c r="S99" i="8"/>
  <c r="R99" i="8"/>
  <c r="E99" i="8"/>
  <c r="U99" i="8" s="1"/>
  <c r="S98" i="8"/>
  <c r="R98" i="8"/>
  <c r="E98" i="8"/>
  <c r="T98" i="8" s="1"/>
  <c r="S97" i="8"/>
  <c r="R97" i="8"/>
  <c r="E97" i="8"/>
  <c r="T97" i="8" s="1"/>
  <c r="W96" i="8"/>
  <c r="W113" i="8" s="1"/>
  <c r="V96" i="8"/>
  <c r="V113" i="8" s="1"/>
  <c r="M96" i="8"/>
  <c r="M113" i="8" s="1"/>
  <c r="S113" i="8" s="1"/>
  <c r="L96" i="8"/>
  <c r="R96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T114" i="9" s="1"/>
  <c r="D114" i="9"/>
  <c r="C114" i="9"/>
  <c r="B114" i="9"/>
  <c r="Q113" i="9"/>
  <c r="P113" i="9"/>
  <c r="O113" i="9"/>
  <c r="N113" i="9"/>
  <c r="K113" i="9"/>
  <c r="I113" i="9"/>
  <c r="U112" i="9"/>
  <c r="T112" i="9"/>
  <c r="S112" i="9"/>
  <c r="R112" i="9"/>
  <c r="S111" i="9"/>
  <c r="R111" i="9"/>
  <c r="E111" i="9"/>
  <c r="S110" i="9"/>
  <c r="R110" i="9"/>
  <c r="E110" i="9"/>
  <c r="S109" i="9"/>
  <c r="R109" i="9"/>
  <c r="E109" i="9"/>
  <c r="U108" i="9"/>
  <c r="S108" i="9"/>
  <c r="R108" i="9"/>
  <c r="E108" i="9"/>
  <c r="T108" i="9" s="1"/>
  <c r="S107" i="9"/>
  <c r="R107" i="9"/>
  <c r="E107" i="9"/>
  <c r="T107" i="9" s="1"/>
  <c r="S106" i="9"/>
  <c r="R106" i="9"/>
  <c r="E106" i="9"/>
  <c r="T106" i="9" s="1"/>
  <c r="S105" i="9"/>
  <c r="R105" i="9"/>
  <c r="E105" i="9"/>
  <c r="S104" i="9"/>
  <c r="R104" i="9"/>
  <c r="E104" i="9"/>
  <c r="S103" i="9"/>
  <c r="R103" i="9"/>
  <c r="E103" i="9"/>
  <c r="U103" i="9" s="1"/>
  <c r="S102" i="9"/>
  <c r="R102" i="9"/>
  <c r="E102" i="9"/>
  <c r="S101" i="9"/>
  <c r="R101" i="9"/>
  <c r="E101" i="9"/>
  <c r="U100" i="9"/>
  <c r="T100" i="9"/>
  <c r="S100" i="9"/>
  <c r="R100" i="9"/>
  <c r="E100" i="9"/>
  <c r="S99" i="9"/>
  <c r="R99" i="9"/>
  <c r="E99" i="9"/>
  <c r="T99" i="9" s="1"/>
  <c r="T98" i="9"/>
  <c r="S98" i="9"/>
  <c r="R98" i="9"/>
  <c r="E98" i="9"/>
  <c r="U98" i="9" s="1"/>
  <c r="S97" i="9"/>
  <c r="R97" i="9"/>
  <c r="E97" i="9"/>
  <c r="W96" i="9"/>
  <c r="W113" i="9" s="1"/>
  <c r="V96" i="9"/>
  <c r="V113" i="9" s="1"/>
  <c r="M96" i="9"/>
  <c r="L96" i="9"/>
  <c r="R96" i="9" s="1"/>
  <c r="K96" i="9"/>
  <c r="J96" i="9"/>
  <c r="J113" i="9" s="1"/>
  <c r="I96" i="9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S114" i="10"/>
  <c r="Q114" i="10"/>
  <c r="P114" i="10"/>
  <c r="O114" i="10"/>
  <c r="N114" i="10"/>
  <c r="M114" i="10"/>
  <c r="L114" i="10"/>
  <c r="R114" i="10" s="1"/>
  <c r="K114" i="10"/>
  <c r="J114" i="10"/>
  <c r="I114" i="10"/>
  <c r="H114" i="10"/>
  <c r="G114" i="10"/>
  <c r="F114" i="10"/>
  <c r="E114" i="10"/>
  <c r="U114" i="10" s="1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T108" i="10" s="1"/>
  <c r="S107" i="10"/>
  <c r="R107" i="10"/>
  <c r="E107" i="10"/>
  <c r="U107" i="10" s="1"/>
  <c r="S106" i="10"/>
  <c r="R106" i="10"/>
  <c r="E106" i="10"/>
  <c r="S105" i="10"/>
  <c r="R105" i="10"/>
  <c r="E105" i="10"/>
  <c r="U105" i="10" s="1"/>
  <c r="S104" i="10"/>
  <c r="R104" i="10"/>
  <c r="E104" i="10"/>
  <c r="U104" i="10" s="1"/>
  <c r="S103" i="10"/>
  <c r="R103" i="10"/>
  <c r="E103" i="10"/>
  <c r="S102" i="10"/>
  <c r="R102" i="10"/>
  <c r="E102" i="10"/>
  <c r="T102" i="10" s="1"/>
  <c r="S101" i="10"/>
  <c r="R101" i="10"/>
  <c r="E101" i="10"/>
  <c r="U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S97" i="10"/>
  <c r="R97" i="10"/>
  <c r="E97" i="10"/>
  <c r="U97" i="10" s="1"/>
  <c r="W96" i="10"/>
  <c r="W113" i="10" s="1"/>
  <c r="V96" i="10"/>
  <c r="V113" i="10" s="1"/>
  <c r="M96" i="10"/>
  <c r="M113" i="10" s="1"/>
  <c r="S113" i="10" s="1"/>
  <c r="L96" i="10"/>
  <c r="R96" i="10" s="1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U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T114" i="11" s="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T111" i="11" s="1"/>
  <c r="S110" i="11"/>
  <c r="R110" i="11"/>
  <c r="E110" i="11"/>
  <c r="U110" i="11" s="1"/>
  <c r="S109" i="11"/>
  <c r="R109" i="11"/>
  <c r="E109" i="11"/>
  <c r="S108" i="11"/>
  <c r="R108" i="11"/>
  <c r="E108" i="11"/>
  <c r="U108" i="11" s="1"/>
  <c r="S107" i="11"/>
  <c r="R107" i="11"/>
  <c r="E107" i="11"/>
  <c r="S106" i="11"/>
  <c r="R106" i="11"/>
  <c r="E106" i="11"/>
  <c r="U106" i="11" s="1"/>
  <c r="S105" i="11"/>
  <c r="R105" i="11"/>
  <c r="E105" i="11"/>
  <c r="T105" i="11" s="1"/>
  <c r="S104" i="11"/>
  <c r="R104" i="11"/>
  <c r="E104" i="11"/>
  <c r="S103" i="11"/>
  <c r="R103" i="11"/>
  <c r="E103" i="11"/>
  <c r="T103" i="11" s="1"/>
  <c r="U102" i="11"/>
  <c r="T102" i="11"/>
  <c r="S102" i="11"/>
  <c r="R102" i="11"/>
  <c r="E102" i="11"/>
  <c r="S101" i="11"/>
  <c r="R101" i="11"/>
  <c r="E101" i="11"/>
  <c r="T101" i="11" s="1"/>
  <c r="U100" i="11"/>
  <c r="T100" i="11"/>
  <c r="S100" i="11"/>
  <c r="R100" i="11"/>
  <c r="E100" i="11"/>
  <c r="S99" i="11"/>
  <c r="R99" i="11"/>
  <c r="E99" i="11"/>
  <c r="T98" i="11"/>
  <c r="S98" i="11"/>
  <c r="R98" i="11"/>
  <c r="E98" i="11"/>
  <c r="U98" i="11" s="1"/>
  <c r="S97" i="11"/>
  <c r="R97" i="11"/>
  <c r="E97" i="11"/>
  <c r="U97" i="11" s="1"/>
  <c r="W96" i="11"/>
  <c r="W113" i="11" s="1"/>
  <c r="V96" i="11"/>
  <c r="V113" i="11" s="1"/>
  <c r="S96" i="11"/>
  <c r="R96" i="11"/>
  <c r="M96" i="11"/>
  <c r="M113" i="11" s="1"/>
  <c r="S113" i="11" s="1"/>
  <c r="L96" i="11"/>
  <c r="L113" i="11" s="1"/>
  <c r="R113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T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T111" i="12"/>
  <c r="S111" i="12"/>
  <c r="R111" i="12"/>
  <c r="E111" i="12"/>
  <c r="U111" i="12" s="1"/>
  <c r="S110" i="12"/>
  <c r="R110" i="12"/>
  <c r="E110" i="12"/>
  <c r="T110" i="12" s="1"/>
  <c r="T109" i="12"/>
  <c r="S109" i="12"/>
  <c r="R109" i="12"/>
  <c r="E109" i="12"/>
  <c r="U109" i="12" s="1"/>
  <c r="S108" i="12"/>
  <c r="R108" i="12"/>
  <c r="E108" i="12"/>
  <c r="S107" i="12"/>
  <c r="R107" i="12"/>
  <c r="E107" i="12"/>
  <c r="U107" i="12" s="1"/>
  <c r="S106" i="12"/>
  <c r="R106" i="12"/>
  <c r="E106" i="12"/>
  <c r="U106" i="12" s="1"/>
  <c r="S105" i="12"/>
  <c r="R105" i="12"/>
  <c r="E105" i="12"/>
  <c r="S104" i="12"/>
  <c r="R104" i="12"/>
  <c r="E104" i="12"/>
  <c r="T104" i="12" s="1"/>
  <c r="S103" i="12"/>
  <c r="R103" i="12"/>
  <c r="E103" i="12"/>
  <c r="U103" i="12" s="1"/>
  <c r="S102" i="12"/>
  <c r="R102" i="12"/>
  <c r="E102" i="12"/>
  <c r="T102" i="12" s="1"/>
  <c r="S101" i="12"/>
  <c r="R101" i="12"/>
  <c r="E101" i="12"/>
  <c r="U101" i="12" s="1"/>
  <c r="S100" i="12"/>
  <c r="R100" i="12"/>
  <c r="E100" i="12"/>
  <c r="S99" i="12"/>
  <c r="R99" i="12"/>
  <c r="E99" i="12"/>
  <c r="U99" i="12" s="1"/>
  <c r="S98" i="12"/>
  <c r="R98" i="12"/>
  <c r="E98" i="12"/>
  <c r="T98" i="12" s="1"/>
  <c r="S97" i="12"/>
  <c r="R97" i="12"/>
  <c r="E97" i="12"/>
  <c r="W96" i="12"/>
  <c r="W113" i="12" s="1"/>
  <c r="V96" i="12"/>
  <c r="V113" i="12" s="1"/>
  <c r="M96" i="12"/>
  <c r="L96" i="12"/>
  <c r="R96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U114" i="13" s="1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T111" i="13" s="1"/>
  <c r="T110" i="13"/>
  <c r="S110" i="13"/>
  <c r="R110" i="13"/>
  <c r="E110" i="13"/>
  <c r="U110" i="13" s="1"/>
  <c r="S109" i="13"/>
  <c r="R109" i="13"/>
  <c r="E109" i="13"/>
  <c r="T108" i="13"/>
  <c r="S108" i="13"/>
  <c r="R108" i="13"/>
  <c r="E108" i="13"/>
  <c r="U108" i="13" s="1"/>
  <c r="S107" i="13"/>
  <c r="R107" i="13"/>
  <c r="E107" i="13"/>
  <c r="U107" i="13" s="1"/>
  <c r="S106" i="13"/>
  <c r="R106" i="13"/>
  <c r="E106" i="13"/>
  <c r="S105" i="13"/>
  <c r="R105" i="13"/>
  <c r="E105" i="13"/>
  <c r="U105" i="13" s="1"/>
  <c r="S104" i="13"/>
  <c r="R104" i="13"/>
  <c r="E104" i="13"/>
  <c r="U104" i="13" s="1"/>
  <c r="S103" i="13"/>
  <c r="R103" i="13"/>
  <c r="E103" i="13"/>
  <c r="T103" i="13" s="1"/>
  <c r="T102" i="13"/>
  <c r="S102" i="13"/>
  <c r="R102" i="13"/>
  <c r="E102" i="13"/>
  <c r="U102" i="13" s="1"/>
  <c r="S101" i="13"/>
  <c r="R101" i="13"/>
  <c r="E101" i="13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W96" i="13"/>
  <c r="W113" i="13" s="1"/>
  <c r="V96" i="13"/>
  <c r="V113" i="13" s="1"/>
  <c r="M96" i="13"/>
  <c r="S96" i="13" s="1"/>
  <c r="L96" i="13"/>
  <c r="L113" i="13" s="1"/>
  <c r="R113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U111" i="14" s="1"/>
  <c r="S110" i="14"/>
  <c r="R110" i="14"/>
  <c r="E110" i="14"/>
  <c r="S109" i="14"/>
  <c r="R109" i="14"/>
  <c r="E109" i="14"/>
  <c r="U109" i="14" s="1"/>
  <c r="S108" i="14"/>
  <c r="R108" i="14"/>
  <c r="E108" i="14"/>
  <c r="S107" i="14"/>
  <c r="R107" i="14"/>
  <c r="E107" i="14"/>
  <c r="U107" i="14" s="1"/>
  <c r="S106" i="14"/>
  <c r="R106" i="14"/>
  <c r="E106" i="14"/>
  <c r="T105" i="14"/>
  <c r="S105" i="14"/>
  <c r="R105" i="14"/>
  <c r="E105" i="14"/>
  <c r="U105" i="14" s="1"/>
  <c r="S104" i="14"/>
  <c r="R104" i="14"/>
  <c r="E104" i="14"/>
  <c r="T103" i="14"/>
  <c r="S103" i="14"/>
  <c r="R103" i="14"/>
  <c r="E103" i="14"/>
  <c r="U103" i="14" s="1"/>
  <c r="S102" i="14"/>
  <c r="R102" i="14"/>
  <c r="E102" i="14"/>
  <c r="S101" i="14"/>
  <c r="R101" i="14"/>
  <c r="E101" i="14"/>
  <c r="U101" i="14" s="1"/>
  <c r="S100" i="14"/>
  <c r="R100" i="14"/>
  <c r="E100" i="14"/>
  <c r="S99" i="14"/>
  <c r="R99" i="14"/>
  <c r="E99" i="14"/>
  <c r="U99" i="14" s="1"/>
  <c r="S98" i="14"/>
  <c r="R98" i="14"/>
  <c r="E98" i="14"/>
  <c r="S97" i="14"/>
  <c r="R97" i="14"/>
  <c r="E97" i="14"/>
  <c r="U97" i="14" s="1"/>
  <c r="W96" i="14"/>
  <c r="W113" i="14" s="1"/>
  <c r="V96" i="14"/>
  <c r="V113" i="14" s="1"/>
  <c r="M96" i="14"/>
  <c r="L96" i="14"/>
  <c r="L113" i="14" s="1"/>
  <c r="R113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T114" i="15"/>
  <c r="S114" i="15"/>
  <c r="Q114" i="15"/>
  <c r="P114" i="15"/>
  <c r="O114" i="15"/>
  <c r="N114" i="15"/>
  <c r="M114" i="15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S110" i="15"/>
  <c r="R110" i="15"/>
  <c r="E110" i="15"/>
  <c r="U110" i="15" s="1"/>
  <c r="S109" i="15"/>
  <c r="R109" i="15"/>
  <c r="E109" i="15"/>
  <c r="S108" i="15"/>
  <c r="R108" i="15"/>
  <c r="E108" i="15"/>
  <c r="S107" i="15"/>
  <c r="R107" i="15"/>
  <c r="E107" i="15"/>
  <c r="T106" i="15"/>
  <c r="S106" i="15"/>
  <c r="R106" i="15"/>
  <c r="E106" i="15"/>
  <c r="U106" i="15" s="1"/>
  <c r="S105" i="15"/>
  <c r="R105" i="15"/>
  <c r="E105" i="15"/>
  <c r="U104" i="15"/>
  <c r="S104" i="15"/>
  <c r="R104" i="15"/>
  <c r="E104" i="15"/>
  <c r="T104" i="15" s="1"/>
  <c r="S103" i="15"/>
  <c r="R103" i="15"/>
  <c r="E103" i="15"/>
  <c r="S102" i="15"/>
  <c r="R102" i="15"/>
  <c r="E102" i="15"/>
  <c r="U102" i="15" s="1"/>
  <c r="S101" i="15"/>
  <c r="R101" i="15"/>
  <c r="E101" i="15"/>
  <c r="S100" i="15"/>
  <c r="R100" i="15"/>
  <c r="E100" i="15"/>
  <c r="S99" i="15"/>
  <c r="R99" i="15"/>
  <c r="E99" i="15"/>
  <c r="S98" i="15"/>
  <c r="R98" i="15"/>
  <c r="E98" i="15"/>
  <c r="U98" i="15" s="1"/>
  <c r="S97" i="15"/>
  <c r="R97" i="15"/>
  <c r="E97" i="15"/>
  <c r="W96" i="15"/>
  <c r="W113" i="15" s="1"/>
  <c r="V96" i="15"/>
  <c r="V113" i="15" s="1"/>
  <c r="M96" i="15"/>
  <c r="M113" i="15" s="1"/>
  <c r="S113" i="15" s="1"/>
  <c r="L96" i="15"/>
  <c r="R96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U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U111" i="16" s="1"/>
  <c r="S110" i="16"/>
  <c r="R110" i="16"/>
  <c r="E110" i="16"/>
  <c r="U110" i="16" s="1"/>
  <c r="S109" i="16"/>
  <c r="R109" i="16"/>
  <c r="E109" i="16"/>
  <c r="S108" i="16"/>
  <c r="R108" i="16"/>
  <c r="E108" i="16"/>
  <c r="S107" i="16"/>
  <c r="R107" i="16"/>
  <c r="E107" i="16"/>
  <c r="U107" i="16" s="1"/>
  <c r="S106" i="16"/>
  <c r="R106" i="16"/>
  <c r="E106" i="16"/>
  <c r="U106" i="16" s="1"/>
  <c r="S105" i="16"/>
  <c r="R105" i="16"/>
  <c r="E105" i="16"/>
  <c r="T105" i="16" s="1"/>
  <c r="S104" i="16"/>
  <c r="R104" i="16"/>
  <c r="E104" i="16"/>
  <c r="S103" i="16"/>
  <c r="R103" i="16"/>
  <c r="E103" i="16"/>
  <c r="U103" i="16" s="1"/>
  <c r="S102" i="16"/>
  <c r="R102" i="16"/>
  <c r="E102" i="16"/>
  <c r="U102" i="16" s="1"/>
  <c r="S101" i="16"/>
  <c r="R101" i="16"/>
  <c r="E101" i="16"/>
  <c r="S100" i="16"/>
  <c r="R100" i="16"/>
  <c r="E100" i="16"/>
  <c r="U100" i="16" s="1"/>
  <c r="U99" i="16"/>
  <c r="S99" i="16"/>
  <c r="R99" i="16"/>
  <c r="E99" i="16"/>
  <c r="T99" i="16" s="1"/>
  <c r="S98" i="16"/>
  <c r="R98" i="16"/>
  <c r="E98" i="16"/>
  <c r="U98" i="16" s="1"/>
  <c r="S97" i="16"/>
  <c r="R97" i="16"/>
  <c r="E97" i="16"/>
  <c r="T97" i="16" s="1"/>
  <c r="W96" i="16"/>
  <c r="W113" i="16" s="1"/>
  <c r="V96" i="16"/>
  <c r="V113" i="16" s="1"/>
  <c r="S96" i="16"/>
  <c r="M96" i="16"/>
  <c r="M113" i="16" s="1"/>
  <c r="S113" i="16" s="1"/>
  <c r="L96" i="16"/>
  <c r="R96" i="16" s="1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T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U111" i="17" s="1"/>
  <c r="S110" i="17"/>
  <c r="R110" i="17"/>
  <c r="E110" i="17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S104" i="17"/>
  <c r="R104" i="17"/>
  <c r="E104" i="17"/>
  <c r="U104" i="17" s="1"/>
  <c r="T103" i="17"/>
  <c r="S103" i="17"/>
  <c r="R103" i="17"/>
  <c r="E103" i="17"/>
  <c r="U103" i="17" s="1"/>
  <c r="S102" i="17"/>
  <c r="R102" i="17"/>
  <c r="E102" i="17"/>
  <c r="S101" i="17"/>
  <c r="R101" i="17"/>
  <c r="E101" i="17"/>
  <c r="U101" i="17" s="1"/>
  <c r="S100" i="17"/>
  <c r="R100" i="17"/>
  <c r="E100" i="17"/>
  <c r="U100" i="17" s="1"/>
  <c r="S99" i="17"/>
  <c r="R99" i="17"/>
  <c r="E99" i="17"/>
  <c r="U98" i="17"/>
  <c r="T98" i="17"/>
  <c r="S98" i="17"/>
  <c r="R98" i="17"/>
  <c r="E98" i="17"/>
  <c r="S97" i="17"/>
  <c r="R97" i="17"/>
  <c r="E97" i="17"/>
  <c r="W96" i="17"/>
  <c r="W113" i="17" s="1"/>
  <c r="V96" i="17"/>
  <c r="V113" i="17" s="1"/>
  <c r="M96" i="17"/>
  <c r="L96" i="17"/>
  <c r="R96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S114" i="18"/>
  <c r="Q114" i="18"/>
  <c r="P114" i="18"/>
  <c r="O114" i="18"/>
  <c r="N114" i="18"/>
  <c r="M114" i="18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S105" i="18"/>
  <c r="R105" i="18"/>
  <c r="E105" i="18"/>
  <c r="U105" i="18" s="1"/>
  <c r="S104" i="18"/>
  <c r="R104" i="18"/>
  <c r="E104" i="18"/>
  <c r="U104" i="18" s="1"/>
  <c r="S103" i="18"/>
  <c r="R103" i="18"/>
  <c r="E103" i="18"/>
  <c r="S102" i="18"/>
  <c r="R102" i="18"/>
  <c r="E102" i="18"/>
  <c r="U102" i="18" s="1"/>
  <c r="T101" i="18"/>
  <c r="S101" i="18"/>
  <c r="R101" i="18"/>
  <c r="E101" i="18"/>
  <c r="U101" i="18" s="1"/>
  <c r="S100" i="18"/>
  <c r="R100" i="18"/>
  <c r="E100" i="18"/>
  <c r="T99" i="18"/>
  <c r="S99" i="18"/>
  <c r="R99" i="18"/>
  <c r="E99" i="18"/>
  <c r="U99" i="18" s="1"/>
  <c r="S98" i="18"/>
  <c r="R98" i="18"/>
  <c r="E98" i="18"/>
  <c r="S97" i="18"/>
  <c r="R97" i="18"/>
  <c r="E97" i="18"/>
  <c r="W96" i="18"/>
  <c r="W113" i="18" s="1"/>
  <c r="V96" i="18"/>
  <c r="V113" i="18" s="1"/>
  <c r="M96" i="18"/>
  <c r="L96" i="18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U114" i="19" s="1"/>
  <c r="D114" i="19"/>
  <c r="C114" i="19"/>
  <c r="B114" i="19"/>
  <c r="Q113" i="19"/>
  <c r="P113" i="19"/>
  <c r="O113" i="19"/>
  <c r="N113" i="19"/>
  <c r="U112" i="19"/>
  <c r="T112" i="19"/>
  <c r="S112" i="19"/>
  <c r="R112" i="19"/>
  <c r="T111" i="19"/>
  <c r="S111" i="19"/>
  <c r="R111" i="19"/>
  <c r="E111" i="19"/>
  <c r="U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S106" i="19"/>
  <c r="R106" i="19"/>
  <c r="E106" i="19"/>
  <c r="U106" i="19" s="1"/>
  <c r="T105" i="19"/>
  <c r="S105" i="19"/>
  <c r="R105" i="19"/>
  <c r="E105" i="19"/>
  <c r="U105" i="19" s="1"/>
  <c r="S104" i="19"/>
  <c r="R104" i="19"/>
  <c r="E104" i="19"/>
  <c r="T103" i="19"/>
  <c r="S103" i="19"/>
  <c r="R103" i="19"/>
  <c r="E103" i="19"/>
  <c r="U103" i="19" s="1"/>
  <c r="S102" i="19"/>
  <c r="R102" i="19"/>
  <c r="E102" i="19"/>
  <c r="U102" i="19" s="1"/>
  <c r="S101" i="19"/>
  <c r="R101" i="19"/>
  <c r="E101" i="19"/>
  <c r="S100" i="19"/>
  <c r="R100" i="19"/>
  <c r="E100" i="19"/>
  <c r="S99" i="19"/>
  <c r="R99" i="19"/>
  <c r="E99" i="19"/>
  <c r="S98" i="19"/>
  <c r="R98" i="19"/>
  <c r="E98" i="19"/>
  <c r="U98" i="19" s="1"/>
  <c r="S97" i="19"/>
  <c r="R97" i="19"/>
  <c r="E97" i="19"/>
  <c r="T97" i="19" s="1"/>
  <c r="W96" i="19"/>
  <c r="W113" i="19" s="1"/>
  <c r="V96" i="19"/>
  <c r="V113" i="19" s="1"/>
  <c r="S96" i="19"/>
  <c r="M96" i="19"/>
  <c r="M113" i="19" s="1"/>
  <c r="S113" i="19" s="1"/>
  <c r="L96" i="19"/>
  <c r="L113" i="19" s="1"/>
  <c r="R113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S107" i="20"/>
  <c r="R107" i="20"/>
  <c r="E107" i="20"/>
  <c r="U107" i="20" s="1"/>
  <c r="S106" i="20"/>
  <c r="R106" i="20"/>
  <c r="E106" i="20"/>
  <c r="U106" i="20" s="1"/>
  <c r="S105" i="20"/>
  <c r="R105" i="20"/>
  <c r="E105" i="20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S99" i="20"/>
  <c r="R99" i="20"/>
  <c r="E99" i="20"/>
  <c r="U99" i="20" s="1"/>
  <c r="S98" i="20"/>
  <c r="R98" i="20"/>
  <c r="E98" i="20"/>
  <c r="T98" i="20" s="1"/>
  <c r="S97" i="20"/>
  <c r="R97" i="20"/>
  <c r="E97" i="20"/>
  <c r="W96" i="20"/>
  <c r="W113" i="20" s="1"/>
  <c r="V96" i="20"/>
  <c r="V113" i="20" s="1"/>
  <c r="M96" i="20"/>
  <c r="S96" i="20" s="1"/>
  <c r="L96" i="20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21"/>
  <c r="V114" i="21"/>
  <c r="Q114" i="21"/>
  <c r="P114" i="21"/>
  <c r="O114" i="21"/>
  <c r="N114" i="21"/>
  <c r="M114" i="21"/>
  <c r="S114" i="21" s="1"/>
  <c r="L114" i="21"/>
  <c r="R114" i="21" s="1"/>
  <c r="K114" i="21"/>
  <c r="J114" i="21"/>
  <c r="I114" i="21"/>
  <c r="H114" i="21"/>
  <c r="G114" i="21"/>
  <c r="F114" i="21"/>
  <c r="E114" i="21"/>
  <c r="U114" i="21" s="1"/>
  <c r="D114" i="21"/>
  <c r="C114" i="21"/>
  <c r="B114" i="21"/>
  <c r="Q113" i="21"/>
  <c r="P113" i="21"/>
  <c r="O113" i="21"/>
  <c r="N113" i="21"/>
  <c r="U112" i="21"/>
  <c r="T112" i="21"/>
  <c r="S112" i="21"/>
  <c r="R112" i="21"/>
  <c r="S111" i="21"/>
  <c r="R111" i="21"/>
  <c r="E111" i="21"/>
  <c r="U111" i="21" s="1"/>
  <c r="S110" i="21"/>
  <c r="R110" i="21"/>
  <c r="E110" i="21"/>
  <c r="T110" i="21" s="1"/>
  <c r="S109" i="21"/>
  <c r="R109" i="21"/>
  <c r="E109" i="21"/>
  <c r="S108" i="21"/>
  <c r="R108" i="21"/>
  <c r="E108" i="21"/>
  <c r="U108" i="21" s="1"/>
  <c r="S107" i="21"/>
  <c r="R107" i="21"/>
  <c r="E107" i="21"/>
  <c r="U107" i="21" s="1"/>
  <c r="S106" i="21"/>
  <c r="R106" i="21"/>
  <c r="E106" i="21"/>
  <c r="S105" i="21"/>
  <c r="R105" i="21"/>
  <c r="E105" i="21"/>
  <c r="U105" i="21" s="1"/>
  <c r="S104" i="21"/>
  <c r="R104" i="21"/>
  <c r="E104" i="21"/>
  <c r="T104" i="21" s="1"/>
  <c r="S103" i="21"/>
  <c r="R103" i="21"/>
  <c r="E103" i="21"/>
  <c r="U103" i="21" s="1"/>
  <c r="S102" i="21"/>
  <c r="R102" i="21"/>
  <c r="E102" i="21"/>
  <c r="S101" i="21"/>
  <c r="R101" i="21"/>
  <c r="E101" i="21"/>
  <c r="S100" i="21"/>
  <c r="R100" i="21"/>
  <c r="E100" i="21"/>
  <c r="U100" i="21" s="1"/>
  <c r="S99" i="21"/>
  <c r="R99" i="21"/>
  <c r="E99" i="21"/>
  <c r="U99" i="21" s="1"/>
  <c r="S98" i="21"/>
  <c r="R98" i="21"/>
  <c r="E98" i="21"/>
  <c r="S97" i="21"/>
  <c r="R97" i="21"/>
  <c r="E97" i="21"/>
  <c r="U97" i="21" s="1"/>
  <c r="W96" i="21"/>
  <c r="W113" i="21" s="1"/>
  <c r="V96" i="21"/>
  <c r="V113" i="21" s="1"/>
  <c r="M96" i="21"/>
  <c r="S96" i="21" s="1"/>
  <c r="L96" i="21"/>
  <c r="K96" i="21"/>
  <c r="K113" i="21" s="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U111" i="1" s="1"/>
  <c r="S110" i="1"/>
  <c r="R110" i="1"/>
  <c r="E110" i="1"/>
  <c r="S109" i="1"/>
  <c r="R109" i="1"/>
  <c r="E109" i="1"/>
  <c r="U109" i="1" s="1"/>
  <c r="S108" i="1"/>
  <c r="R108" i="1"/>
  <c r="E108" i="1"/>
  <c r="T108" i="1" s="1"/>
  <c r="S107" i="1"/>
  <c r="R107" i="1"/>
  <c r="E107" i="1"/>
  <c r="S106" i="1"/>
  <c r="R106" i="1"/>
  <c r="E106" i="1"/>
  <c r="T106" i="1" s="1"/>
  <c r="T105" i="1"/>
  <c r="S105" i="1"/>
  <c r="R105" i="1"/>
  <c r="E105" i="1"/>
  <c r="U105" i="1" s="1"/>
  <c r="S104" i="1"/>
  <c r="R104" i="1"/>
  <c r="E104" i="1"/>
  <c r="U103" i="1"/>
  <c r="T103" i="1"/>
  <c r="S103" i="1"/>
  <c r="R103" i="1"/>
  <c r="E103" i="1"/>
  <c r="S102" i="1"/>
  <c r="R102" i="1"/>
  <c r="E102" i="1"/>
  <c r="S101" i="1"/>
  <c r="R101" i="1"/>
  <c r="E101" i="1"/>
  <c r="U101" i="1" s="1"/>
  <c r="S100" i="1"/>
  <c r="R100" i="1"/>
  <c r="E100" i="1"/>
  <c r="S99" i="1"/>
  <c r="R99" i="1"/>
  <c r="E99" i="1"/>
  <c r="S98" i="1"/>
  <c r="R98" i="1"/>
  <c r="E98" i="1"/>
  <c r="S97" i="1"/>
  <c r="R97" i="1"/>
  <c r="E97" i="1"/>
  <c r="U97" i="1" s="1"/>
  <c r="W96" i="1"/>
  <c r="W113" i="1" s="1"/>
  <c r="V96" i="1"/>
  <c r="V113" i="1" s="1"/>
  <c r="M96" i="1"/>
  <c r="S96" i="1" s="1"/>
  <c r="L96" i="1"/>
  <c r="R96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E80" i="9" s="1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U94" i="21"/>
  <c r="T94" i="21"/>
  <c r="S94" i="21"/>
  <c r="R94" i="21"/>
  <c r="Q94" i="21"/>
  <c r="P94" i="21"/>
  <c r="E94" i="21"/>
  <c r="U93" i="21"/>
  <c r="T93" i="21"/>
  <c r="S93" i="21"/>
  <c r="R93" i="21"/>
  <c r="Q93" i="21"/>
  <c r="P93" i="21"/>
  <c r="E93" i="21"/>
  <c r="T92" i="21"/>
  <c r="S92" i="21"/>
  <c r="R92" i="21"/>
  <c r="Q92" i="21"/>
  <c r="P92" i="21"/>
  <c r="E92" i="21"/>
  <c r="U92" i="21" s="1"/>
  <c r="S91" i="21"/>
  <c r="R91" i="21"/>
  <c r="Q91" i="21"/>
  <c r="P91" i="21"/>
  <c r="E91" i="21"/>
  <c r="U91" i="21" s="1"/>
  <c r="S90" i="21"/>
  <c r="R90" i="21"/>
  <c r="Q90" i="21"/>
  <c r="P90" i="21"/>
  <c r="E90" i="21"/>
  <c r="U89" i="21"/>
  <c r="S89" i="21"/>
  <c r="R89" i="21"/>
  <c r="Q89" i="21"/>
  <c r="P89" i="21"/>
  <c r="E89" i="21"/>
  <c r="T89" i="21" s="1"/>
  <c r="S88" i="21"/>
  <c r="R88" i="21"/>
  <c r="Q88" i="21"/>
  <c r="P88" i="21"/>
  <c r="E88" i="21"/>
  <c r="U88" i="21" s="1"/>
  <c r="S87" i="21"/>
  <c r="R87" i="21"/>
  <c r="Q87" i="21"/>
  <c r="P87" i="21"/>
  <c r="E87" i="21"/>
  <c r="U87" i="21" s="1"/>
  <c r="V73" i="21"/>
  <c r="O73" i="21"/>
  <c r="N73" i="21"/>
  <c r="M73" i="21"/>
  <c r="L73" i="21"/>
  <c r="K73" i="21"/>
  <c r="S73" i="21" s="1"/>
  <c r="J73" i="21"/>
  <c r="I73" i="21"/>
  <c r="H73" i="21"/>
  <c r="G73" i="21"/>
  <c r="F73" i="21"/>
  <c r="C73" i="21"/>
  <c r="B73" i="21"/>
  <c r="E73" i="21" s="1"/>
  <c r="V72" i="21"/>
  <c r="O72" i="21"/>
  <c r="N72" i="21"/>
  <c r="M72" i="21"/>
  <c r="L72" i="21"/>
  <c r="K72" i="21"/>
  <c r="S72" i="21" s="1"/>
  <c r="J72" i="21"/>
  <c r="R72" i="21" s="1"/>
  <c r="I72" i="21"/>
  <c r="H72" i="21"/>
  <c r="G72" i="21"/>
  <c r="F72" i="21"/>
  <c r="E72" i="21"/>
  <c r="C72" i="21"/>
  <c r="B72" i="21"/>
  <c r="V71" i="21"/>
  <c r="O71" i="21"/>
  <c r="N71" i="21"/>
  <c r="M71" i="21"/>
  <c r="L71" i="21"/>
  <c r="K71" i="21"/>
  <c r="S71" i="21" s="1"/>
  <c r="J71" i="21"/>
  <c r="R71" i="21" s="1"/>
  <c r="I71" i="21"/>
  <c r="Q71" i="21" s="1"/>
  <c r="H71" i="21"/>
  <c r="G71" i="21"/>
  <c r="F71" i="21"/>
  <c r="C71" i="21"/>
  <c r="E71" i="21" s="1"/>
  <c r="B71" i="21"/>
  <c r="S70" i="21"/>
  <c r="R70" i="21"/>
  <c r="Q70" i="21"/>
  <c r="P70" i="21"/>
  <c r="E70" i="21"/>
  <c r="S69" i="21"/>
  <c r="R69" i="21"/>
  <c r="Q69" i="21"/>
  <c r="P69" i="21"/>
  <c r="E69" i="21"/>
  <c r="T69" i="21" s="1"/>
  <c r="V67" i="21"/>
  <c r="O67" i="21"/>
  <c r="N67" i="21"/>
  <c r="M67" i="21"/>
  <c r="L67" i="21"/>
  <c r="K67" i="21"/>
  <c r="J67" i="21"/>
  <c r="R67" i="21" s="1"/>
  <c r="I67" i="21"/>
  <c r="H67" i="21"/>
  <c r="G67" i="21"/>
  <c r="F67" i="21"/>
  <c r="C67" i="21"/>
  <c r="B67" i="21"/>
  <c r="V66" i="21"/>
  <c r="O66" i="21"/>
  <c r="N66" i="21"/>
  <c r="M66" i="21"/>
  <c r="L66" i="21"/>
  <c r="K66" i="21"/>
  <c r="S66" i="21" s="1"/>
  <c r="J66" i="21"/>
  <c r="R66" i="21" s="1"/>
  <c r="I66" i="21"/>
  <c r="H66" i="21"/>
  <c r="G66" i="21"/>
  <c r="F66" i="21"/>
  <c r="C66" i="21"/>
  <c r="B66" i="21"/>
  <c r="S65" i="21"/>
  <c r="R65" i="21"/>
  <c r="Q65" i="21"/>
  <c r="P65" i="21"/>
  <c r="E65" i="21"/>
  <c r="U65" i="21" s="1"/>
  <c r="T64" i="21"/>
  <c r="S64" i="21"/>
  <c r="R64" i="21"/>
  <c r="Q64" i="21"/>
  <c r="P64" i="21"/>
  <c r="E64" i="21"/>
  <c r="U64" i="21" s="1"/>
  <c r="S63" i="21"/>
  <c r="R63" i="21"/>
  <c r="Q63" i="21"/>
  <c r="P63" i="21"/>
  <c r="E63" i="21"/>
  <c r="S62" i="21"/>
  <c r="R62" i="21"/>
  <c r="Q62" i="21"/>
  <c r="P62" i="21"/>
  <c r="E62" i="21"/>
  <c r="U61" i="21"/>
  <c r="S61" i="21"/>
  <c r="R61" i="21"/>
  <c r="Q61" i="21"/>
  <c r="P61" i="21"/>
  <c r="E61" i="2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T57" i="21" s="1"/>
  <c r="S56" i="21"/>
  <c r="R56" i="21"/>
  <c r="Q56" i="21"/>
  <c r="P56" i="21"/>
  <c r="E56" i="21"/>
  <c r="S55" i="21"/>
  <c r="R55" i="21"/>
  <c r="Q55" i="21"/>
  <c r="P55" i="21"/>
  <c r="E55" i="21"/>
  <c r="T55" i="21" s="1"/>
  <c r="V53" i="21"/>
  <c r="O53" i="21"/>
  <c r="N53" i="21"/>
  <c r="M53" i="21"/>
  <c r="L53" i="21"/>
  <c r="K53" i="21"/>
  <c r="S53" i="21" s="1"/>
  <c r="J53" i="21"/>
  <c r="R53" i="21" s="1"/>
  <c r="I53" i="21"/>
  <c r="H53" i="21"/>
  <c r="G53" i="21"/>
  <c r="F53" i="21"/>
  <c r="C53" i="21"/>
  <c r="B53" i="21"/>
  <c r="E53" i="21" s="1"/>
  <c r="S52" i="21"/>
  <c r="R52" i="21"/>
  <c r="Q52" i="21"/>
  <c r="P52" i="21"/>
  <c r="E52" i="21"/>
  <c r="T52" i="21" s="1"/>
  <c r="S51" i="21"/>
  <c r="R51" i="21"/>
  <c r="Q51" i="21"/>
  <c r="P51" i="21"/>
  <c r="E51" i="21"/>
  <c r="U51" i="21" s="1"/>
  <c r="U50" i="21"/>
  <c r="T50" i="21"/>
  <c r="S50" i="21"/>
  <c r="R50" i="21"/>
  <c r="Q50" i="21"/>
  <c r="P50" i="21"/>
  <c r="E50" i="21"/>
  <c r="U49" i="21"/>
  <c r="T49" i="21"/>
  <c r="S49" i="21"/>
  <c r="R49" i="21"/>
  <c r="Q49" i="21"/>
  <c r="P49" i="21"/>
  <c r="E49" i="21"/>
  <c r="U48" i="21"/>
  <c r="T48" i="21"/>
  <c r="S48" i="21"/>
  <c r="R48" i="21"/>
  <c r="Q48" i="21"/>
  <c r="P48" i="21"/>
  <c r="E48" i="21"/>
  <c r="S47" i="21"/>
  <c r="R47" i="21"/>
  <c r="Q47" i="21"/>
  <c r="P47" i="21"/>
  <c r="E47" i="21"/>
  <c r="U47" i="21" s="1"/>
  <c r="S46" i="21"/>
  <c r="R46" i="21"/>
  <c r="Q46" i="21"/>
  <c r="P46" i="21"/>
  <c r="E46" i="21"/>
  <c r="U45" i="21"/>
  <c r="S45" i="21"/>
  <c r="R45" i="21"/>
  <c r="Q45" i="21"/>
  <c r="P45" i="21"/>
  <c r="E45" i="21"/>
  <c r="T45" i="21" s="1"/>
  <c r="S44" i="21"/>
  <c r="R44" i="21"/>
  <c r="Q44" i="21"/>
  <c r="P44" i="21"/>
  <c r="E44" i="21"/>
  <c r="U44" i="21" s="1"/>
  <c r="S43" i="21"/>
  <c r="R43" i="21"/>
  <c r="Q43" i="21"/>
  <c r="P43" i="21"/>
  <c r="E43" i="21"/>
  <c r="U43" i="21" s="1"/>
  <c r="S42" i="21"/>
  <c r="R42" i="21"/>
  <c r="Q42" i="21"/>
  <c r="P42" i="21"/>
  <c r="E42" i="21"/>
  <c r="V40" i="21"/>
  <c r="O40" i="21"/>
  <c r="N40" i="21"/>
  <c r="M40" i="21"/>
  <c r="L40" i="21"/>
  <c r="K40" i="21"/>
  <c r="S40" i="21" s="1"/>
  <c r="J40" i="21"/>
  <c r="R40" i="21" s="1"/>
  <c r="I40" i="21"/>
  <c r="Q40" i="21" s="1"/>
  <c r="H40" i="21"/>
  <c r="G40" i="21"/>
  <c r="F40" i="21"/>
  <c r="C40" i="21"/>
  <c r="B40" i="21"/>
  <c r="E40" i="21" s="1"/>
  <c r="U39" i="21"/>
  <c r="T39" i="21"/>
  <c r="S39" i="21"/>
  <c r="R39" i="21"/>
  <c r="Q39" i="21"/>
  <c r="P39" i="21"/>
  <c r="E39" i="21"/>
  <c r="T38" i="21"/>
  <c r="S38" i="21"/>
  <c r="R38" i="21"/>
  <c r="Q38" i="21"/>
  <c r="P38" i="21"/>
  <c r="E38" i="21"/>
  <c r="U38" i="21" s="1"/>
  <c r="S37" i="21"/>
  <c r="R37" i="21"/>
  <c r="Q37" i="21"/>
  <c r="P37" i="21"/>
  <c r="E37" i="21"/>
  <c r="U37" i="21" s="1"/>
  <c r="S36" i="21"/>
  <c r="R36" i="21"/>
  <c r="Q36" i="21"/>
  <c r="P36" i="21"/>
  <c r="E36" i="21"/>
  <c r="U36" i="21" s="1"/>
  <c r="S35" i="21"/>
  <c r="R35" i="21"/>
  <c r="Q35" i="21"/>
  <c r="P35" i="21"/>
  <c r="E35" i="21"/>
  <c r="V33" i="21"/>
  <c r="O33" i="21"/>
  <c r="N33" i="21"/>
  <c r="M33" i="21"/>
  <c r="L33" i="21"/>
  <c r="K33" i="21"/>
  <c r="J33" i="21"/>
  <c r="I33" i="21"/>
  <c r="H33" i="21"/>
  <c r="G33" i="21"/>
  <c r="F33" i="21"/>
  <c r="E33" i="21"/>
  <c r="C33" i="21"/>
  <c r="B33" i="21"/>
  <c r="S32" i="21"/>
  <c r="R32" i="21"/>
  <c r="Q32" i="21"/>
  <c r="P32" i="21"/>
  <c r="E32" i="21"/>
  <c r="V30" i="21"/>
  <c r="O30" i="21"/>
  <c r="N30" i="21"/>
  <c r="M30" i="21"/>
  <c r="L30" i="21"/>
  <c r="K30" i="21"/>
  <c r="J30" i="21"/>
  <c r="R30" i="21" s="1"/>
  <c r="I30" i="21"/>
  <c r="Q30" i="21" s="1"/>
  <c r="H30" i="21"/>
  <c r="P30" i="21" s="1"/>
  <c r="G30" i="21"/>
  <c r="F30" i="21"/>
  <c r="C30" i="21"/>
  <c r="B30" i="21"/>
  <c r="S29" i="21"/>
  <c r="R29" i="21"/>
  <c r="Q29" i="21"/>
  <c r="P29" i="21"/>
  <c r="E29" i="21"/>
  <c r="S28" i="21"/>
  <c r="R28" i="21"/>
  <c r="Q28" i="21"/>
  <c r="P28" i="21"/>
  <c r="E28" i="21"/>
  <c r="S27" i="21"/>
  <c r="R27" i="21"/>
  <c r="Q27" i="21"/>
  <c r="P27" i="21"/>
  <c r="E27" i="21"/>
  <c r="T27" i="21" s="1"/>
  <c r="T26" i="21"/>
  <c r="S26" i="21"/>
  <c r="R26" i="21"/>
  <c r="Q26" i="21"/>
  <c r="P26" i="21"/>
  <c r="E26" i="21"/>
  <c r="U26" i="21" s="1"/>
  <c r="V24" i="21"/>
  <c r="O24" i="21"/>
  <c r="N24" i="21"/>
  <c r="M24" i="21"/>
  <c r="L24" i="21"/>
  <c r="K24" i="21"/>
  <c r="S24" i="21" s="1"/>
  <c r="J24" i="21"/>
  <c r="R24" i="21" s="1"/>
  <c r="I24" i="21"/>
  <c r="H24" i="21"/>
  <c r="G24" i="21"/>
  <c r="F24" i="21"/>
  <c r="C24" i="21"/>
  <c r="B24" i="21"/>
  <c r="S23" i="21"/>
  <c r="R23" i="21"/>
  <c r="Q23" i="21"/>
  <c r="P23" i="21"/>
  <c r="E23" i="21"/>
  <c r="U23" i="21" s="1"/>
  <c r="T22" i="21"/>
  <c r="S22" i="21"/>
  <c r="R22" i="21"/>
  <c r="Q22" i="21"/>
  <c r="P22" i="21"/>
  <c r="E22" i="21"/>
  <c r="U22" i="21" s="1"/>
  <c r="S21" i="21"/>
  <c r="R21" i="21"/>
  <c r="Q21" i="21"/>
  <c r="P21" i="21"/>
  <c r="E21" i="21"/>
  <c r="S20" i="21"/>
  <c r="R20" i="21"/>
  <c r="Q20" i="21"/>
  <c r="P20" i="21"/>
  <c r="E20" i="21"/>
  <c r="U19" i="21"/>
  <c r="S19" i="21"/>
  <c r="R19" i="21"/>
  <c r="Q19" i="21"/>
  <c r="P19" i="21"/>
  <c r="E19" i="21"/>
  <c r="T19" i="21" s="1"/>
  <c r="U18" i="21"/>
  <c r="T18" i="21"/>
  <c r="S18" i="21"/>
  <c r="R18" i="21"/>
  <c r="Q18" i="21"/>
  <c r="P18" i="21"/>
  <c r="E18" i="21"/>
  <c r="U17" i="21"/>
  <c r="T17" i="21"/>
  <c r="S17" i="21"/>
  <c r="R17" i="21"/>
  <c r="Q17" i="21"/>
  <c r="P17" i="21"/>
  <c r="E17" i="21"/>
  <c r="V15" i="21"/>
  <c r="O15" i="21"/>
  <c r="N15" i="21"/>
  <c r="M15" i="21"/>
  <c r="S15" i="21" s="1"/>
  <c r="L15" i="21"/>
  <c r="K15" i="21"/>
  <c r="J15" i="21"/>
  <c r="R15" i="21" s="1"/>
  <c r="I15" i="21"/>
  <c r="Q15" i="21" s="1"/>
  <c r="H15" i="21"/>
  <c r="G15" i="21"/>
  <c r="F15" i="21"/>
  <c r="C15" i="21"/>
  <c r="B15" i="21"/>
  <c r="S14" i="21"/>
  <c r="R14" i="21"/>
  <c r="Q14" i="21"/>
  <c r="P14" i="21"/>
  <c r="E14" i="21"/>
  <c r="U14" i="21" s="1"/>
  <c r="U13" i="21"/>
  <c r="T13" i="21"/>
  <c r="S13" i="21"/>
  <c r="R13" i="21"/>
  <c r="Q13" i="21"/>
  <c r="P13" i="21"/>
  <c r="E13" i="21"/>
  <c r="U12" i="21"/>
  <c r="T12" i="21"/>
  <c r="S12" i="21"/>
  <c r="R12" i="21"/>
  <c r="Q12" i="21"/>
  <c r="P12" i="21"/>
  <c r="E12" i="21"/>
  <c r="T11" i="21"/>
  <c r="S11" i="21"/>
  <c r="R11" i="21"/>
  <c r="Q11" i="21"/>
  <c r="P11" i="21"/>
  <c r="E11" i="21"/>
  <c r="U11" i="21" s="1"/>
  <c r="S10" i="21"/>
  <c r="R10" i="21"/>
  <c r="Q10" i="21"/>
  <c r="P10" i="21"/>
  <c r="E10" i="21"/>
  <c r="S9" i="21"/>
  <c r="R9" i="21"/>
  <c r="Q9" i="21"/>
  <c r="P9" i="21"/>
  <c r="E9" i="21"/>
  <c r="S94" i="20"/>
  <c r="R94" i="20"/>
  <c r="Q94" i="20"/>
  <c r="P94" i="20"/>
  <c r="E94" i="20"/>
  <c r="U94" i="20" s="1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S91" i="20"/>
  <c r="R91" i="20"/>
  <c r="Q91" i="20"/>
  <c r="P91" i="20"/>
  <c r="E91" i="20"/>
  <c r="U91" i="20" s="1"/>
  <c r="U90" i="20"/>
  <c r="T90" i="20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U88" i="20" s="1"/>
  <c r="S87" i="20"/>
  <c r="R87" i="20"/>
  <c r="Q87" i="20"/>
  <c r="P87" i="20"/>
  <c r="E87" i="20"/>
  <c r="T87" i="20" s="1"/>
  <c r="V73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V72" i="20"/>
  <c r="O72" i="20"/>
  <c r="N72" i="20"/>
  <c r="M72" i="20"/>
  <c r="S72" i="20" s="1"/>
  <c r="L72" i="20"/>
  <c r="K72" i="20"/>
  <c r="J72" i="20"/>
  <c r="I72" i="20"/>
  <c r="H72" i="20"/>
  <c r="G72" i="20"/>
  <c r="F72" i="20"/>
  <c r="E72" i="20"/>
  <c r="C72" i="20"/>
  <c r="B72" i="20"/>
  <c r="V71" i="20"/>
  <c r="O71" i="20"/>
  <c r="N71" i="20"/>
  <c r="M71" i="20"/>
  <c r="L71" i="20"/>
  <c r="K71" i="20"/>
  <c r="S71" i="20" s="1"/>
  <c r="J71" i="20"/>
  <c r="I71" i="20"/>
  <c r="H71" i="20"/>
  <c r="G71" i="20"/>
  <c r="F71" i="20"/>
  <c r="C71" i="20"/>
  <c r="B71" i="20"/>
  <c r="E71" i="20" s="1"/>
  <c r="S70" i="20"/>
  <c r="R70" i="20"/>
  <c r="Q70" i="20"/>
  <c r="P70" i="20"/>
  <c r="E70" i="20"/>
  <c r="S69" i="20"/>
  <c r="R69" i="20"/>
  <c r="Q69" i="20"/>
  <c r="P69" i="20"/>
  <c r="E69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O66" i="20"/>
  <c r="N66" i="20"/>
  <c r="M66" i="20"/>
  <c r="L66" i="20"/>
  <c r="K66" i="20"/>
  <c r="S66" i="20" s="1"/>
  <c r="J66" i="20"/>
  <c r="R66" i="20" s="1"/>
  <c r="I66" i="20"/>
  <c r="Q66" i="20" s="1"/>
  <c r="H66" i="20"/>
  <c r="G66" i="20"/>
  <c r="F66" i="20"/>
  <c r="C66" i="20"/>
  <c r="B66" i="20"/>
  <c r="E66" i="20" s="1"/>
  <c r="S65" i="20"/>
  <c r="R65" i="20"/>
  <c r="Q65" i="20"/>
  <c r="P65" i="20"/>
  <c r="E65" i="20"/>
  <c r="S64" i="20"/>
  <c r="R64" i="20"/>
  <c r="Q64" i="20"/>
  <c r="P64" i="20"/>
  <c r="E64" i="20"/>
  <c r="S63" i="20"/>
  <c r="R63" i="20"/>
  <c r="Q63" i="20"/>
  <c r="P63" i="20"/>
  <c r="E63" i="20"/>
  <c r="T63" i="20" s="1"/>
  <c r="T62" i="20"/>
  <c r="S62" i="20"/>
  <c r="R62" i="20"/>
  <c r="Q62" i="20"/>
  <c r="P62" i="20"/>
  <c r="E62" i="20"/>
  <c r="U62" i="20" s="1"/>
  <c r="S61" i="20"/>
  <c r="R61" i="20"/>
  <c r="Q61" i="20"/>
  <c r="P61" i="20"/>
  <c r="E61" i="20"/>
  <c r="U61" i="20" s="1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E59" i="20" s="1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S56" i="20"/>
  <c r="R56" i="20"/>
  <c r="Q56" i="20"/>
  <c r="P56" i="20"/>
  <c r="E56" i="20"/>
  <c r="S55" i="20"/>
  <c r="R55" i="20"/>
  <c r="Q55" i="20"/>
  <c r="P55" i="20"/>
  <c r="E55" i="20"/>
  <c r="U55" i="20" s="1"/>
  <c r="V53" i="20"/>
  <c r="O53" i="20"/>
  <c r="N53" i="20"/>
  <c r="M53" i="20"/>
  <c r="L53" i="20"/>
  <c r="K53" i="20"/>
  <c r="S53" i="20" s="1"/>
  <c r="J53" i="20"/>
  <c r="R53" i="20" s="1"/>
  <c r="I53" i="20"/>
  <c r="H53" i="20"/>
  <c r="G53" i="20"/>
  <c r="F53" i="20"/>
  <c r="C53" i="20"/>
  <c r="B53" i="20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S49" i="20"/>
  <c r="R49" i="20"/>
  <c r="Q49" i="20"/>
  <c r="P49" i="20"/>
  <c r="E49" i="20"/>
  <c r="S48" i="20"/>
  <c r="R48" i="20"/>
  <c r="Q48" i="20"/>
  <c r="P48" i="20"/>
  <c r="E48" i="20"/>
  <c r="S47" i="20"/>
  <c r="R47" i="20"/>
  <c r="Q47" i="20"/>
  <c r="P47" i="20"/>
  <c r="E47" i="20"/>
  <c r="T46" i="20"/>
  <c r="S46" i="20"/>
  <c r="R46" i="20"/>
  <c r="Q46" i="20"/>
  <c r="P46" i="20"/>
  <c r="E46" i="20"/>
  <c r="U46" i="20" s="1"/>
  <c r="S45" i="20"/>
  <c r="R45" i="20"/>
  <c r="Q45" i="20"/>
  <c r="P45" i="20"/>
  <c r="E45" i="20"/>
  <c r="U45" i="20" s="1"/>
  <c r="S44" i="20"/>
  <c r="R44" i="20"/>
  <c r="Q44" i="20"/>
  <c r="P44" i="20"/>
  <c r="E44" i="20"/>
  <c r="U44" i="20" s="1"/>
  <c r="S43" i="20"/>
  <c r="R43" i="20"/>
  <c r="Q43" i="20"/>
  <c r="P43" i="20"/>
  <c r="E43" i="20"/>
  <c r="U43" i="20" s="1"/>
  <c r="S42" i="20"/>
  <c r="R42" i="20"/>
  <c r="Q42" i="20"/>
  <c r="P42" i="20"/>
  <c r="E42" i="20"/>
  <c r="U42" i="20" s="1"/>
  <c r="V40" i="20"/>
  <c r="O40" i="20"/>
  <c r="N40" i="20"/>
  <c r="M40" i="20"/>
  <c r="L40" i="20"/>
  <c r="K40" i="20"/>
  <c r="S40" i="20" s="1"/>
  <c r="J40" i="20"/>
  <c r="R40" i="20" s="1"/>
  <c r="I40" i="20"/>
  <c r="Q40" i="20" s="1"/>
  <c r="H40" i="20"/>
  <c r="P40" i="20" s="1"/>
  <c r="G40" i="20"/>
  <c r="F40" i="20"/>
  <c r="C40" i="20"/>
  <c r="B40" i="20"/>
  <c r="E40" i="20" s="1"/>
  <c r="U39" i="20"/>
  <c r="T39" i="20"/>
  <c r="S39" i="20"/>
  <c r="R39" i="20"/>
  <c r="Q39" i="20"/>
  <c r="P39" i="20"/>
  <c r="E39" i="20"/>
  <c r="S38" i="20"/>
  <c r="R38" i="20"/>
  <c r="Q38" i="20"/>
  <c r="P38" i="20"/>
  <c r="E38" i="20"/>
  <c r="U38" i="20" s="1"/>
  <c r="S37" i="20"/>
  <c r="R37" i="20"/>
  <c r="Q37" i="20"/>
  <c r="P37" i="20"/>
  <c r="E37" i="20"/>
  <c r="S36" i="20"/>
  <c r="R36" i="20"/>
  <c r="Q36" i="20"/>
  <c r="P36" i="20"/>
  <c r="E36" i="20"/>
  <c r="S35" i="20"/>
  <c r="R35" i="20"/>
  <c r="Q35" i="20"/>
  <c r="P35" i="20"/>
  <c r="E35" i="20"/>
  <c r="V33" i="20"/>
  <c r="O33" i="20"/>
  <c r="N33" i="20"/>
  <c r="M33" i="20"/>
  <c r="L33" i="20"/>
  <c r="K33" i="20"/>
  <c r="J33" i="20"/>
  <c r="I33" i="20"/>
  <c r="H33" i="20"/>
  <c r="G33" i="20"/>
  <c r="F33" i="20"/>
  <c r="C33" i="20"/>
  <c r="B33" i="20"/>
  <c r="E33" i="20" s="1"/>
  <c r="S32" i="20"/>
  <c r="R32" i="20"/>
  <c r="Q32" i="20"/>
  <c r="P32" i="20"/>
  <c r="E32" i="20"/>
  <c r="V30" i="20"/>
  <c r="O30" i="20"/>
  <c r="N30" i="20"/>
  <c r="M30" i="20"/>
  <c r="L30" i="20"/>
  <c r="K30" i="20"/>
  <c r="S30" i="20" s="1"/>
  <c r="J30" i="20"/>
  <c r="R30" i="20" s="1"/>
  <c r="I30" i="20"/>
  <c r="H30" i="20"/>
  <c r="G30" i="20"/>
  <c r="F30" i="20"/>
  <c r="C30" i="20"/>
  <c r="E30" i="20" s="1"/>
  <c r="B30" i="20"/>
  <c r="S29" i="20"/>
  <c r="R29" i="20"/>
  <c r="Q29" i="20"/>
  <c r="P29" i="20"/>
  <c r="E29" i="20"/>
  <c r="S28" i="20"/>
  <c r="R28" i="20"/>
  <c r="Q28" i="20"/>
  <c r="P28" i="20"/>
  <c r="E28" i="20"/>
  <c r="S27" i="20"/>
  <c r="R27" i="20"/>
  <c r="Q27" i="20"/>
  <c r="P27" i="20"/>
  <c r="E27" i="20"/>
  <c r="T27" i="20" s="1"/>
  <c r="S26" i="20"/>
  <c r="R26" i="20"/>
  <c r="Q26" i="20"/>
  <c r="P26" i="20"/>
  <c r="E26" i="20"/>
  <c r="U26" i="20" s="1"/>
  <c r="V24" i="20"/>
  <c r="O24" i="20"/>
  <c r="N24" i="20"/>
  <c r="M24" i="20"/>
  <c r="L24" i="20"/>
  <c r="K24" i="20"/>
  <c r="S24" i="20" s="1"/>
  <c r="J24" i="20"/>
  <c r="R24" i="20" s="1"/>
  <c r="I24" i="20"/>
  <c r="H24" i="20"/>
  <c r="G24" i="20"/>
  <c r="F24" i="20"/>
  <c r="C24" i="20"/>
  <c r="B24" i="20"/>
  <c r="E24" i="20" s="1"/>
  <c r="U23" i="20"/>
  <c r="S23" i="20"/>
  <c r="R23" i="20"/>
  <c r="Q23" i="20"/>
  <c r="P23" i="20"/>
  <c r="E23" i="20"/>
  <c r="T23" i="20" s="1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U20" i="20"/>
  <c r="T20" i="20"/>
  <c r="S20" i="20"/>
  <c r="R20" i="20"/>
  <c r="Q20" i="20"/>
  <c r="P20" i="20"/>
  <c r="E20" i="20"/>
  <c r="U19" i="20"/>
  <c r="T19" i="20"/>
  <c r="S19" i="20"/>
  <c r="R19" i="20"/>
  <c r="Q19" i="20"/>
  <c r="P19" i="20"/>
  <c r="E19" i="20"/>
  <c r="S18" i="20"/>
  <c r="R18" i="20"/>
  <c r="Q18" i="20"/>
  <c r="P18" i="20"/>
  <c r="E18" i="20"/>
  <c r="U18" i="20" s="1"/>
  <c r="S17" i="20"/>
  <c r="R17" i="20"/>
  <c r="Q17" i="20"/>
  <c r="P17" i="20"/>
  <c r="E17" i="20"/>
  <c r="V15" i="20"/>
  <c r="O15" i="20"/>
  <c r="N15" i="20"/>
  <c r="M15" i="20"/>
  <c r="L15" i="20"/>
  <c r="K15" i="20"/>
  <c r="J15" i="20"/>
  <c r="R15" i="20" s="1"/>
  <c r="I15" i="20"/>
  <c r="Q15" i="20" s="1"/>
  <c r="H15" i="20"/>
  <c r="P15" i="20" s="1"/>
  <c r="G15" i="20"/>
  <c r="F15" i="20"/>
  <c r="C15" i="20"/>
  <c r="B15" i="20"/>
  <c r="E15" i="20" s="1"/>
  <c r="T14" i="20"/>
  <c r="S14" i="20"/>
  <c r="R14" i="20"/>
  <c r="Q14" i="20"/>
  <c r="P14" i="20"/>
  <c r="E14" i="20"/>
  <c r="U14" i="20" s="1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T11" i="20" s="1"/>
  <c r="S10" i="20"/>
  <c r="R10" i="20"/>
  <c r="Q10" i="20"/>
  <c r="P10" i="20"/>
  <c r="E10" i="20"/>
  <c r="U9" i="20"/>
  <c r="S9" i="20"/>
  <c r="R9" i="20"/>
  <c r="Q9" i="20"/>
  <c r="P9" i="20"/>
  <c r="E9" i="20"/>
  <c r="T9" i="20" s="1"/>
  <c r="U94" i="19"/>
  <c r="T94" i="19"/>
  <c r="S94" i="19"/>
  <c r="R94" i="19"/>
  <c r="Q94" i="19"/>
  <c r="P94" i="19"/>
  <c r="E94" i="19"/>
  <c r="U93" i="19"/>
  <c r="T93" i="19"/>
  <c r="S93" i="19"/>
  <c r="R93" i="19"/>
  <c r="Q93" i="19"/>
  <c r="P93" i="19"/>
  <c r="E93" i="19"/>
  <c r="S92" i="19"/>
  <c r="R92" i="19"/>
  <c r="Q92" i="19"/>
  <c r="P92" i="19"/>
  <c r="E92" i="19"/>
  <c r="U92" i="19" s="1"/>
  <c r="S91" i="19"/>
  <c r="R91" i="19"/>
  <c r="Q91" i="19"/>
  <c r="P91" i="19"/>
  <c r="E91" i="19"/>
  <c r="S90" i="19"/>
  <c r="R90" i="19"/>
  <c r="Q90" i="19"/>
  <c r="P90" i="19"/>
  <c r="E90" i="19"/>
  <c r="S89" i="19"/>
  <c r="R89" i="19"/>
  <c r="Q89" i="19"/>
  <c r="P89" i="19"/>
  <c r="E89" i="19"/>
  <c r="T89" i="19" s="1"/>
  <c r="S88" i="19"/>
  <c r="R88" i="19"/>
  <c r="Q88" i="19"/>
  <c r="P88" i="19"/>
  <c r="E88" i="19"/>
  <c r="U88" i="19" s="1"/>
  <c r="S87" i="19"/>
  <c r="R87" i="19"/>
  <c r="Q87" i="19"/>
  <c r="P87" i="19"/>
  <c r="E87" i="19"/>
  <c r="U87" i="19" s="1"/>
  <c r="V73" i="19"/>
  <c r="O73" i="19"/>
  <c r="N73" i="19"/>
  <c r="M73" i="19"/>
  <c r="L73" i="19"/>
  <c r="K73" i="19"/>
  <c r="S73" i="19" s="1"/>
  <c r="J73" i="19"/>
  <c r="I73" i="19"/>
  <c r="H73" i="19"/>
  <c r="G73" i="19"/>
  <c r="F73" i="19"/>
  <c r="C73" i="19"/>
  <c r="B73" i="19"/>
  <c r="V72" i="19"/>
  <c r="O72" i="19"/>
  <c r="N72" i="19"/>
  <c r="M72" i="19"/>
  <c r="L72" i="19"/>
  <c r="K72" i="19"/>
  <c r="S72" i="19" s="1"/>
  <c r="J72" i="19"/>
  <c r="R72" i="19" s="1"/>
  <c r="I72" i="19"/>
  <c r="H72" i="19"/>
  <c r="G72" i="19"/>
  <c r="F72" i="19"/>
  <c r="C72" i="19"/>
  <c r="B72" i="19"/>
  <c r="E72" i="19" s="1"/>
  <c r="V71" i="19"/>
  <c r="O71" i="19"/>
  <c r="N71" i="19"/>
  <c r="M71" i="19"/>
  <c r="L71" i="19"/>
  <c r="K71" i="19"/>
  <c r="S71" i="19" s="1"/>
  <c r="J71" i="19"/>
  <c r="R71" i="19" s="1"/>
  <c r="I71" i="19"/>
  <c r="H71" i="19"/>
  <c r="G71" i="19"/>
  <c r="F71" i="19"/>
  <c r="E71" i="19"/>
  <c r="C71" i="19"/>
  <c r="B71" i="19"/>
  <c r="S70" i="19"/>
  <c r="R70" i="19"/>
  <c r="Q70" i="19"/>
  <c r="P70" i="19"/>
  <c r="E70" i="19"/>
  <c r="U70" i="19" s="1"/>
  <c r="S69" i="19"/>
  <c r="R69" i="19"/>
  <c r="Q69" i="19"/>
  <c r="P69" i="19"/>
  <c r="E69" i="19"/>
  <c r="V67" i="19"/>
  <c r="O67" i="19"/>
  <c r="N67" i="19"/>
  <c r="M67" i="19"/>
  <c r="L67" i="19"/>
  <c r="K67" i="19"/>
  <c r="S67" i="19" s="1"/>
  <c r="J67" i="19"/>
  <c r="R67" i="19" s="1"/>
  <c r="I67" i="19"/>
  <c r="H67" i="19"/>
  <c r="G67" i="19"/>
  <c r="F67" i="19"/>
  <c r="C67" i="19"/>
  <c r="B67" i="19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C66" i="19"/>
  <c r="B66" i="19"/>
  <c r="E66" i="19" s="1"/>
  <c r="U65" i="19"/>
  <c r="S65" i="19"/>
  <c r="R65" i="19"/>
  <c r="Q65" i="19"/>
  <c r="P65" i="19"/>
  <c r="E65" i="19"/>
  <c r="T65" i="19" s="1"/>
  <c r="U64" i="19"/>
  <c r="T64" i="19"/>
  <c r="S64" i="19"/>
  <c r="R64" i="19"/>
  <c r="Q64" i="19"/>
  <c r="P64" i="19"/>
  <c r="E64" i="19"/>
  <c r="U63" i="19"/>
  <c r="T63" i="19"/>
  <c r="S63" i="19"/>
  <c r="R63" i="19"/>
  <c r="Q63" i="19"/>
  <c r="P63" i="19"/>
  <c r="E63" i="19"/>
  <c r="S62" i="19"/>
  <c r="R62" i="19"/>
  <c r="Q62" i="19"/>
  <c r="P62" i="19"/>
  <c r="E62" i="19"/>
  <c r="U62" i="19" s="1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S59" i="19" s="1"/>
  <c r="J59" i="19"/>
  <c r="R59" i="19" s="1"/>
  <c r="I59" i="19"/>
  <c r="H59" i="19"/>
  <c r="G59" i="19"/>
  <c r="F59" i="19"/>
  <c r="C59" i="19"/>
  <c r="E59" i="19" s="1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S56" i="19"/>
  <c r="R56" i="19"/>
  <c r="Q56" i="19"/>
  <c r="P56" i="19"/>
  <c r="E56" i="19"/>
  <c r="U56" i="19" s="1"/>
  <c r="S55" i="19"/>
  <c r="R55" i="19"/>
  <c r="Q55" i="19"/>
  <c r="P55" i="19"/>
  <c r="E55" i="19"/>
  <c r="V53" i="19"/>
  <c r="O53" i="19"/>
  <c r="N53" i="19"/>
  <c r="M53" i="19"/>
  <c r="L53" i="19"/>
  <c r="K53" i="19"/>
  <c r="S53" i="19" s="1"/>
  <c r="J53" i="19"/>
  <c r="R53" i="19" s="1"/>
  <c r="I53" i="19"/>
  <c r="H53" i="19"/>
  <c r="G53" i="19"/>
  <c r="F53" i="19"/>
  <c r="C53" i="19"/>
  <c r="B53" i="19"/>
  <c r="E53" i="19" s="1"/>
  <c r="S52" i="19"/>
  <c r="R52" i="19"/>
  <c r="Q52" i="19"/>
  <c r="P52" i="19"/>
  <c r="E52" i="19"/>
  <c r="U52" i="19" s="1"/>
  <c r="S51" i="19"/>
  <c r="R51" i="19"/>
  <c r="Q51" i="19"/>
  <c r="P51" i="19"/>
  <c r="E51" i="19"/>
  <c r="U50" i="19"/>
  <c r="S50" i="19"/>
  <c r="R50" i="19"/>
  <c r="Q50" i="19"/>
  <c r="P50" i="19"/>
  <c r="E50" i="19"/>
  <c r="T50" i="19" s="1"/>
  <c r="U49" i="19"/>
  <c r="S49" i="19"/>
  <c r="R49" i="19"/>
  <c r="Q49" i="19"/>
  <c r="P49" i="19"/>
  <c r="E49" i="19"/>
  <c r="T49" i="19" s="1"/>
  <c r="T48" i="19"/>
  <c r="S48" i="19"/>
  <c r="R48" i="19"/>
  <c r="Q48" i="19"/>
  <c r="P48" i="19"/>
  <c r="E48" i="19"/>
  <c r="U48" i="19" s="1"/>
  <c r="S47" i="19"/>
  <c r="R47" i="19"/>
  <c r="Q47" i="19"/>
  <c r="P47" i="19"/>
  <c r="E47" i="19"/>
  <c r="T47" i="19" s="1"/>
  <c r="S46" i="19"/>
  <c r="R46" i="19"/>
  <c r="Q46" i="19"/>
  <c r="P46" i="19"/>
  <c r="E46" i="19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S43" i="19"/>
  <c r="R43" i="19"/>
  <c r="Q43" i="19"/>
  <c r="P43" i="19"/>
  <c r="E43" i="19"/>
  <c r="U42" i="19"/>
  <c r="S42" i="19"/>
  <c r="R42" i="19"/>
  <c r="Q42" i="19"/>
  <c r="P42" i="19"/>
  <c r="E42" i="19"/>
  <c r="T42" i="19" s="1"/>
  <c r="V40" i="19"/>
  <c r="O40" i="19"/>
  <c r="N40" i="19"/>
  <c r="M40" i="19"/>
  <c r="L40" i="19"/>
  <c r="K40" i="19"/>
  <c r="S40" i="19" s="1"/>
  <c r="J40" i="19"/>
  <c r="I40" i="19"/>
  <c r="H40" i="19"/>
  <c r="G40" i="19"/>
  <c r="F40" i="19"/>
  <c r="C40" i="19"/>
  <c r="B40" i="19"/>
  <c r="S39" i="19"/>
  <c r="R39" i="19"/>
  <c r="Q39" i="19"/>
  <c r="P39" i="19"/>
  <c r="E39" i="19"/>
  <c r="U38" i="19"/>
  <c r="S38" i="19"/>
  <c r="R38" i="19"/>
  <c r="Q38" i="19"/>
  <c r="P38" i="19"/>
  <c r="E38" i="19"/>
  <c r="T38" i="19" s="1"/>
  <c r="S37" i="19"/>
  <c r="R37" i="19"/>
  <c r="Q37" i="19"/>
  <c r="P37" i="19"/>
  <c r="E37" i="19"/>
  <c r="T37" i="19" s="1"/>
  <c r="S36" i="19"/>
  <c r="R36" i="19"/>
  <c r="Q36" i="19"/>
  <c r="P36" i="19"/>
  <c r="E36" i="19"/>
  <c r="U36" i="19" s="1"/>
  <c r="S35" i="19"/>
  <c r="R35" i="19"/>
  <c r="Q35" i="19"/>
  <c r="P35" i="19"/>
  <c r="E35" i="19"/>
  <c r="V33" i="19"/>
  <c r="O33" i="19"/>
  <c r="N33" i="19"/>
  <c r="M33" i="19"/>
  <c r="L33" i="19"/>
  <c r="K33" i="19"/>
  <c r="S33" i="19" s="1"/>
  <c r="J33" i="19"/>
  <c r="R33" i="19" s="1"/>
  <c r="I33" i="19"/>
  <c r="Q33" i="19" s="1"/>
  <c r="H33" i="19"/>
  <c r="G33" i="19"/>
  <c r="F33" i="19"/>
  <c r="C33" i="19"/>
  <c r="B33" i="19"/>
  <c r="E33" i="19" s="1"/>
  <c r="U32" i="19"/>
  <c r="T32" i="19"/>
  <c r="S32" i="19"/>
  <c r="R32" i="19"/>
  <c r="Q32" i="19"/>
  <c r="P32" i="19"/>
  <c r="E32" i="19"/>
  <c r="V30" i="19"/>
  <c r="R30" i="19"/>
  <c r="O30" i="19"/>
  <c r="N30" i="19"/>
  <c r="M30" i="19"/>
  <c r="L30" i="19"/>
  <c r="K30" i="19"/>
  <c r="S30" i="19" s="1"/>
  <c r="J30" i="19"/>
  <c r="I30" i="19"/>
  <c r="H30" i="19"/>
  <c r="G30" i="19"/>
  <c r="F30" i="19"/>
  <c r="C30" i="19"/>
  <c r="B30" i="19"/>
  <c r="S29" i="19"/>
  <c r="R29" i="19"/>
  <c r="Q29" i="19"/>
  <c r="P29" i="19"/>
  <c r="E29" i="19"/>
  <c r="T29" i="19" s="1"/>
  <c r="U28" i="19"/>
  <c r="T28" i="19"/>
  <c r="S28" i="19"/>
  <c r="R28" i="19"/>
  <c r="Q28" i="19"/>
  <c r="P28" i="19"/>
  <c r="E28" i="19"/>
  <c r="U27" i="19"/>
  <c r="T27" i="19"/>
  <c r="S27" i="19"/>
  <c r="R27" i="19"/>
  <c r="Q27" i="19"/>
  <c r="P27" i="19"/>
  <c r="E27" i="19"/>
  <c r="U26" i="19"/>
  <c r="T26" i="19"/>
  <c r="S26" i="19"/>
  <c r="R26" i="19"/>
  <c r="Q26" i="19"/>
  <c r="P26" i="19"/>
  <c r="E26" i="19"/>
  <c r="V24" i="19"/>
  <c r="O24" i="19"/>
  <c r="N24" i="19"/>
  <c r="M24" i="19"/>
  <c r="L24" i="19"/>
  <c r="K24" i="19"/>
  <c r="S24" i="19" s="1"/>
  <c r="J24" i="19"/>
  <c r="I24" i="19"/>
  <c r="H24" i="19"/>
  <c r="G24" i="19"/>
  <c r="F24" i="19"/>
  <c r="C24" i="19"/>
  <c r="B24" i="19"/>
  <c r="S23" i="19"/>
  <c r="R23" i="19"/>
  <c r="Q23" i="19"/>
  <c r="P23" i="19"/>
  <c r="E23" i="19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S20" i="19"/>
  <c r="R20" i="19"/>
  <c r="Q20" i="19"/>
  <c r="P20" i="19"/>
  <c r="E20" i="19"/>
  <c r="S19" i="19"/>
  <c r="R19" i="19"/>
  <c r="Q19" i="19"/>
  <c r="P19" i="19"/>
  <c r="E19" i="19"/>
  <c r="U18" i="19"/>
  <c r="S18" i="19"/>
  <c r="R18" i="19"/>
  <c r="Q18" i="19"/>
  <c r="P18" i="19"/>
  <c r="E18" i="19"/>
  <c r="T18" i="19" s="1"/>
  <c r="U17" i="19"/>
  <c r="S17" i="19"/>
  <c r="R17" i="19"/>
  <c r="Q17" i="19"/>
  <c r="P17" i="19"/>
  <c r="E17" i="19"/>
  <c r="T17" i="19" s="1"/>
  <c r="V15" i="19"/>
  <c r="O15" i="19"/>
  <c r="N15" i="19"/>
  <c r="M15" i="19"/>
  <c r="L15" i="19"/>
  <c r="K15" i="19"/>
  <c r="S15" i="19" s="1"/>
  <c r="J15" i="19"/>
  <c r="I15" i="19"/>
  <c r="H15" i="19"/>
  <c r="G15" i="19"/>
  <c r="F15" i="19"/>
  <c r="C15" i="19"/>
  <c r="B15" i="19"/>
  <c r="E15" i="19" s="1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T10" i="19"/>
  <c r="S10" i="19"/>
  <c r="R10" i="19"/>
  <c r="Q10" i="19"/>
  <c r="P10" i="19"/>
  <c r="E10" i="19"/>
  <c r="S9" i="19"/>
  <c r="R9" i="19"/>
  <c r="Q9" i="19"/>
  <c r="P9" i="19"/>
  <c r="E9" i="19"/>
  <c r="U9" i="19" s="1"/>
  <c r="S94" i="18"/>
  <c r="R94" i="18"/>
  <c r="Q94" i="18"/>
  <c r="P94" i="18"/>
  <c r="E94" i="18"/>
  <c r="U94" i="18" s="1"/>
  <c r="S93" i="18"/>
  <c r="R93" i="18"/>
  <c r="Q93" i="18"/>
  <c r="P93" i="18"/>
  <c r="E93" i="18"/>
  <c r="U92" i="18"/>
  <c r="S92" i="18"/>
  <c r="R92" i="18"/>
  <c r="Q92" i="18"/>
  <c r="P92" i="18"/>
  <c r="E92" i="18"/>
  <c r="T92" i="18" s="1"/>
  <c r="S91" i="18"/>
  <c r="R91" i="18"/>
  <c r="Q91" i="18"/>
  <c r="P91" i="18"/>
  <c r="E91" i="18"/>
  <c r="T91" i="18" s="1"/>
  <c r="S90" i="18"/>
  <c r="R90" i="18"/>
  <c r="Q90" i="18"/>
  <c r="P90" i="18"/>
  <c r="E90" i="18"/>
  <c r="U90" i="18" s="1"/>
  <c r="U89" i="18"/>
  <c r="S89" i="18"/>
  <c r="R89" i="18"/>
  <c r="Q89" i="18"/>
  <c r="P89" i="18"/>
  <c r="E89" i="18"/>
  <c r="T89" i="18" s="1"/>
  <c r="U88" i="18"/>
  <c r="T88" i="18"/>
  <c r="S88" i="18"/>
  <c r="R88" i="18"/>
  <c r="Q88" i="18"/>
  <c r="P88" i="18"/>
  <c r="E88" i="18"/>
  <c r="S87" i="18"/>
  <c r="R87" i="18"/>
  <c r="Q87" i="18"/>
  <c r="P87" i="18"/>
  <c r="E87" i="18"/>
  <c r="U87" i="18" s="1"/>
  <c r="V73" i="18"/>
  <c r="O73" i="18"/>
  <c r="N73" i="18"/>
  <c r="M73" i="18"/>
  <c r="L73" i="18"/>
  <c r="K73" i="18"/>
  <c r="J73" i="18"/>
  <c r="I73" i="18"/>
  <c r="H73" i="18"/>
  <c r="G73" i="18"/>
  <c r="F73" i="18"/>
  <c r="C73" i="18"/>
  <c r="B73" i="18"/>
  <c r="V72" i="18"/>
  <c r="O72" i="18"/>
  <c r="N72" i="18"/>
  <c r="M72" i="18"/>
  <c r="L72" i="18"/>
  <c r="K72" i="18"/>
  <c r="S72" i="18" s="1"/>
  <c r="J72" i="18"/>
  <c r="R72" i="18" s="1"/>
  <c r="I72" i="18"/>
  <c r="Q72" i="18" s="1"/>
  <c r="H72" i="18"/>
  <c r="G72" i="18"/>
  <c r="F72" i="18"/>
  <c r="C72" i="18"/>
  <c r="B72" i="18"/>
  <c r="E72" i="18" s="1"/>
  <c r="V71" i="18"/>
  <c r="O71" i="18"/>
  <c r="N71" i="18"/>
  <c r="M71" i="18"/>
  <c r="L71" i="18"/>
  <c r="K71" i="18"/>
  <c r="S71" i="18" s="1"/>
  <c r="J71" i="18"/>
  <c r="R71" i="18" s="1"/>
  <c r="I71" i="18"/>
  <c r="H71" i="18"/>
  <c r="G71" i="18"/>
  <c r="F71" i="18"/>
  <c r="C71" i="18"/>
  <c r="B71" i="18"/>
  <c r="S70" i="18"/>
  <c r="R70" i="18"/>
  <c r="Q70" i="18"/>
  <c r="P70" i="18"/>
  <c r="E70" i="18"/>
  <c r="S69" i="18"/>
  <c r="R69" i="18"/>
  <c r="Q69" i="18"/>
  <c r="P69" i="18"/>
  <c r="E69" i="18"/>
  <c r="V67" i="18"/>
  <c r="S67" i="18"/>
  <c r="O67" i="18"/>
  <c r="N67" i="18"/>
  <c r="M67" i="18"/>
  <c r="L67" i="18"/>
  <c r="K67" i="18"/>
  <c r="J67" i="18"/>
  <c r="R67" i="18" s="1"/>
  <c r="I67" i="18"/>
  <c r="H67" i="18"/>
  <c r="G67" i="18"/>
  <c r="F67" i="18"/>
  <c r="C67" i="18"/>
  <c r="B67" i="18"/>
  <c r="V66" i="18"/>
  <c r="O66" i="18"/>
  <c r="N66" i="18"/>
  <c r="M66" i="18"/>
  <c r="L66" i="18"/>
  <c r="K66" i="18"/>
  <c r="S66" i="18" s="1"/>
  <c r="J66" i="18"/>
  <c r="R66" i="18" s="1"/>
  <c r="I66" i="18"/>
  <c r="H66" i="18"/>
  <c r="G66" i="18"/>
  <c r="F66" i="18"/>
  <c r="C66" i="18"/>
  <c r="E66" i="18" s="1"/>
  <c r="B66" i="18"/>
  <c r="S65" i="18"/>
  <c r="R65" i="18"/>
  <c r="Q65" i="18"/>
  <c r="P65" i="18"/>
  <c r="E65" i="18"/>
  <c r="U65" i="18" s="1"/>
  <c r="S64" i="18"/>
  <c r="R64" i="18"/>
  <c r="Q64" i="18"/>
  <c r="P64" i="18"/>
  <c r="E64" i="18"/>
  <c r="U63" i="18"/>
  <c r="S63" i="18"/>
  <c r="R63" i="18"/>
  <c r="Q63" i="18"/>
  <c r="P63" i="18"/>
  <c r="E63" i="18"/>
  <c r="T63" i="18" s="1"/>
  <c r="S62" i="18"/>
  <c r="R62" i="18"/>
  <c r="Q62" i="18"/>
  <c r="P62" i="18"/>
  <c r="E62" i="18"/>
  <c r="T62" i="18" s="1"/>
  <c r="U61" i="18"/>
  <c r="S61" i="18"/>
  <c r="R61" i="18"/>
  <c r="Q61" i="18"/>
  <c r="P61" i="18"/>
  <c r="E61" i="18"/>
  <c r="T61" i="18" s="1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E59" i="18" s="1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U56" i="18"/>
  <c r="S56" i="18"/>
  <c r="R56" i="18"/>
  <c r="Q56" i="18"/>
  <c r="P56" i="18"/>
  <c r="E56" i="18"/>
  <c r="T56" i="18" s="1"/>
  <c r="U55" i="18"/>
  <c r="T55" i="18"/>
  <c r="S55" i="18"/>
  <c r="R55" i="18"/>
  <c r="Q55" i="18"/>
  <c r="P55" i="18"/>
  <c r="E55" i="18"/>
  <c r="V53" i="18"/>
  <c r="O53" i="18"/>
  <c r="N53" i="18"/>
  <c r="M53" i="18"/>
  <c r="L53" i="18"/>
  <c r="K53" i="18"/>
  <c r="J53" i="18"/>
  <c r="I53" i="18"/>
  <c r="H53" i="18"/>
  <c r="G53" i="18"/>
  <c r="F53" i="18"/>
  <c r="C53" i="18"/>
  <c r="B53" i="18"/>
  <c r="S52" i="18"/>
  <c r="R52" i="18"/>
  <c r="Q52" i="18"/>
  <c r="P52" i="18"/>
  <c r="E52" i="18"/>
  <c r="U52" i="18" s="1"/>
  <c r="S51" i="18"/>
  <c r="R51" i="18"/>
  <c r="Q51" i="18"/>
  <c r="P51" i="18"/>
  <c r="E51" i="18"/>
  <c r="T51" i="18" s="1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U47" i="18"/>
  <c r="S47" i="18"/>
  <c r="R47" i="18"/>
  <c r="Q47" i="18"/>
  <c r="P47" i="18"/>
  <c r="E47" i="18"/>
  <c r="T47" i="18" s="1"/>
  <c r="S46" i="18"/>
  <c r="R46" i="18"/>
  <c r="Q46" i="18"/>
  <c r="P46" i="18"/>
  <c r="E46" i="18"/>
  <c r="U46" i="18" s="1"/>
  <c r="U45" i="18"/>
  <c r="S45" i="18"/>
  <c r="R45" i="18"/>
  <c r="Q45" i="18"/>
  <c r="P45" i="18"/>
  <c r="E45" i="18"/>
  <c r="T45" i="18" s="1"/>
  <c r="S44" i="18"/>
  <c r="R44" i="18"/>
  <c r="Q44" i="18"/>
  <c r="P44" i="18"/>
  <c r="T44" i="18" s="1"/>
  <c r="E44" i="18"/>
  <c r="U44" i="18" s="1"/>
  <c r="S43" i="18"/>
  <c r="R43" i="18"/>
  <c r="Q43" i="18"/>
  <c r="P43" i="18"/>
  <c r="E43" i="18"/>
  <c r="S42" i="18"/>
  <c r="R42" i="18"/>
  <c r="Q42" i="18"/>
  <c r="P42" i="18"/>
  <c r="E42" i="18"/>
  <c r="U42" i="18" s="1"/>
  <c r="V40" i="18"/>
  <c r="O40" i="18"/>
  <c r="N40" i="18"/>
  <c r="M40" i="18"/>
  <c r="L40" i="18"/>
  <c r="K40" i="18"/>
  <c r="S40" i="18" s="1"/>
  <c r="J40" i="18"/>
  <c r="R40" i="18" s="1"/>
  <c r="I40" i="18"/>
  <c r="H40" i="18"/>
  <c r="G40" i="18"/>
  <c r="F40" i="18"/>
  <c r="C40" i="18"/>
  <c r="B40" i="18"/>
  <c r="E40" i="18" s="1"/>
  <c r="U39" i="18"/>
  <c r="T39" i="18"/>
  <c r="S39" i="18"/>
  <c r="R39" i="18"/>
  <c r="Q39" i="18"/>
  <c r="P39" i="18"/>
  <c r="E39" i="18"/>
  <c r="S38" i="18"/>
  <c r="R38" i="18"/>
  <c r="Q38" i="18"/>
  <c r="P38" i="18"/>
  <c r="E38" i="18"/>
  <c r="U38" i="18" s="1"/>
  <c r="S37" i="18"/>
  <c r="R37" i="18"/>
  <c r="Q37" i="18"/>
  <c r="P37" i="18"/>
  <c r="E37" i="18"/>
  <c r="S36" i="18"/>
  <c r="R36" i="18"/>
  <c r="Q36" i="18"/>
  <c r="P36" i="18"/>
  <c r="E36" i="18"/>
  <c r="S35" i="18"/>
  <c r="R35" i="18"/>
  <c r="Q35" i="18"/>
  <c r="P35" i="18"/>
  <c r="E35" i="18"/>
  <c r="T35" i="18" s="1"/>
  <c r="V33" i="18"/>
  <c r="O33" i="18"/>
  <c r="N33" i="18"/>
  <c r="M33" i="18"/>
  <c r="L33" i="18"/>
  <c r="K33" i="18"/>
  <c r="S33" i="18" s="1"/>
  <c r="J33" i="18"/>
  <c r="I33" i="18"/>
  <c r="H33" i="18"/>
  <c r="G33" i="18"/>
  <c r="F33" i="18"/>
  <c r="C33" i="18"/>
  <c r="B33" i="18"/>
  <c r="S32" i="18"/>
  <c r="R32" i="18"/>
  <c r="Q32" i="18"/>
  <c r="P32" i="18"/>
  <c r="E32" i="18"/>
  <c r="V30" i="18"/>
  <c r="O30" i="18"/>
  <c r="N30" i="18"/>
  <c r="M30" i="18"/>
  <c r="L30" i="18"/>
  <c r="K30" i="18"/>
  <c r="S30" i="18" s="1"/>
  <c r="J30" i="18"/>
  <c r="R30" i="18" s="1"/>
  <c r="I30" i="18"/>
  <c r="H30" i="18"/>
  <c r="G30" i="18"/>
  <c r="F30" i="18"/>
  <c r="C30" i="18"/>
  <c r="B30" i="18"/>
  <c r="S29" i="18"/>
  <c r="R29" i="18"/>
  <c r="Q29" i="18"/>
  <c r="P29" i="18"/>
  <c r="E29" i="18"/>
  <c r="S28" i="18"/>
  <c r="R28" i="18"/>
  <c r="Q28" i="18"/>
  <c r="P28" i="18"/>
  <c r="E28" i="18"/>
  <c r="S27" i="18"/>
  <c r="R27" i="18"/>
  <c r="Q27" i="18"/>
  <c r="P27" i="18"/>
  <c r="E27" i="18"/>
  <c r="T27" i="18" s="1"/>
  <c r="U26" i="18"/>
  <c r="S26" i="18"/>
  <c r="R26" i="18"/>
  <c r="Q26" i="18"/>
  <c r="P26" i="18"/>
  <c r="E26" i="18"/>
  <c r="T26" i="18" s="1"/>
  <c r="V24" i="18"/>
  <c r="S24" i="18"/>
  <c r="R24" i="18"/>
  <c r="O24" i="18"/>
  <c r="N24" i="18"/>
  <c r="M24" i="18"/>
  <c r="L24" i="18"/>
  <c r="K24" i="18"/>
  <c r="J24" i="18"/>
  <c r="I24" i="18"/>
  <c r="Q24" i="18" s="1"/>
  <c r="H24" i="18"/>
  <c r="P24" i="18" s="1"/>
  <c r="G24" i="18"/>
  <c r="F24" i="18"/>
  <c r="C24" i="18"/>
  <c r="B24" i="18"/>
  <c r="U23" i="18"/>
  <c r="S23" i="18"/>
  <c r="R23" i="18"/>
  <c r="Q23" i="18"/>
  <c r="P23" i="18"/>
  <c r="E23" i="18"/>
  <c r="T23" i="18" s="1"/>
  <c r="S22" i="18"/>
  <c r="R22" i="18"/>
  <c r="Q22" i="18"/>
  <c r="P22" i="18"/>
  <c r="E22" i="18"/>
  <c r="U22" i="18" s="1"/>
  <c r="U21" i="18"/>
  <c r="S21" i="18"/>
  <c r="R21" i="18"/>
  <c r="Q21" i="18"/>
  <c r="P21" i="18"/>
  <c r="E21" i="18"/>
  <c r="T21" i="18" s="1"/>
  <c r="U20" i="18"/>
  <c r="T20" i="18"/>
  <c r="S20" i="18"/>
  <c r="R20" i="18"/>
  <c r="Q20" i="18"/>
  <c r="P20" i="18"/>
  <c r="E20" i="18"/>
  <c r="T19" i="18"/>
  <c r="S19" i="18"/>
  <c r="R19" i="18"/>
  <c r="Q19" i="18"/>
  <c r="P19" i="18"/>
  <c r="E19" i="18"/>
  <c r="U19" i="18" s="1"/>
  <c r="S18" i="18"/>
  <c r="R18" i="18"/>
  <c r="Q18" i="18"/>
  <c r="P18" i="18"/>
  <c r="E18" i="18"/>
  <c r="U18" i="18" s="1"/>
  <c r="S17" i="18"/>
  <c r="R17" i="18"/>
  <c r="Q17" i="18"/>
  <c r="P17" i="18"/>
  <c r="E17" i="18"/>
  <c r="V15" i="18"/>
  <c r="O15" i="18"/>
  <c r="N15" i="18"/>
  <c r="M15" i="18"/>
  <c r="L15" i="18"/>
  <c r="K15" i="18"/>
  <c r="S15" i="18" s="1"/>
  <c r="J15" i="18"/>
  <c r="R15" i="18" s="1"/>
  <c r="I15" i="18"/>
  <c r="H15" i="18"/>
  <c r="P15" i="18" s="1"/>
  <c r="G15" i="18"/>
  <c r="F15" i="18"/>
  <c r="C15" i="18"/>
  <c r="B15" i="18"/>
  <c r="E15" i="18" s="1"/>
  <c r="S14" i="18"/>
  <c r="R14" i="18"/>
  <c r="Q14" i="18"/>
  <c r="P14" i="18"/>
  <c r="E14" i="18"/>
  <c r="U14" i="18" s="1"/>
  <c r="S13" i="18"/>
  <c r="R13" i="18"/>
  <c r="Q13" i="18"/>
  <c r="P13" i="18"/>
  <c r="E13" i="18"/>
  <c r="S12" i="18"/>
  <c r="R12" i="18"/>
  <c r="Q12" i="18"/>
  <c r="P12" i="18"/>
  <c r="E12" i="18"/>
  <c r="U11" i="18"/>
  <c r="S11" i="18"/>
  <c r="R11" i="18"/>
  <c r="Q11" i="18"/>
  <c r="P11" i="18"/>
  <c r="E11" i="18"/>
  <c r="T11" i="18" s="1"/>
  <c r="S10" i="18"/>
  <c r="R10" i="18"/>
  <c r="Q10" i="18"/>
  <c r="P10" i="18"/>
  <c r="E10" i="18"/>
  <c r="U10" i="18" s="1"/>
  <c r="U9" i="18"/>
  <c r="S9" i="18"/>
  <c r="R9" i="18"/>
  <c r="Q9" i="18"/>
  <c r="P9" i="18"/>
  <c r="E9" i="18"/>
  <c r="T9" i="18" s="1"/>
  <c r="U94" i="17"/>
  <c r="T94" i="17"/>
  <c r="S94" i="17"/>
  <c r="R94" i="17"/>
  <c r="Q94" i="17"/>
  <c r="P94" i="17"/>
  <c r="E94" i="17"/>
  <c r="T93" i="17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S91" i="17"/>
  <c r="R91" i="17"/>
  <c r="Q91" i="17"/>
  <c r="P91" i="17"/>
  <c r="E91" i="17"/>
  <c r="S90" i="17"/>
  <c r="R90" i="17"/>
  <c r="Q90" i="17"/>
  <c r="P90" i="17"/>
  <c r="E90" i="17"/>
  <c r="U89" i="17"/>
  <c r="S89" i="17"/>
  <c r="R89" i="17"/>
  <c r="Q89" i="17"/>
  <c r="P89" i="17"/>
  <c r="E89" i="17"/>
  <c r="T89" i="17" s="1"/>
  <c r="S88" i="17"/>
  <c r="R88" i="17"/>
  <c r="Q88" i="17"/>
  <c r="P88" i="17"/>
  <c r="E88" i="17"/>
  <c r="T88" i="17" s="1"/>
  <c r="U87" i="17"/>
  <c r="S87" i="17"/>
  <c r="R87" i="17"/>
  <c r="Q87" i="17"/>
  <c r="P87" i="17"/>
  <c r="E87" i="17"/>
  <c r="T87" i="17" s="1"/>
  <c r="V73" i="17"/>
  <c r="O73" i="17"/>
  <c r="N73" i="17"/>
  <c r="M73" i="17"/>
  <c r="L73" i="17"/>
  <c r="K73" i="17"/>
  <c r="S73" i="17" s="1"/>
  <c r="J73" i="17"/>
  <c r="R73" i="17" s="1"/>
  <c r="I73" i="17"/>
  <c r="H73" i="17"/>
  <c r="G73" i="17"/>
  <c r="F73" i="17"/>
  <c r="C73" i="17"/>
  <c r="B73" i="17"/>
  <c r="V72" i="17"/>
  <c r="O72" i="17"/>
  <c r="N72" i="17"/>
  <c r="M72" i="17"/>
  <c r="L72" i="17"/>
  <c r="K72" i="17"/>
  <c r="J72" i="17"/>
  <c r="I72" i="17"/>
  <c r="H72" i="17"/>
  <c r="G72" i="17"/>
  <c r="F72" i="17"/>
  <c r="C72" i="17"/>
  <c r="B72" i="17"/>
  <c r="E72" i="17" s="1"/>
  <c r="V71" i="17"/>
  <c r="O71" i="17"/>
  <c r="N71" i="17"/>
  <c r="M71" i="17"/>
  <c r="L71" i="17"/>
  <c r="K71" i="17"/>
  <c r="S71" i="17" s="1"/>
  <c r="J71" i="17"/>
  <c r="R71" i="17" s="1"/>
  <c r="I71" i="17"/>
  <c r="Q71" i="17" s="1"/>
  <c r="H71" i="17"/>
  <c r="G71" i="17"/>
  <c r="F71" i="17"/>
  <c r="C71" i="17"/>
  <c r="B71" i="17"/>
  <c r="E71" i="17" s="1"/>
  <c r="S70" i="17"/>
  <c r="R70" i="17"/>
  <c r="Q70" i="17"/>
  <c r="P70" i="17"/>
  <c r="E70" i="17"/>
  <c r="U70" i="17" s="1"/>
  <c r="S69" i="17"/>
  <c r="R69" i="17"/>
  <c r="Q69" i="17"/>
  <c r="P69" i="17"/>
  <c r="E69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V66" i="17"/>
  <c r="O66" i="17"/>
  <c r="N66" i="17"/>
  <c r="M66" i="17"/>
  <c r="L66" i="17"/>
  <c r="K66" i="17"/>
  <c r="S66" i="17" s="1"/>
  <c r="J66" i="17"/>
  <c r="R66" i="17" s="1"/>
  <c r="I66" i="17"/>
  <c r="H66" i="17"/>
  <c r="G66" i="17"/>
  <c r="F66" i="17"/>
  <c r="C66" i="17"/>
  <c r="B66" i="17"/>
  <c r="S65" i="17"/>
  <c r="R65" i="17"/>
  <c r="Q65" i="17"/>
  <c r="P65" i="17"/>
  <c r="E65" i="17"/>
  <c r="U65" i="17" s="1"/>
  <c r="S64" i="17"/>
  <c r="R64" i="17"/>
  <c r="Q64" i="17"/>
  <c r="P64" i="17"/>
  <c r="E64" i="17"/>
  <c r="U64" i="17" s="1"/>
  <c r="S63" i="17"/>
  <c r="R63" i="17"/>
  <c r="Q63" i="17"/>
  <c r="P63" i="17"/>
  <c r="E63" i="17"/>
  <c r="U63" i="17" s="1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B59" i="17"/>
  <c r="E59" i="17" s="1"/>
  <c r="S58" i="17"/>
  <c r="R58" i="17"/>
  <c r="Q58" i="17"/>
  <c r="P58" i="17"/>
  <c r="E58" i="17"/>
  <c r="S57" i="17"/>
  <c r="R57" i="17"/>
  <c r="Q57" i="17"/>
  <c r="P57" i="17"/>
  <c r="E57" i="17"/>
  <c r="S56" i="17"/>
  <c r="R56" i="17"/>
  <c r="Q56" i="17"/>
  <c r="P56" i="17"/>
  <c r="E56" i="17"/>
  <c r="T56" i="17" s="1"/>
  <c r="S55" i="17"/>
  <c r="R55" i="17"/>
  <c r="Q55" i="17"/>
  <c r="P55" i="17"/>
  <c r="E55" i="17"/>
  <c r="U55" i="17" s="1"/>
  <c r="V53" i="17"/>
  <c r="O53" i="17"/>
  <c r="N53" i="17"/>
  <c r="M53" i="17"/>
  <c r="L53" i="17"/>
  <c r="K53" i="17"/>
  <c r="S53" i="17" s="1"/>
  <c r="J53" i="17"/>
  <c r="R53" i="17" s="1"/>
  <c r="I53" i="17"/>
  <c r="H53" i="17"/>
  <c r="G53" i="17"/>
  <c r="F53" i="17"/>
  <c r="C53" i="17"/>
  <c r="B53" i="17"/>
  <c r="E53" i="17" s="1"/>
  <c r="S52" i="17"/>
  <c r="R52" i="17"/>
  <c r="Q52" i="17"/>
  <c r="P52" i="17"/>
  <c r="E52" i="17"/>
  <c r="T52" i="17" s="1"/>
  <c r="S51" i="17"/>
  <c r="R51" i="17"/>
  <c r="Q51" i="17"/>
  <c r="P51" i="17"/>
  <c r="E51" i="17"/>
  <c r="S50" i="17"/>
  <c r="R50" i="17"/>
  <c r="Q50" i="17"/>
  <c r="P50" i="17"/>
  <c r="E50" i="17"/>
  <c r="U49" i="17"/>
  <c r="S49" i="17"/>
  <c r="R49" i="17"/>
  <c r="Q49" i="17"/>
  <c r="P49" i="17"/>
  <c r="E49" i="17"/>
  <c r="T49" i="17" s="1"/>
  <c r="U48" i="17"/>
  <c r="T48" i="17"/>
  <c r="S48" i="17"/>
  <c r="R48" i="17"/>
  <c r="Q48" i="17"/>
  <c r="P48" i="17"/>
  <c r="E48" i="17"/>
  <c r="S47" i="17"/>
  <c r="R47" i="17"/>
  <c r="Q47" i="17"/>
  <c r="P47" i="17"/>
  <c r="E47" i="17"/>
  <c r="U47" i="17" s="1"/>
  <c r="S46" i="17"/>
  <c r="R46" i="17"/>
  <c r="Q46" i="17"/>
  <c r="P46" i="17"/>
  <c r="E46" i="17"/>
  <c r="S45" i="17"/>
  <c r="R45" i="17"/>
  <c r="Q45" i="17"/>
  <c r="P45" i="17"/>
  <c r="E45" i="17"/>
  <c r="S44" i="17"/>
  <c r="R44" i="17"/>
  <c r="Q44" i="17"/>
  <c r="P44" i="17"/>
  <c r="E44" i="17"/>
  <c r="T44" i="17" s="1"/>
  <c r="S43" i="17"/>
  <c r="R43" i="17"/>
  <c r="Q43" i="17"/>
  <c r="P43" i="17"/>
  <c r="E43" i="17"/>
  <c r="S42" i="17"/>
  <c r="R42" i="17"/>
  <c r="Q42" i="17"/>
  <c r="P42" i="17"/>
  <c r="E42" i="17"/>
  <c r="V40" i="17"/>
  <c r="O40" i="17"/>
  <c r="N40" i="17"/>
  <c r="M40" i="17"/>
  <c r="L40" i="17"/>
  <c r="K40" i="17"/>
  <c r="S40" i="17" s="1"/>
  <c r="J40" i="17"/>
  <c r="R40" i="17" s="1"/>
  <c r="I40" i="17"/>
  <c r="Q40" i="17" s="1"/>
  <c r="H40" i="17"/>
  <c r="P40" i="17" s="1"/>
  <c r="G40" i="17"/>
  <c r="F40" i="17"/>
  <c r="C40" i="17"/>
  <c r="B40" i="17"/>
  <c r="S39" i="17"/>
  <c r="R39" i="17"/>
  <c r="Q39" i="17"/>
  <c r="P39" i="17"/>
  <c r="E39" i="17"/>
  <c r="T39" i="17" s="1"/>
  <c r="T38" i="17"/>
  <c r="S38" i="17"/>
  <c r="R38" i="17"/>
  <c r="Q38" i="17"/>
  <c r="P38" i="17"/>
  <c r="E38" i="17"/>
  <c r="U38" i="17" s="1"/>
  <c r="S37" i="17"/>
  <c r="R37" i="17"/>
  <c r="Q37" i="17"/>
  <c r="P37" i="17"/>
  <c r="E37" i="17"/>
  <c r="S36" i="17"/>
  <c r="R36" i="17"/>
  <c r="Q36" i="17"/>
  <c r="P36" i="17"/>
  <c r="T36" i="17" s="1"/>
  <c r="E36" i="17"/>
  <c r="S35" i="17"/>
  <c r="R35" i="17"/>
  <c r="Q35" i="17"/>
  <c r="P35" i="17"/>
  <c r="E35" i="17"/>
  <c r="V33" i="17"/>
  <c r="O33" i="17"/>
  <c r="N33" i="17"/>
  <c r="M33" i="17"/>
  <c r="L33" i="17"/>
  <c r="K33" i="17"/>
  <c r="S33" i="17" s="1"/>
  <c r="J33" i="17"/>
  <c r="I33" i="17"/>
  <c r="H33" i="17"/>
  <c r="G33" i="17"/>
  <c r="F33" i="17"/>
  <c r="C33" i="17"/>
  <c r="B33" i="17"/>
  <c r="E33" i="17" s="1"/>
  <c r="S32" i="17"/>
  <c r="R32" i="17"/>
  <c r="Q32" i="17"/>
  <c r="P32" i="17"/>
  <c r="E32" i="17"/>
  <c r="T32" i="17" s="1"/>
  <c r="V30" i="17"/>
  <c r="O30" i="17"/>
  <c r="N30" i="17"/>
  <c r="M30" i="17"/>
  <c r="L30" i="17"/>
  <c r="K30" i="17"/>
  <c r="S30" i="17" s="1"/>
  <c r="J30" i="17"/>
  <c r="R30" i="17" s="1"/>
  <c r="I30" i="17"/>
  <c r="H30" i="17"/>
  <c r="P30" i="17" s="1"/>
  <c r="G30" i="17"/>
  <c r="F30" i="17"/>
  <c r="C30" i="17"/>
  <c r="B30" i="17"/>
  <c r="E30" i="17" s="1"/>
  <c r="S29" i="17"/>
  <c r="R29" i="17"/>
  <c r="Q29" i="17"/>
  <c r="P29" i="17"/>
  <c r="E29" i="17"/>
  <c r="U29" i="17" s="1"/>
  <c r="S28" i="17"/>
  <c r="R28" i="17"/>
  <c r="Q28" i="17"/>
  <c r="P28" i="17"/>
  <c r="E28" i="17"/>
  <c r="S27" i="17"/>
  <c r="R27" i="17"/>
  <c r="Q27" i="17"/>
  <c r="P27" i="17"/>
  <c r="E27" i="17"/>
  <c r="S26" i="17"/>
  <c r="R26" i="17"/>
  <c r="Q26" i="17"/>
  <c r="P26" i="17"/>
  <c r="E26" i="17"/>
  <c r="V24" i="17"/>
  <c r="O24" i="17"/>
  <c r="N24" i="17"/>
  <c r="M24" i="17"/>
  <c r="L24" i="17"/>
  <c r="K24" i="17"/>
  <c r="S24" i="17" s="1"/>
  <c r="J24" i="17"/>
  <c r="R24" i="17" s="1"/>
  <c r="I24" i="17"/>
  <c r="H24" i="17"/>
  <c r="G24" i="17"/>
  <c r="F24" i="17"/>
  <c r="C24" i="17"/>
  <c r="B24" i="17"/>
  <c r="S23" i="17"/>
  <c r="R23" i="17"/>
  <c r="Q23" i="17"/>
  <c r="P23" i="17"/>
  <c r="E23" i="17"/>
  <c r="S22" i="17"/>
  <c r="R22" i="17"/>
  <c r="Q22" i="17"/>
  <c r="P22" i="17"/>
  <c r="E22" i="17"/>
  <c r="S21" i="17"/>
  <c r="R21" i="17"/>
  <c r="Q21" i="17"/>
  <c r="P21" i="17"/>
  <c r="E21" i="17"/>
  <c r="S20" i="17"/>
  <c r="R20" i="17"/>
  <c r="Q20" i="17"/>
  <c r="P20" i="17"/>
  <c r="E20" i="17"/>
  <c r="S19" i="17"/>
  <c r="R19" i="17"/>
  <c r="Q19" i="17"/>
  <c r="P19" i="17"/>
  <c r="E19" i="17"/>
  <c r="U19" i="17" s="1"/>
  <c r="S18" i="17"/>
  <c r="R18" i="17"/>
  <c r="Q18" i="17"/>
  <c r="P18" i="17"/>
  <c r="E18" i="17"/>
  <c r="U18" i="17" s="1"/>
  <c r="S17" i="17"/>
  <c r="R17" i="17"/>
  <c r="Q17" i="17"/>
  <c r="P17" i="17"/>
  <c r="E17" i="17"/>
  <c r="V15" i="17"/>
  <c r="O15" i="17"/>
  <c r="N15" i="17"/>
  <c r="M15" i="17"/>
  <c r="L15" i="17"/>
  <c r="K15" i="17"/>
  <c r="S15" i="17" s="1"/>
  <c r="J15" i="17"/>
  <c r="R15" i="17" s="1"/>
  <c r="I15" i="17"/>
  <c r="Q15" i="17" s="1"/>
  <c r="H15" i="17"/>
  <c r="G15" i="17"/>
  <c r="F15" i="17"/>
  <c r="C15" i="17"/>
  <c r="B15" i="17"/>
  <c r="E15" i="17" s="1"/>
  <c r="U14" i="17"/>
  <c r="T14" i="17"/>
  <c r="S14" i="17"/>
  <c r="R14" i="17"/>
  <c r="Q14" i="17"/>
  <c r="P14" i="17"/>
  <c r="E14" i="17"/>
  <c r="U13" i="17"/>
  <c r="T13" i="17"/>
  <c r="S13" i="17"/>
  <c r="R13" i="17"/>
  <c r="Q13" i="17"/>
  <c r="P13" i="17"/>
  <c r="E13" i="17"/>
  <c r="S12" i="17"/>
  <c r="R12" i="17"/>
  <c r="Q12" i="17"/>
  <c r="P12" i="17"/>
  <c r="E12" i="17"/>
  <c r="U12" i="17" s="1"/>
  <c r="S11" i="17"/>
  <c r="R11" i="17"/>
  <c r="Q11" i="17"/>
  <c r="P11" i="17"/>
  <c r="E11" i="17"/>
  <c r="S10" i="17"/>
  <c r="R10" i="17"/>
  <c r="Q10" i="17"/>
  <c r="P10" i="17"/>
  <c r="E10" i="17"/>
  <c r="S9" i="17"/>
  <c r="R9" i="17"/>
  <c r="Q9" i="17"/>
  <c r="P9" i="17"/>
  <c r="E9" i="17"/>
  <c r="S94" i="16"/>
  <c r="R94" i="16"/>
  <c r="Q94" i="16"/>
  <c r="P94" i="16"/>
  <c r="E94" i="16"/>
  <c r="U94" i="16" s="1"/>
  <c r="S93" i="16"/>
  <c r="R93" i="16"/>
  <c r="Q93" i="16"/>
  <c r="P93" i="16"/>
  <c r="E93" i="16"/>
  <c r="U93" i="16" s="1"/>
  <c r="T92" i="16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S89" i="16"/>
  <c r="R89" i="16"/>
  <c r="Q89" i="16"/>
  <c r="P89" i="16"/>
  <c r="E89" i="16"/>
  <c r="S88" i="16"/>
  <c r="R88" i="16"/>
  <c r="Q88" i="16"/>
  <c r="P88" i="16"/>
  <c r="E88" i="16"/>
  <c r="S87" i="16"/>
  <c r="R87" i="16"/>
  <c r="Q87" i="16"/>
  <c r="P87" i="16"/>
  <c r="E87" i="16"/>
  <c r="V73" i="16"/>
  <c r="O73" i="16"/>
  <c r="N73" i="16"/>
  <c r="M73" i="16"/>
  <c r="L73" i="16"/>
  <c r="K73" i="16"/>
  <c r="J73" i="16"/>
  <c r="R73" i="16" s="1"/>
  <c r="I73" i="16"/>
  <c r="H73" i="16"/>
  <c r="G73" i="16"/>
  <c r="F73" i="16"/>
  <c r="C73" i="16"/>
  <c r="B73" i="16"/>
  <c r="V72" i="16"/>
  <c r="O72" i="16"/>
  <c r="N72" i="16"/>
  <c r="M72" i="16"/>
  <c r="L72" i="16"/>
  <c r="K72" i="16"/>
  <c r="S72" i="16" s="1"/>
  <c r="J72" i="16"/>
  <c r="R72" i="16" s="1"/>
  <c r="I72" i="16"/>
  <c r="H72" i="16"/>
  <c r="G72" i="16"/>
  <c r="F72" i="16"/>
  <c r="C72" i="16"/>
  <c r="B72" i="16"/>
  <c r="E72" i="16" s="1"/>
  <c r="V71" i="16"/>
  <c r="O71" i="16"/>
  <c r="N71" i="16"/>
  <c r="M71" i="16"/>
  <c r="L71" i="16"/>
  <c r="K71" i="16"/>
  <c r="S71" i="16" s="1"/>
  <c r="J71" i="16"/>
  <c r="R71" i="16" s="1"/>
  <c r="I71" i="16"/>
  <c r="H71" i="16"/>
  <c r="G71" i="16"/>
  <c r="F71" i="16"/>
  <c r="C71" i="16"/>
  <c r="E71" i="16" s="1"/>
  <c r="B71" i="16"/>
  <c r="U70" i="16"/>
  <c r="S70" i="16"/>
  <c r="R70" i="16"/>
  <c r="Q70" i="16"/>
  <c r="P70" i="16"/>
  <c r="E70" i="16"/>
  <c r="T70" i="16" s="1"/>
  <c r="T69" i="16"/>
  <c r="S69" i="16"/>
  <c r="R69" i="16"/>
  <c r="Q69" i="16"/>
  <c r="P69" i="16"/>
  <c r="E69" i="16"/>
  <c r="U69" i="16" s="1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V66" i="16"/>
  <c r="O66" i="16"/>
  <c r="N66" i="16"/>
  <c r="M66" i="16"/>
  <c r="L66" i="16"/>
  <c r="K66" i="16"/>
  <c r="S66" i="16" s="1"/>
  <c r="J66" i="16"/>
  <c r="R66" i="16" s="1"/>
  <c r="I66" i="16"/>
  <c r="H66" i="16"/>
  <c r="G66" i="16"/>
  <c r="F66" i="16"/>
  <c r="C66" i="16"/>
  <c r="B66" i="16"/>
  <c r="U65" i="16"/>
  <c r="S65" i="16"/>
  <c r="R65" i="16"/>
  <c r="Q65" i="16"/>
  <c r="P65" i="16"/>
  <c r="E65" i="16"/>
  <c r="T65" i="16" s="1"/>
  <c r="S64" i="16"/>
  <c r="R64" i="16"/>
  <c r="Q64" i="16"/>
  <c r="P64" i="16"/>
  <c r="E64" i="16"/>
  <c r="U64" i="16" s="1"/>
  <c r="S63" i="16"/>
  <c r="R63" i="16"/>
  <c r="Q63" i="16"/>
  <c r="P63" i="16"/>
  <c r="E63" i="16"/>
  <c r="T63" i="16" s="1"/>
  <c r="S62" i="16"/>
  <c r="R62" i="16"/>
  <c r="Q62" i="16"/>
  <c r="P62" i="16"/>
  <c r="E62" i="16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S59" i="16" s="1"/>
  <c r="J59" i="16"/>
  <c r="R59" i="16" s="1"/>
  <c r="I59" i="16"/>
  <c r="H59" i="16"/>
  <c r="G59" i="16"/>
  <c r="F59" i="16"/>
  <c r="C59" i="16"/>
  <c r="B59" i="16"/>
  <c r="S58" i="16"/>
  <c r="R58" i="16"/>
  <c r="Q58" i="16"/>
  <c r="P58" i="16"/>
  <c r="E58" i="16"/>
  <c r="S57" i="16"/>
  <c r="R57" i="16"/>
  <c r="Q57" i="16"/>
  <c r="P57" i="16"/>
  <c r="E57" i="16"/>
  <c r="U57" i="16" s="1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V53" i="16"/>
  <c r="O53" i="16"/>
  <c r="N53" i="16"/>
  <c r="M53" i="16"/>
  <c r="L53" i="16"/>
  <c r="K53" i="16"/>
  <c r="S53" i="16" s="1"/>
  <c r="J53" i="16"/>
  <c r="R53" i="16" s="1"/>
  <c r="I53" i="16"/>
  <c r="H53" i="16"/>
  <c r="G53" i="16"/>
  <c r="F53" i="16"/>
  <c r="C53" i="16"/>
  <c r="B53" i="16"/>
  <c r="E53" i="16" s="1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T50" i="16"/>
  <c r="S50" i="16"/>
  <c r="R50" i="16"/>
  <c r="Q50" i="16"/>
  <c r="P50" i="16"/>
  <c r="E50" i="16"/>
  <c r="U50" i="16" s="1"/>
  <c r="U49" i="16"/>
  <c r="S49" i="16"/>
  <c r="R49" i="16"/>
  <c r="Q49" i="16"/>
  <c r="P49" i="16"/>
  <c r="E49" i="16"/>
  <c r="T49" i="16" s="1"/>
  <c r="U48" i="16"/>
  <c r="T48" i="16"/>
  <c r="S48" i="16"/>
  <c r="R48" i="16"/>
  <c r="Q48" i="16"/>
  <c r="P48" i="16"/>
  <c r="E48" i="16"/>
  <c r="S47" i="16"/>
  <c r="R47" i="16"/>
  <c r="Q47" i="16"/>
  <c r="P47" i="16"/>
  <c r="E47" i="16"/>
  <c r="T47" i="16" s="1"/>
  <c r="T46" i="16"/>
  <c r="S46" i="16"/>
  <c r="R46" i="16"/>
  <c r="Q46" i="16"/>
  <c r="P46" i="16"/>
  <c r="E46" i="16"/>
  <c r="U46" i="16" s="1"/>
  <c r="S45" i="16"/>
  <c r="R45" i="16"/>
  <c r="Q45" i="16"/>
  <c r="P45" i="16"/>
  <c r="E45" i="16"/>
  <c r="U45" i="16" s="1"/>
  <c r="S44" i="16"/>
  <c r="R44" i="16"/>
  <c r="Q44" i="16"/>
  <c r="P44" i="16"/>
  <c r="E44" i="16"/>
  <c r="U44" i="16" s="1"/>
  <c r="S43" i="16"/>
  <c r="R43" i="16"/>
  <c r="Q43" i="16"/>
  <c r="P43" i="16"/>
  <c r="E43" i="16"/>
  <c r="U43" i="16" s="1"/>
  <c r="S42" i="16"/>
  <c r="R42" i="16"/>
  <c r="Q42" i="16"/>
  <c r="P42" i="16"/>
  <c r="E42" i="16"/>
  <c r="U42" i="16" s="1"/>
  <c r="V40" i="16"/>
  <c r="O40" i="16"/>
  <c r="N40" i="16"/>
  <c r="M40" i="16"/>
  <c r="L40" i="16"/>
  <c r="K40" i="16"/>
  <c r="S40" i="16" s="1"/>
  <c r="J40" i="16"/>
  <c r="R40" i="16" s="1"/>
  <c r="I40" i="16"/>
  <c r="H40" i="16"/>
  <c r="G40" i="16"/>
  <c r="F40" i="16"/>
  <c r="C40" i="16"/>
  <c r="B40" i="16"/>
  <c r="E40" i="16" s="1"/>
  <c r="S39" i="16"/>
  <c r="R39" i="16"/>
  <c r="Q39" i="16"/>
  <c r="P39" i="16"/>
  <c r="E39" i="16"/>
  <c r="S38" i="16"/>
  <c r="R38" i="16"/>
  <c r="Q38" i="16"/>
  <c r="P38" i="16"/>
  <c r="E38" i="16"/>
  <c r="U38" i="16" s="1"/>
  <c r="S37" i="16"/>
  <c r="R37" i="16"/>
  <c r="Q37" i="16"/>
  <c r="P37" i="16"/>
  <c r="E37" i="16"/>
  <c r="T37" i="16" s="1"/>
  <c r="S36" i="16"/>
  <c r="R36" i="16"/>
  <c r="Q36" i="16"/>
  <c r="P36" i="16"/>
  <c r="E36" i="16"/>
  <c r="S35" i="16"/>
  <c r="R35" i="16"/>
  <c r="Q35" i="16"/>
  <c r="P35" i="16"/>
  <c r="E35" i="16"/>
  <c r="V33" i="16"/>
  <c r="O33" i="16"/>
  <c r="N33" i="16"/>
  <c r="M33" i="16"/>
  <c r="L33" i="16"/>
  <c r="K33" i="16"/>
  <c r="S33" i="16" s="1"/>
  <c r="J33" i="16"/>
  <c r="R33" i="16" s="1"/>
  <c r="I33" i="16"/>
  <c r="Q33" i="16" s="1"/>
  <c r="H33" i="16"/>
  <c r="P33" i="16" s="1"/>
  <c r="G33" i="16"/>
  <c r="F33" i="16"/>
  <c r="C33" i="16"/>
  <c r="B33" i="16"/>
  <c r="E33" i="16" s="1"/>
  <c r="T32" i="16"/>
  <c r="S32" i="16"/>
  <c r="R32" i="16"/>
  <c r="Q32" i="16"/>
  <c r="P32" i="16"/>
  <c r="E32" i="16"/>
  <c r="U32" i="16" s="1"/>
  <c r="V30" i="16"/>
  <c r="O30" i="16"/>
  <c r="N30" i="16"/>
  <c r="M30" i="16"/>
  <c r="L30" i="16"/>
  <c r="K30" i="16"/>
  <c r="S30" i="16" s="1"/>
  <c r="J30" i="16"/>
  <c r="I30" i="16"/>
  <c r="H30" i="16"/>
  <c r="G30" i="16"/>
  <c r="F30" i="16"/>
  <c r="C30" i="16"/>
  <c r="B30" i="16"/>
  <c r="S29" i="16"/>
  <c r="R29" i="16"/>
  <c r="Q29" i="16"/>
  <c r="P29" i="16"/>
  <c r="E29" i="16"/>
  <c r="T29" i="16" s="1"/>
  <c r="T28" i="16"/>
  <c r="S28" i="16"/>
  <c r="R28" i="16"/>
  <c r="Q28" i="16"/>
  <c r="P28" i="16"/>
  <c r="E28" i="16"/>
  <c r="U28" i="16" s="1"/>
  <c r="S27" i="16"/>
  <c r="R27" i="16"/>
  <c r="Q27" i="16"/>
  <c r="P27" i="16"/>
  <c r="E27" i="16"/>
  <c r="U27" i="16" s="1"/>
  <c r="S26" i="16"/>
  <c r="R26" i="16"/>
  <c r="Q26" i="16"/>
  <c r="P26" i="16"/>
  <c r="E26" i="16"/>
  <c r="U26" i="16" s="1"/>
  <c r="V24" i="16"/>
  <c r="O24" i="16"/>
  <c r="N24" i="16"/>
  <c r="M24" i="16"/>
  <c r="L24" i="16"/>
  <c r="K24" i="16"/>
  <c r="S24" i="16" s="1"/>
  <c r="J24" i="16"/>
  <c r="R24" i="16" s="1"/>
  <c r="I24" i="16"/>
  <c r="H24" i="16"/>
  <c r="G24" i="16"/>
  <c r="F24" i="16"/>
  <c r="C24" i="16"/>
  <c r="E24" i="16" s="1"/>
  <c r="B24" i="16"/>
  <c r="U23" i="16"/>
  <c r="T23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U21" i="16" s="1"/>
  <c r="S20" i="16"/>
  <c r="R20" i="16"/>
  <c r="Q20" i="16"/>
  <c r="P20" i="16"/>
  <c r="E20" i="16"/>
  <c r="S19" i="16"/>
  <c r="R19" i="16"/>
  <c r="Q19" i="16"/>
  <c r="P19" i="16"/>
  <c r="E19" i="16"/>
  <c r="S18" i="16"/>
  <c r="R18" i="16"/>
  <c r="Q18" i="16"/>
  <c r="P18" i="16"/>
  <c r="E18" i="16"/>
  <c r="U18" i="16" s="1"/>
  <c r="S17" i="16"/>
  <c r="R17" i="16"/>
  <c r="Q17" i="16"/>
  <c r="P17" i="16"/>
  <c r="E17" i="16"/>
  <c r="V15" i="16"/>
  <c r="O15" i="16"/>
  <c r="N15" i="16"/>
  <c r="M15" i="16"/>
  <c r="L15" i="16"/>
  <c r="K15" i="16"/>
  <c r="S15" i="16" s="1"/>
  <c r="J15" i="16"/>
  <c r="I15" i="16"/>
  <c r="H15" i="16"/>
  <c r="G15" i="16"/>
  <c r="F15" i="16"/>
  <c r="C15" i="16"/>
  <c r="B15" i="16"/>
  <c r="S14" i="16"/>
  <c r="R14" i="16"/>
  <c r="Q14" i="16"/>
  <c r="P14" i="16"/>
  <c r="E14" i="16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S10" i="16"/>
  <c r="R10" i="16"/>
  <c r="Q10" i="16"/>
  <c r="P10" i="16"/>
  <c r="E10" i="16"/>
  <c r="S9" i="16"/>
  <c r="R9" i="16"/>
  <c r="Q9" i="16"/>
  <c r="P9" i="16"/>
  <c r="E9" i="16"/>
  <c r="U9" i="16" s="1"/>
  <c r="S94" i="15"/>
  <c r="R94" i="15"/>
  <c r="Q94" i="15"/>
  <c r="P94" i="15"/>
  <c r="E94" i="15"/>
  <c r="S93" i="15"/>
  <c r="R93" i="15"/>
  <c r="Q93" i="15"/>
  <c r="P93" i="15"/>
  <c r="E93" i="15"/>
  <c r="T93" i="15" s="1"/>
  <c r="U92" i="15"/>
  <c r="S92" i="15"/>
  <c r="R92" i="15"/>
  <c r="Q92" i="15"/>
  <c r="P92" i="15"/>
  <c r="E92" i="15"/>
  <c r="T92" i="15" s="1"/>
  <c r="U91" i="15"/>
  <c r="T91" i="15"/>
  <c r="S91" i="15"/>
  <c r="R91" i="15"/>
  <c r="Q91" i="15"/>
  <c r="P91" i="15"/>
  <c r="E91" i="15"/>
  <c r="T90" i="15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S87" i="15"/>
  <c r="R87" i="15"/>
  <c r="Q87" i="15"/>
  <c r="P87" i="15"/>
  <c r="E87" i="15"/>
  <c r="V73" i="15"/>
  <c r="O73" i="15"/>
  <c r="N73" i="15"/>
  <c r="M73" i="15"/>
  <c r="L73" i="15"/>
  <c r="K73" i="15"/>
  <c r="S73" i="15" s="1"/>
  <c r="J73" i="15"/>
  <c r="R73" i="15" s="1"/>
  <c r="I73" i="15"/>
  <c r="H73" i="15"/>
  <c r="G73" i="15"/>
  <c r="F73" i="15"/>
  <c r="C73" i="15"/>
  <c r="B73" i="15"/>
  <c r="E73" i="15" s="1"/>
  <c r="V72" i="15"/>
  <c r="O72" i="15"/>
  <c r="N72" i="15"/>
  <c r="M72" i="15"/>
  <c r="L72" i="15"/>
  <c r="K72" i="15"/>
  <c r="S72" i="15" s="1"/>
  <c r="J72" i="15"/>
  <c r="R72" i="15" s="1"/>
  <c r="I72" i="15"/>
  <c r="H72" i="15"/>
  <c r="G72" i="15"/>
  <c r="F72" i="15"/>
  <c r="C72" i="15"/>
  <c r="B72" i="15"/>
  <c r="V71" i="15"/>
  <c r="O71" i="15"/>
  <c r="N71" i="15"/>
  <c r="M71" i="15"/>
  <c r="L71" i="15"/>
  <c r="K71" i="15"/>
  <c r="S71" i="15" s="1"/>
  <c r="J71" i="15"/>
  <c r="I71" i="15"/>
  <c r="H71" i="15"/>
  <c r="G71" i="15"/>
  <c r="F71" i="15"/>
  <c r="C71" i="15"/>
  <c r="B71" i="15"/>
  <c r="S70" i="15"/>
  <c r="R70" i="15"/>
  <c r="Q70" i="15"/>
  <c r="P70" i="15"/>
  <c r="E70" i="15"/>
  <c r="T69" i="15"/>
  <c r="S69" i="15"/>
  <c r="R69" i="15"/>
  <c r="Q69" i="15"/>
  <c r="P69" i="15"/>
  <c r="E69" i="15"/>
  <c r="V67" i="15"/>
  <c r="O67" i="15"/>
  <c r="N67" i="15"/>
  <c r="M67" i="15"/>
  <c r="L67" i="15"/>
  <c r="K67" i="15"/>
  <c r="S67" i="15" s="1"/>
  <c r="J67" i="15"/>
  <c r="I67" i="15"/>
  <c r="H67" i="15"/>
  <c r="G67" i="15"/>
  <c r="F67" i="15"/>
  <c r="C67" i="15"/>
  <c r="B67" i="15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C66" i="15"/>
  <c r="B66" i="15"/>
  <c r="S65" i="15"/>
  <c r="R65" i="15"/>
  <c r="Q65" i="15"/>
  <c r="P65" i="15"/>
  <c r="E65" i="15"/>
  <c r="S64" i="15"/>
  <c r="R64" i="15"/>
  <c r="Q64" i="15"/>
  <c r="P64" i="15"/>
  <c r="E64" i="15"/>
  <c r="T64" i="15" s="1"/>
  <c r="U63" i="15"/>
  <c r="S63" i="15"/>
  <c r="R63" i="15"/>
  <c r="Q63" i="15"/>
  <c r="P63" i="15"/>
  <c r="E63" i="15"/>
  <c r="T63" i="15" s="1"/>
  <c r="S62" i="15"/>
  <c r="R62" i="15"/>
  <c r="Q62" i="15"/>
  <c r="P62" i="15"/>
  <c r="E62" i="15"/>
  <c r="S61" i="15"/>
  <c r="R61" i="15"/>
  <c r="Q61" i="15"/>
  <c r="P61" i="15"/>
  <c r="E61" i="15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U56" i="15"/>
  <c r="S56" i="15"/>
  <c r="R56" i="15"/>
  <c r="Q56" i="15"/>
  <c r="P56" i="15"/>
  <c r="E56" i="15"/>
  <c r="T56" i="15" s="1"/>
  <c r="T55" i="15"/>
  <c r="S55" i="15"/>
  <c r="R55" i="15"/>
  <c r="Q55" i="15"/>
  <c r="P55" i="15"/>
  <c r="E55" i="15"/>
  <c r="U55" i="15" s="1"/>
  <c r="V53" i="15"/>
  <c r="O53" i="15"/>
  <c r="N53" i="15"/>
  <c r="M53" i="15"/>
  <c r="L53" i="15"/>
  <c r="K53" i="15"/>
  <c r="S53" i="15" s="1"/>
  <c r="J53" i="15"/>
  <c r="R53" i="15" s="1"/>
  <c r="I53" i="15"/>
  <c r="H53" i="15"/>
  <c r="G53" i="15"/>
  <c r="F53" i="15"/>
  <c r="C53" i="15"/>
  <c r="B53" i="15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S49" i="15"/>
  <c r="R49" i="15"/>
  <c r="Q49" i="15"/>
  <c r="P49" i="15"/>
  <c r="E49" i="15"/>
  <c r="S48" i="15"/>
  <c r="R48" i="15"/>
  <c r="Q48" i="15"/>
  <c r="P48" i="15"/>
  <c r="E48" i="15"/>
  <c r="T48" i="15" s="1"/>
  <c r="S47" i="15"/>
  <c r="R47" i="15"/>
  <c r="Q47" i="15"/>
  <c r="P47" i="15"/>
  <c r="E47" i="15"/>
  <c r="U47" i="15" s="1"/>
  <c r="S46" i="15"/>
  <c r="R46" i="15"/>
  <c r="Q46" i="15"/>
  <c r="P46" i="15"/>
  <c r="E46" i="15"/>
  <c r="S45" i="15"/>
  <c r="R45" i="15"/>
  <c r="Q45" i="15"/>
  <c r="P45" i="15"/>
  <c r="E45" i="15"/>
  <c r="U44" i="15"/>
  <c r="S44" i="15"/>
  <c r="R44" i="15"/>
  <c r="Q44" i="15"/>
  <c r="P44" i="15"/>
  <c r="E44" i="15"/>
  <c r="T44" i="15" s="1"/>
  <c r="T43" i="15"/>
  <c r="S43" i="15"/>
  <c r="R43" i="15"/>
  <c r="Q43" i="15"/>
  <c r="P43" i="15"/>
  <c r="E43" i="15"/>
  <c r="U43" i="15" s="1"/>
  <c r="S42" i="15"/>
  <c r="R42" i="15"/>
  <c r="Q42" i="15"/>
  <c r="P42" i="15"/>
  <c r="E42" i="15"/>
  <c r="V40" i="15"/>
  <c r="O40" i="15"/>
  <c r="N40" i="15"/>
  <c r="M40" i="15"/>
  <c r="L40" i="15"/>
  <c r="K40" i="15"/>
  <c r="S40" i="15" s="1"/>
  <c r="J40" i="15"/>
  <c r="R40" i="15" s="1"/>
  <c r="I40" i="15"/>
  <c r="H40" i="15"/>
  <c r="G40" i="15"/>
  <c r="F40" i="15"/>
  <c r="C40" i="15"/>
  <c r="B40" i="15"/>
  <c r="E40" i="15" s="1"/>
  <c r="T39" i="15"/>
  <c r="S39" i="15"/>
  <c r="R39" i="15"/>
  <c r="Q39" i="15"/>
  <c r="P39" i="15"/>
  <c r="E39" i="15"/>
  <c r="U39" i="15" s="1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E36" i="15"/>
  <c r="T36" i="15" s="1"/>
  <c r="S35" i="15"/>
  <c r="R35" i="15"/>
  <c r="Q35" i="15"/>
  <c r="P35" i="15"/>
  <c r="E35" i="15"/>
  <c r="U35" i="15" s="1"/>
  <c r="V33" i="15"/>
  <c r="O33" i="15"/>
  <c r="N33" i="15"/>
  <c r="M33" i="15"/>
  <c r="L33" i="15"/>
  <c r="K33" i="15"/>
  <c r="S33" i="15" s="1"/>
  <c r="J33" i="15"/>
  <c r="R33" i="15" s="1"/>
  <c r="I33" i="15"/>
  <c r="H33" i="15"/>
  <c r="G33" i="15"/>
  <c r="F33" i="15"/>
  <c r="C33" i="15"/>
  <c r="B33" i="15"/>
  <c r="S32" i="15"/>
  <c r="R32" i="15"/>
  <c r="Q32" i="15"/>
  <c r="P32" i="15"/>
  <c r="E32" i="15"/>
  <c r="V30" i="15"/>
  <c r="S30" i="15"/>
  <c r="O30" i="15"/>
  <c r="N30" i="15"/>
  <c r="M30" i="15"/>
  <c r="L30" i="15"/>
  <c r="K30" i="15"/>
  <c r="J30" i="15"/>
  <c r="R30" i="15" s="1"/>
  <c r="I30" i="15"/>
  <c r="Q30" i="15" s="1"/>
  <c r="H30" i="15"/>
  <c r="G30" i="15"/>
  <c r="F30" i="15"/>
  <c r="E30" i="15"/>
  <c r="C30" i="15"/>
  <c r="B30" i="15"/>
  <c r="S29" i="15"/>
  <c r="R29" i="15"/>
  <c r="Q29" i="15"/>
  <c r="P29" i="15"/>
  <c r="E29" i="15"/>
  <c r="S28" i="15"/>
  <c r="R28" i="15"/>
  <c r="Q28" i="15"/>
  <c r="P28" i="15"/>
  <c r="E28" i="15"/>
  <c r="S27" i="15"/>
  <c r="R27" i="15"/>
  <c r="Q27" i="15"/>
  <c r="P27" i="15"/>
  <c r="E27" i="15"/>
  <c r="S26" i="15"/>
  <c r="R26" i="15"/>
  <c r="Q26" i="15"/>
  <c r="P26" i="15"/>
  <c r="E26" i="15"/>
  <c r="U26" i="15" s="1"/>
  <c r="V24" i="15"/>
  <c r="O24" i="15"/>
  <c r="N24" i="15"/>
  <c r="M24" i="15"/>
  <c r="L24" i="15"/>
  <c r="K24" i="15"/>
  <c r="S24" i="15" s="1"/>
  <c r="J24" i="15"/>
  <c r="R24" i="15" s="1"/>
  <c r="I24" i="15"/>
  <c r="Q24" i="15" s="1"/>
  <c r="H24" i="15"/>
  <c r="G24" i="15"/>
  <c r="F24" i="15"/>
  <c r="C24" i="15"/>
  <c r="B24" i="15"/>
  <c r="E24" i="15" s="1"/>
  <c r="U23" i="15"/>
  <c r="T23" i="15"/>
  <c r="S23" i="15"/>
  <c r="R23" i="15"/>
  <c r="Q23" i="15"/>
  <c r="P23" i="15"/>
  <c r="E23" i="15"/>
  <c r="S22" i="15"/>
  <c r="R22" i="15"/>
  <c r="Q22" i="15"/>
  <c r="P22" i="15"/>
  <c r="E22" i="15"/>
  <c r="S21" i="15"/>
  <c r="R21" i="15"/>
  <c r="Q21" i="15"/>
  <c r="P21" i="15"/>
  <c r="E21" i="15"/>
  <c r="U20" i="15"/>
  <c r="S20" i="15"/>
  <c r="R20" i="15"/>
  <c r="Q20" i="15"/>
  <c r="P20" i="15"/>
  <c r="E20" i="15"/>
  <c r="T20" i="15" s="1"/>
  <c r="T19" i="15"/>
  <c r="S19" i="15"/>
  <c r="R19" i="15"/>
  <c r="Q19" i="15"/>
  <c r="P19" i="15"/>
  <c r="E19" i="15"/>
  <c r="U19" i="15" s="1"/>
  <c r="S18" i="15"/>
  <c r="R18" i="15"/>
  <c r="Q18" i="15"/>
  <c r="P18" i="15"/>
  <c r="E18" i="15"/>
  <c r="S17" i="15"/>
  <c r="R17" i="15"/>
  <c r="Q17" i="15"/>
  <c r="P17" i="15"/>
  <c r="E17" i="15"/>
  <c r="V15" i="15"/>
  <c r="O15" i="15"/>
  <c r="N15" i="15"/>
  <c r="M15" i="15"/>
  <c r="L15" i="15"/>
  <c r="K15" i="15"/>
  <c r="S15" i="15" s="1"/>
  <c r="J15" i="15"/>
  <c r="I15" i="15"/>
  <c r="H15" i="15"/>
  <c r="P15" i="15" s="1"/>
  <c r="G15" i="15"/>
  <c r="F15" i="15"/>
  <c r="C15" i="15"/>
  <c r="B15" i="15"/>
  <c r="E15" i="15" s="1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T12" i="15" s="1"/>
  <c r="U11" i="15"/>
  <c r="T11" i="15"/>
  <c r="S11" i="15"/>
  <c r="R11" i="15"/>
  <c r="Q11" i="15"/>
  <c r="P11" i="15"/>
  <c r="E11" i="15"/>
  <c r="S10" i="15"/>
  <c r="R10" i="15"/>
  <c r="Q10" i="15"/>
  <c r="U10" i="15" s="1"/>
  <c r="P10" i="15"/>
  <c r="T10" i="15" s="1"/>
  <c r="E10" i="15"/>
  <c r="S9" i="15"/>
  <c r="R9" i="15"/>
  <c r="Q9" i="15"/>
  <c r="P9" i="15"/>
  <c r="E9" i="15"/>
  <c r="S94" i="14"/>
  <c r="R94" i="14"/>
  <c r="Q94" i="14"/>
  <c r="P94" i="14"/>
  <c r="E94" i="14"/>
  <c r="T93" i="14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U90" i="14"/>
  <c r="S90" i="14"/>
  <c r="R90" i="14"/>
  <c r="Q90" i="14"/>
  <c r="P90" i="14"/>
  <c r="E90" i="14"/>
  <c r="T90" i="14" s="1"/>
  <c r="T89" i="14"/>
  <c r="S89" i="14"/>
  <c r="R89" i="14"/>
  <c r="Q89" i="14"/>
  <c r="P89" i="14"/>
  <c r="E89" i="14"/>
  <c r="U89" i="14" s="1"/>
  <c r="S88" i="14"/>
  <c r="R88" i="14"/>
  <c r="Q88" i="14"/>
  <c r="P88" i="14"/>
  <c r="E88" i="14"/>
  <c r="U88" i="14" s="1"/>
  <c r="S87" i="14"/>
  <c r="R87" i="14"/>
  <c r="Q87" i="14"/>
  <c r="P87" i="14"/>
  <c r="E87" i="14"/>
  <c r="V73" i="14"/>
  <c r="O73" i="14"/>
  <c r="N73" i="14"/>
  <c r="M73" i="14"/>
  <c r="L73" i="14"/>
  <c r="K73" i="14"/>
  <c r="S73" i="14" s="1"/>
  <c r="J73" i="14"/>
  <c r="I73" i="14"/>
  <c r="H73" i="14"/>
  <c r="G73" i="14"/>
  <c r="F73" i="14"/>
  <c r="C73" i="14"/>
  <c r="B73" i="14"/>
  <c r="V72" i="14"/>
  <c r="O72" i="14"/>
  <c r="N72" i="14"/>
  <c r="M72" i="14"/>
  <c r="L72" i="14"/>
  <c r="K72" i="14"/>
  <c r="S72" i="14" s="1"/>
  <c r="J72" i="14"/>
  <c r="I72" i="14"/>
  <c r="H72" i="14"/>
  <c r="G72" i="14"/>
  <c r="F72" i="14"/>
  <c r="C72" i="14"/>
  <c r="B72" i="14"/>
  <c r="V71" i="14"/>
  <c r="O71" i="14"/>
  <c r="N71" i="14"/>
  <c r="M71" i="14"/>
  <c r="L71" i="14"/>
  <c r="K71" i="14"/>
  <c r="S71" i="14" s="1"/>
  <c r="J71" i="14"/>
  <c r="R71" i="14" s="1"/>
  <c r="I71" i="14"/>
  <c r="H71" i="14"/>
  <c r="G71" i="14"/>
  <c r="F71" i="14"/>
  <c r="C71" i="14"/>
  <c r="E71" i="14" s="1"/>
  <c r="B71" i="14"/>
  <c r="S70" i="14"/>
  <c r="R70" i="14"/>
  <c r="Q70" i="14"/>
  <c r="P70" i="14"/>
  <c r="E70" i="14"/>
  <c r="S69" i="14"/>
  <c r="R69" i="14"/>
  <c r="Q69" i="14"/>
  <c r="P69" i="14"/>
  <c r="E69" i="14"/>
  <c r="V67" i="14"/>
  <c r="O67" i="14"/>
  <c r="N67" i="14"/>
  <c r="M67" i="14"/>
  <c r="L67" i="14"/>
  <c r="K67" i="14"/>
  <c r="S67" i="14" s="1"/>
  <c r="J67" i="14"/>
  <c r="I67" i="14"/>
  <c r="H67" i="14"/>
  <c r="G67" i="14"/>
  <c r="F67" i="14"/>
  <c r="C67" i="14"/>
  <c r="B67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E66" i="14"/>
  <c r="C66" i="14"/>
  <c r="B66" i="14"/>
  <c r="S65" i="14"/>
  <c r="R65" i="14"/>
  <c r="Q65" i="14"/>
  <c r="P65" i="14"/>
  <c r="E65" i="14"/>
  <c r="U65" i="14" s="1"/>
  <c r="T64" i="14"/>
  <c r="S64" i="14"/>
  <c r="R64" i="14"/>
  <c r="Q64" i="14"/>
  <c r="P64" i="14"/>
  <c r="E64" i="14"/>
  <c r="U64" i="14" s="1"/>
  <c r="S63" i="14"/>
  <c r="R63" i="14"/>
  <c r="Q63" i="14"/>
  <c r="P63" i="14"/>
  <c r="E63" i="14"/>
  <c r="S62" i="14"/>
  <c r="R62" i="14"/>
  <c r="Q62" i="14"/>
  <c r="P62" i="14"/>
  <c r="E62" i="14"/>
  <c r="U61" i="14"/>
  <c r="S61" i="14"/>
  <c r="R61" i="14"/>
  <c r="Q61" i="14"/>
  <c r="P61" i="14"/>
  <c r="E61" i="14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S57" i="14"/>
  <c r="R57" i="14"/>
  <c r="Q57" i="14"/>
  <c r="P57" i="14"/>
  <c r="E57" i="14"/>
  <c r="T57" i="14" s="1"/>
  <c r="U56" i="14"/>
  <c r="S56" i="14"/>
  <c r="R56" i="14"/>
  <c r="Q56" i="14"/>
  <c r="P56" i="14"/>
  <c r="E56" i="14"/>
  <c r="T56" i="14" s="1"/>
  <c r="U55" i="14"/>
  <c r="T55" i="14"/>
  <c r="S55" i="14"/>
  <c r="R55" i="14"/>
  <c r="Q55" i="14"/>
  <c r="P55" i="14"/>
  <c r="E55" i="14"/>
  <c r="V53" i="14"/>
  <c r="S53" i="14"/>
  <c r="O53" i="14"/>
  <c r="N53" i="14"/>
  <c r="M53" i="14"/>
  <c r="L53" i="14"/>
  <c r="K53" i="14"/>
  <c r="J53" i="14"/>
  <c r="I53" i="14"/>
  <c r="H53" i="14"/>
  <c r="G53" i="14"/>
  <c r="F53" i="14"/>
  <c r="C53" i="14"/>
  <c r="B53" i="14"/>
  <c r="E53" i="14" s="1"/>
  <c r="S52" i="14"/>
  <c r="R52" i="14"/>
  <c r="Q52" i="14"/>
  <c r="P52" i="14"/>
  <c r="E52" i="14"/>
  <c r="U52" i="14" s="1"/>
  <c r="S51" i="14"/>
  <c r="R51" i="14"/>
  <c r="Q51" i="14"/>
  <c r="P51" i="14"/>
  <c r="T51" i="14" s="1"/>
  <c r="E51" i="14"/>
  <c r="U51" i="14" s="1"/>
  <c r="S50" i="14"/>
  <c r="R50" i="14"/>
  <c r="Q50" i="14"/>
  <c r="P50" i="14"/>
  <c r="E50" i="14"/>
  <c r="U49" i="14"/>
  <c r="T49" i="14"/>
  <c r="S49" i="14"/>
  <c r="R49" i="14"/>
  <c r="Q49" i="14"/>
  <c r="P49" i="14"/>
  <c r="E49" i="14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S46" i="14"/>
  <c r="R46" i="14"/>
  <c r="Q46" i="14"/>
  <c r="P46" i="14"/>
  <c r="E46" i="14"/>
  <c r="U45" i="14"/>
  <c r="S45" i="14"/>
  <c r="R45" i="14"/>
  <c r="Q45" i="14"/>
  <c r="P45" i="14"/>
  <c r="E45" i="14"/>
  <c r="T45" i="14" s="1"/>
  <c r="S44" i="14"/>
  <c r="R44" i="14"/>
  <c r="Q44" i="14"/>
  <c r="P44" i="14"/>
  <c r="E44" i="14"/>
  <c r="T44" i="14" s="1"/>
  <c r="U43" i="14"/>
  <c r="S43" i="14"/>
  <c r="R43" i="14"/>
  <c r="Q43" i="14"/>
  <c r="P43" i="14"/>
  <c r="E43" i="14"/>
  <c r="S42" i="14"/>
  <c r="R42" i="14"/>
  <c r="Q42" i="14"/>
  <c r="P42" i="14"/>
  <c r="E42" i="14"/>
  <c r="V40" i="14"/>
  <c r="O40" i="14"/>
  <c r="N40" i="14"/>
  <c r="M40" i="14"/>
  <c r="L40" i="14"/>
  <c r="K40" i="14"/>
  <c r="S40" i="14" s="1"/>
  <c r="J40" i="14"/>
  <c r="I40" i="14"/>
  <c r="Q40" i="14" s="1"/>
  <c r="H40" i="14"/>
  <c r="P40" i="14" s="1"/>
  <c r="G40" i="14"/>
  <c r="F40" i="14"/>
  <c r="C40" i="14"/>
  <c r="B40" i="14"/>
  <c r="S39" i="14"/>
  <c r="R39" i="14"/>
  <c r="Q39" i="14"/>
  <c r="P39" i="14"/>
  <c r="E39" i="14"/>
  <c r="U39" i="14" s="1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P35" i="14"/>
  <c r="E35" i="14"/>
  <c r="V33" i="14"/>
  <c r="O33" i="14"/>
  <c r="N33" i="14"/>
  <c r="M33" i="14"/>
  <c r="L33" i="14"/>
  <c r="K33" i="14"/>
  <c r="S33" i="14" s="1"/>
  <c r="J33" i="14"/>
  <c r="I33" i="14"/>
  <c r="H33" i="14"/>
  <c r="G33" i="14"/>
  <c r="F33" i="14"/>
  <c r="E33" i="14"/>
  <c r="C33" i="14"/>
  <c r="B33" i="14"/>
  <c r="S32" i="14"/>
  <c r="R32" i="14"/>
  <c r="Q32" i="14"/>
  <c r="P32" i="14"/>
  <c r="E32" i="14"/>
  <c r="T32" i="14" s="1"/>
  <c r="V30" i="14"/>
  <c r="O30" i="14"/>
  <c r="N30" i="14"/>
  <c r="M30" i="14"/>
  <c r="L30" i="14"/>
  <c r="K30" i="14"/>
  <c r="S30" i="14" s="1"/>
  <c r="J30" i="14"/>
  <c r="R30" i="14" s="1"/>
  <c r="I30" i="14"/>
  <c r="Q30" i="14" s="1"/>
  <c r="H30" i="14"/>
  <c r="P30" i="14" s="1"/>
  <c r="G30" i="14"/>
  <c r="F30" i="14"/>
  <c r="C30" i="14"/>
  <c r="E30" i="14" s="1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S27" i="14"/>
  <c r="R27" i="14"/>
  <c r="Q27" i="14"/>
  <c r="P27" i="14"/>
  <c r="E27" i="14"/>
  <c r="S26" i="14"/>
  <c r="R26" i="14"/>
  <c r="Q26" i="14"/>
  <c r="P26" i="14"/>
  <c r="E26" i="14"/>
  <c r="V24" i="14"/>
  <c r="O24" i="14"/>
  <c r="N24" i="14"/>
  <c r="M24" i="14"/>
  <c r="L24" i="14"/>
  <c r="K24" i="14"/>
  <c r="S24" i="14" s="1"/>
  <c r="J24" i="14"/>
  <c r="R24" i="14" s="1"/>
  <c r="I24" i="14"/>
  <c r="H24" i="14"/>
  <c r="G24" i="14"/>
  <c r="F24" i="14"/>
  <c r="E24" i="14"/>
  <c r="C24" i="14"/>
  <c r="B24" i="14"/>
  <c r="S23" i="14"/>
  <c r="R23" i="14"/>
  <c r="Q23" i="14"/>
  <c r="P23" i="14"/>
  <c r="E23" i="14"/>
  <c r="S22" i="14"/>
  <c r="R22" i="14"/>
  <c r="Q22" i="14"/>
  <c r="P22" i="14"/>
  <c r="E22" i="14"/>
  <c r="S21" i="14"/>
  <c r="R21" i="14"/>
  <c r="Q21" i="14"/>
  <c r="P21" i="14"/>
  <c r="E21" i="14"/>
  <c r="T21" i="14" s="1"/>
  <c r="U20" i="14"/>
  <c r="S20" i="14"/>
  <c r="R20" i="14"/>
  <c r="Q20" i="14"/>
  <c r="P20" i="14"/>
  <c r="E20" i="14"/>
  <c r="U19" i="14"/>
  <c r="T19" i="14"/>
  <c r="S19" i="14"/>
  <c r="R19" i="14"/>
  <c r="Q19" i="14"/>
  <c r="P19" i="14"/>
  <c r="E19" i="14"/>
  <c r="T18" i="14"/>
  <c r="S18" i="14"/>
  <c r="R18" i="14"/>
  <c r="Q18" i="14"/>
  <c r="P18" i="14"/>
  <c r="E18" i="14"/>
  <c r="U18" i="14" s="1"/>
  <c r="S17" i="14"/>
  <c r="R17" i="14"/>
  <c r="Q17" i="14"/>
  <c r="P17" i="14"/>
  <c r="E17" i="14"/>
  <c r="U17" i="14" s="1"/>
  <c r="V15" i="14"/>
  <c r="O15" i="14"/>
  <c r="N15" i="14"/>
  <c r="M15" i="14"/>
  <c r="L15" i="14"/>
  <c r="K15" i="14"/>
  <c r="S15" i="14" s="1"/>
  <c r="J15" i="14"/>
  <c r="I15" i="14"/>
  <c r="H15" i="14"/>
  <c r="G15" i="14"/>
  <c r="F15" i="14"/>
  <c r="C15" i="14"/>
  <c r="B15" i="14"/>
  <c r="S14" i="14"/>
  <c r="R14" i="14"/>
  <c r="Q14" i="14"/>
  <c r="P14" i="14"/>
  <c r="E14" i="14"/>
  <c r="U13" i="14"/>
  <c r="T13" i="14"/>
  <c r="S13" i="14"/>
  <c r="R13" i="14"/>
  <c r="Q13" i="14"/>
  <c r="P13" i="14"/>
  <c r="E13" i="14"/>
  <c r="T12" i="14"/>
  <c r="S12" i="14"/>
  <c r="R12" i="14"/>
  <c r="Q12" i="14"/>
  <c r="P12" i="14"/>
  <c r="E12" i="14"/>
  <c r="U12" i="14" s="1"/>
  <c r="S11" i="14"/>
  <c r="R11" i="14"/>
  <c r="Q11" i="14"/>
  <c r="P11" i="14"/>
  <c r="E11" i="14"/>
  <c r="S10" i="14"/>
  <c r="R10" i="14"/>
  <c r="Q10" i="14"/>
  <c r="P10" i="14"/>
  <c r="E10" i="14"/>
  <c r="S9" i="14"/>
  <c r="R9" i="14"/>
  <c r="Q9" i="14"/>
  <c r="P9" i="14"/>
  <c r="E9" i="14"/>
  <c r="U9" i="14" s="1"/>
  <c r="S94" i="13"/>
  <c r="R94" i="13"/>
  <c r="Q94" i="13"/>
  <c r="P94" i="13"/>
  <c r="E94" i="13"/>
  <c r="U94" i="13" s="1"/>
  <c r="S93" i="13"/>
  <c r="R93" i="13"/>
  <c r="Q93" i="13"/>
  <c r="P93" i="13"/>
  <c r="E93" i="13"/>
  <c r="U92" i="13"/>
  <c r="T92" i="13"/>
  <c r="S92" i="13"/>
  <c r="R92" i="13"/>
  <c r="Q92" i="13"/>
  <c r="P92" i="13"/>
  <c r="E92" i="13"/>
  <c r="U91" i="13"/>
  <c r="T91" i="13"/>
  <c r="S91" i="13"/>
  <c r="R91" i="13"/>
  <c r="Q91" i="13"/>
  <c r="P91" i="13"/>
  <c r="E91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U88" i="13" s="1"/>
  <c r="S87" i="13"/>
  <c r="R87" i="13"/>
  <c r="Q87" i="13"/>
  <c r="P87" i="13"/>
  <c r="E87" i="13"/>
  <c r="U87" i="13" s="1"/>
  <c r="V73" i="13"/>
  <c r="O73" i="13"/>
  <c r="N73" i="13"/>
  <c r="M73" i="13"/>
  <c r="L73" i="13"/>
  <c r="K73" i="13"/>
  <c r="J73" i="13"/>
  <c r="I73" i="13"/>
  <c r="H73" i="13"/>
  <c r="G73" i="13"/>
  <c r="F73" i="13"/>
  <c r="C73" i="13"/>
  <c r="B73" i="13"/>
  <c r="V72" i="13"/>
  <c r="O72" i="13"/>
  <c r="N72" i="13"/>
  <c r="M72" i="13"/>
  <c r="L72" i="13"/>
  <c r="K72" i="13"/>
  <c r="J72" i="13"/>
  <c r="R72" i="13" s="1"/>
  <c r="I72" i="13"/>
  <c r="Q72" i="13" s="1"/>
  <c r="H72" i="13"/>
  <c r="G72" i="13"/>
  <c r="F72" i="13"/>
  <c r="C72" i="13"/>
  <c r="B72" i="13"/>
  <c r="E72" i="13" s="1"/>
  <c r="V71" i="13"/>
  <c r="O71" i="13"/>
  <c r="N71" i="13"/>
  <c r="M71" i="13"/>
  <c r="L71" i="13"/>
  <c r="K71" i="13"/>
  <c r="S71" i="13" s="1"/>
  <c r="J71" i="13"/>
  <c r="I71" i="13"/>
  <c r="H71" i="13"/>
  <c r="P71" i="13" s="1"/>
  <c r="G71" i="13"/>
  <c r="F71" i="13"/>
  <c r="C71" i="13"/>
  <c r="B71" i="13"/>
  <c r="E71" i="13" s="1"/>
  <c r="S70" i="13"/>
  <c r="R70" i="13"/>
  <c r="Q70" i="13"/>
  <c r="P70" i="13"/>
  <c r="E70" i="13"/>
  <c r="U70" i="13" s="1"/>
  <c r="S69" i="13"/>
  <c r="R69" i="13"/>
  <c r="Q69" i="13"/>
  <c r="P69" i="13"/>
  <c r="E69" i="13"/>
  <c r="U69" i="13" s="1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C66" i="13"/>
  <c r="B66" i="13"/>
  <c r="E66" i="13" s="1"/>
  <c r="T65" i="13"/>
  <c r="S65" i="13"/>
  <c r="R65" i="13"/>
  <c r="Q65" i="13"/>
  <c r="P65" i="13"/>
  <c r="E65" i="13"/>
  <c r="U65" i="13" s="1"/>
  <c r="S64" i="13"/>
  <c r="R64" i="13"/>
  <c r="Q64" i="13"/>
  <c r="P64" i="13"/>
  <c r="E64" i="13"/>
  <c r="S63" i="13"/>
  <c r="R63" i="13"/>
  <c r="Q63" i="13"/>
  <c r="P63" i="13"/>
  <c r="E63" i="13"/>
  <c r="U63" i="13" s="1"/>
  <c r="S62" i="13"/>
  <c r="R62" i="13"/>
  <c r="Q62" i="13"/>
  <c r="P62" i="13"/>
  <c r="E62" i="13"/>
  <c r="T62" i="13" s="1"/>
  <c r="U61" i="13"/>
  <c r="T61" i="13"/>
  <c r="S61" i="13"/>
  <c r="R61" i="13"/>
  <c r="Q61" i="13"/>
  <c r="P61" i="13"/>
  <c r="E61" i="13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E59" i="13" s="1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S56" i="13"/>
  <c r="R56" i="13"/>
  <c r="Q56" i="13"/>
  <c r="P56" i="13"/>
  <c r="E56" i="13"/>
  <c r="S55" i="13"/>
  <c r="R55" i="13"/>
  <c r="Q55" i="13"/>
  <c r="P55" i="13"/>
  <c r="E55" i="13"/>
  <c r="U55" i="13" s="1"/>
  <c r="V53" i="13"/>
  <c r="O53" i="13"/>
  <c r="N53" i="13"/>
  <c r="M53" i="13"/>
  <c r="L53" i="13"/>
  <c r="K53" i="13"/>
  <c r="J53" i="13"/>
  <c r="I53" i="13"/>
  <c r="H53" i="13"/>
  <c r="G53" i="13"/>
  <c r="F53" i="13"/>
  <c r="C53" i="13"/>
  <c r="B53" i="13"/>
  <c r="E53" i="13" s="1"/>
  <c r="S52" i="13"/>
  <c r="R52" i="13"/>
  <c r="Q52" i="13"/>
  <c r="P52" i="13"/>
  <c r="E52" i="13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T49" i="13"/>
  <c r="S49" i="13"/>
  <c r="R49" i="13"/>
  <c r="Q49" i="13"/>
  <c r="P49" i="13"/>
  <c r="E49" i="13"/>
  <c r="U49" i="13" s="1"/>
  <c r="S48" i="13"/>
  <c r="R48" i="13"/>
  <c r="Q48" i="13"/>
  <c r="P48" i="13"/>
  <c r="E48" i="13"/>
  <c r="S47" i="13"/>
  <c r="R47" i="13"/>
  <c r="Q47" i="13"/>
  <c r="P47" i="13"/>
  <c r="E47" i="13"/>
  <c r="U47" i="13" s="1"/>
  <c r="U46" i="13"/>
  <c r="S46" i="13"/>
  <c r="R46" i="13"/>
  <c r="Q46" i="13"/>
  <c r="P46" i="13"/>
  <c r="E46" i="13"/>
  <c r="T46" i="13" s="1"/>
  <c r="S45" i="13"/>
  <c r="R45" i="13"/>
  <c r="Q45" i="13"/>
  <c r="P45" i="13"/>
  <c r="E45" i="13"/>
  <c r="U45" i="13" s="1"/>
  <c r="S44" i="13"/>
  <c r="R44" i="13"/>
  <c r="Q44" i="13"/>
  <c r="P44" i="13"/>
  <c r="E44" i="13"/>
  <c r="S43" i="13"/>
  <c r="R43" i="13"/>
  <c r="Q43" i="13"/>
  <c r="P43" i="13"/>
  <c r="E43" i="13"/>
  <c r="U43" i="13" s="1"/>
  <c r="S42" i="13"/>
  <c r="R42" i="13"/>
  <c r="Q42" i="13"/>
  <c r="P42" i="13"/>
  <c r="E42" i="13"/>
  <c r="U42" i="13" s="1"/>
  <c r="V40" i="13"/>
  <c r="O40" i="13"/>
  <c r="N40" i="13"/>
  <c r="M40" i="13"/>
  <c r="L40" i="13"/>
  <c r="K40" i="13"/>
  <c r="S40" i="13" s="1"/>
  <c r="J40" i="13"/>
  <c r="R40" i="13" s="1"/>
  <c r="I40" i="13"/>
  <c r="H40" i="13"/>
  <c r="G40" i="13"/>
  <c r="F40" i="13"/>
  <c r="C40" i="13"/>
  <c r="B40" i="13"/>
  <c r="E40" i="13" s="1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T37" i="13"/>
  <c r="S37" i="13"/>
  <c r="R37" i="13"/>
  <c r="Q37" i="13"/>
  <c r="P37" i="13"/>
  <c r="E37" i="13"/>
  <c r="U37" i="13" s="1"/>
  <c r="U36" i="13"/>
  <c r="S36" i="13"/>
  <c r="R36" i="13"/>
  <c r="Q36" i="13"/>
  <c r="P36" i="13"/>
  <c r="T36" i="13" s="1"/>
  <c r="E36" i="13"/>
  <c r="T35" i="13"/>
  <c r="S35" i="13"/>
  <c r="R35" i="13"/>
  <c r="Q35" i="13"/>
  <c r="P35" i="13"/>
  <c r="E35" i="13"/>
  <c r="V33" i="13"/>
  <c r="O33" i="13"/>
  <c r="N33" i="13"/>
  <c r="M33" i="13"/>
  <c r="L33" i="13"/>
  <c r="K33" i="13"/>
  <c r="J33" i="13"/>
  <c r="I33" i="13"/>
  <c r="H33" i="13"/>
  <c r="G33" i="13"/>
  <c r="F33" i="13"/>
  <c r="C33" i="13"/>
  <c r="E33" i="13" s="1"/>
  <c r="B33" i="13"/>
  <c r="U32" i="13"/>
  <c r="S32" i="13"/>
  <c r="R32" i="13"/>
  <c r="Q32" i="13"/>
  <c r="P32" i="13"/>
  <c r="T32" i="13" s="1"/>
  <c r="E32" i="13"/>
  <c r="V30" i="13"/>
  <c r="O30" i="13"/>
  <c r="N30" i="13"/>
  <c r="M30" i="13"/>
  <c r="L30" i="13"/>
  <c r="K30" i="13"/>
  <c r="S30" i="13" s="1"/>
  <c r="J30" i="13"/>
  <c r="R30" i="13" s="1"/>
  <c r="I30" i="13"/>
  <c r="Q30" i="13" s="1"/>
  <c r="H30" i="13"/>
  <c r="G30" i="13"/>
  <c r="F30" i="13"/>
  <c r="C30" i="13"/>
  <c r="B30" i="13"/>
  <c r="E30" i="13" s="1"/>
  <c r="T29" i="13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S26" i="13"/>
  <c r="R26" i="13"/>
  <c r="Q26" i="13"/>
  <c r="P26" i="13"/>
  <c r="E26" i="13"/>
  <c r="V24" i="13"/>
  <c r="O24" i="13"/>
  <c r="N24" i="13"/>
  <c r="M24" i="13"/>
  <c r="L24" i="13"/>
  <c r="K24" i="13"/>
  <c r="S24" i="13" s="1"/>
  <c r="J24" i="13"/>
  <c r="I24" i="13"/>
  <c r="Q24" i="13" s="1"/>
  <c r="H24" i="13"/>
  <c r="P24" i="13" s="1"/>
  <c r="G24" i="13"/>
  <c r="F24" i="13"/>
  <c r="C24" i="13"/>
  <c r="B24" i="13"/>
  <c r="T23" i="13"/>
  <c r="S23" i="13"/>
  <c r="R23" i="13"/>
  <c r="Q23" i="13"/>
  <c r="P23" i="13"/>
  <c r="E23" i="13"/>
  <c r="U23" i="13" s="1"/>
  <c r="U22" i="13"/>
  <c r="S22" i="13"/>
  <c r="R22" i="13"/>
  <c r="Q22" i="13"/>
  <c r="P22" i="13"/>
  <c r="E22" i="13"/>
  <c r="T22" i="13" s="1"/>
  <c r="S21" i="13"/>
  <c r="R21" i="13"/>
  <c r="Q21" i="13"/>
  <c r="P21" i="13"/>
  <c r="E21" i="13"/>
  <c r="S20" i="13"/>
  <c r="R20" i="13"/>
  <c r="Q20" i="13"/>
  <c r="P20" i="13"/>
  <c r="E20" i="13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U17" i="13"/>
  <c r="T17" i="13"/>
  <c r="S17" i="13"/>
  <c r="R17" i="13"/>
  <c r="Q17" i="13"/>
  <c r="P17" i="13"/>
  <c r="E17" i="13"/>
  <c r="V15" i="13"/>
  <c r="O15" i="13"/>
  <c r="N15" i="13"/>
  <c r="M15" i="13"/>
  <c r="L15" i="13"/>
  <c r="K15" i="13"/>
  <c r="S15" i="13" s="1"/>
  <c r="J15" i="13"/>
  <c r="R15" i="13" s="1"/>
  <c r="I15" i="13"/>
  <c r="H15" i="13"/>
  <c r="P15" i="13" s="1"/>
  <c r="G15" i="13"/>
  <c r="F15" i="13"/>
  <c r="C15" i="13"/>
  <c r="B15" i="13"/>
  <c r="E15" i="13" s="1"/>
  <c r="S14" i="13"/>
  <c r="R14" i="13"/>
  <c r="Q14" i="13"/>
  <c r="P14" i="13"/>
  <c r="E14" i="13"/>
  <c r="U14" i="13" s="1"/>
  <c r="S13" i="13"/>
  <c r="R13" i="13"/>
  <c r="Q13" i="13"/>
  <c r="P13" i="13"/>
  <c r="E13" i="13"/>
  <c r="U12" i="13"/>
  <c r="T12" i="13"/>
  <c r="S12" i="13"/>
  <c r="R12" i="13"/>
  <c r="Q12" i="13"/>
  <c r="P12" i="13"/>
  <c r="E12" i="13"/>
  <c r="T11" i="13"/>
  <c r="S11" i="13"/>
  <c r="R11" i="13"/>
  <c r="Q11" i="13"/>
  <c r="P11" i="13"/>
  <c r="E11" i="13"/>
  <c r="U11" i="13" s="1"/>
  <c r="U10" i="13"/>
  <c r="S10" i="13"/>
  <c r="R10" i="13"/>
  <c r="Q10" i="13"/>
  <c r="P10" i="13"/>
  <c r="E10" i="13"/>
  <c r="S9" i="13"/>
  <c r="R9" i="13"/>
  <c r="Q9" i="13"/>
  <c r="P9" i="13"/>
  <c r="E9" i="13"/>
  <c r="U9" i="13" s="1"/>
  <c r="S94" i="12"/>
  <c r="R94" i="12"/>
  <c r="Q94" i="12"/>
  <c r="P94" i="12"/>
  <c r="E94" i="12"/>
  <c r="S93" i="12"/>
  <c r="R93" i="12"/>
  <c r="Q93" i="12"/>
  <c r="P93" i="12"/>
  <c r="E93" i="12"/>
  <c r="U93" i="12" s="1"/>
  <c r="S92" i="12"/>
  <c r="R92" i="12"/>
  <c r="Q92" i="12"/>
  <c r="P92" i="12"/>
  <c r="E92" i="12"/>
  <c r="U92" i="12" s="1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S89" i="12"/>
  <c r="R89" i="12"/>
  <c r="Q89" i="12"/>
  <c r="P89" i="12"/>
  <c r="E89" i="12"/>
  <c r="U89" i="12" s="1"/>
  <c r="S88" i="12"/>
  <c r="R88" i="12"/>
  <c r="Q88" i="12"/>
  <c r="P88" i="12"/>
  <c r="E88" i="12"/>
  <c r="T88" i="12" s="1"/>
  <c r="U87" i="12"/>
  <c r="T87" i="12"/>
  <c r="S87" i="12"/>
  <c r="R87" i="12"/>
  <c r="Q87" i="12"/>
  <c r="P87" i="12"/>
  <c r="E87" i="12"/>
  <c r="V73" i="12"/>
  <c r="O73" i="12"/>
  <c r="N73" i="12"/>
  <c r="M73" i="12"/>
  <c r="L73" i="12"/>
  <c r="K73" i="12"/>
  <c r="S73" i="12" s="1"/>
  <c r="J73" i="12"/>
  <c r="I73" i="12"/>
  <c r="H73" i="12"/>
  <c r="G73" i="12"/>
  <c r="F73" i="12"/>
  <c r="C73" i="12"/>
  <c r="B73" i="12"/>
  <c r="V72" i="12"/>
  <c r="O72" i="12"/>
  <c r="N72" i="12"/>
  <c r="M72" i="12"/>
  <c r="L72" i="12"/>
  <c r="K72" i="12"/>
  <c r="S72" i="12" s="1"/>
  <c r="J72" i="12"/>
  <c r="R72" i="12" s="1"/>
  <c r="I72" i="12"/>
  <c r="Q72" i="12" s="1"/>
  <c r="H72" i="12"/>
  <c r="G72" i="12"/>
  <c r="F72" i="12"/>
  <c r="C72" i="12"/>
  <c r="B72" i="12"/>
  <c r="E72" i="12" s="1"/>
  <c r="V71" i="12"/>
  <c r="O71" i="12"/>
  <c r="N71" i="12"/>
  <c r="M71" i="12"/>
  <c r="L71" i="12"/>
  <c r="K71" i="12"/>
  <c r="S71" i="12" s="1"/>
  <c r="J71" i="12"/>
  <c r="R71" i="12" s="1"/>
  <c r="I71" i="12"/>
  <c r="H71" i="12"/>
  <c r="G71" i="12"/>
  <c r="F71" i="12"/>
  <c r="C71" i="12"/>
  <c r="B71" i="12"/>
  <c r="S70" i="12"/>
  <c r="R70" i="12"/>
  <c r="Q70" i="12"/>
  <c r="P70" i="12"/>
  <c r="E70" i="12"/>
  <c r="U70" i="12" s="1"/>
  <c r="T69" i="12"/>
  <c r="S69" i="12"/>
  <c r="R69" i="12"/>
  <c r="Q69" i="12"/>
  <c r="P69" i="12"/>
  <c r="E69" i="12"/>
  <c r="U69" i="12" s="1"/>
  <c r="V67" i="12"/>
  <c r="O67" i="12"/>
  <c r="N67" i="12"/>
  <c r="M67" i="12"/>
  <c r="L67" i="12"/>
  <c r="K67" i="12"/>
  <c r="S67" i="12" s="1"/>
  <c r="J67" i="12"/>
  <c r="I67" i="12"/>
  <c r="H67" i="12"/>
  <c r="G67" i="12"/>
  <c r="F67" i="12"/>
  <c r="C67" i="12"/>
  <c r="B67" i="12"/>
  <c r="E67" i="12" s="1"/>
  <c r="V66" i="12"/>
  <c r="O66" i="12"/>
  <c r="N66" i="12"/>
  <c r="M66" i="12"/>
  <c r="L66" i="12"/>
  <c r="K66" i="12"/>
  <c r="S66" i="12" s="1"/>
  <c r="J66" i="12"/>
  <c r="R66" i="12" s="1"/>
  <c r="I66" i="12"/>
  <c r="H66" i="12"/>
  <c r="P66" i="12" s="1"/>
  <c r="G66" i="12"/>
  <c r="F66" i="12"/>
  <c r="E66" i="12"/>
  <c r="C66" i="12"/>
  <c r="B66" i="12"/>
  <c r="S65" i="12"/>
  <c r="R65" i="12"/>
  <c r="Q65" i="12"/>
  <c r="P65" i="12"/>
  <c r="E65" i="12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T62" i="12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U58" i="12"/>
  <c r="S58" i="12"/>
  <c r="R58" i="12"/>
  <c r="Q58" i="12"/>
  <c r="P58" i="12"/>
  <c r="E58" i="12"/>
  <c r="T58" i="12" s="1"/>
  <c r="U57" i="12"/>
  <c r="T57" i="12"/>
  <c r="S57" i="12"/>
  <c r="R57" i="12"/>
  <c r="Q57" i="12"/>
  <c r="P57" i="12"/>
  <c r="E57" i="12"/>
  <c r="T56" i="12"/>
  <c r="S56" i="12"/>
  <c r="R56" i="12"/>
  <c r="Q56" i="12"/>
  <c r="P56" i="12"/>
  <c r="E56" i="12"/>
  <c r="U56" i="12" s="1"/>
  <c r="U55" i="12"/>
  <c r="S55" i="12"/>
  <c r="R55" i="12"/>
  <c r="Q55" i="12"/>
  <c r="P55" i="12"/>
  <c r="E55" i="12"/>
  <c r="T55" i="12" s="1"/>
  <c r="V53" i="12"/>
  <c r="O53" i="12"/>
  <c r="N53" i="12"/>
  <c r="M53" i="12"/>
  <c r="L53" i="12"/>
  <c r="K53" i="12"/>
  <c r="S53" i="12" s="1"/>
  <c r="J53" i="12"/>
  <c r="I53" i="12"/>
  <c r="H53" i="12"/>
  <c r="G53" i="12"/>
  <c r="F53" i="12"/>
  <c r="C53" i="12"/>
  <c r="B53" i="12"/>
  <c r="E53" i="12" s="1"/>
  <c r="S52" i="12"/>
  <c r="R52" i="12"/>
  <c r="Q52" i="12"/>
  <c r="P52" i="12"/>
  <c r="E52" i="12"/>
  <c r="U52" i="12" s="1"/>
  <c r="S51" i="12"/>
  <c r="R51" i="12"/>
  <c r="Q51" i="12"/>
  <c r="P51" i="12"/>
  <c r="E51" i="12"/>
  <c r="U50" i="12"/>
  <c r="T50" i="12"/>
  <c r="S50" i="12"/>
  <c r="R50" i="12"/>
  <c r="Q50" i="12"/>
  <c r="P50" i="12"/>
  <c r="E50" i="12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U46" i="12"/>
  <c r="S46" i="12"/>
  <c r="R46" i="12"/>
  <c r="Q46" i="12"/>
  <c r="P46" i="12"/>
  <c r="E46" i="12"/>
  <c r="T46" i="12" s="1"/>
  <c r="T45" i="12"/>
  <c r="S45" i="12"/>
  <c r="R45" i="12"/>
  <c r="Q45" i="12"/>
  <c r="P45" i="12"/>
  <c r="E45" i="12"/>
  <c r="U45" i="12" s="1"/>
  <c r="T44" i="12"/>
  <c r="S44" i="12"/>
  <c r="R44" i="12"/>
  <c r="Q44" i="12"/>
  <c r="P44" i="12"/>
  <c r="E44" i="12"/>
  <c r="U44" i="12" s="1"/>
  <c r="U43" i="12"/>
  <c r="S43" i="12"/>
  <c r="R43" i="12"/>
  <c r="Q43" i="12"/>
  <c r="P43" i="12"/>
  <c r="E43" i="12"/>
  <c r="S42" i="12"/>
  <c r="R42" i="12"/>
  <c r="Q42" i="12"/>
  <c r="P42" i="12"/>
  <c r="E42" i="12"/>
  <c r="V40" i="12"/>
  <c r="O40" i="12"/>
  <c r="N40" i="12"/>
  <c r="M40" i="12"/>
  <c r="L40" i="12"/>
  <c r="K40" i="12"/>
  <c r="S40" i="12" s="1"/>
  <c r="J40" i="12"/>
  <c r="I40" i="12"/>
  <c r="Q40" i="12" s="1"/>
  <c r="H40" i="12"/>
  <c r="G40" i="12"/>
  <c r="F40" i="12"/>
  <c r="C40" i="12"/>
  <c r="B40" i="12"/>
  <c r="U39" i="12"/>
  <c r="S39" i="12"/>
  <c r="R39" i="12"/>
  <c r="Q39" i="12"/>
  <c r="P39" i="12"/>
  <c r="E39" i="12"/>
  <c r="T39" i="12" s="1"/>
  <c r="S38" i="12"/>
  <c r="R38" i="12"/>
  <c r="Q38" i="12"/>
  <c r="P38" i="12"/>
  <c r="E38" i="12"/>
  <c r="S37" i="12"/>
  <c r="R37" i="12"/>
  <c r="Q37" i="12"/>
  <c r="P37" i="12"/>
  <c r="E37" i="12"/>
  <c r="S36" i="12"/>
  <c r="R36" i="12"/>
  <c r="Q36" i="12"/>
  <c r="P36" i="12"/>
  <c r="E36" i="12"/>
  <c r="U36" i="12" s="1"/>
  <c r="S35" i="12"/>
  <c r="R35" i="12"/>
  <c r="Q35" i="12"/>
  <c r="P35" i="12"/>
  <c r="E35" i="12"/>
  <c r="V33" i="12"/>
  <c r="O33" i="12"/>
  <c r="N33" i="12"/>
  <c r="M33" i="12"/>
  <c r="L33" i="12"/>
  <c r="K33" i="12"/>
  <c r="S33" i="12" s="1"/>
  <c r="J33" i="12"/>
  <c r="R33" i="12" s="1"/>
  <c r="I33" i="12"/>
  <c r="H33" i="12"/>
  <c r="G33" i="12"/>
  <c r="F33" i="12"/>
  <c r="C33" i="12"/>
  <c r="B33" i="12"/>
  <c r="E33" i="12" s="1"/>
  <c r="S32" i="12"/>
  <c r="R32" i="12"/>
  <c r="Q32" i="12"/>
  <c r="P32" i="12"/>
  <c r="E32" i="12"/>
  <c r="U32" i="12" s="1"/>
  <c r="V30" i="12"/>
  <c r="O30" i="12"/>
  <c r="N30" i="12"/>
  <c r="M30" i="12"/>
  <c r="L30" i="12"/>
  <c r="K30" i="12"/>
  <c r="S30" i="12" s="1"/>
  <c r="J30" i="12"/>
  <c r="R30" i="12" s="1"/>
  <c r="I30" i="12"/>
  <c r="Q30" i="12" s="1"/>
  <c r="H30" i="12"/>
  <c r="G30" i="12"/>
  <c r="F30" i="12"/>
  <c r="C30" i="12"/>
  <c r="E30" i="12" s="1"/>
  <c r="B30" i="12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V24" i="12"/>
  <c r="O24" i="12"/>
  <c r="N24" i="12"/>
  <c r="M24" i="12"/>
  <c r="L24" i="12"/>
  <c r="K24" i="12"/>
  <c r="S24" i="12" s="1"/>
  <c r="J24" i="12"/>
  <c r="R24" i="12" s="1"/>
  <c r="I24" i="12"/>
  <c r="H24" i="12"/>
  <c r="G24" i="12"/>
  <c r="F24" i="12"/>
  <c r="C24" i="12"/>
  <c r="B24" i="12"/>
  <c r="S23" i="12"/>
  <c r="R23" i="12"/>
  <c r="Q23" i="12"/>
  <c r="P23" i="12"/>
  <c r="E23" i="12"/>
  <c r="U23" i="12" s="1"/>
  <c r="U22" i="12"/>
  <c r="T22" i="12"/>
  <c r="S22" i="12"/>
  <c r="R22" i="12"/>
  <c r="Q22" i="12"/>
  <c r="P22" i="12"/>
  <c r="E22" i="12"/>
  <c r="S21" i="12"/>
  <c r="R21" i="12"/>
  <c r="Q21" i="12"/>
  <c r="P21" i="12"/>
  <c r="E21" i="12"/>
  <c r="U21" i="12" s="1"/>
  <c r="S20" i="12"/>
  <c r="R20" i="12"/>
  <c r="Q20" i="12"/>
  <c r="P20" i="12"/>
  <c r="E20" i="12"/>
  <c r="S19" i="12"/>
  <c r="R19" i="12"/>
  <c r="Q19" i="12"/>
  <c r="P19" i="12"/>
  <c r="E19" i="12"/>
  <c r="T19" i="12" s="1"/>
  <c r="T18" i="12"/>
  <c r="S18" i="12"/>
  <c r="R18" i="12"/>
  <c r="Q18" i="12"/>
  <c r="P18" i="12"/>
  <c r="E18" i="12"/>
  <c r="U18" i="12" s="1"/>
  <c r="S17" i="12"/>
  <c r="R17" i="12"/>
  <c r="Q17" i="12"/>
  <c r="P17" i="12"/>
  <c r="T17" i="12" s="1"/>
  <c r="E17" i="12"/>
  <c r="V15" i="12"/>
  <c r="O15" i="12"/>
  <c r="N15" i="12"/>
  <c r="M15" i="12"/>
  <c r="L15" i="12"/>
  <c r="K15" i="12"/>
  <c r="S15" i="12" s="1"/>
  <c r="J15" i="12"/>
  <c r="I15" i="12"/>
  <c r="H15" i="12"/>
  <c r="G15" i="12"/>
  <c r="F15" i="12"/>
  <c r="C15" i="12"/>
  <c r="B15" i="12"/>
  <c r="S14" i="12"/>
  <c r="R14" i="12"/>
  <c r="Q14" i="12"/>
  <c r="P14" i="12"/>
  <c r="E14" i="12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S11" i="12"/>
  <c r="R11" i="12"/>
  <c r="Q11" i="12"/>
  <c r="P11" i="12"/>
  <c r="E11" i="12"/>
  <c r="S10" i="12"/>
  <c r="R10" i="12"/>
  <c r="Q10" i="12"/>
  <c r="P10" i="12"/>
  <c r="T10" i="12" s="1"/>
  <c r="E10" i="12"/>
  <c r="U9" i="12"/>
  <c r="S9" i="12"/>
  <c r="R9" i="12"/>
  <c r="Q9" i="12"/>
  <c r="P9" i="12"/>
  <c r="E9" i="12"/>
  <c r="T9" i="12" s="1"/>
  <c r="S94" i="11"/>
  <c r="R94" i="11"/>
  <c r="Q94" i="11"/>
  <c r="P94" i="11"/>
  <c r="E94" i="11"/>
  <c r="U94" i="11" s="1"/>
  <c r="S93" i="11"/>
  <c r="R93" i="11"/>
  <c r="Q93" i="11"/>
  <c r="P93" i="11"/>
  <c r="E93" i="11"/>
  <c r="U92" i="11"/>
  <c r="T92" i="11"/>
  <c r="S92" i="11"/>
  <c r="R92" i="11"/>
  <c r="Q92" i="11"/>
  <c r="P92" i="11"/>
  <c r="E92" i="11"/>
  <c r="T91" i="11"/>
  <c r="S91" i="11"/>
  <c r="R91" i="11"/>
  <c r="Q91" i="11"/>
  <c r="P91" i="11"/>
  <c r="E91" i="11"/>
  <c r="U91" i="11" s="1"/>
  <c r="S90" i="11"/>
  <c r="R90" i="11"/>
  <c r="Q90" i="11"/>
  <c r="P90" i="11"/>
  <c r="E90" i="11"/>
  <c r="U90" i="11" s="1"/>
  <c r="S89" i="11"/>
  <c r="R89" i="11"/>
  <c r="Q89" i="11"/>
  <c r="P89" i="11"/>
  <c r="E89" i="11"/>
  <c r="U88" i="11"/>
  <c r="S88" i="11"/>
  <c r="R88" i="11"/>
  <c r="Q88" i="11"/>
  <c r="P88" i="11"/>
  <c r="E88" i="11"/>
  <c r="T88" i="11" s="1"/>
  <c r="T87" i="11"/>
  <c r="S87" i="11"/>
  <c r="R87" i="11"/>
  <c r="Q87" i="11"/>
  <c r="P87" i="11"/>
  <c r="E87" i="11"/>
  <c r="U87" i="11" s="1"/>
  <c r="V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E73" i="11" s="1"/>
  <c r="V72" i="11"/>
  <c r="O72" i="11"/>
  <c r="N72" i="11"/>
  <c r="M72" i="11"/>
  <c r="L72" i="11"/>
  <c r="K72" i="11"/>
  <c r="S72" i="11" s="1"/>
  <c r="J72" i="11"/>
  <c r="R72" i="11" s="1"/>
  <c r="I72" i="11"/>
  <c r="H72" i="11"/>
  <c r="G72" i="11"/>
  <c r="F72" i="11"/>
  <c r="C72" i="11"/>
  <c r="B72" i="11"/>
  <c r="E72" i="11" s="1"/>
  <c r="V71" i="11"/>
  <c r="O71" i="11"/>
  <c r="N71" i="11"/>
  <c r="M71" i="11"/>
  <c r="L71" i="11"/>
  <c r="K71" i="11"/>
  <c r="S71" i="11" s="1"/>
  <c r="J71" i="11"/>
  <c r="R71" i="11" s="1"/>
  <c r="I71" i="11"/>
  <c r="Q71" i="11" s="1"/>
  <c r="H71" i="11"/>
  <c r="P71" i="11" s="1"/>
  <c r="G71" i="11"/>
  <c r="F71" i="11"/>
  <c r="C71" i="11"/>
  <c r="B71" i="11"/>
  <c r="E71" i="11" s="1"/>
  <c r="U70" i="11"/>
  <c r="T70" i="11"/>
  <c r="S70" i="11"/>
  <c r="R70" i="11"/>
  <c r="Q70" i="11"/>
  <c r="P70" i="11"/>
  <c r="E70" i="11"/>
  <c r="S69" i="11"/>
  <c r="R69" i="11"/>
  <c r="Q69" i="11"/>
  <c r="P69" i="11"/>
  <c r="T69" i="11" s="1"/>
  <c r="E69" i="11"/>
  <c r="V67" i="11"/>
  <c r="O67" i="11"/>
  <c r="N67" i="11"/>
  <c r="M67" i="11"/>
  <c r="L67" i="11"/>
  <c r="K67" i="11"/>
  <c r="S67" i="11" s="1"/>
  <c r="J67" i="11"/>
  <c r="I67" i="11"/>
  <c r="H67" i="11"/>
  <c r="G67" i="11"/>
  <c r="F67" i="11"/>
  <c r="C67" i="11"/>
  <c r="B67" i="11"/>
  <c r="E67" i="11" s="1"/>
  <c r="V66" i="11"/>
  <c r="Q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C66" i="11"/>
  <c r="B66" i="11"/>
  <c r="E66" i="11" s="1"/>
  <c r="S65" i="11"/>
  <c r="R65" i="11"/>
  <c r="Q65" i="11"/>
  <c r="P65" i="11"/>
  <c r="E65" i="11"/>
  <c r="U65" i="11" s="1"/>
  <c r="S64" i="11"/>
  <c r="R64" i="11"/>
  <c r="Q64" i="11"/>
  <c r="P64" i="11"/>
  <c r="E64" i="11"/>
  <c r="T64" i="11" s="1"/>
  <c r="T63" i="11"/>
  <c r="S63" i="11"/>
  <c r="R63" i="11"/>
  <c r="Q63" i="11"/>
  <c r="P63" i="11"/>
  <c r="E63" i="11"/>
  <c r="U63" i="11" s="1"/>
  <c r="T62" i="11"/>
  <c r="S62" i="11"/>
  <c r="R62" i="11"/>
  <c r="Q62" i="11"/>
  <c r="P62" i="11"/>
  <c r="E62" i="11"/>
  <c r="U62" i="11" s="1"/>
  <c r="S61" i="11"/>
  <c r="R61" i="11"/>
  <c r="Q61" i="11"/>
  <c r="P61" i="11"/>
  <c r="E61" i="11"/>
  <c r="U61" i="11" s="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E59" i="11" s="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S56" i="11"/>
  <c r="R56" i="11"/>
  <c r="Q56" i="11"/>
  <c r="P56" i="11"/>
  <c r="E56" i="11"/>
  <c r="T55" i="1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S53" i="11" s="1"/>
  <c r="J53" i="11"/>
  <c r="I53" i="11"/>
  <c r="H53" i="11"/>
  <c r="G53" i="11"/>
  <c r="F53" i="11"/>
  <c r="C53" i="11"/>
  <c r="B53" i="11"/>
  <c r="E53" i="11" s="1"/>
  <c r="S52" i="11"/>
  <c r="R52" i="11"/>
  <c r="Q52" i="11"/>
  <c r="P52" i="11"/>
  <c r="E52" i="11"/>
  <c r="S51" i="11"/>
  <c r="R51" i="11"/>
  <c r="Q51" i="11"/>
  <c r="P51" i="11"/>
  <c r="E51" i="11"/>
  <c r="U50" i="11"/>
  <c r="T50" i="11"/>
  <c r="S50" i="11"/>
  <c r="R50" i="11"/>
  <c r="Q50" i="11"/>
  <c r="P50" i="11"/>
  <c r="E50" i="11"/>
  <c r="T49" i="11"/>
  <c r="S49" i="11"/>
  <c r="R49" i="11"/>
  <c r="Q49" i="11"/>
  <c r="P49" i="11"/>
  <c r="E49" i="11"/>
  <c r="U49" i="11" s="1"/>
  <c r="U48" i="11"/>
  <c r="S48" i="11"/>
  <c r="R48" i="11"/>
  <c r="Q48" i="11"/>
  <c r="P48" i="11"/>
  <c r="E48" i="11"/>
  <c r="T48" i="11" s="1"/>
  <c r="U47" i="11"/>
  <c r="S47" i="11"/>
  <c r="R47" i="11"/>
  <c r="Q47" i="11"/>
  <c r="P47" i="11"/>
  <c r="E47" i="11"/>
  <c r="T47" i="11" s="1"/>
  <c r="T46" i="11"/>
  <c r="S46" i="11"/>
  <c r="R46" i="11"/>
  <c r="Q46" i="11"/>
  <c r="P46" i="11"/>
  <c r="E46" i="11"/>
  <c r="U46" i="11" s="1"/>
  <c r="S45" i="11"/>
  <c r="R45" i="11"/>
  <c r="Q45" i="11"/>
  <c r="P45" i="11"/>
  <c r="E45" i="11"/>
  <c r="U45" i="11" s="1"/>
  <c r="S44" i="11"/>
  <c r="R44" i="11"/>
  <c r="Q44" i="11"/>
  <c r="P44" i="11"/>
  <c r="E44" i="11"/>
  <c r="U43" i="11"/>
  <c r="S43" i="11"/>
  <c r="R43" i="11"/>
  <c r="Q43" i="11"/>
  <c r="P43" i="11"/>
  <c r="E43" i="11"/>
  <c r="T43" i="11" s="1"/>
  <c r="T42" i="11"/>
  <c r="S42" i="11"/>
  <c r="R42" i="11"/>
  <c r="Q42" i="11"/>
  <c r="P42" i="11"/>
  <c r="E42" i="11"/>
  <c r="U42" i="11" s="1"/>
  <c r="V40" i="11"/>
  <c r="O40" i="11"/>
  <c r="N40" i="11"/>
  <c r="M40" i="11"/>
  <c r="L40" i="11"/>
  <c r="K40" i="11"/>
  <c r="S40" i="11" s="1"/>
  <c r="J40" i="11"/>
  <c r="I40" i="11"/>
  <c r="H40" i="11"/>
  <c r="G40" i="11"/>
  <c r="F40" i="11"/>
  <c r="C40" i="11"/>
  <c r="B40" i="11"/>
  <c r="E40" i="11" s="1"/>
  <c r="U39" i="11"/>
  <c r="T39" i="11"/>
  <c r="S39" i="11"/>
  <c r="R39" i="11"/>
  <c r="Q39" i="11"/>
  <c r="P39" i="11"/>
  <c r="E39" i="11"/>
  <c r="U38" i="11"/>
  <c r="S38" i="11"/>
  <c r="R38" i="11"/>
  <c r="Q38" i="11"/>
  <c r="P38" i="11"/>
  <c r="T38" i="11" s="1"/>
  <c r="E38" i="11"/>
  <c r="T37" i="11"/>
  <c r="S37" i="11"/>
  <c r="R37" i="11"/>
  <c r="Q37" i="11"/>
  <c r="P37" i="11"/>
  <c r="E37" i="11"/>
  <c r="U37" i="11" s="1"/>
  <c r="U36" i="11"/>
  <c r="S36" i="11"/>
  <c r="R36" i="11"/>
  <c r="Q36" i="11"/>
  <c r="P36" i="11"/>
  <c r="E36" i="11"/>
  <c r="S35" i="11"/>
  <c r="R35" i="11"/>
  <c r="Q35" i="11"/>
  <c r="P35" i="11"/>
  <c r="E35" i="11"/>
  <c r="U35" i="11" s="1"/>
  <c r="V33" i="11"/>
  <c r="O33" i="11"/>
  <c r="N33" i="11"/>
  <c r="M33" i="11"/>
  <c r="L33" i="11"/>
  <c r="K33" i="11"/>
  <c r="S33" i="11" s="1"/>
  <c r="J33" i="11"/>
  <c r="I33" i="11"/>
  <c r="H33" i="11"/>
  <c r="P33" i="11" s="1"/>
  <c r="G33" i="11"/>
  <c r="F33" i="11"/>
  <c r="C33" i="11"/>
  <c r="B33" i="11"/>
  <c r="U32" i="11"/>
  <c r="S32" i="11"/>
  <c r="R32" i="11"/>
  <c r="Q32" i="11"/>
  <c r="P32" i="11"/>
  <c r="E32" i="1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C30" i="11"/>
  <c r="B30" i="11"/>
  <c r="T29" i="11"/>
  <c r="S29" i="11"/>
  <c r="R29" i="11"/>
  <c r="Q29" i="11"/>
  <c r="P29" i="11"/>
  <c r="E29" i="11"/>
  <c r="U29" i="11" s="1"/>
  <c r="U28" i="11"/>
  <c r="S28" i="11"/>
  <c r="R28" i="11"/>
  <c r="Q28" i="11"/>
  <c r="P28" i="11"/>
  <c r="E28" i="11"/>
  <c r="T28" i="11" s="1"/>
  <c r="U27" i="11"/>
  <c r="S27" i="11"/>
  <c r="R27" i="11"/>
  <c r="Q27" i="11"/>
  <c r="P27" i="11"/>
  <c r="E27" i="11"/>
  <c r="T27" i="11" s="1"/>
  <c r="S26" i="11"/>
  <c r="R26" i="11"/>
  <c r="Q26" i="11"/>
  <c r="P26" i="11"/>
  <c r="E26" i="11"/>
  <c r="U26" i="11" s="1"/>
  <c r="V24" i="11"/>
  <c r="O24" i="11"/>
  <c r="N24" i="11"/>
  <c r="M24" i="11"/>
  <c r="L24" i="11"/>
  <c r="K24" i="11"/>
  <c r="S24" i="11" s="1"/>
  <c r="J24" i="11"/>
  <c r="R24" i="11" s="1"/>
  <c r="I24" i="11"/>
  <c r="H24" i="11"/>
  <c r="P24" i="11" s="1"/>
  <c r="G24" i="11"/>
  <c r="F24" i="11"/>
  <c r="E24" i="11"/>
  <c r="C24" i="11"/>
  <c r="B24" i="11"/>
  <c r="U23" i="11"/>
  <c r="T23" i="11"/>
  <c r="S23" i="11"/>
  <c r="R23" i="11"/>
  <c r="Q23" i="11"/>
  <c r="P23" i="11"/>
  <c r="E23" i="11"/>
  <c r="T22" i="11"/>
  <c r="S22" i="11"/>
  <c r="R22" i="11"/>
  <c r="Q22" i="11"/>
  <c r="P22" i="11"/>
  <c r="E22" i="11"/>
  <c r="U22" i="11" s="1"/>
  <c r="S21" i="11"/>
  <c r="R21" i="11"/>
  <c r="Q21" i="11"/>
  <c r="P21" i="11"/>
  <c r="E21" i="11"/>
  <c r="U21" i="11" s="1"/>
  <c r="S20" i="11"/>
  <c r="R20" i="11"/>
  <c r="Q20" i="11"/>
  <c r="P20" i="11"/>
  <c r="E20" i="11"/>
  <c r="S19" i="11"/>
  <c r="R19" i="11"/>
  <c r="Q19" i="11"/>
  <c r="P19" i="11"/>
  <c r="E19" i="11"/>
  <c r="T18" i="11"/>
  <c r="S18" i="11"/>
  <c r="R18" i="11"/>
  <c r="Q18" i="11"/>
  <c r="P18" i="11"/>
  <c r="E18" i="11"/>
  <c r="U18" i="11" s="1"/>
  <c r="T17" i="11"/>
  <c r="S17" i="11"/>
  <c r="R17" i="11"/>
  <c r="Q17" i="11"/>
  <c r="P17" i="11"/>
  <c r="E17" i="11"/>
  <c r="U17" i="11" s="1"/>
  <c r="V15" i="11"/>
  <c r="O15" i="11"/>
  <c r="N15" i="11"/>
  <c r="M15" i="11"/>
  <c r="L15" i="11"/>
  <c r="K15" i="11"/>
  <c r="J15" i="11"/>
  <c r="R15" i="11" s="1"/>
  <c r="I15" i="11"/>
  <c r="H15" i="11"/>
  <c r="G15" i="11"/>
  <c r="F15" i="11"/>
  <c r="E15" i="11"/>
  <c r="C15" i="11"/>
  <c r="B15" i="11"/>
  <c r="U14" i="11"/>
  <c r="T14" i="11"/>
  <c r="S14" i="11"/>
  <c r="R14" i="11"/>
  <c r="Q14" i="11"/>
  <c r="P14" i="11"/>
  <c r="E14" i="11"/>
  <c r="T13" i="11"/>
  <c r="S13" i="11"/>
  <c r="R13" i="11"/>
  <c r="Q13" i="11"/>
  <c r="P13" i="11"/>
  <c r="E13" i="11"/>
  <c r="U13" i="11" s="1"/>
  <c r="S12" i="11"/>
  <c r="R12" i="11"/>
  <c r="Q12" i="11"/>
  <c r="P12" i="11"/>
  <c r="E12" i="11"/>
  <c r="T11" i="11"/>
  <c r="S11" i="11"/>
  <c r="R11" i="11"/>
  <c r="Q11" i="11"/>
  <c r="P11" i="11"/>
  <c r="E11" i="11"/>
  <c r="U11" i="11" s="1"/>
  <c r="T10" i="11"/>
  <c r="S10" i="11"/>
  <c r="R10" i="11"/>
  <c r="Q10" i="11"/>
  <c r="P10" i="11"/>
  <c r="E10" i="11"/>
  <c r="S9" i="11"/>
  <c r="R9" i="11"/>
  <c r="Q9" i="11"/>
  <c r="P9" i="11"/>
  <c r="E9" i="11"/>
  <c r="U9" i="11" s="1"/>
  <c r="S94" i="10"/>
  <c r="R94" i="10"/>
  <c r="Q94" i="10"/>
  <c r="P94" i="10"/>
  <c r="E94" i="10"/>
  <c r="U93" i="10"/>
  <c r="S93" i="10"/>
  <c r="R93" i="10"/>
  <c r="Q93" i="10"/>
  <c r="P93" i="10"/>
  <c r="E93" i="10"/>
  <c r="T93" i="10" s="1"/>
  <c r="T92" i="10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U90" i="10"/>
  <c r="T90" i="10"/>
  <c r="S90" i="10"/>
  <c r="R90" i="10"/>
  <c r="Q90" i="10"/>
  <c r="P90" i="10"/>
  <c r="E90" i="10"/>
  <c r="S89" i="10"/>
  <c r="R89" i="10"/>
  <c r="Q89" i="10"/>
  <c r="P89" i="10"/>
  <c r="E89" i="10"/>
  <c r="S88" i="10"/>
  <c r="R88" i="10"/>
  <c r="Q88" i="10"/>
  <c r="P88" i="10"/>
  <c r="E88" i="10"/>
  <c r="U88" i="10" s="1"/>
  <c r="S87" i="10"/>
  <c r="R87" i="10"/>
  <c r="Q87" i="10"/>
  <c r="P87" i="10"/>
  <c r="E87" i="10"/>
  <c r="U87" i="10" s="1"/>
  <c r="V73" i="10"/>
  <c r="O73" i="10"/>
  <c r="N73" i="10"/>
  <c r="M73" i="10"/>
  <c r="L73" i="10"/>
  <c r="K73" i="10"/>
  <c r="S73" i="10" s="1"/>
  <c r="J73" i="10"/>
  <c r="R73" i="10" s="1"/>
  <c r="I73" i="10"/>
  <c r="H73" i="10"/>
  <c r="G73" i="10"/>
  <c r="F73" i="10"/>
  <c r="C73" i="10"/>
  <c r="B73" i="10"/>
  <c r="E73" i="10" s="1"/>
  <c r="V72" i="10"/>
  <c r="O72" i="10"/>
  <c r="N72" i="10"/>
  <c r="M72" i="10"/>
  <c r="L72" i="10"/>
  <c r="K72" i="10"/>
  <c r="S72" i="10" s="1"/>
  <c r="J72" i="10"/>
  <c r="R72" i="10" s="1"/>
  <c r="I72" i="10"/>
  <c r="H72" i="10"/>
  <c r="G72" i="10"/>
  <c r="F72" i="10"/>
  <c r="C72" i="10"/>
  <c r="B72" i="10"/>
  <c r="V71" i="10"/>
  <c r="O71" i="10"/>
  <c r="N71" i="10"/>
  <c r="M71" i="10"/>
  <c r="L71" i="10"/>
  <c r="K71" i="10"/>
  <c r="S71" i="10" s="1"/>
  <c r="J71" i="10"/>
  <c r="I71" i="10"/>
  <c r="Q71" i="10" s="1"/>
  <c r="H71" i="10"/>
  <c r="G71" i="10"/>
  <c r="F71" i="10"/>
  <c r="C71" i="10"/>
  <c r="B71" i="10"/>
  <c r="E71" i="10" s="1"/>
  <c r="S70" i="10"/>
  <c r="R70" i="10"/>
  <c r="Q70" i="10"/>
  <c r="P70" i="10"/>
  <c r="E70" i="10"/>
  <c r="S69" i="10"/>
  <c r="R69" i="10"/>
  <c r="Q69" i="10"/>
  <c r="P69" i="10"/>
  <c r="E69" i="10"/>
  <c r="V67" i="10"/>
  <c r="O67" i="10"/>
  <c r="N67" i="10"/>
  <c r="M67" i="10"/>
  <c r="L67" i="10"/>
  <c r="K67" i="10"/>
  <c r="S67" i="10" s="1"/>
  <c r="J67" i="10"/>
  <c r="R67" i="10" s="1"/>
  <c r="I67" i="10"/>
  <c r="H67" i="10"/>
  <c r="G67" i="10"/>
  <c r="F67" i="10"/>
  <c r="C67" i="10"/>
  <c r="B67" i="10"/>
  <c r="E67" i="10" s="1"/>
  <c r="V66" i="10"/>
  <c r="O66" i="10"/>
  <c r="N66" i="10"/>
  <c r="M66" i="10"/>
  <c r="L66" i="10"/>
  <c r="K66" i="10"/>
  <c r="S66" i="10" s="1"/>
  <c r="J66" i="10"/>
  <c r="R66" i="10" s="1"/>
  <c r="I66" i="10"/>
  <c r="H66" i="10"/>
  <c r="G66" i="10"/>
  <c r="F66" i="10"/>
  <c r="C66" i="10"/>
  <c r="B66" i="10"/>
  <c r="S65" i="10"/>
  <c r="R65" i="10"/>
  <c r="Q65" i="10"/>
  <c r="P65" i="10"/>
  <c r="E65" i="10"/>
  <c r="T64" i="10"/>
  <c r="S64" i="10"/>
  <c r="R64" i="10"/>
  <c r="Q64" i="10"/>
  <c r="P64" i="10"/>
  <c r="E64" i="10"/>
  <c r="U64" i="10" s="1"/>
  <c r="U63" i="10"/>
  <c r="S63" i="10"/>
  <c r="R63" i="10"/>
  <c r="Q63" i="10"/>
  <c r="P63" i="10"/>
  <c r="E63" i="10"/>
  <c r="T63" i="10" s="1"/>
  <c r="S62" i="10"/>
  <c r="R62" i="10"/>
  <c r="Q62" i="10"/>
  <c r="P62" i="10"/>
  <c r="E62" i="10"/>
  <c r="U62" i="10" s="1"/>
  <c r="U61" i="10"/>
  <c r="S61" i="10"/>
  <c r="R61" i="10"/>
  <c r="Q61" i="10"/>
  <c r="P61" i="10"/>
  <c r="E61" i="10"/>
  <c r="V59" i="10"/>
  <c r="O59" i="10"/>
  <c r="N59" i="10"/>
  <c r="M59" i="10"/>
  <c r="L59" i="10"/>
  <c r="K59" i="10"/>
  <c r="S59" i="10" s="1"/>
  <c r="J59" i="10"/>
  <c r="R59" i="10" s="1"/>
  <c r="I59" i="10"/>
  <c r="H59" i="10"/>
  <c r="P59" i="10" s="1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T56" i="10"/>
  <c r="S56" i="10"/>
  <c r="R56" i="10"/>
  <c r="Q56" i="10"/>
  <c r="P56" i="10"/>
  <c r="E56" i="10"/>
  <c r="U56" i="10" s="1"/>
  <c r="T55" i="10"/>
  <c r="S55" i="10"/>
  <c r="R55" i="10"/>
  <c r="Q55" i="10"/>
  <c r="P55" i="10"/>
  <c r="E55" i="10"/>
  <c r="U55" i="10" s="1"/>
  <c r="V53" i="10"/>
  <c r="O53" i="10"/>
  <c r="N53" i="10"/>
  <c r="M53" i="10"/>
  <c r="L53" i="10"/>
  <c r="K53" i="10"/>
  <c r="S53" i="10" s="1"/>
  <c r="J53" i="10"/>
  <c r="I53" i="10"/>
  <c r="H53" i="10"/>
  <c r="G53" i="10"/>
  <c r="F53" i="10"/>
  <c r="C53" i="10"/>
  <c r="B53" i="10"/>
  <c r="E53" i="10" s="1"/>
  <c r="T52" i="10"/>
  <c r="S52" i="10"/>
  <c r="R52" i="10"/>
  <c r="Q52" i="10"/>
  <c r="U52" i="10" s="1"/>
  <c r="P52" i="10"/>
  <c r="E52" i="10"/>
  <c r="T51" i="10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U48" i="10"/>
  <c r="S48" i="10"/>
  <c r="R48" i="10"/>
  <c r="Q48" i="10"/>
  <c r="P48" i="10"/>
  <c r="E48" i="10"/>
  <c r="T48" i="10" s="1"/>
  <c r="T47" i="10"/>
  <c r="S47" i="10"/>
  <c r="R47" i="10"/>
  <c r="Q47" i="10"/>
  <c r="P47" i="10"/>
  <c r="E47" i="10"/>
  <c r="U47" i="10" s="1"/>
  <c r="S46" i="10"/>
  <c r="R46" i="10"/>
  <c r="Q46" i="10"/>
  <c r="P46" i="10"/>
  <c r="E46" i="10"/>
  <c r="S45" i="10"/>
  <c r="R45" i="10"/>
  <c r="Q45" i="10"/>
  <c r="P45" i="10"/>
  <c r="E45" i="10"/>
  <c r="U44" i="10"/>
  <c r="T44" i="10"/>
  <c r="S44" i="10"/>
  <c r="R44" i="10"/>
  <c r="Q44" i="10"/>
  <c r="P44" i="10"/>
  <c r="E44" i="10"/>
  <c r="T43" i="10"/>
  <c r="S43" i="10"/>
  <c r="R43" i="10"/>
  <c r="Q43" i="10"/>
  <c r="P43" i="10"/>
  <c r="E43" i="10"/>
  <c r="U43" i="10" s="1"/>
  <c r="S42" i="10"/>
  <c r="R42" i="10"/>
  <c r="Q42" i="10"/>
  <c r="P42" i="10"/>
  <c r="E42" i="10"/>
  <c r="U42" i="10" s="1"/>
  <c r="V40" i="10"/>
  <c r="O40" i="10"/>
  <c r="N40" i="10"/>
  <c r="M40" i="10"/>
  <c r="L40" i="10"/>
  <c r="K40" i="10"/>
  <c r="S40" i="10" s="1"/>
  <c r="J40" i="10"/>
  <c r="R40" i="10" s="1"/>
  <c r="I40" i="10"/>
  <c r="H40" i="10"/>
  <c r="G40" i="10"/>
  <c r="F40" i="10"/>
  <c r="C40" i="10"/>
  <c r="B40" i="10"/>
  <c r="E40" i="10" s="1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S37" i="10"/>
  <c r="R37" i="10"/>
  <c r="Q37" i="10"/>
  <c r="P37" i="10"/>
  <c r="E37" i="10"/>
  <c r="S36" i="10"/>
  <c r="R36" i="10"/>
  <c r="Q36" i="10"/>
  <c r="P36" i="10"/>
  <c r="T36" i="10" s="1"/>
  <c r="E36" i="10"/>
  <c r="U35" i="10"/>
  <c r="S35" i="10"/>
  <c r="R35" i="10"/>
  <c r="Q35" i="10"/>
  <c r="P35" i="10"/>
  <c r="E35" i="10"/>
  <c r="T35" i="10" s="1"/>
  <c r="V33" i="10"/>
  <c r="S33" i="10"/>
  <c r="O33" i="10"/>
  <c r="N33" i="10"/>
  <c r="M33" i="10"/>
  <c r="L33" i="10"/>
  <c r="K33" i="10"/>
  <c r="J33" i="10"/>
  <c r="R33" i="10" s="1"/>
  <c r="I33" i="10"/>
  <c r="Q33" i="10" s="1"/>
  <c r="H33" i="10"/>
  <c r="G33" i="10"/>
  <c r="F33" i="10"/>
  <c r="C33" i="10"/>
  <c r="B33" i="10"/>
  <c r="E33" i="10" s="1"/>
  <c r="S32" i="10"/>
  <c r="R32" i="10"/>
  <c r="Q32" i="10"/>
  <c r="U32" i="10" s="1"/>
  <c r="P32" i="10"/>
  <c r="T32" i="10" s="1"/>
  <c r="E32" i="10"/>
  <c r="V30" i="10"/>
  <c r="O30" i="10"/>
  <c r="N30" i="10"/>
  <c r="M30" i="10"/>
  <c r="L30" i="10"/>
  <c r="K30" i="10"/>
  <c r="S30" i="10" s="1"/>
  <c r="J30" i="10"/>
  <c r="R30" i="10" s="1"/>
  <c r="I30" i="10"/>
  <c r="H30" i="10"/>
  <c r="G30" i="10"/>
  <c r="F30" i="10"/>
  <c r="C30" i="10"/>
  <c r="B30" i="10"/>
  <c r="E30" i="10" s="1"/>
  <c r="S29" i="10"/>
  <c r="R29" i="10"/>
  <c r="Q29" i="10"/>
  <c r="P29" i="10"/>
  <c r="E29" i="10"/>
  <c r="S28" i="10"/>
  <c r="R28" i="10"/>
  <c r="Q28" i="10"/>
  <c r="P28" i="10"/>
  <c r="E28" i="10"/>
  <c r="T28" i="10" s="1"/>
  <c r="U27" i="10"/>
  <c r="T27" i="10"/>
  <c r="S27" i="10"/>
  <c r="R27" i="10"/>
  <c r="Q27" i="10"/>
  <c r="P27" i="10"/>
  <c r="E27" i="10"/>
  <c r="S26" i="10"/>
  <c r="R26" i="10"/>
  <c r="Q26" i="10"/>
  <c r="P26" i="10"/>
  <c r="E26" i="10"/>
  <c r="U26" i="10" s="1"/>
  <c r="V24" i="10"/>
  <c r="O24" i="10"/>
  <c r="N24" i="10"/>
  <c r="M24" i="10"/>
  <c r="L24" i="10"/>
  <c r="K24" i="10"/>
  <c r="S24" i="10" s="1"/>
  <c r="J24" i="10"/>
  <c r="R24" i="10" s="1"/>
  <c r="I24" i="10"/>
  <c r="H24" i="10"/>
  <c r="G24" i="10"/>
  <c r="F24" i="10"/>
  <c r="E24" i="10"/>
  <c r="C24" i="10"/>
  <c r="B24" i="10"/>
  <c r="U23" i="10"/>
  <c r="T23" i="10"/>
  <c r="S23" i="10"/>
  <c r="R23" i="10"/>
  <c r="Q23" i="10"/>
  <c r="P23" i="10"/>
  <c r="E23" i="10"/>
  <c r="S22" i="10"/>
  <c r="R22" i="10"/>
  <c r="Q22" i="10"/>
  <c r="P22" i="10"/>
  <c r="E22" i="10"/>
  <c r="S21" i="10"/>
  <c r="R21" i="10"/>
  <c r="Q21" i="10"/>
  <c r="P21" i="10"/>
  <c r="E21" i="10"/>
  <c r="T21" i="10" s="1"/>
  <c r="U20" i="10"/>
  <c r="T20" i="10"/>
  <c r="S20" i="10"/>
  <c r="R20" i="10"/>
  <c r="Q20" i="10"/>
  <c r="P20" i="10"/>
  <c r="E20" i="10"/>
  <c r="T19" i="10"/>
  <c r="S19" i="10"/>
  <c r="R19" i="10"/>
  <c r="Q19" i="10"/>
  <c r="P19" i="10"/>
  <c r="E19" i="10"/>
  <c r="U19" i="10" s="1"/>
  <c r="S18" i="10"/>
  <c r="R18" i="10"/>
  <c r="Q18" i="10"/>
  <c r="P18" i="10"/>
  <c r="E18" i="10"/>
  <c r="S17" i="10"/>
  <c r="R17" i="10"/>
  <c r="Q17" i="10"/>
  <c r="P17" i="10"/>
  <c r="E17" i="10"/>
  <c r="V15" i="10"/>
  <c r="O15" i="10"/>
  <c r="N15" i="10"/>
  <c r="M15" i="10"/>
  <c r="L15" i="10"/>
  <c r="K15" i="10"/>
  <c r="S15" i="10" s="1"/>
  <c r="J15" i="10"/>
  <c r="I15" i="10"/>
  <c r="H15" i="10"/>
  <c r="G15" i="10"/>
  <c r="F15" i="10"/>
  <c r="C15" i="10"/>
  <c r="B15" i="10"/>
  <c r="S14" i="10"/>
  <c r="R14" i="10"/>
  <c r="Q14" i="10"/>
  <c r="P14" i="10"/>
  <c r="E14" i="10"/>
  <c r="S13" i="10"/>
  <c r="R13" i="10"/>
  <c r="Q13" i="10"/>
  <c r="P13" i="10"/>
  <c r="E13" i="10"/>
  <c r="U12" i="10"/>
  <c r="T12" i="10"/>
  <c r="S12" i="10"/>
  <c r="R12" i="10"/>
  <c r="Q12" i="10"/>
  <c r="P12" i="10"/>
  <c r="E12" i="10"/>
  <c r="U11" i="10"/>
  <c r="S11" i="10"/>
  <c r="R11" i="10"/>
  <c r="Q11" i="10"/>
  <c r="P11" i="10"/>
  <c r="E11" i="10"/>
  <c r="T11" i="10" s="1"/>
  <c r="S10" i="10"/>
  <c r="R10" i="10"/>
  <c r="Q10" i="10"/>
  <c r="P10" i="10"/>
  <c r="E10" i="10"/>
  <c r="U10" i="10" s="1"/>
  <c r="S9" i="10"/>
  <c r="R9" i="10"/>
  <c r="Q9" i="10"/>
  <c r="P9" i="10"/>
  <c r="E9" i="10"/>
  <c r="U9" i="10" s="1"/>
  <c r="U94" i="9"/>
  <c r="T94" i="9"/>
  <c r="S94" i="9"/>
  <c r="R94" i="9"/>
  <c r="Q94" i="9"/>
  <c r="P94" i="9"/>
  <c r="E94" i="9"/>
  <c r="T93" i="9"/>
  <c r="S93" i="9"/>
  <c r="R93" i="9"/>
  <c r="Q93" i="9"/>
  <c r="P93" i="9"/>
  <c r="E93" i="9"/>
  <c r="U93" i="9" s="1"/>
  <c r="S92" i="9"/>
  <c r="R92" i="9"/>
  <c r="Q92" i="9"/>
  <c r="P92" i="9"/>
  <c r="E92" i="9"/>
  <c r="S91" i="9"/>
  <c r="R91" i="9"/>
  <c r="Q91" i="9"/>
  <c r="P91" i="9"/>
  <c r="E91" i="9"/>
  <c r="S90" i="9"/>
  <c r="R90" i="9"/>
  <c r="Q90" i="9"/>
  <c r="P90" i="9"/>
  <c r="E90" i="9"/>
  <c r="U89" i="9"/>
  <c r="T89" i="9"/>
  <c r="S89" i="9"/>
  <c r="R89" i="9"/>
  <c r="Q89" i="9"/>
  <c r="P89" i="9"/>
  <c r="E89" i="9"/>
  <c r="S88" i="9"/>
  <c r="R88" i="9"/>
  <c r="Q88" i="9"/>
  <c r="P88" i="9"/>
  <c r="E88" i="9"/>
  <c r="U88" i="9" s="1"/>
  <c r="S87" i="9"/>
  <c r="R87" i="9"/>
  <c r="Q87" i="9"/>
  <c r="P87" i="9"/>
  <c r="E87" i="9"/>
  <c r="T87" i="9" s="1"/>
  <c r="V73" i="9"/>
  <c r="O73" i="9"/>
  <c r="N73" i="9"/>
  <c r="M73" i="9"/>
  <c r="L73" i="9"/>
  <c r="K73" i="9"/>
  <c r="J73" i="9"/>
  <c r="I73" i="9"/>
  <c r="H73" i="9"/>
  <c r="P73" i="9" s="1"/>
  <c r="G73" i="9"/>
  <c r="F73" i="9"/>
  <c r="C73" i="9"/>
  <c r="B73" i="9"/>
  <c r="V72" i="9"/>
  <c r="O72" i="9"/>
  <c r="N72" i="9"/>
  <c r="M72" i="9"/>
  <c r="L72" i="9"/>
  <c r="K72" i="9"/>
  <c r="S72" i="9" s="1"/>
  <c r="J72" i="9"/>
  <c r="R72" i="9" s="1"/>
  <c r="I72" i="9"/>
  <c r="H72" i="9"/>
  <c r="G72" i="9"/>
  <c r="F72" i="9"/>
  <c r="C72" i="9"/>
  <c r="B72" i="9"/>
  <c r="E72" i="9" s="1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E71" i="9" s="1"/>
  <c r="B71" i="9"/>
  <c r="S70" i="9"/>
  <c r="R70" i="9"/>
  <c r="Q70" i="9"/>
  <c r="P70" i="9"/>
  <c r="E70" i="9"/>
  <c r="S69" i="9"/>
  <c r="R69" i="9"/>
  <c r="Q69" i="9"/>
  <c r="P69" i="9"/>
  <c r="E69" i="9"/>
  <c r="V67" i="9"/>
  <c r="O67" i="9"/>
  <c r="N67" i="9"/>
  <c r="M67" i="9"/>
  <c r="L67" i="9"/>
  <c r="K67" i="9"/>
  <c r="J67" i="9"/>
  <c r="I67" i="9"/>
  <c r="Q67" i="9" s="1"/>
  <c r="H67" i="9"/>
  <c r="G67" i="9"/>
  <c r="F67" i="9"/>
  <c r="C67" i="9"/>
  <c r="B67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B66" i="9"/>
  <c r="E66" i="9" s="1"/>
  <c r="U65" i="9"/>
  <c r="S65" i="9"/>
  <c r="R65" i="9"/>
  <c r="Q65" i="9"/>
  <c r="P65" i="9"/>
  <c r="E65" i="9"/>
  <c r="T65" i="9" s="1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Q62" i="9"/>
  <c r="P62" i="9"/>
  <c r="E62" i="9"/>
  <c r="T61" i="9"/>
  <c r="S61" i="9"/>
  <c r="R61" i="9"/>
  <c r="Q61" i="9"/>
  <c r="P61" i="9"/>
  <c r="E61" i="9"/>
  <c r="U61" i="9" s="1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S57" i="9"/>
  <c r="R57" i="9"/>
  <c r="Q57" i="9"/>
  <c r="P57" i="9"/>
  <c r="E57" i="9"/>
  <c r="T57" i="9" s="1"/>
  <c r="S56" i="9"/>
  <c r="R56" i="9"/>
  <c r="Q56" i="9"/>
  <c r="P56" i="9"/>
  <c r="E56" i="9"/>
  <c r="U56" i="9" s="1"/>
  <c r="S55" i="9"/>
  <c r="R55" i="9"/>
  <c r="Q55" i="9"/>
  <c r="P55" i="9"/>
  <c r="E55" i="9"/>
  <c r="U55" i="9" s="1"/>
  <c r="V53" i="9"/>
  <c r="R53" i="9"/>
  <c r="O53" i="9"/>
  <c r="N53" i="9"/>
  <c r="M53" i="9"/>
  <c r="L53" i="9"/>
  <c r="K53" i="9"/>
  <c r="S53" i="9" s="1"/>
  <c r="J53" i="9"/>
  <c r="I53" i="9"/>
  <c r="H53" i="9"/>
  <c r="G53" i="9"/>
  <c r="F53" i="9"/>
  <c r="C53" i="9"/>
  <c r="B53" i="9"/>
  <c r="E53" i="9" s="1"/>
  <c r="T52" i="9"/>
  <c r="S52" i="9"/>
  <c r="R52" i="9"/>
  <c r="Q52" i="9"/>
  <c r="P52" i="9"/>
  <c r="E52" i="9"/>
  <c r="U52" i="9" s="1"/>
  <c r="S51" i="9"/>
  <c r="R51" i="9"/>
  <c r="Q51" i="9"/>
  <c r="P51" i="9"/>
  <c r="E51" i="9"/>
  <c r="S50" i="9"/>
  <c r="R50" i="9"/>
  <c r="Q50" i="9"/>
  <c r="P50" i="9"/>
  <c r="E50" i="9"/>
  <c r="T50" i="9" s="1"/>
  <c r="U49" i="9"/>
  <c r="T49" i="9"/>
  <c r="S49" i="9"/>
  <c r="R49" i="9"/>
  <c r="Q49" i="9"/>
  <c r="P49" i="9"/>
  <c r="E49" i="9"/>
  <c r="T48" i="9"/>
  <c r="S48" i="9"/>
  <c r="R48" i="9"/>
  <c r="Q48" i="9"/>
  <c r="P48" i="9"/>
  <c r="E48" i="9"/>
  <c r="U48" i="9" s="1"/>
  <c r="S47" i="9"/>
  <c r="R47" i="9"/>
  <c r="Q47" i="9"/>
  <c r="P47" i="9"/>
  <c r="E47" i="9"/>
  <c r="S46" i="9"/>
  <c r="R46" i="9"/>
  <c r="Q46" i="9"/>
  <c r="P46" i="9"/>
  <c r="E46" i="9"/>
  <c r="S45" i="9"/>
  <c r="R45" i="9"/>
  <c r="Q45" i="9"/>
  <c r="P45" i="9"/>
  <c r="E45" i="9"/>
  <c r="S44" i="9"/>
  <c r="R44" i="9"/>
  <c r="Q44" i="9"/>
  <c r="P44" i="9"/>
  <c r="E44" i="9"/>
  <c r="S43" i="9"/>
  <c r="R43" i="9"/>
  <c r="Q43" i="9"/>
  <c r="P43" i="9"/>
  <c r="E43" i="9"/>
  <c r="U42" i="9"/>
  <c r="S42" i="9"/>
  <c r="R42" i="9"/>
  <c r="Q42" i="9"/>
  <c r="P42" i="9"/>
  <c r="E42" i="9"/>
  <c r="T42" i="9" s="1"/>
  <c r="V40" i="9"/>
  <c r="O40" i="9"/>
  <c r="N40" i="9"/>
  <c r="M40" i="9"/>
  <c r="L40" i="9"/>
  <c r="K40" i="9"/>
  <c r="S40" i="9" s="1"/>
  <c r="J40" i="9"/>
  <c r="R40" i="9" s="1"/>
  <c r="I40" i="9"/>
  <c r="H40" i="9"/>
  <c r="G40" i="9"/>
  <c r="F40" i="9"/>
  <c r="C40" i="9"/>
  <c r="B40" i="9"/>
  <c r="S39" i="9"/>
  <c r="R39" i="9"/>
  <c r="Q39" i="9"/>
  <c r="P39" i="9"/>
  <c r="E39" i="9"/>
  <c r="U39" i="9" s="1"/>
  <c r="S38" i="9"/>
  <c r="R38" i="9"/>
  <c r="Q38" i="9"/>
  <c r="P38" i="9"/>
  <c r="E38" i="9"/>
  <c r="T38" i="9" s="1"/>
  <c r="U37" i="9"/>
  <c r="T37" i="9"/>
  <c r="S37" i="9"/>
  <c r="R37" i="9"/>
  <c r="Q37" i="9"/>
  <c r="P37" i="9"/>
  <c r="E37" i="9"/>
  <c r="T36" i="9"/>
  <c r="S36" i="9"/>
  <c r="R36" i="9"/>
  <c r="Q36" i="9"/>
  <c r="P36" i="9"/>
  <c r="E36" i="9"/>
  <c r="U36" i="9" s="1"/>
  <c r="S35" i="9"/>
  <c r="R35" i="9"/>
  <c r="Q35" i="9"/>
  <c r="P35" i="9"/>
  <c r="E35" i="9"/>
  <c r="V33" i="9"/>
  <c r="O33" i="9"/>
  <c r="N33" i="9"/>
  <c r="M33" i="9"/>
  <c r="L33" i="9"/>
  <c r="K33" i="9"/>
  <c r="J33" i="9"/>
  <c r="R33" i="9" s="1"/>
  <c r="I33" i="9"/>
  <c r="H33" i="9"/>
  <c r="G33" i="9"/>
  <c r="F33" i="9"/>
  <c r="E33" i="9"/>
  <c r="C33" i="9"/>
  <c r="B33" i="9"/>
  <c r="S32" i="9"/>
  <c r="R32" i="9"/>
  <c r="Q32" i="9"/>
  <c r="P32" i="9"/>
  <c r="E32" i="9"/>
  <c r="T32" i="9" s="1"/>
  <c r="V30" i="9"/>
  <c r="O30" i="9"/>
  <c r="N30" i="9"/>
  <c r="M30" i="9"/>
  <c r="L30" i="9"/>
  <c r="K30" i="9"/>
  <c r="S30" i="9" s="1"/>
  <c r="J30" i="9"/>
  <c r="I30" i="9"/>
  <c r="H30" i="9"/>
  <c r="G30" i="9"/>
  <c r="F30" i="9"/>
  <c r="C30" i="9"/>
  <c r="B30" i="9"/>
  <c r="T29" i="9"/>
  <c r="S29" i="9"/>
  <c r="R29" i="9"/>
  <c r="Q29" i="9"/>
  <c r="U29" i="9" s="1"/>
  <c r="P29" i="9"/>
  <c r="E29" i="9"/>
  <c r="T28" i="9"/>
  <c r="S28" i="9"/>
  <c r="R28" i="9"/>
  <c r="Q28" i="9"/>
  <c r="P28" i="9"/>
  <c r="E28" i="9"/>
  <c r="U28" i="9" s="1"/>
  <c r="S27" i="9"/>
  <c r="R27" i="9"/>
  <c r="Q27" i="9"/>
  <c r="P27" i="9"/>
  <c r="E27" i="9"/>
  <c r="S26" i="9"/>
  <c r="R26" i="9"/>
  <c r="Q26" i="9"/>
  <c r="P26" i="9"/>
  <c r="E26" i="9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C24" i="9"/>
  <c r="B24" i="9"/>
  <c r="E24" i="9" s="1"/>
  <c r="S23" i="9"/>
  <c r="R23" i="9"/>
  <c r="Q23" i="9"/>
  <c r="P23" i="9"/>
  <c r="E23" i="9"/>
  <c r="U22" i="9"/>
  <c r="S22" i="9"/>
  <c r="R22" i="9"/>
  <c r="Q22" i="9"/>
  <c r="P22" i="9"/>
  <c r="E22" i="9"/>
  <c r="T22" i="9" s="1"/>
  <c r="U21" i="9"/>
  <c r="S21" i="9"/>
  <c r="R21" i="9"/>
  <c r="Q21" i="9"/>
  <c r="P21" i="9"/>
  <c r="E21" i="9"/>
  <c r="T21" i="9" s="1"/>
  <c r="S20" i="9"/>
  <c r="R20" i="9"/>
  <c r="Q20" i="9"/>
  <c r="P20" i="9"/>
  <c r="E20" i="9"/>
  <c r="T20" i="9" s="1"/>
  <c r="S19" i="9"/>
  <c r="R19" i="9"/>
  <c r="Q19" i="9"/>
  <c r="P19" i="9"/>
  <c r="E19" i="9"/>
  <c r="U18" i="9"/>
  <c r="S18" i="9"/>
  <c r="R18" i="9"/>
  <c r="Q18" i="9"/>
  <c r="P18" i="9"/>
  <c r="E18" i="9"/>
  <c r="T18" i="9" s="1"/>
  <c r="S17" i="9"/>
  <c r="R17" i="9"/>
  <c r="Q17" i="9"/>
  <c r="P17" i="9"/>
  <c r="E17" i="9"/>
  <c r="T17" i="9" s="1"/>
  <c r="V15" i="9"/>
  <c r="S15" i="9"/>
  <c r="O15" i="9"/>
  <c r="N15" i="9"/>
  <c r="M15" i="9"/>
  <c r="L15" i="9"/>
  <c r="K15" i="9"/>
  <c r="J15" i="9"/>
  <c r="R15" i="9" s="1"/>
  <c r="I15" i="9"/>
  <c r="Q15" i="9" s="1"/>
  <c r="H15" i="9"/>
  <c r="G15" i="9"/>
  <c r="F15" i="9"/>
  <c r="C15" i="9"/>
  <c r="B15" i="9"/>
  <c r="E15" i="9" s="1"/>
  <c r="S14" i="9"/>
  <c r="R14" i="9"/>
  <c r="Q14" i="9"/>
  <c r="P14" i="9"/>
  <c r="E14" i="9"/>
  <c r="T14" i="9" s="1"/>
  <c r="U13" i="9"/>
  <c r="T13" i="9"/>
  <c r="S13" i="9"/>
  <c r="R13" i="9"/>
  <c r="Q13" i="9"/>
  <c r="P13" i="9"/>
  <c r="E13" i="9"/>
  <c r="S12" i="9"/>
  <c r="R12" i="9"/>
  <c r="Q12" i="9"/>
  <c r="P12" i="9"/>
  <c r="E12" i="9"/>
  <c r="U12" i="9" s="1"/>
  <c r="S11" i="9"/>
  <c r="R11" i="9"/>
  <c r="Q11" i="9"/>
  <c r="P11" i="9"/>
  <c r="E11" i="9"/>
  <c r="S10" i="9"/>
  <c r="R10" i="9"/>
  <c r="Q10" i="9"/>
  <c r="P10" i="9"/>
  <c r="E10" i="9"/>
  <c r="T10" i="9" s="1"/>
  <c r="T9" i="9"/>
  <c r="S9" i="9"/>
  <c r="R9" i="9"/>
  <c r="Q9" i="9"/>
  <c r="P9" i="9"/>
  <c r="E9" i="9"/>
  <c r="U9" i="9" s="1"/>
  <c r="S94" i="8"/>
  <c r="R94" i="8"/>
  <c r="Q94" i="8"/>
  <c r="P94" i="8"/>
  <c r="E94" i="8"/>
  <c r="T94" i="8" s="1"/>
  <c r="S93" i="8"/>
  <c r="R93" i="8"/>
  <c r="Q93" i="8"/>
  <c r="P93" i="8"/>
  <c r="E93" i="8"/>
  <c r="U92" i="8"/>
  <c r="S92" i="8"/>
  <c r="R92" i="8"/>
  <c r="Q92" i="8"/>
  <c r="P92" i="8"/>
  <c r="E92" i="8"/>
  <c r="T92" i="8" s="1"/>
  <c r="S91" i="8"/>
  <c r="R91" i="8"/>
  <c r="Q91" i="8"/>
  <c r="P91" i="8"/>
  <c r="E91" i="8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T87" i="8"/>
  <c r="S87" i="8"/>
  <c r="R87" i="8"/>
  <c r="Q87" i="8"/>
  <c r="P87" i="8"/>
  <c r="E87" i="8"/>
  <c r="U87" i="8" s="1"/>
  <c r="V73" i="8"/>
  <c r="O73" i="8"/>
  <c r="N73" i="8"/>
  <c r="M73" i="8"/>
  <c r="L73" i="8"/>
  <c r="K73" i="8"/>
  <c r="S73" i="8" s="1"/>
  <c r="J73" i="8"/>
  <c r="R73" i="8" s="1"/>
  <c r="I73" i="8"/>
  <c r="H73" i="8"/>
  <c r="G73" i="8"/>
  <c r="F73" i="8"/>
  <c r="C73" i="8"/>
  <c r="B73" i="8"/>
  <c r="V72" i="8"/>
  <c r="O72" i="8"/>
  <c r="N72" i="8"/>
  <c r="M72" i="8"/>
  <c r="L72" i="8"/>
  <c r="K72" i="8"/>
  <c r="J72" i="8"/>
  <c r="R72" i="8" s="1"/>
  <c r="I72" i="8"/>
  <c r="H72" i="8"/>
  <c r="G72" i="8"/>
  <c r="F72" i="8"/>
  <c r="C72" i="8"/>
  <c r="E72" i="8" s="1"/>
  <c r="B72" i="8"/>
  <c r="V71" i="8"/>
  <c r="O71" i="8"/>
  <c r="N71" i="8"/>
  <c r="M71" i="8"/>
  <c r="L71" i="8"/>
  <c r="K71" i="8"/>
  <c r="S71" i="8" s="1"/>
  <c r="J71" i="8"/>
  <c r="I71" i="8"/>
  <c r="H71" i="8"/>
  <c r="G71" i="8"/>
  <c r="F71" i="8"/>
  <c r="C71" i="8"/>
  <c r="B71" i="8"/>
  <c r="E71" i="8" s="1"/>
  <c r="S70" i="8"/>
  <c r="R70" i="8"/>
  <c r="Q70" i="8"/>
  <c r="P70" i="8"/>
  <c r="E70" i="8"/>
  <c r="T70" i="8" s="1"/>
  <c r="S69" i="8"/>
  <c r="R69" i="8"/>
  <c r="Q69" i="8"/>
  <c r="P69" i="8"/>
  <c r="E69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V66" i="8"/>
  <c r="O66" i="8"/>
  <c r="N66" i="8"/>
  <c r="M66" i="8"/>
  <c r="L66" i="8"/>
  <c r="K66" i="8"/>
  <c r="S66" i="8" s="1"/>
  <c r="J66" i="8"/>
  <c r="R66" i="8" s="1"/>
  <c r="I66" i="8"/>
  <c r="H66" i="8"/>
  <c r="P66" i="8" s="1"/>
  <c r="G66" i="8"/>
  <c r="F66" i="8"/>
  <c r="C66" i="8"/>
  <c r="E66" i="8" s="1"/>
  <c r="B66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U63" i="8"/>
  <c r="S63" i="8"/>
  <c r="R63" i="8"/>
  <c r="Q63" i="8"/>
  <c r="P63" i="8"/>
  <c r="E63" i="8"/>
  <c r="T63" i="8" s="1"/>
  <c r="U62" i="8"/>
  <c r="S62" i="8"/>
  <c r="R62" i="8"/>
  <c r="Q62" i="8"/>
  <c r="P62" i="8"/>
  <c r="E62" i="8"/>
  <c r="T62" i="8" s="1"/>
  <c r="S61" i="8"/>
  <c r="R61" i="8"/>
  <c r="Q61" i="8"/>
  <c r="P61" i="8"/>
  <c r="E61" i="8"/>
  <c r="T61" i="8" s="1"/>
  <c r="V59" i="8"/>
  <c r="O59" i="8"/>
  <c r="N59" i="8"/>
  <c r="M59" i="8"/>
  <c r="Q59" i="8" s="1"/>
  <c r="L59" i="8"/>
  <c r="K59" i="8"/>
  <c r="S59" i="8" s="1"/>
  <c r="J59" i="8"/>
  <c r="R59" i="8" s="1"/>
  <c r="I59" i="8"/>
  <c r="H59" i="8"/>
  <c r="G59" i="8"/>
  <c r="F59" i="8"/>
  <c r="E59" i="8"/>
  <c r="C59" i="8"/>
  <c r="B59" i="8"/>
  <c r="T58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U55" i="8"/>
  <c r="S55" i="8"/>
  <c r="R55" i="8"/>
  <c r="Q55" i="8"/>
  <c r="P55" i="8"/>
  <c r="E55" i="8"/>
  <c r="T55" i="8" s="1"/>
  <c r="V53" i="8"/>
  <c r="O53" i="8"/>
  <c r="N53" i="8"/>
  <c r="M53" i="8"/>
  <c r="L53" i="8"/>
  <c r="K53" i="8"/>
  <c r="S53" i="8" s="1"/>
  <c r="J53" i="8"/>
  <c r="R53" i="8" s="1"/>
  <c r="I53" i="8"/>
  <c r="H53" i="8"/>
  <c r="G53" i="8"/>
  <c r="F53" i="8"/>
  <c r="C53" i="8"/>
  <c r="B53" i="8"/>
  <c r="E53" i="8" s="1"/>
  <c r="S52" i="8"/>
  <c r="R52" i="8"/>
  <c r="Q52" i="8"/>
  <c r="P52" i="8"/>
  <c r="E52" i="8"/>
  <c r="U51" i="8"/>
  <c r="S51" i="8"/>
  <c r="R51" i="8"/>
  <c r="Q51" i="8"/>
  <c r="P51" i="8"/>
  <c r="E51" i="8"/>
  <c r="T51" i="8" s="1"/>
  <c r="U50" i="8"/>
  <c r="S50" i="8"/>
  <c r="R50" i="8"/>
  <c r="Q50" i="8"/>
  <c r="P50" i="8"/>
  <c r="E50" i="8"/>
  <c r="T50" i="8" s="1"/>
  <c r="S49" i="8"/>
  <c r="R49" i="8"/>
  <c r="Q49" i="8"/>
  <c r="P49" i="8"/>
  <c r="E49" i="8"/>
  <c r="S48" i="8"/>
  <c r="R48" i="8"/>
  <c r="Q48" i="8"/>
  <c r="P48" i="8"/>
  <c r="E48" i="8"/>
  <c r="U48" i="8" s="1"/>
  <c r="U47" i="8"/>
  <c r="S47" i="8"/>
  <c r="R47" i="8"/>
  <c r="Q47" i="8"/>
  <c r="P47" i="8"/>
  <c r="E47" i="8"/>
  <c r="T47" i="8" s="1"/>
  <c r="S46" i="8"/>
  <c r="R46" i="8"/>
  <c r="Q46" i="8"/>
  <c r="P46" i="8"/>
  <c r="E46" i="8"/>
  <c r="T46" i="8" s="1"/>
  <c r="S45" i="8"/>
  <c r="R45" i="8"/>
  <c r="Q45" i="8"/>
  <c r="P45" i="8"/>
  <c r="E45" i="8"/>
  <c r="U45" i="8" s="1"/>
  <c r="S44" i="8"/>
  <c r="R44" i="8"/>
  <c r="Q44" i="8"/>
  <c r="P44" i="8"/>
  <c r="E44" i="8"/>
  <c r="S43" i="8"/>
  <c r="R43" i="8"/>
  <c r="Q43" i="8"/>
  <c r="P43" i="8"/>
  <c r="E43" i="8"/>
  <c r="U43" i="8" s="1"/>
  <c r="S42" i="8"/>
  <c r="R42" i="8"/>
  <c r="Q42" i="8"/>
  <c r="P42" i="8"/>
  <c r="E42" i="8"/>
  <c r="T42" i="8" s="1"/>
  <c r="V40" i="8"/>
  <c r="O40" i="8"/>
  <c r="N40" i="8"/>
  <c r="M40" i="8"/>
  <c r="L40" i="8"/>
  <c r="K40" i="8"/>
  <c r="S40" i="8" s="1"/>
  <c r="J40" i="8"/>
  <c r="R40" i="8" s="1"/>
  <c r="I40" i="8"/>
  <c r="H40" i="8"/>
  <c r="G40" i="8"/>
  <c r="F40" i="8"/>
  <c r="C40" i="8"/>
  <c r="B40" i="8"/>
  <c r="S39" i="8"/>
  <c r="R39" i="8"/>
  <c r="Q39" i="8"/>
  <c r="P39" i="8"/>
  <c r="E39" i="8"/>
  <c r="T39" i="8" s="1"/>
  <c r="T38" i="8"/>
  <c r="S38" i="8"/>
  <c r="R38" i="8"/>
  <c r="Q38" i="8"/>
  <c r="P38" i="8"/>
  <c r="E38" i="8"/>
  <c r="U38" i="8" s="1"/>
  <c r="S37" i="8"/>
  <c r="R37" i="8"/>
  <c r="Q37" i="8"/>
  <c r="P37" i="8"/>
  <c r="E37" i="8"/>
  <c r="U37" i="8" s="1"/>
  <c r="S36" i="8"/>
  <c r="R36" i="8"/>
  <c r="Q36" i="8"/>
  <c r="P36" i="8"/>
  <c r="E36" i="8"/>
  <c r="U35" i="8"/>
  <c r="S35" i="8"/>
  <c r="R35" i="8"/>
  <c r="Q35" i="8"/>
  <c r="P35" i="8"/>
  <c r="E35" i="8"/>
  <c r="V33" i="8"/>
  <c r="O33" i="8"/>
  <c r="N33" i="8"/>
  <c r="M33" i="8"/>
  <c r="L33" i="8"/>
  <c r="K33" i="8"/>
  <c r="S33" i="8" s="1"/>
  <c r="J33" i="8"/>
  <c r="R33" i="8" s="1"/>
  <c r="I33" i="8"/>
  <c r="H33" i="8"/>
  <c r="G33" i="8"/>
  <c r="F33" i="8"/>
  <c r="C33" i="8"/>
  <c r="B33" i="8"/>
  <c r="S32" i="8"/>
  <c r="R32" i="8"/>
  <c r="Q32" i="8"/>
  <c r="P32" i="8"/>
  <c r="E32" i="8"/>
  <c r="V30" i="8"/>
  <c r="O30" i="8"/>
  <c r="N30" i="8"/>
  <c r="M30" i="8"/>
  <c r="L30" i="8"/>
  <c r="K30" i="8"/>
  <c r="S30" i="8" s="1"/>
  <c r="J30" i="8"/>
  <c r="R30" i="8" s="1"/>
  <c r="I30" i="8"/>
  <c r="H30" i="8"/>
  <c r="G30" i="8"/>
  <c r="F30" i="8"/>
  <c r="C30" i="8"/>
  <c r="E30" i="8" s="1"/>
  <c r="B30" i="8"/>
  <c r="U29" i="8"/>
  <c r="S29" i="8"/>
  <c r="R29" i="8"/>
  <c r="Q29" i="8"/>
  <c r="P29" i="8"/>
  <c r="E29" i="8"/>
  <c r="T29" i="8" s="1"/>
  <c r="S28" i="8"/>
  <c r="R28" i="8"/>
  <c r="Q28" i="8"/>
  <c r="P28" i="8"/>
  <c r="E28" i="8"/>
  <c r="U28" i="8" s="1"/>
  <c r="S27" i="8"/>
  <c r="R27" i="8"/>
  <c r="Q27" i="8"/>
  <c r="P27" i="8"/>
  <c r="E27" i="8"/>
  <c r="T26" i="8"/>
  <c r="S26" i="8"/>
  <c r="R26" i="8"/>
  <c r="Q26" i="8"/>
  <c r="P26" i="8"/>
  <c r="E26" i="8"/>
  <c r="U26" i="8" s="1"/>
  <c r="V24" i="8"/>
  <c r="O24" i="8"/>
  <c r="N24" i="8"/>
  <c r="M24" i="8"/>
  <c r="L24" i="8"/>
  <c r="K24" i="8"/>
  <c r="S24" i="8" s="1"/>
  <c r="J24" i="8"/>
  <c r="R24" i="8" s="1"/>
  <c r="I24" i="8"/>
  <c r="H24" i="8"/>
  <c r="G24" i="8"/>
  <c r="F24" i="8"/>
  <c r="C24" i="8"/>
  <c r="B24" i="8"/>
  <c r="U23" i="8"/>
  <c r="S23" i="8"/>
  <c r="R23" i="8"/>
  <c r="Q23" i="8"/>
  <c r="P23" i="8"/>
  <c r="E23" i="8"/>
  <c r="T23" i="8" s="1"/>
  <c r="S22" i="8"/>
  <c r="R22" i="8"/>
  <c r="Q22" i="8"/>
  <c r="P22" i="8"/>
  <c r="E22" i="8"/>
  <c r="T22" i="8" s="1"/>
  <c r="S21" i="8"/>
  <c r="R21" i="8"/>
  <c r="Q21" i="8"/>
  <c r="P21" i="8"/>
  <c r="E21" i="8"/>
  <c r="S20" i="8"/>
  <c r="R20" i="8"/>
  <c r="Q20" i="8"/>
  <c r="P20" i="8"/>
  <c r="E20" i="8"/>
  <c r="S19" i="8"/>
  <c r="R19" i="8"/>
  <c r="Q19" i="8"/>
  <c r="P19" i="8"/>
  <c r="E19" i="8"/>
  <c r="T19" i="8" s="1"/>
  <c r="U18" i="8"/>
  <c r="S18" i="8"/>
  <c r="R18" i="8"/>
  <c r="Q18" i="8"/>
  <c r="P18" i="8"/>
  <c r="E18" i="8"/>
  <c r="T18" i="8" s="1"/>
  <c r="S17" i="8"/>
  <c r="R17" i="8"/>
  <c r="Q17" i="8"/>
  <c r="P17" i="8"/>
  <c r="E17" i="8"/>
  <c r="U17" i="8" s="1"/>
  <c r="V15" i="8"/>
  <c r="O15" i="8"/>
  <c r="N15" i="8"/>
  <c r="M15" i="8"/>
  <c r="L15" i="8"/>
  <c r="R15" i="8" s="1"/>
  <c r="K15" i="8"/>
  <c r="J15" i="8"/>
  <c r="I15" i="8"/>
  <c r="H15" i="8"/>
  <c r="G15" i="8"/>
  <c r="F15" i="8"/>
  <c r="C15" i="8"/>
  <c r="E15" i="8" s="1"/>
  <c r="B15" i="8"/>
  <c r="S14" i="8"/>
  <c r="R14" i="8"/>
  <c r="Q14" i="8"/>
  <c r="P14" i="8"/>
  <c r="E14" i="8"/>
  <c r="U14" i="8" s="1"/>
  <c r="S13" i="8"/>
  <c r="R13" i="8"/>
  <c r="Q13" i="8"/>
  <c r="P13" i="8"/>
  <c r="E13" i="8"/>
  <c r="U13" i="8" s="1"/>
  <c r="S12" i="8"/>
  <c r="R12" i="8"/>
  <c r="Q12" i="8"/>
  <c r="P12" i="8"/>
  <c r="E12" i="8"/>
  <c r="U12" i="8" s="1"/>
  <c r="S11" i="8"/>
  <c r="R11" i="8"/>
  <c r="Q11" i="8"/>
  <c r="P11" i="8"/>
  <c r="E11" i="8"/>
  <c r="T11" i="8" s="1"/>
  <c r="U10" i="8"/>
  <c r="S10" i="8"/>
  <c r="R10" i="8"/>
  <c r="Q10" i="8"/>
  <c r="P10" i="8"/>
  <c r="E10" i="8"/>
  <c r="T9" i="8"/>
  <c r="S9" i="8"/>
  <c r="R9" i="8"/>
  <c r="Q9" i="8"/>
  <c r="P9" i="8"/>
  <c r="E9" i="8"/>
  <c r="S94" i="7"/>
  <c r="R94" i="7"/>
  <c r="Q94" i="7"/>
  <c r="P94" i="7"/>
  <c r="E94" i="7"/>
  <c r="S93" i="7"/>
  <c r="R93" i="7"/>
  <c r="Q93" i="7"/>
  <c r="P93" i="7"/>
  <c r="E93" i="7"/>
  <c r="T93" i="7" s="1"/>
  <c r="U92" i="7"/>
  <c r="T92" i="7"/>
  <c r="S92" i="7"/>
  <c r="R92" i="7"/>
  <c r="Q92" i="7"/>
  <c r="P92" i="7"/>
  <c r="E92" i="7"/>
  <c r="U91" i="7"/>
  <c r="S91" i="7"/>
  <c r="R91" i="7"/>
  <c r="Q91" i="7"/>
  <c r="P91" i="7"/>
  <c r="E91" i="7"/>
  <c r="T91" i="7" s="1"/>
  <c r="S90" i="7"/>
  <c r="R90" i="7"/>
  <c r="Q90" i="7"/>
  <c r="P90" i="7"/>
  <c r="E90" i="7"/>
  <c r="U90" i="7" s="1"/>
  <c r="S89" i="7"/>
  <c r="R89" i="7"/>
  <c r="Q89" i="7"/>
  <c r="P89" i="7"/>
  <c r="E89" i="7"/>
  <c r="T89" i="7" s="1"/>
  <c r="U88" i="7"/>
  <c r="T88" i="7"/>
  <c r="S88" i="7"/>
  <c r="R88" i="7"/>
  <c r="Q88" i="7"/>
  <c r="P88" i="7"/>
  <c r="E88" i="7"/>
  <c r="S87" i="7"/>
  <c r="R87" i="7"/>
  <c r="Q87" i="7"/>
  <c r="P87" i="7"/>
  <c r="E87" i="7"/>
  <c r="U87" i="7" s="1"/>
  <c r="V73" i="7"/>
  <c r="O73" i="7"/>
  <c r="N73" i="7"/>
  <c r="M73" i="7"/>
  <c r="L73" i="7"/>
  <c r="K73" i="7"/>
  <c r="S73" i="7" s="1"/>
  <c r="J73" i="7"/>
  <c r="I73" i="7"/>
  <c r="H73" i="7"/>
  <c r="G73" i="7"/>
  <c r="F73" i="7"/>
  <c r="C73" i="7"/>
  <c r="B73" i="7"/>
  <c r="V72" i="7"/>
  <c r="O72" i="7"/>
  <c r="N72" i="7"/>
  <c r="M72" i="7"/>
  <c r="L72" i="7"/>
  <c r="K72" i="7"/>
  <c r="S72" i="7" s="1"/>
  <c r="J72" i="7"/>
  <c r="R72" i="7" s="1"/>
  <c r="I72" i="7"/>
  <c r="Q72" i="7" s="1"/>
  <c r="H72" i="7"/>
  <c r="G72" i="7"/>
  <c r="F72" i="7"/>
  <c r="C72" i="7"/>
  <c r="B72" i="7"/>
  <c r="E72" i="7" s="1"/>
  <c r="V71" i="7"/>
  <c r="O71" i="7"/>
  <c r="N71" i="7"/>
  <c r="M71" i="7"/>
  <c r="L71" i="7"/>
  <c r="K71" i="7"/>
  <c r="S71" i="7" s="1"/>
  <c r="J71" i="7"/>
  <c r="R71" i="7" s="1"/>
  <c r="I71" i="7"/>
  <c r="H71" i="7"/>
  <c r="P71" i="7" s="1"/>
  <c r="G71" i="7"/>
  <c r="F71" i="7"/>
  <c r="C71" i="7"/>
  <c r="B71" i="7"/>
  <c r="E71" i="7" s="1"/>
  <c r="S70" i="7"/>
  <c r="R70" i="7"/>
  <c r="Q70" i="7"/>
  <c r="P70" i="7"/>
  <c r="E70" i="7"/>
  <c r="T70" i="7" s="1"/>
  <c r="S69" i="7"/>
  <c r="R69" i="7"/>
  <c r="Q69" i="7"/>
  <c r="P69" i="7"/>
  <c r="E69" i="7"/>
  <c r="U69" i="7" s="1"/>
  <c r="V67" i="7"/>
  <c r="O67" i="7"/>
  <c r="N67" i="7"/>
  <c r="M67" i="7"/>
  <c r="L67" i="7"/>
  <c r="K67" i="7"/>
  <c r="S67" i="7" s="1"/>
  <c r="J67" i="7"/>
  <c r="R67" i="7" s="1"/>
  <c r="I67" i="7"/>
  <c r="H67" i="7"/>
  <c r="G67" i="7"/>
  <c r="F67" i="7"/>
  <c r="C67" i="7"/>
  <c r="B67" i="7"/>
  <c r="V66" i="7"/>
  <c r="O66" i="7"/>
  <c r="N66" i="7"/>
  <c r="M66" i="7"/>
  <c r="L66" i="7"/>
  <c r="K66" i="7"/>
  <c r="S66" i="7" s="1"/>
  <c r="J66" i="7"/>
  <c r="R66" i="7" s="1"/>
  <c r="I66" i="7"/>
  <c r="H66" i="7"/>
  <c r="P66" i="7" s="1"/>
  <c r="G66" i="7"/>
  <c r="F66" i="7"/>
  <c r="C66" i="7"/>
  <c r="B66" i="7"/>
  <c r="E66" i="7" s="1"/>
  <c r="S65" i="7"/>
  <c r="R65" i="7"/>
  <c r="Q65" i="7"/>
  <c r="P65" i="7"/>
  <c r="E65" i="7"/>
  <c r="U65" i="7" s="1"/>
  <c r="S64" i="7"/>
  <c r="R64" i="7"/>
  <c r="Q64" i="7"/>
  <c r="P64" i="7"/>
  <c r="E64" i="7"/>
  <c r="U63" i="7"/>
  <c r="S63" i="7"/>
  <c r="R63" i="7"/>
  <c r="Q63" i="7"/>
  <c r="P63" i="7"/>
  <c r="E63" i="7"/>
  <c r="T63" i="7" s="1"/>
  <c r="U62" i="7"/>
  <c r="T62" i="7"/>
  <c r="S62" i="7"/>
  <c r="R62" i="7"/>
  <c r="Q62" i="7"/>
  <c r="P62" i="7"/>
  <c r="E62" i="7"/>
  <c r="S61" i="7"/>
  <c r="R61" i="7"/>
  <c r="Q61" i="7"/>
  <c r="P61" i="7"/>
  <c r="E61" i="7"/>
  <c r="U61" i="7" s="1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E59" i="7" s="1"/>
  <c r="U58" i="7"/>
  <c r="T58" i="7"/>
  <c r="S58" i="7"/>
  <c r="R58" i="7"/>
  <c r="Q58" i="7"/>
  <c r="P58" i="7"/>
  <c r="E58" i="7"/>
  <c r="T57" i="7"/>
  <c r="S57" i="7"/>
  <c r="R57" i="7"/>
  <c r="Q57" i="7"/>
  <c r="P57" i="7"/>
  <c r="E57" i="7"/>
  <c r="U57" i="7" s="1"/>
  <c r="S56" i="7"/>
  <c r="R56" i="7"/>
  <c r="Q56" i="7"/>
  <c r="P56" i="7"/>
  <c r="E56" i="7"/>
  <c r="T56" i="7" s="1"/>
  <c r="S55" i="7"/>
  <c r="R55" i="7"/>
  <c r="Q55" i="7"/>
  <c r="P55" i="7"/>
  <c r="E55" i="7"/>
  <c r="T55" i="7" s="1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U52" i="7"/>
  <c r="S52" i="7"/>
  <c r="R52" i="7"/>
  <c r="Q52" i="7"/>
  <c r="P52" i="7"/>
  <c r="E52" i="7"/>
  <c r="T52" i="7" s="1"/>
  <c r="S51" i="7"/>
  <c r="R51" i="7"/>
  <c r="Q51" i="7"/>
  <c r="P51" i="7"/>
  <c r="E51" i="7"/>
  <c r="T51" i="7" s="1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T47" i="7" s="1"/>
  <c r="U46" i="7"/>
  <c r="T46" i="7"/>
  <c r="S46" i="7"/>
  <c r="R46" i="7"/>
  <c r="Q46" i="7"/>
  <c r="P46" i="7"/>
  <c r="E46" i="7"/>
  <c r="T45" i="7"/>
  <c r="S45" i="7"/>
  <c r="R45" i="7"/>
  <c r="Q45" i="7"/>
  <c r="P45" i="7"/>
  <c r="E45" i="7"/>
  <c r="U45" i="7" s="1"/>
  <c r="S44" i="7"/>
  <c r="R44" i="7"/>
  <c r="Q44" i="7"/>
  <c r="U44" i="7" s="1"/>
  <c r="P44" i="7"/>
  <c r="E44" i="7"/>
  <c r="S43" i="7"/>
  <c r="R43" i="7"/>
  <c r="Q43" i="7"/>
  <c r="P43" i="7"/>
  <c r="E43" i="7"/>
  <c r="T43" i="7" s="1"/>
  <c r="S42" i="7"/>
  <c r="R42" i="7"/>
  <c r="Q42" i="7"/>
  <c r="P42" i="7"/>
  <c r="E42" i="7"/>
  <c r="U42" i="7" s="1"/>
  <c r="V40" i="7"/>
  <c r="O40" i="7"/>
  <c r="N40" i="7"/>
  <c r="M40" i="7"/>
  <c r="L40" i="7"/>
  <c r="K40" i="7"/>
  <c r="S40" i="7" s="1"/>
  <c r="J40" i="7"/>
  <c r="I40" i="7"/>
  <c r="Q40" i="7" s="1"/>
  <c r="H40" i="7"/>
  <c r="P40" i="7" s="1"/>
  <c r="G40" i="7"/>
  <c r="F40" i="7"/>
  <c r="C40" i="7"/>
  <c r="B40" i="7"/>
  <c r="E40" i="7" s="1"/>
  <c r="U39" i="7"/>
  <c r="S39" i="7"/>
  <c r="R39" i="7"/>
  <c r="Q39" i="7"/>
  <c r="P39" i="7"/>
  <c r="E39" i="7"/>
  <c r="T39" i="7" s="1"/>
  <c r="S38" i="7"/>
  <c r="R38" i="7"/>
  <c r="Q38" i="7"/>
  <c r="P38" i="7"/>
  <c r="E38" i="7"/>
  <c r="U38" i="7" s="1"/>
  <c r="S37" i="7"/>
  <c r="R37" i="7"/>
  <c r="Q37" i="7"/>
  <c r="P37" i="7"/>
  <c r="E37" i="7"/>
  <c r="S36" i="7"/>
  <c r="R36" i="7"/>
  <c r="Q36" i="7"/>
  <c r="P36" i="7"/>
  <c r="E36" i="7"/>
  <c r="S35" i="7"/>
  <c r="R35" i="7"/>
  <c r="Q35" i="7"/>
  <c r="P35" i="7"/>
  <c r="E35" i="7"/>
  <c r="U35" i="7" s="1"/>
  <c r="V33" i="7"/>
  <c r="O33" i="7"/>
  <c r="N33" i="7"/>
  <c r="M33" i="7"/>
  <c r="L33" i="7"/>
  <c r="K33" i="7"/>
  <c r="S33" i="7" s="1"/>
  <c r="J33" i="7"/>
  <c r="I33" i="7"/>
  <c r="H33" i="7"/>
  <c r="G33" i="7"/>
  <c r="F33" i="7"/>
  <c r="C33" i="7"/>
  <c r="B33" i="7"/>
  <c r="S32" i="7"/>
  <c r="R32" i="7"/>
  <c r="Q32" i="7"/>
  <c r="P32" i="7"/>
  <c r="E32" i="7"/>
  <c r="V30" i="7"/>
  <c r="O30" i="7"/>
  <c r="N30" i="7"/>
  <c r="M30" i="7"/>
  <c r="L30" i="7"/>
  <c r="K30" i="7"/>
  <c r="S30" i="7" s="1"/>
  <c r="J30" i="7"/>
  <c r="R30" i="7" s="1"/>
  <c r="I30" i="7"/>
  <c r="H30" i="7"/>
  <c r="G30" i="7"/>
  <c r="F30" i="7"/>
  <c r="C30" i="7"/>
  <c r="E30" i="7" s="1"/>
  <c r="B30" i="7"/>
  <c r="S29" i="7"/>
  <c r="R29" i="7"/>
  <c r="Q29" i="7"/>
  <c r="P29" i="7"/>
  <c r="E29" i="7"/>
  <c r="S28" i="7"/>
  <c r="R28" i="7"/>
  <c r="Q28" i="7"/>
  <c r="P28" i="7"/>
  <c r="E28" i="7"/>
  <c r="S27" i="7"/>
  <c r="R27" i="7"/>
  <c r="Q27" i="7"/>
  <c r="P27" i="7"/>
  <c r="E27" i="7"/>
  <c r="T27" i="7" s="1"/>
  <c r="S26" i="7"/>
  <c r="R26" i="7"/>
  <c r="Q26" i="7"/>
  <c r="P26" i="7"/>
  <c r="E26" i="7"/>
  <c r="U26" i="7" s="1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B24" i="7"/>
  <c r="E24" i="7" s="1"/>
  <c r="U23" i="7"/>
  <c r="S23" i="7"/>
  <c r="R23" i="7"/>
  <c r="Q23" i="7"/>
  <c r="P23" i="7"/>
  <c r="E23" i="7"/>
  <c r="T23" i="7" s="1"/>
  <c r="T22" i="7"/>
  <c r="S22" i="7"/>
  <c r="R22" i="7"/>
  <c r="Q22" i="7"/>
  <c r="P22" i="7"/>
  <c r="E22" i="7"/>
  <c r="U22" i="7" s="1"/>
  <c r="T21" i="7"/>
  <c r="S21" i="7"/>
  <c r="R21" i="7"/>
  <c r="Q21" i="7"/>
  <c r="P21" i="7"/>
  <c r="E21" i="7"/>
  <c r="U21" i="7" s="1"/>
  <c r="S20" i="7"/>
  <c r="R20" i="7"/>
  <c r="Q20" i="7"/>
  <c r="P20" i="7"/>
  <c r="E20" i="7"/>
  <c r="T20" i="7" s="1"/>
  <c r="U19" i="7"/>
  <c r="S19" i="7"/>
  <c r="R19" i="7"/>
  <c r="Q19" i="7"/>
  <c r="P19" i="7"/>
  <c r="E19" i="7"/>
  <c r="T19" i="7" s="1"/>
  <c r="U18" i="7"/>
  <c r="T18" i="7"/>
  <c r="S18" i="7"/>
  <c r="R18" i="7"/>
  <c r="Q18" i="7"/>
  <c r="P18" i="7"/>
  <c r="E18" i="7"/>
  <c r="S17" i="7"/>
  <c r="R17" i="7"/>
  <c r="Q17" i="7"/>
  <c r="P17" i="7"/>
  <c r="E17" i="7"/>
  <c r="V15" i="7"/>
  <c r="O15" i="7"/>
  <c r="N15" i="7"/>
  <c r="M15" i="7"/>
  <c r="L15" i="7"/>
  <c r="K15" i="7"/>
  <c r="S15" i="7" s="1"/>
  <c r="J15" i="7"/>
  <c r="I15" i="7"/>
  <c r="H15" i="7"/>
  <c r="G15" i="7"/>
  <c r="F15" i="7"/>
  <c r="C15" i="7"/>
  <c r="B15" i="7"/>
  <c r="E15" i="7" s="1"/>
  <c r="S14" i="7"/>
  <c r="R14" i="7"/>
  <c r="Q14" i="7"/>
  <c r="P14" i="7"/>
  <c r="E14" i="7"/>
  <c r="U14" i="7" s="1"/>
  <c r="S13" i="7"/>
  <c r="R13" i="7"/>
  <c r="Q13" i="7"/>
  <c r="P13" i="7"/>
  <c r="E13" i="7"/>
  <c r="S12" i="7"/>
  <c r="R12" i="7"/>
  <c r="Q12" i="7"/>
  <c r="P12" i="7"/>
  <c r="E12" i="7"/>
  <c r="S11" i="7"/>
  <c r="R11" i="7"/>
  <c r="Q11" i="7"/>
  <c r="P11" i="7"/>
  <c r="E11" i="7"/>
  <c r="T11" i="7" s="1"/>
  <c r="U10" i="7"/>
  <c r="T10" i="7"/>
  <c r="S10" i="7"/>
  <c r="R10" i="7"/>
  <c r="Q10" i="7"/>
  <c r="P10" i="7"/>
  <c r="E10" i="7"/>
  <c r="T9" i="7"/>
  <c r="S9" i="7"/>
  <c r="R9" i="7"/>
  <c r="Q9" i="7"/>
  <c r="P9" i="7"/>
  <c r="E9" i="7"/>
  <c r="U9" i="7" s="1"/>
  <c r="U94" i="6"/>
  <c r="S94" i="6"/>
  <c r="R94" i="6"/>
  <c r="Q94" i="6"/>
  <c r="P94" i="6"/>
  <c r="E94" i="6"/>
  <c r="T94" i="6" s="1"/>
  <c r="S93" i="6"/>
  <c r="R93" i="6"/>
  <c r="Q93" i="6"/>
  <c r="P93" i="6"/>
  <c r="E93" i="6"/>
  <c r="T93" i="6" s="1"/>
  <c r="S92" i="6"/>
  <c r="R92" i="6"/>
  <c r="Q92" i="6"/>
  <c r="P92" i="6"/>
  <c r="E92" i="6"/>
  <c r="U92" i="6" s="1"/>
  <c r="S91" i="6"/>
  <c r="R91" i="6"/>
  <c r="Q91" i="6"/>
  <c r="P91" i="6"/>
  <c r="E91" i="6"/>
  <c r="S90" i="6"/>
  <c r="R90" i="6"/>
  <c r="Q90" i="6"/>
  <c r="P90" i="6"/>
  <c r="E90" i="6"/>
  <c r="S89" i="6"/>
  <c r="R89" i="6"/>
  <c r="Q89" i="6"/>
  <c r="P89" i="6"/>
  <c r="E89" i="6"/>
  <c r="T89" i="6" s="1"/>
  <c r="U88" i="6"/>
  <c r="T88" i="6"/>
  <c r="S88" i="6"/>
  <c r="R88" i="6"/>
  <c r="Q88" i="6"/>
  <c r="P88" i="6"/>
  <c r="E88" i="6"/>
  <c r="T87" i="6"/>
  <c r="S87" i="6"/>
  <c r="R87" i="6"/>
  <c r="Q87" i="6"/>
  <c r="P87" i="6"/>
  <c r="E87" i="6"/>
  <c r="U87" i="6" s="1"/>
  <c r="V73" i="6"/>
  <c r="O73" i="6"/>
  <c r="N73" i="6"/>
  <c r="M73" i="6"/>
  <c r="L73" i="6"/>
  <c r="K73" i="6"/>
  <c r="S73" i="6" s="1"/>
  <c r="J73" i="6"/>
  <c r="I73" i="6"/>
  <c r="H73" i="6"/>
  <c r="G73" i="6"/>
  <c r="F73" i="6"/>
  <c r="C73" i="6"/>
  <c r="B73" i="6"/>
  <c r="V72" i="6"/>
  <c r="O72" i="6"/>
  <c r="N72" i="6"/>
  <c r="M72" i="6"/>
  <c r="L72" i="6"/>
  <c r="K72" i="6"/>
  <c r="S72" i="6" s="1"/>
  <c r="J72" i="6"/>
  <c r="I72" i="6"/>
  <c r="H72" i="6"/>
  <c r="G72" i="6"/>
  <c r="F72" i="6"/>
  <c r="C72" i="6"/>
  <c r="B72" i="6"/>
  <c r="E72" i="6" s="1"/>
  <c r="V71" i="6"/>
  <c r="O71" i="6"/>
  <c r="N71" i="6"/>
  <c r="M71" i="6"/>
  <c r="L71" i="6"/>
  <c r="K71" i="6"/>
  <c r="S71" i="6" s="1"/>
  <c r="J71" i="6"/>
  <c r="I71" i="6"/>
  <c r="Q71" i="6" s="1"/>
  <c r="H71" i="6"/>
  <c r="G71" i="6"/>
  <c r="F71" i="6"/>
  <c r="C71" i="6"/>
  <c r="B71" i="6"/>
  <c r="E71" i="6" s="1"/>
  <c r="T70" i="6"/>
  <c r="S70" i="6"/>
  <c r="R70" i="6"/>
  <c r="Q70" i="6"/>
  <c r="P70" i="6"/>
  <c r="E70" i="6"/>
  <c r="U70" i="6" s="1"/>
  <c r="S69" i="6"/>
  <c r="R69" i="6"/>
  <c r="Q69" i="6"/>
  <c r="P69" i="6"/>
  <c r="E69" i="6"/>
  <c r="V67" i="6"/>
  <c r="O67" i="6"/>
  <c r="N67" i="6"/>
  <c r="M67" i="6"/>
  <c r="L67" i="6"/>
  <c r="K67" i="6"/>
  <c r="S67" i="6" s="1"/>
  <c r="J67" i="6"/>
  <c r="R67" i="6" s="1"/>
  <c r="I67" i="6"/>
  <c r="H67" i="6"/>
  <c r="G67" i="6"/>
  <c r="F67" i="6"/>
  <c r="C67" i="6"/>
  <c r="B67" i="6"/>
  <c r="V66" i="6"/>
  <c r="O66" i="6"/>
  <c r="N66" i="6"/>
  <c r="M66" i="6"/>
  <c r="L66" i="6"/>
  <c r="K66" i="6"/>
  <c r="S66" i="6" s="1"/>
  <c r="J66" i="6"/>
  <c r="R66" i="6" s="1"/>
  <c r="I66" i="6"/>
  <c r="H66" i="6"/>
  <c r="P66" i="6" s="1"/>
  <c r="G66" i="6"/>
  <c r="F66" i="6"/>
  <c r="C66" i="6"/>
  <c r="B66" i="6"/>
  <c r="E66" i="6" s="1"/>
  <c r="S65" i="6"/>
  <c r="R65" i="6"/>
  <c r="Q65" i="6"/>
  <c r="P65" i="6"/>
  <c r="E65" i="6"/>
  <c r="T65" i="6" s="1"/>
  <c r="S64" i="6"/>
  <c r="R64" i="6"/>
  <c r="Q64" i="6"/>
  <c r="P64" i="6"/>
  <c r="E64" i="6"/>
  <c r="T64" i="6" s="1"/>
  <c r="U63" i="6"/>
  <c r="T63" i="6"/>
  <c r="S63" i="6"/>
  <c r="R63" i="6"/>
  <c r="Q63" i="6"/>
  <c r="P63" i="6"/>
  <c r="E63" i="6"/>
  <c r="S62" i="6"/>
  <c r="R62" i="6"/>
  <c r="Q62" i="6"/>
  <c r="P62" i="6"/>
  <c r="E62" i="6"/>
  <c r="S61" i="6"/>
  <c r="R61" i="6"/>
  <c r="Q61" i="6"/>
  <c r="P61" i="6"/>
  <c r="E61" i="6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S58" i="6"/>
  <c r="R58" i="6"/>
  <c r="Q58" i="6"/>
  <c r="P58" i="6"/>
  <c r="E58" i="6"/>
  <c r="S57" i="6"/>
  <c r="R57" i="6"/>
  <c r="Q57" i="6"/>
  <c r="P57" i="6"/>
  <c r="E57" i="6"/>
  <c r="U56" i="6"/>
  <c r="S56" i="6"/>
  <c r="R56" i="6"/>
  <c r="Q56" i="6"/>
  <c r="P56" i="6"/>
  <c r="E56" i="6"/>
  <c r="T56" i="6" s="1"/>
  <c r="T55" i="6"/>
  <c r="S55" i="6"/>
  <c r="R55" i="6"/>
  <c r="Q55" i="6"/>
  <c r="P55" i="6"/>
  <c r="E55" i="6"/>
  <c r="U55" i="6" s="1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C53" i="6"/>
  <c r="B53" i="6"/>
  <c r="S52" i="6"/>
  <c r="R52" i="6"/>
  <c r="Q52" i="6"/>
  <c r="P52" i="6"/>
  <c r="E52" i="6"/>
  <c r="T52" i="6" s="1"/>
  <c r="U51" i="6"/>
  <c r="T51" i="6"/>
  <c r="S51" i="6"/>
  <c r="R51" i="6"/>
  <c r="Q51" i="6"/>
  <c r="P51" i="6"/>
  <c r="E51" i="6"/>
  <c r="T50" i="6"/>
  <c r="S50" i="6"/>
  <c r="R50" i="6"/>
  <c r="Q50" i="6"/>
  <c r="P50" i="6"/>
  <c r="E50" i="6"/>
  <c r="U50" i="6" s="1"/>
  <c r="U49" i="6"/>
  <c r="S49" i="6"/>
  <c r="R49" i="6"/>
  <c r="Q49" i="6"/>
  <c r="P49" i="6"/>
  <c r="E49" i="6"/>
  <c r="T49" i="6" s="1"/>
  <c r="S48" i="6"/>
  <c r="R48" i="6"/>
  <c r="Q48" i="6"/>
  <c r="P48" i="6"/>
  <c r="E48" i="6"/>
  <c r="T48" i="6" s="1"/>
  <c r="S47" i="6"/>
  <c r="R47" i="6"/>
  <c r="Q47" i="6"/>
  <c r="P47" i="6"/>
  <c r="E47" i="6"/>
  <c r="U47" i="6" s="1"/>
  <c r="S46" i="6"/>
  <c r="R46" i="6"/>
  <c r="Q46" i="6"/>
  <c r="P46" i="6"/>
  <c r="E46" i="6"/>
  <c r="S45" i="6"/>
  <c r="R45" i="6"/>
  <c r="Q45" i="6"/>
  <c r="P45" i="6"/>
  <c r="E45" i="6"/>
  <c r="S44" i="6"/>
  <c r="R44" i="6"/>
  <c r="Q44" i="6"/>
  <c r="P44" i="6"/>
  <c r="E44" i="6"/>
  <c r="T44" i="6" s="1"/>
  <c r="U43" i="6"/>
  <c r="T43" i="6"/>
  <c r="S43" i="6"/>
  <c r="R43" i="6"/>
  <c r="Q43" i="6"/>
  <c r="P43" i="6"/>
  <c r="E43" i="6"/>
  <c r="T42" i="6"/>
  <c r="S42" i="6"/>
  <c r="R42" i="6"/>
  <c r="Q42" i="6"/>
  <c r="P42" i="6"/>
  <c r="E42" i="6"/>
  <c r="U42" i="6" s="1"/>
  <c r="V40" i="6"/>
  <c r="O40" i="6"/>
  <c r="N40" i="6"/>
  <c r="M40" i="6"/>
  <c r="L40" i="6"/>
  <c r="K40" i="6"/>
  <c r="S40" i="6" s="1"/>
  <c r="J40" i="6"/>
  <c r="R40" i="6" s="1"/>
  <c r="I40" i="6"/>
  <c r="Q40" i="6" s="1"/>
  <c r="H40" i="6"/>
  <c r="G40" i="6"/>
  <c r="F40" i="6"/>
  <c r="E40" i="6"/>
  <c r="C40" i="6"/>
  <c r="B40" i="6"/>
  <c r="U39" i="6"/>
  <c r="T39" i="6"/>
  <c r="S39" i="6"/>
  <c r="R39" i="6"/>
  <c r="Q39" i="6"/>
  <c r="P39" i="6"/>
  <c r="E39" i="6"/>
  <c r="S38" i="6"/>
  <c r="R38" i="6"/>
  <c r="Q38" i="6"/>
  <c r="P38" i="6"/>
  <c r="E38" i="6"/>
  <c r="U38" i="6" s="1"/>
  <c r="U37" i="6"/>
  <c r="S37" i="6"/>
  <c r="R37" i="6"/>
  <c r="Q37" i="6"/>
  <c r="P37" i="6"/>
  <c r="E37" i="6"/>
  <c r="T37" i="6" s="1"/>
  <c r="S36" i="6"/>
  <c r="R36" i="6"/>
  <c r="Q36" i="6"/>
  <c r="U36" i="6" s="1"/>
  <c r="P36" i="6"/>
  <c r="E36" i="6"/>
  <c r="S35" i="6"/>
  <c r="R35" i="6"/>
  <c r="Q35" i="6"/>
  <c r="P35" i="6"/>
  <c r="E35" i="6"/>
  <c r="V33" i="6"/>
  <c r="O33" i="6"/>
  <c r="N33" i="6"/>
  <c r="M33" i="6"/>
  <c r="L33" i="6"/>
  <c r="K33" i="6"/>
  <c r="S33" i="6" s="1"/>
  <c r="J33" i="6"/>
  <c r="R33" i="6" s="1"/>
  <c r="I33" i="6"/>
  <c r="H33" i="6"/>
  <c r="G33" i="6"/>
  <c r="F33" i="6"/>
  <c r="C33" i="6"/>
  <c r="B33" i="6"/>
  <c r="E33" i="6" s="1"/>
  <c r="U32" i="6"/>
  <c r="S32" i="6"/>
  <c r="R32" i="6"/>
  <c r="Q32" i="6"/>
  <c r="P32" i="6"/>
  <c r="E32" i="6"/>
  <c r="T32" i="6" s="1"/>
  <c r="V30" i="6"/>
  <c r="O30" i="6"/>
  <c r="N30" i="6"/>
  <c r="M30" i="6"/>
  <c r="L30" i="6"/>
  <c r="K30" i="6"/>
  <c r="S30" i="6" s="1"/>
  <c r="J30" i="6"/>
  <c r="R30" i="6" s="1"/>
  <c r="I30" i="6"/>
  <c r="H30" i="6"/>
  <c r="G30" i="6"/>
  <c r="F30" i="6"/>
  <c r="C30" i="6"/>
  <c r="B30" i="6"/>
  <c r="S29" i="6"/>
  <c r="R29" i="6"/>
  <c r="Q29" i="6"/>
  <c r="P29" i="6"/>
  <c r="E29" i="6"/>
  <c r="T29" i="6" s="1"/>
  <c r="U28" i="6"/>
  <c r="S28" i="6"/>
  <c r="R28" i="6"/>
  <c r="Q28" i="6"/>
  <c r="P28" i="6"/>
  <c r="E28" i="6"/>
  <c r="T28" i="6" s="1"/>
  <c r="T27" i="6"/>
  <c r="S27" i="6"/>
  <c r="R27" i="6"/>
  <c r="Q27" i="6"/>
  <c r="P27" i="6"/>
  <c r="E27" i="6"/>
  <c r="U27" i="6" s="1"/>
  <c r="S26" i="6"/>
  <c r="R26" i="6"/>
  <c r="Q26" i="6"/>
  <c r="P26" i="6"/>
  <c r="E26" i="6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B24" i="6"/>
  <c r="E24" i="6" s="1"/>
  <c r="U23" i="6"/>
  <c r="T23" i="6"/>
  <c r="S23" i="6"/>
  <c r="R23" i="6"/>
  <c r="Q23" i="6"/>
  <c r="P23" i="6"/>
  <c r="E23" i="6"/>
  <c r="S22" i="6"/>
  <c r="R22" i="6"/>
  <c r="Q22" i="6"/>
  <c r="P22" i="6"/>
  <c r="E22" i="6"/>
  <c r="S21" i="6"/>
  <c r="R21" i="6"/>
  <c r="Q21" i="6"/>
  <c r="P21" i="6"/>
  <c r="E21" i="6"/>
  <c r="U20" i="6"/>
  <c r="S20" i="6"/>
  <c r="R20" i="6"/>
  <c r="Q20" i="6"/>
  <c r="P20" i="6"/>
  <c r="E20" i="6"/>
  <c r="U19" i="6"/>
  <c r="T19" i="6"/>
  <c r="S19" i="6"/>
  <c r="R19" i="6"/>
  <c r="Q19" i="6"/>
  <c r="P19" i="6"/>
  <c r="E19" i="6"/>
  <c r="S18" i="6"/>
  <c r="R18" i="6"/>
  <c r="Q18" i="6"/>
  <c r="P18" i="6"/>
  <c r="E18" i="6"/>
  <c r="U18" i="6" s="1"/>
  <c r="S17" i="6"/>
  <c r="R17" i="6"/>
  <c r="Q17" i="6"/>
  <c r="P17" i="6"/>
  <c r="E17" i="6"/>
  <c r="T17" i="6" s="1"/>
  <c r="V15" i="6"/>
  <c r="O15" i="6"/>
  <c r="N15" i="6"/>
  <c r="M15" i="6"/>
  <c r="L15" i="6"/>
  <c r="K15" i="6"/>
  <c r="S15" i="6" s="1"/>
  <c r="J15" i="6"/>
  <c r="R15" i="6" s="1"/>
  <c r="I15" i="6"/>
  <c r="Q15" i="6" s="1"/>
  <c r="H15" i="6"/>
  <c r="G15" i="6"/>
  <c r="F15" i="6"/>
  <c r="C15" i="6"/>
  <c r="B15" i="6"/>
  <c r="T14" i="6"/>
  <c r="S14" i="6"/>
  <c r="R14" i="6"/>
  <c r="Q14" i="6"/>
  <c r="P14" i="6"/>
  <c r="E14" i="6"/>
  <c r="U14" i="6" s="1"/>
  <c r="S13" i="6"/>
  <c r="R13" i="6"/>
  <c r="Q13" i="6"/>
  <c r="P13" i="6"/>
  <c r="E13" i="6"/>
  <c r="T13" i="6" s="1"/>
  <c r="S12" i="6"/>
  <c r="R12" i="6"/>
  <c r="Q12" i="6"/>
  <c r="P12" i="6"/>
  <c r="E12" i="6"/>
  <c r="T12" i="6" s="1"/>
  <c r="U11" i="6"/>
  <c r="T11" i="6"/>
  <c r="S11" i="6"/>
  <c r="R11" i="6"/>
  <c r="Q11" i="6"/>
  <c r="P11" i="6"/>
  <c r="E11" i="6"/>
  <c r="S10" i="6"/>
  <c r="R10" i="6"/>
  <c r="Q10" i="6"/>
  <c r="P10" i="6"/>
  <c r="E10" i="6"/>
  <c r="S9" i="6"/>
  <c r="R9" i="6"/>
  <c r="Q9" i="6"/>
  <c r="P9" i="6"/>
  <c r="E9" i="6"/>
  <c r="S94" i="5"/>
  <c r="R94" i="5"/>
  <c r="Q94" i="5"/>
  <c r="P94" i="5"/>
  <c r="E94" i="5"/>
  <c r="U94" i="5" s="1"/>
  <c r="U93" i="5"/>
  <c r="T93" i="5"/>
  <c r="S93" i="5"/>
  <c r="R93" i="5"/>
  <c r="Q93" i="5"/>
  <c r="P93" i="5"/>
  <c r="E93" i="5"/>
  <c r="T92" i="5"/>
  <c r="S92" i="5"/>
  <c r="R92" i="5"/>
  <c r="Q92" i="5"/>
  <c r="P92" i="5"/>
  <c r="E92" i="5"/>
  <c r="U92" i="5" s="1"/>
  <c r="U91" i="5"/>
  <c r="S91" i="5"/>
  <c r="R91" i="5"/>
  <c r="Q91" i="5"/>
  <c r="P91" i="5"/>
  <c r="E91" i="5"/>
  <c r="T91" i="5" s="1"/>
  <c r="S90" i="5"/>
  <c r="R90" i="5"/>
  <c r="Q90" i="5"/>
  <c r="P90" i="5"/>
  <c r="E90" i="5"/>
  <c r="T90" i="5" s="1"/>
  <c r="S89" i="5"/>
  <c r="R89" i="5"/>
  <c r="Q89" i="5"/>
  <c r="P89" i="5"/>
  <c r="E89" i="5"/>
  <c r="U89" i="5" s="1"/>
  <c r="S88" i="5"/>
  <c r="R88" i="5"/>
  <c r="Q88" i="5"/>
  <c r="P88" i="5"/>
  <c r="E88" i="5"/>
  <c r="S87" i="5"/>
  <c r="R87" i="5"/>
  <c r="Q87" i="5"/>
  <c r="P87" i="5"/>
  <c r="E87" i="5"/>
  <c r="V73" i="5"/>
  <c r="O73" i="5"/>
  <c r="N73" i="5"/>
  <c r="M73" i="5"/>
  <c r="L73" i="5"/>
  <c r="K73" i="5"/>
  <c r="S73" i="5" s="1"/>
  <c r="J73" i="5"/>
  <c r="I73" i="5"/>
  <c r="H73" i="5"/>
  <c r="G73" i="5"/>
  <c r="F73" i="5"/>
  <c r="C73" i="5"/>
  <c r="B73" i="5"/>
  <c r="V72" i="5"/>
  <c r="O72" i="5"/>
  <c r="N72" i="5"/>
  <c r="M72" i="5"/>
  <c r="L72" i="5"/>
  <c r="K72" i="5"/>
  <c r="S72" i="5" s="1"/>
  <c r="J72" i="5"/>
  <c r="R72" i="5" s="1"/>
  <c r="I72" i="5"/>
  <c r="H72" i="5"/>
  <c r="G72" i="5"/>
  <c r="F72" i="5"/>
  <c r="C72" i="5"/>
  <c r="B72" i="5"/>
  <c r="E72" i="5" s="1"/>
  <c r="V71" i="5"/>
  <c r="O71" i="5"/>
  <c r="N71" i="5"/>
  <c r="M71" i="5"/>
  <c r="L71" i="5"/>
  <c r="K71" i="5"/>
  <c r="S71" i="5" s="1"/>
  <c r="J71" i="5"/>
  <c r="I71" i="5"/>
  <c r="H71" i="5"/>
  <c r="G71" i="5"/>
  <c r="F71" i="5"/>
  <c r="C71" i="5"/>
  <c r="B71" i="5"/>
  <c r="E71" i="5" s="1"/>
  <c r="T70" i="5"/>
  <c r="S70" i="5"/>
  <c r="R70" i="5"/>
  <c r="Q70" i="5"/>
  <c r="P70" i="5"/>
  <c r="E70" i="5"/>
  <c r="U70" i="5" s="1"/>
  <c r="U69" i="5"/>
  <c r="S69" i="5"/>
  <c r="R69" i="5"/>
  <c r="Q69" i="5"/>
  <c r="P69" i="5"/>
  <c r="E69" i="5"/>
  <c r="T69" i="5" s="1"/>
  <c r="V67" i="5"/>
  <c r="O67" i="5"/>
  <c r="N67" i="5"/>
  <c r="M67" i="5"/>
  <c r="L67" i="5"/>
  <c r="K67" i="5"/>
  <c r="S67" i="5" s="1"/>
  <c r="J67" i="5"/>
  <c r="I67" i="5"/>
  <c r="H67" i="5"/>
  <c r="G67" i="5"/>
  <c r="F67" i="5"/>
  <c r="C67" i="5"/>
  <c r="B67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B66" i="5"/>
  <c r="E66" i="5" s="1"/>
  <c r="U65" i="5"/>
  <c r="S65" i="5"/>
  <c r="R65" i="5"/>
  <c r="Q65" i="5"/>
  <c r="P65" i="5"/>
  <c r="E65" i="5"/>
  <c r="T65" i="5" s="1"/>
  <c r="T64" i="5"/>
  <c r="S64" i="5"/>
  <c r="R64" i="5"/>
  <c r="Q64" i="5"/>
  <c r="P64" i="5"/>
  <c r="E64" i="5"/>
  <c r="U64" i="5" s="1"/>
  <c r="T63" i="5"/>
  <c r="S63" i="5"/>
  <c r="R63" i="5"/>
  <c r="Q63" i="5"/>
  <c r="P63" i="5"/>
  <c r="E63" i="5"/>
  <c r="U63" i="5" s="1"/>
  <c r="S62" i="5"/>
  <c r="R62" i="5"/>
  <c r="Q62" i="5"/>
  <c r="P62" i="5"/>
  <c r="E62" i="5"/>
  <c r="T62" i="5" s="1"/>
  <c r="U61" i="5"/>
  <c r="S61" i="5"/>
  <c r="R61" i="5"/>
  <c r="Q61" i="5"/>
  <c r="P61" i="5"/>
  <c r="E61" i="5"/>
  <c r="T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E59" i="5" s="1"/>
  <c r="S58" i="5"/>
  <c r="R58" i="5"/>
  <c r="Q58" i="5"/>
  <c r="P58" i="5"/>
  <c r="E58" i="5"/>
  <c r="T58" i="5" s="1"/>
  <c r="S57" i="5"/>
  <c r="R57" i="5"/>
  <c r="Q57" i="5"/>
  <c r="P57" i="5"/>
  <c r="E57" i="5"/>
  <c r="T57" i="5" s="1"/>
  <c r="U56" i="5"/>
  <c r="T56" i="5"/>
  <c r="S56" i="5"/>
  <c r="R56" i="5"/>
  <c r="Q56" i="5"/>
  <c r="P56" i="5"/>
  <c r="E56" i="5"/>
  <c r="S55" i="5"/>
  <c r="R55" i="5"/>
  <c r="Q55" i="5"/>
  <c r="P55" i="5"/>
  <c r="E55" i="5"/>
  <c r="T55" i="5" s="1"/>
  <c r="V53" i="5"/>
  <c r="O53" i="5"/>
  <c r="N53" i="5"/>
  <c r="M53" i="5"/>
  <c r="L53" i="5"/>
  <c r="K53" i="5"/>
  <c r="S53" i="5" s="1"/>
  <c r="J53" i="5"/>
  <c r="I53" i="5"/>
  <c r="H53" i="5"/>
  <c r="G53" i="5"/>
  <c r="F53" i="5"/>
  <c r="C53" i="5"/>
  <c r="B53" i="5"/>
  <c r="E53" i="5" s="1"/>
  <c r="S52" i="5"/>
  <c r="R52" i="5"/>
  <c r="Q52" i="5"/>
  <c r="P52" i="5"/>
  <c r="E52" i="5"/>
  <c r="U52" i="5" s="1"/>
  <c r="U51" i="5"/>
  <c r="S51" i="5"/>
  <c r="R51" i="5"/>
  <c r="Q51" i="5"/>
  <c r="P51" i="5"/>
  <c r="E51" i="5"/>
  <c r="T50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U46" i="5"/>
  <c r="S46" i="5"/>
  <c r="R46" i="5"/>
  <c r="Q46" i="5"/>
  <c r="P46" i="5"/>
  <c r="E46" i="5"/>
  <c r="T46" i="5" s="1"/>
  <c r="S45" i="5"/>
  <c r="R45" i="5"/>
  <c r="Q45" i="5"/>
  <c r="P45" i="5"/>
  <c r="E45" i="5"/>
  <c r="T45" i="5" s="1"/>
  <c r="S44" i="5"/>
  <c r="R44" i="5"/>
  <c r="Q44" i="5"/>
  <c r="P44" i="5"/>
  <c r="E44" i="5"/>
  <c r="U44" i="5" s="1"/>
  <c r="S43" i="5"/>
  <c r="R43" i="5"/>
  <c r="Q43" i="5"/>
  <c r="P43" i="5"/>
  <c r="E43" i="5"/>
  <c r="T42" i="5"/>
  <c r="S42" i="5"/>
  <c r="R42" i="5"/>
  <c r="Q42" i="5"/>
  <c r="P42" i="5"/>
  <c r="E42" i="5"/>
  <c r="U42" i="5" s="1"/>
  <c r="V40" i="5"/>
  <c r="R40" i="5"/>
  <c r="O40" i="5"/>
  <c r="N40" i="5"/>
  <c r="M40" i="5"/>
  <c r="L40" i="5"/>
  <c r="K40" i="5"/>
  <c r="S40" i="5" s="1"/>
  <c r="J40" i="5"/>
  <c r="I40" i="5"/>
  <c r="H40" i="5"/>
  <c r="G40" i="5"/>
  <c r="F40" i="5"/>
  <c r="C40" i="5"/>
  <c r="B40" i="5"/>
  <c r="U39" i="5"/>
  <c r="S39" i="5"/>
  <c r="R39" i="5"/>
  <c r="Q39" i="5"/>
  <c r="P39" i="5"/>
  <c r="E39" i="5"/>
  <c r="T39" i="5" s="1"/>
  <c r="S38" i="5"/>
  <c r="R38" i="5"/>
  <c r="Q38" i="5"/>
  <c r="P38" i="5"/>
  <c r="E38" i="5"/>
  <c r="U38" i="5" s="1"/>
  <c r="S37" i="5"/>
  <c r="R37" i="5"/>
  <c r="Q37" i="5"/>
  <c r="P37" i="5"/>
  <c r="E37" i="5"/>
  <c r="T37" i="5" s="1"/>
  <c r="S36" i="5"/>
  <c r="R36" i="5"/>
  <c r="Q36" i="5"/>
  <c r="P36" i="5"/>
  <c r="E36" i="5"/>
  <c r="U36" i="5" s="1"/>
  <c r="T35" i="5"/>
  <c r="S35" i="5"/>
  <c r="R35" i="5"/>
  <c r="Q35" i="5"/>
  <c r="P35" i="5"/>
  <c r="E35" i="5"/>
  <c r="V33" i="5"/>
  <c r="R33" i="5"/>
  <c r="O33" i="5"/>
  <c r="N33" i="5"/>
  <c r="M33" i="5"/>
  <c r="L33" i="5"/>
  <c r="K33" i="5"/>
  <c r="S33" i="5" s="1"/>
  <c r="J33" i="5"/>
  <c r="I33" i="5"/>
  <c r="Q33" i="5" s="1"/>
  <c r="H33" i="5"/>
  <c r="G33" i="5"/>
  <c r="F33" i="5"/>
  <c r="E33" i="5"/>
  <c r="C33" i="5"/>
  <c r="B33" i="5"/>
  <c r="U32" i="5"/>
  <c r="S32" i="5"/>
  <c r="R32" i="5"/>
  <c r="Q32" i="5"/>
  <c r="P32" i="5"/>
  <c r="E32" i="5"/>
  <c r="V30" i="5"/>
  <c r="O30" i="5"/>
  <c r="N30" i="5"/>
  <c r="M30" i="5"/>
  <c r="L30" i="5"/>
  <c r="K30" i="5"/>
  <c r="S30" i="5" s="1"/>
  <c r="J30" i="5"/>
  <c r="R30" i="5" s="1"/>
  <c r="I30" i="5"/>
  <c r="H30" i="5"/>
  <c r="G30" i="5"/>
  <c r="F30" i="5"/>
  <c r="C30" i="5"/>
  <c r="B30" i="5"/>
  <c r="S29" i="5"/>
  <c r="R29" i="5"/>
  <c r="Q29" i="5"/>
  <c r="P29" i="5"/>
  <c r="E29" i="5"/>
  <c r="T29" i="5" s="1"/>
  <c r="S28" i="5"/>
  <c r="R28" i="5"/>
  <c r="Q28" i="5"/>
  <c r="P28" i="5"/>
  <c r="E28" i="5"/>
  <c r="U28" i="5" s="1"/>
  <c r="T27" i="5"/>
  <c r="S27" i="5"/>
  <c r="R27" i="5"/>
  <c r="Q27" i="5"/>
  <c r="P27" i="5"/>
  <c r="E27" i="5"/>
  <c r="U27" i="5" s="1"/>
  <c r="U26" i="5"/>
  <c r="S26" i="5"/>
  <c r="R26" i="5"/>
  <c r="Q26" i="5"/>
  <c r="P26" i="5"/>
  <c r="E26" i="5"/>
  <c r="T26" i="5" s="1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C24" i="5"/>
  <c r="B24" i="5"/>
  <c r="S23" i="5"/>
  <c r="R23" i="5"/>
  <c r="Q23" i="5"/>
  <c r="P23" i="5"/>
  <c r="E23" i="5"/>
  <c r="U23" i="5" s="1"/>
  <c r="S22" i="5"/>
  <c r="R22" i="5"/>
  <c r="Q22" i="5"/>
  <c r="P22" i="5"/>
  <c r="E22" i="5"/>
  <c r="T22" i="5" s="1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T19" i="5" s="1"/>
  <c r="S18" i="5"/>
  <c r="R18" i="5"/>
  <c r="Q18" i="5"/>
  <c r="P18" i="5"/>
  <c r="E18" i="5"/>
  <c r="U18" i="5" s="1"/>
  <c r="S17" i="5"/>
  <c r="R17" i="5"/>
  <c r="Q17" i="5"/>
  <c r="P17" i="5"/>
  <c r="E17" i="5"/>
  <c r="T17" i="5" s="1"/>
  <c r="V15" i="5"/>
  <c r="S15" i="5"/>
  <c r="O15" i="5"/>
  <c r="N15" i="5"/>
  <c r="M15" i="5"/>
  <c r="L15" i="5"/>
  <c r="K15" i="5"/>
  <c r="J15" i="5"/>
  <c r="I15" i="5"/>
  <c r="Q15" i="5" s="1"/>
  <c r="H15" i="5"/>
  <c r="G15" i="5"/>
  <c r="F15" i="5"/>
  <c r="C15" i="5"/>
  <c r="B15" i="5"/>
  <c r="S14" i="5"/>
  <c r="R14" i="5"/>
  <c r="Q14" i="5"/>
  <c r="P14" i="5"/>
  <c r="E14" i="5"/>
  <c r="U14" i="5" s="1"/>
  <c r="S13" i="5"/>
  <c r="R13" i="5"/>
  <c r="Q13" i="5"/>
  <c r="P13" i="5"/>
  <c r="E13" i="5"/>
  <c r="T13" i="5" s="1"/>
  <c r="S12" i="5"/>
  <c r="R12" i="5"/>
  <c r="Q12" i="5"/>
  <c r="P12" i="5"/>
  <c r="E12" i="5"/>
  <c r="U12" i="5" s="1"/>
  <c r="T11" i="5"/>
  <c r="S11" i="5"/>
  <c r="R11" i="5"/>
  <c r="Q11" i="5"/>
  <c r="P11" i="5"/>
  <c r="E11" i="5"/>
  <c r="U11" i="5" s="1"/>
  <c r="S10" i="5"/>
  <c r="R10" i="5"/>
  <c r="Q10" i="5"/>
  <c r="U10" i="5" s="1"/>
  <c r="P10" i="5"/>
  <c r="E10" i="5"/>
  <c r="S9" i="5"/>
  <c r="R9" i="5"/>
  <c r="Q9" i="5"/>
  <c r="P9" i="5"/>
  <c r="E9" i="5"/>
  <c r="T94" i="4"/>
  <c r="S94" i="4"/>
  <c r="R94" i="4"/>
  <c r="Q94" i="4"/>
  <c r="P94" i="4"/>
  <c r="E94" i="4"/>
  <c r="U94" i="4" s="1"/>
  <c r="U93" i="4"/>
  <c r="S93" i="4"/>
  <c r="R93" i="4"/>
  <c r="Q93" i="4"/>
  <c r="P93" i="4"/>
  <c r="E93" i="4"/>
  <c r="T93" i="4" s="1"/>
  <c r="T92" i="4"/>
  <c r="S92" i="4"/>
  <c r="R92" i="4"/>
  <c r="Q92" i="4"/>
  <c r="P92" i="4"/>
  <c r="E92" i="4"/>
  <c r="U92" i="4" s="1"/>
  <c r="S91" i="4"/>
  <c r="R91" i="4"/>
  <c r="Q91" i="4"/>
  <c r="P91" i="4"/>
  <c r="E91" i="4"/>
  <c r="T91" i="4" s="1"/>
  <c r="S90" i="4"/>
  <c r="R90" i="4"/>
  <c r="Q90" i="4"/>
  <c r="P90" i="4"/>
  <c r="E90" i="4"/>
  <c r="U90" i="4" s="1"/>
  <c r="T89" i="4"/>
  <c r="S89" i="4"/>
  <c r="R89" i="4"/>
  <c r="Q89" i="4"/>
  <c r="P89" i="4"/>
  <c r="E89" i="4"/>
  <c r="U89" i="4" s="1"/>
  <c r="U88" i="4"/>
  <c r="S88" i="4"/>
  <c r="R88" i="4"/>
  <c r="Q88" i="4"/>
  <c r="P88" i="4"/>
  <c r="E88" i="4"/>
  <c r="T88" i="4" s="1"/>
  <c r="S87" i="4"/>
  <c r="R87" i="4"/>
  <c r="Q87" i="4"/>
  <c r="P87" i="4"/>
  <c r="E87" i="4"/>
  <c r="T87" i="4" s="1"/>
  <c r="V73" i="4"/>
  <c r="O73" i="4"/>
  <c r="N73" i="4"/>
  <c r="M73" i="4"/>
  <c r="L73" i="4"/>
  <c r="K73" i="4"/>
  <c r="J73" i="4"/>
  <c r="I73" i="4"/>
  <c r="H73" i="4"/>
  <c r="G73" i="4"/>
  <c r="F73" i="4"/>
  <c r="C73" i="4"/>
  <c r="B73" i="4"/>
  <c r="V72" i="4"/>
  <c r="R72" i="4"/>
  <c r="O72" i="4"/>
  <c r="N72" i="4"/>
  <c r="M72" i="4"/>
  <c r="L72" i="4"/>
  <c r="K72" i="4"/>
  <c r="S72" i="4" s="1"/>
  <c r="J72" i="4"/>
  <c r="I72" i="4"/>
  <c r="H72" i="4"/>
  <c r="P72" i="4" s="1"/>
  <c r="G72" i="4"/>
  <c r="F72" i="4"/>
  <c r="C72" i="4"/>
  <c r="B72" i="4"/>
  <c r="E72" i="4" s="1"/>
  <c r="V71" i="4"/>
  <c r="O71" i="4"/>
  <c r="N71" i="4"/>
  <c r="M71" i="4"/>
  <c r="L71" i="4"/>
  <c r="K71" i="4"/>
  <c r="S71" i="4" s="1"/>
  <c r="J71" i="4"/>
  <c r="I71" i="4"/>
  <c r="H71" i="4"/>
  <c r="G71" i="4"/>
  <c r="F71" i="4"/>
  <c r="C71" i="4"/>
  <c r="B71" i="4"/>
  <c r="S70" i="4"/>
  <c r="R70" i="4"/>
  <c r="Q70" i="4"/>
  <c r="P70" i="4"/>
  <c r="E70" i="4"/>
  <c r="U70" i="4" s="1"/>
  <c r="U69" i="4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L66" i="4"/>
  <c r="K66" i="4"/>
  <c r="S66" i="4" s="1"/>
  <c r="J66" i="4"/>
  <c r="R66" i="4" s="1"/>
  <c r="I66" i="4"/>
  <c r="H66" i="4"/>
  <c r="G66" i="4"/>
  <c r="F66" i="4"/>
  <c r="C66" i="4"/>
  <c r="B66" i="4"/>
  <c r="E66" i="4" s="1"/>
  <c r="T65" i="4"/>
  <c r="S65" i="4"/>
  <c r="R65" i="4"/>
  <c r="Q65" i="4"/>
  <c r="P65" i="4"/>
  <c r="E65" i="4"/>
  <c r="U65" i="4" s="1"/>
  <c r="S64" i="4"/>
  <c r="R64" i="4"/>
  <c r="Q64" i="4"/>
  <c r="P64" i="4"/>
  <c r="E64" i="4"/>
  <c r="T64" i="4" s="1"/>
  <c r="S63" i="4"/>
  <c r="R63" i="4"/>
  <c r="Q63" i="4"/>
  <c r="P63" i="4"/>
  <c r="E63" i="4"/>
  <c r="U63" i="4" s="1"/>
  <c r="S62" i="4"/>
  <c r="R62" i="4"/>
  <c r="Q62" i="4"/>
  <c r="P62" i="4"/>
  <c r="E62" i="4"/>
  <c r="T62" i="4" s="1"/>
  <c r="U61" i="4"/>
  <c r="T61" i="4"/>
  <c r="S61" i="4"/>
  <c r="R61" i="4"/>
  <c r="Q61" i="4"/>
  <c r="P61" i="4"/>
  <c r="E61" i="4"/>
  <c r="V59" i="4"/>
  <c r="R59" i="4"/>
  <c r="O59" i="4"/>
  <c r="N59" i="4"/>
  <c r="M59" i="4"/>
  <c r="L59" i="4"/>
  <c r="K59" i="4"/>
  <c r="S59" i="4" s="1"/>
  <c r="J59" i="4"/>
  <c r="I59" i="4"/>
  <c r="H59" i="4"/>
  <c r="G59" i="4"/>
  <c r="F59" i="4"/>
  <c r="C59" i="4"/>
  <c r="B59" i="4"/>
  <c r="S58" i="4"/>
  <c r="R58" i="4"/>
  <c r="Q58" i="4"/>
  <c r="P58" i="4"/>
  <c r="E58" i="4"/>
  <c r="T58" i="4" s="1"/>
  <c r="S57" i="4"/>
  <c r="R57" i="4"/>
  <c r="Q57" i="4"/>
  <c r="P57" i="4"/>
  <c r="E57" i="4"/>
  <c r="T57" i="4" s="1"/>
  <c r="T56" i="4"/>
  <c r="S56" i="4"/>
  <c r="R56" i="4"/>
  <c r="Q56" i="4"/>
  <c r="P56" i="4"/>
  <c r="E56" i="4"/>
  <c r="U56" i="4" s="1"/>
  <c r="S55" i="4"/>
  <c r="R55" i="4"/>
  <c r="Q55" i="4"/>
  <c r="P55" i="4"/>
  <c r="E55" i="4"/>
  <c r="U55" i="4" s="1"/>
  <c r="V53" i="4"/>
  <c r="O53" i="4"/>
  <c r="N53" i="4"/>
  <c r="M53" i="4"/>
  <c r="L53" i="4"/>
  <c r="K53" i="4"/>
  <c r="S53" i="4" s="1"/>
  <c r="J53" i="4"/>
  <c r="R53" i="4" s="1"/>
  <c r="I53" i="4"/>
  <c r="H53" i="4"/>
  <c r="G53" i="4"/>
  <c r="F53" i="4"/>
  <c r="C53" i="4"/>
  <c r="B53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T50" i="4" s="1"/>
  <c r="U49" i="4"/>
  <c r="T49" i="4"/>
  <c r="S49" i="4"/>
  <c r="R49" i="4"/>
  <c r="Q49" i="4"/>
  <c r="P49" i="4"/>
  <c r="E49" i="4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T46" i="4" s="1"/>
  <c r="U45" i="4"/>
  <c r="T45" i="4"/>
  <c r="S45" i="4"/>
  <c r="R45" i="4"/>
  <c r="Q45" i="4"/>
  <c r="P45" i="4"/>
  <c r="E45" i="4"/>
  <c r="S44" i="4"/>
  <c r="R44" i="4"/>
  <c r="Q44" i="4"/>
  <c r="P44" i="4"/>
  <c r="E44" i="4"/>
  <c r="S43" i="4"/>
  <c r="R43" i="4"/>
  <c r="Q43" i="4"/>
  <c r="P43" i="4"/>
  <c r="E43" i="4"/>
  <c r="U43" i="4" s="1"/>
  <c r="U42" i="4"/>
  <c r="S42" i="4"/>
  <c r="R42" i="4"/>
  <c r="Q42" i="4"/>
  <c r="P42" i="4"/>
  <c r="E42" i="4"/>
  <c r="T42" i="4" s="1"/>
  <c r="V40" i="4"/>
  <c r="O40" i="4"/>
  <c r="N40" i="4"/>
  <c r="M40" i="4"/>
  <c r="L40" i="4"/>
  <c r="K40" i="4"/>
  <c r="S40" i="4" s="1"/>
  <c r="J40" i="4"/>
  <c r="R40" i="4" s="1"/>
  <c r="I40" i="4"/>
  <c r="H40" i="4"/>
  <c r="P40" i="4" s="1"/>
  <c r="G40" i="4"/>
  <c r="F40" i="4"/>
  <c r="C40" i="4"/>
  <c r="B40" i="4"/>
  <c r="E40" i="4" s="1"/>
  <c r="U39" i="4"/>
  <c r="T39" i="4"/>
  <c r="S39" i="4"/>
  <c r="R39" i="4"/>
  <c r="Q39" i="4"/>
  <c r="P39" i="4"/>
  <c r="E39" i="4"/>
  <c r="S38" i="4"/>
  <c r="R38" i="4"/>
  <c r="Q38" i="4"/>
  <c r="P38" i="4"/>
  <c r="E38" i="4"/>
  <c r="T38" i="4" s="1"/>
  <c r="S37" i="4"/>
  <c r="R37" i="4"/>
  <c r="Q37" i="4"/>
  <c r="P37" i="4"/>
  <c r="E37" i="4"/>
  <c r="U37" i="4" s="1"/>
  <c r="S36" i="4"/>
  <c r="R36" i="4"/>
  <c r="Q36" i="4"/>
  <c r="P36" i="4"/>
  <c r="E36" i="4"/>
  <c r="T36" i="4" s="1"/>
  <c r="S35" i="4"/>
  <c r="R35" i="4"/>
  <c r="Q35" i="4"/>
  <c r="P35" i="4"/>
  <c r="E35" i="4"/>
  <c r="U35" i="4" s="1"/>
  <c r="V33" i="4"/>
  <c r="O33" i="4"/>
  <c r="N33" i="4"/>
  <c r="M33" i="4"/>
  <c r="L33" i="4"/>
  <c r="K33" i="4"/>
  <c r="S33" i="4" s="1"/>
  <c r="J33" i="4"/>
  <c r="R33" i="4" s="1"/>
  <c r="I33" i="4"/>
  <c r="Q33" i="4" s="1"/>
  <c r="H33" i="4"/>
  <c r="G33" i="4"/>
  <c r="F33" i="4"/>
  <c r="E33" i="4"/>
  <c r="C33" i="4"/>
  <c r="B33" i="4"/>
  <c r="U32" i="4"/>
  <c r="S32" i="4"/>
  <c r="R32" i="4"/>
  <c r="Q32" i="4"/>
  <c r="P32" i="4"/>
  <c r="E32" i="4"/>
  <c r="T32" i="4" s="1"/>
  <c r="V30" i="4"/>
  <c r="O30" i="4"/>
  <c r="N30" i="4"/>
  <c r="M30" i="4"/>
  <c r="L30" i="4"/>
  <c r="K30" i="4"/>
  <c r="S30" i="4" s="1"/>
  <c r="J30" i="4"/>
  <c r="R30" i="4" s="1"/>
  <c r="I30" i="4"/>
  <c r="H30" i="4"/>
  <c r="G30" i="4"/>
  <c r="F30" i="4"/>
  <c r="C30" i="4"/>
  <c r="B30" i="4"/>
  <c r="S29" i="4"/>
  <c r="R29" i="4"/>
  <c r="Q29" i="4"/>
  <c r="P29" i="4"/>
  <c r="E29" i="4"/>
  <c r="U29" i="4" s="1"/>
  <c r="U28" i="4"/>
  <c r="S28" i="4"/>
  <c r="R28" i="4"/>
  <c r="Q28" i="4"/>
  <c r="P28" i="4"/>
  <c r="E28" i="4"/>
  <c r="T28" i="4" s="1"/>
  <c r="S27" i="4"/>
  <c r="R27" i="4"/>
  <c r="Q27" i="4"/>
  <c r="P27" i="4"/>
  <c r="E27" i="4"/>
  <c r="T27" i="4" s="1"/>
  <c r="S26" i="4"/>
  <c r="R26" i="4"/>
  <c r="Q26" i="4"/>
  <c r="P26" i="4"/>
  <c r="E26" i="4"/>
  <c r="U26" i="4" s="1"/>
  <c r="V24" i="4"/>
  <c r="O24" i="4"/>
  <c r="N24" i="4"/>
  <c r="M24" i="4"/>
  <c r="L24" i="4"/>
  <c r="K24" i="4"/>
  <c r="S24" i="4" s="1"/>
  <c r="J24" i="4"/>
  <c r="R24" i="4" s="1"/>
  <c r="I24" i="4"/>
  <c r="Q24" i="4" s="1"/>
  <c r="H24" i="4"/>
  <c r="G24" i="4"/>
  <c r="F24" i="4"/>
  <c r="C24" i="4"/>
  <c r="B24" i="4"/>
  <c r="S23" i="4"/>
  <c r="R23" i="4"/>
  <c r="Q23" i="4"/>
  <c r="P23" i="4"/>
  <c r="E23" i="4"/>
  <c r="T23" i="4" s="1"/>
  <c r="S22" i="4"/>
  <c r="R22" i="4"/>
  <c r="Q22" i="4"/>
  <c r="P22" i="4"/>
  <c r="E22" i="4"/>
  <c r="U22" i="4" s="1"/>
  <c r="S21" i="4"/>
  <c r="R21" i="4"/>
  <c r="Q21" i="4"/>
  <c r="P21" i="4"/>
  <c r="E21" i="4"/>
  <c r="U21" i="4" s="1"/>
  <c r="T20" i="4"/>
  <c r="S20" i="4"/>
  <c r="R20" i="4"/>
  <c r="Q20" i="4"/>
  <c r="P20" i="4"/>
  <c r="E20" i="4"/>
  <c r="U20" i="4" s="1"/>
  <c r="T19" i="4"/>
  <c r="S19" i="4"/>
  <c r="R19" i="4"/>
  <c r="Q19" i="4"/>
  <c r="P19" i="4"/>
  <c r="E19" i="4"/>
  <c r="U19" i="4" s="1"/>
  <c r="U18" i="4"/>
  <c r="S18" i="4"/>
  <c r="R18" i="4"/>
  <c r="Q18" i="4"/>
  <c r="P18" i="4"/>
  <c r="E18" i="4"/>
  <c r="T18" i="4" s="1"/>
  <c r="S17" i="4"/>
  <c r="R17" i="4"/>
  <c r="Q17" i="4"/>
  <c r="P17" i="4"/>
  <c r="E17" i="4"/>
  <c r="U17" i="4" s="1"/>
  <c r="V15" i="4"/>
  <c r="O15" i="4"/>
  <c r="N15" i="4"/>
  <c r="M15" i="4"/>
  <c r="L15" i="4"/>
  <c r="K15" i="4"/>
  <c r="S15" i="4" s="1"/>
  <c r="J15" i="4"/>
  <c r="I15" i="4"/>
  <c r="Q15" i="4" s="1"/>
  <c r="H15" i="4"/>
  <c r="P15" i="4" s="1"/>
  <c r="G15" i="4"/>
  <c r="F15" i="4"/>
  <c r="C15" i="4"/>
  <c r="B15" i="4"/>
  <c r="E15" i="4" s="1"/>
  <c r="U14" i="4"/>
  <c r="S14" i="4"/>
  <c r="R14" i="4"/>
  <c r="Q14" i="4"/>
  <c r="P14" i="4"/>
  <c r="E14" i="4"/>
  <c r="T14" i="4" s="1"/>
  <c r="S13" i="4"/>
  <c r="R13" i="4"/>
  <c r="Q13" i="4"/>
  <c r="P13" i="4"/>
  <c r="E13" i="4"/>
  <c r="U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T11" i="4" s="1"/>
  <c r="S10" i="4"/>
  <c r="R10" i="4"/>
  <c r="Q10" i="4"/>
  <c r="U10" i="4" s="1"/>
  <c r="P10" i="4"/>
  <c r="E10" i="4"/>
  <c r="T10" i="4" s="1"/>
  <c r="S9" i="4"/>
  <c r="R9" i="4"/>
  <c r="Q9" i="4"/>
  <c r="P9" i="4"/>
  <c r="E9" i="4"/>
  <c r="U9" i="4" s="1"/>
  <c r="T94" i="3"/>
  <c r="S94" i="3"/>
  <c r="R94" i="3"/>
  <c r="Q94" i="3"/>
  <c r="P94" i="3"/>
  <c r="E94" i="3"/>
  <c r="U94" i="3" s="1"/>
  <c r="U93" i="3"/>
  <c r="T93" i="3"/>
  <c r="S93" i="3"/>
  <c r="R93" i="3"/>
  <c r="Q93" i="3"/>
  <c r="P93" i="3"/>
  <c r="E93" i="3"/>
  <c r="U92" i="3"/>
  <c r="S92" i="3"/>
  <c r="R92" i="3"/>
  <c r="Q92" i="3"/>
  <c r="P92" i="3"/>
  <c r="E92" i="3"/>
  <c r="T92" i="3" s="1"/>
  <c r="S91" i="3"/>
  <c r="R91" i="3"/>
  <c r="Q91" i="3"/>
  <c r="P91" i="3"/>
  <c r="E91" i="3"/>
  <c r="U91" i="3" s="1"/>
  <c r="U90" i="3"/>
  <c r="S90" i="3"/>
  <c r="R90" i="3"/>
  <c r="Q90" i="3"/>
  <c r="P90" i="3"/>
  <c r="E90" i="3"/>
  <c r="T90" i="3" s="1"/>
  <c r="S89" i="3"/>
  <c r="R89" i="3"/>
  <c r="Q89" i="3"/>
  <c r="P89" i="3"/>
  <c r="E89" i="3"/>
  <c r="T89" i="3" s="1"/>
  <c r="U88" i="3"/>
  <c r="S88" i="3"/>
  <c r="R88" i="3"/>
  <c r="Q88" i="3"/>
  <c r="P88" i="3"/>
  <c r="E88" i="3"/>
  <c r="T88" i="3" s="1"/>
  <c r="U87" i="3"/>
  <c r="S87" i="3"/>
  <c r="R87" i="3"/>
  <c r="Q87" i="3"/>
  <c r="P87" i="3"/>
  <c r="E87" i="3"/>
  <c r="T87" i="3" s="1"/>
  <c r="V73" i="3"/>
  <c r="O73" i="3"/>
  <c r="N73" i="3"/>
  <c r="M73" i="3"/>
  <c r="L73" i="3"/>
  <c r="K73" i="3"/>
  <c r="J73" i="3"/>
  <c r="I73" i="3"/>
  <c r="H73" i="3"/>
  <c r="G73" i="3"/>
  <c r="F73" i="3"/>
  <c r="C73" i="3"/>
  <c r="B73" i="3"/>
  <c r="E73" i="3" s="1"/>
  <c r="V72" i="3"/>
  <c r="O72" i="3"/>
  <c r="N72" i="3"/>
  <c r="M72" i="3"/>
  <c r="L72" i="3"/>
  <c r="K72" i="3"/>
  <c r="S72" i="3" s="1"/>
  <c r="J72" i="3"/>
  <c r="I72" i="3"/>
  <c r="H72" i="3"/>
  <c r="P72" i="3" s="1"/>
  <c r="G72" i="3"/>
  <c r="F72" i="3"/>
  <c r="C72" i="3"/>
  <c r="B72" i="3"/>
  <c r="E72" i="3" s="1"/>
  <c r="V71" i="3"/>
  <c r="O71" i="3"/>
  <c r="N71" i="3"/>
  <c r="M71" i="3"/>
  <c r="L71" i="3"/>
  <c r="K71" i="3"/>
  <c r="S71" i="3" s="1"/>
  <c r="J71" i="3"/>
  <c r="R71" i="3" s="1"/>
  <c r="I71" i="3"/>
  <c r="H71" i="3"/>
  <c r="G71" i="3"/>
  <c r="F71" i="3"/>
  <c r="E71" i="3"/>
  <c r="C71" i="3"/>
  <c r="B71" i="3"/>
  <c r="S70" i="3"/>
  <c r="R70" i="3"/>
  <c r="Q70" i="3"/>
  <c r="P70" i="3"/>
  <c r="E70" i="3"/>
  <c r="T70" i="3" s="1"/>
  <c r="S69" i="3"/>
  <c r="R69" i="3"/>
  <c r="Q69" i="3"/>
  <c r="P69" i="3"/>
  <c r="E69" i="3"/>
  <c r="V67" i="3"/>
  <c r="O67" i="3"/>
  <c r="N67" i="3"/>
  <c r="M67" i="3"/>
  <c r="L67" i="3"/>
  <c r="K67" i="3"/>
  <c r="S67" i="3" s="1"/>
  <c r="J67" i="3"/>
  <c r="R67" i="3" s="1"/>
  <c r="I67" i="3"/>
  <c r="H67" i="3"/>
  <c r="G67" i="3"/>
  <c r="F67" i="3"/>
  <c r="C67" i="3"/>
  <c r="B67" i="3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C66" i="3"/>
  <c r="B66" i="3"/>
  <c r="E66" i="3" s="1"/>
  <c r="T65" i="3"/>
  <c r="S65" i="3"/>
  <c r="R65" i="3"/>
  <c r="Q65" i="3"/>
  <c r="P65" i="3"/>
  <c r="E65" i="3"/>
  <c r="U65" i="3" s="1"/>
  <c r="T64" i="3"/>
  <c r="S64" i="3"/>
  <c r="R64" i="3"/>
  <c r="Q64" i="3"/>
  <c r="P64" i="3"/>
  <c r="E64" i="3"/>
  <c r="U64" i="3" s="1"/>
  <c r="S63" i="3"/>
  <c r="R63" i="3"/>
  <c r="Q63" i="3"/>
  <c r="P63" i="3"/>
  <c r="E63" i="3"/>
  <c r="T63" i="3" s="1"/>
  <c r="S62" i="3"/>
  <c r="R62" i="3"/>
  <c r="Q62" i="3"/>
  <c r="P62" i="3"/>
  <c r="E62" i="3"/>
  <c r="U62" i="3" s="1"/>
  <c r="U61" i="3"/>
  <c r="S61" i="3"/>
  <c r="R61" i="3"/>
  <c r="Q61" i="3"/>
  <c r="P61" i="3"/>
  <c r="E61" i="3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T57" i="3" s="1"/>
  <c r="S56" i="3"/>
  <c r="R56" i="3"/>
  <c r="Q56" i="3"/>
  <c r="P56" i="3"/>
  <c r="E56" i="3"/>
  <c r="T56" i="3" s="1"/>
  <c r="S55" i="3"/>
  <c r="R55" i="3"/>
  <c r="Q55" i="3"/>
  <c r="P55" i="3"/>
  <c r="E55" i="3"/>
  <c r="T55" i="3" s="1"/>
  <c r="V53" i="3"/>
  <c r="O53" i="3"/>
  <c r="N53" i="3"/>
  <c r="M53" i="3"/>
  <c r="L53" i="3"/>
  <c r="K53" i="3"/>
  <c r="S53" i="3" s="1"/>
  <c r="J53" i="3"/>
  <c r="I53" i="3"/>
  <c r="H53" i="3"/>
  <c r="G53" i="3"/>
  <c r="F53" i="3"/>
  <c r="C53" i="3"/>
  <c r="B53" i="3"/>
  <c r="S52" i="3"/>
  <c r="R52" i="3"/>
  <c r="Q52" i="3"/>
  <c r="P52" i="3"/>
  <c r="E52" i="3"/>
  <c r="T52" i="3" s="1"/>
  <c r="S51" i="3"/>
  <c r="R51" i="3"/>
  <c r="Q51" i="3"/>
  <c r="P51" i="3"/>
  <c r="E51" i="3"/>
  <c r="T51" i="3" s="1"/>
  <c r="S50" i="3"/>
  <c r="R50" i="3"/>
  <c r="Q50" i="3"/>
  <c r="P50" i="3"/>
  <c r="E50" i="3"/>
  <c r="U50" i="3" s="1"/>
  <c r="T49" i="3"/>
  <c r="S49" i="3"/>
  <c r="R49" i="3"/>
  <c r="Q49" i="3"/>
  <c r="P49" i="3"/>
  <c r="E49" i="3"/>
  <c r="U49" i="3" s="1"/>
  <c r="T48" i="3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U46" i="3" s="1"/>
  <c r="U45" i="3"/>
  <c r="S45" i="3"/>
  <c r="R45" i="3"/>
  <c r="Q45" i="3"/>
  <c r="P45" i="3"/>
  <c r="E45" i="3"/>
  <c r="T45" i="3" s="1"/>
  <c r="S44" i="3"/>
  <c r="R44" i="3"/>
  <c r="Q44" i="3"/>
  <c r="P44" i="3"/>
  <c r="E44" i="3"/>
  <c r="T44" i="3" s="1"/>
  <c r="S43" i="3"/>
  <c r="R43" i="3"/>
  <c r="Q43" i="3"/>
  <c r="P43" i="3"/>
  <c r="E43" i="3"/>
  <c r="T43" i="3" s="1"/>
  <c r="S42" i="3"/>
  <c r="R42" i="3"/>
  <c r="Q42" i="3"/>
  <c r="P42" i="3"/>
  <c r="E42" i="3"/>
  <c r="U42" i="3" s="1"/>
  <c r="V40" i="3"/>
  <c r="O40" i="3"/>
  <c r="N40" i="3"/>
  <c r="M40" i="3"/>
  <c r="L40" i="3"/>
  <c r="K40" i="3"/>
  <c r="S40" i="3" s="1"/>
  <c r="J40" i="3"/>
  <c r="I40" i="3"/>
  <c r="Q40" i="3" s="1"/>
  <c r="H40" i="3"/>
  <c r="P40" i="3" s="1"/>
  <c r="G40" i="3"/>
  <c r="F40" i="3"/>
  <c r="C40" i="3"/>
  <c r="B40" i="3"/>
  <c r="S39" i="3"/>
  <c r="R39" i="3"/>
  <c r="Q39" i="3"/>
  <c r="P39" i="3"/>
  <c r="E39" i="3"/>
  <c r="U39" i="3" s="1"/>
  <c r="S38" i="3"/>
  <c r="R38" i="3"/>
  <c r="Q38" i="3"/>
  <c r="P38" i="3"/>
  <c r="T38" i="3" s="1"/>
  <c r="E38" i="3"/>
  <c r="U38" i="3" s="1"/>
  <c r="S37" i="3"/>
  <c r="R37" i="3"/>
  <c r="Q37" i="3"/>
  <c r="P37" i="3"/>
  <c r="E37" i="3"/>
  <c r="U37" i="3" s="1"/>
  <c r="S36" i="3"/>
  <c r="R36" i="3"/>
  <c r="Q36" i="3"/>
  <c r="P36" i="3"/>
  <c r="T36" i="3" s="1"/>
  <c r="E36" i="3"/>
  <c r="S35" i="3"/>
  <c r="R35" i="3"/>
  <c r="Q35" i="3"/>
  <c r="P35" i="3"/>
  <c r="E35" i="3"/>
  <c r="U35" i="3" s="1"/>
  <c r="V33" i="3"/>
  <c r="O33" i="3"/>
  <c r="N33" i="3"/>
  <c r="M33" i="3"/>
  <c r="L33" i="3"/>
  <c r="K33" i="3"/>
  <c r="S33" i="3" s="1"/>
  <c r="J33" i="3"/>
  <c r="R33" i="3" s="1"/>
  <c r="I33" i="3"/>
  <c r="H33" i="3"/>
  <c r="G33" i="3"/>
  <c r="F33" i="3"/>
  <c r="C33" i="3"/>
  <c r="B33" i="3"/>
  <c r="E33" i="3" s="1"/>
  <c r="S32" i="3"/>
  <c r="R32" i="3"/>
  <c r="Q32" i="3"/>
  <c r="P32" i="3"/>
  <c r="T32" i="3" s="1"/>
  <c r="E32" i="3"/>
  <c r="V30" i="3"/>
  <c r="O30" i="3"/>
  <c r="N30" i="3"/>
  <c r="M30" i="3"/>
  <c r="L30" i="3"/>
  <c r="K30" i="3"/>
  <c r="S30" i="3" s="1"/>
  <c r="J30" i="3"/>
  <c r="R30" i="3" s="1"/>
  <c r="I30" i="3"/>
  <c r="H30" i="3"/>
  <c r="G30" i="3"/>
  <c r="F30" i="3"/>
  <c r="C30" i="3"/>
  <c r="B30" i="3"/>
  <c r="S29" i="3"/>
  <c r="R29" i="3"/>
  <c r="Q29" i="3"/>
  <c r="P29" i="3"/>
  <c r="E29" i="3"/>
  <c r="U29" i="3" s="1"/>
  <c r="U28" i="3"/>
  <c r="T28" i="3"/>
  <c r="S28" i="3"/>
  <c r="R28" i="3"/>
  <c r="Q28" i="3"/>
  <c r="P28" i="3"/>
  <c r="E28" i="3"/>
  <c r="U27" i="3"/>
  <c r="S27" i="3"/>
  <c r="R27" i="3"/>
  <c r="Q27" i="3"/>
  <c r="P27" i="3"/>
  <c r="E27" i="3"/>
  <c r="T27" i="3" s="1"/>
  <c r="S26" i="3"/>
  <c r="R26" i="3"/>
  <c r="Q26" i="3"/>
  <c r="P26" i="3"/>
  <c r="E26" i="3"/>
  <c r="U26" i="3" s="1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B24" i="3"/>
  <c r="E24" i="3" s="1"/>
  <c r="U23" i="3"/>
  <c r="S23" i="3"/>
  <c r="R23" i="3"/>
  <c r="Q23" i="3"/>
  <c r="P23" i="3"/>
  <c r="E23" i="3"/>
  <c r="T23" i="3" s="1"/>
  <c r="S22" i="3"/>
  <c r="R22" i="3"/>
  <c r="Q22" i="3"/>
  <c r="P22" i="3"/>
  <c r="E22" i="3"/>
  <c r="U22" i="3" s="1"/>
  <c r="S21" i="3"/>
  <c r="R21" i="3"/>
  <c r="Q21" i="3"/>
  <c r="P21" i="3"/>
  <c r="E21" i="3"/>
  <c r="T21" i="3" s="1"/>
  <c r="S20" i="3"/>
  <c r="R20" i="3"/>
  <c r="Q20" i="3"/>
  <c r="P20" i="3"/>
  <c r="E20" i="3"/>
  <c r="T19" i="3"/>
  <c r="S19" i="3"/>
  <c r="R19" i="3"/>
  <c r="Q19" i="3"/>
  <c r="P19" i="3"/>
  <c r="E19" i="3"/>
  <c r="U19" i="3" s="1"/>
  <c r="S18" i="3"/>
  <c r="R18" i="3"/>
  <c r="Q18" i="3"/>
  <c r="P18" i="3"/>
  <c r="E18" i="3"/>
  <c r="U18" i="3" s="1"/>
  <c r="S17" i="3"/>
  <c r="R17" i="3"/>
  <c r="Q17" i="3"/>
  <c r="P17" i="3"/>
  <c r="E17" i="3"/>
  <c r="U17" i="3" s="1"/>
  <c r="V15" i="3"/>
  <c r="O15" i="3"/>
  <c r="N15" i="3"/>
  <c r="M15" i="3"/>
  <c r="L15" i="3"/>
  <c r="K15" i="3"/>
  <c r="S15" i="3" s="1"/>
  <c r="J15" i="3"/>
  <c r="R15" i="3" s="1"/>
  <c r="I15" i="3"/>
  <c r="H15" i="3"/>
  <c r="G15" i="3"/>
  <c r="F15" i="3"/>
  <c r="C15" i="3"/>
  <c r="B15" i="3"/>
  <c r="E15" i="3" s="1"/>
  <c r="U14" i="3"/>
  <c r="T14" i="3"/>
  <c r="S14" i="3"/>
  <c r="R14" i="3"/>
  <c r="Q14" i="3"/>
  <c r="P14" i="3"/>
  <c r="E14" i="3"/>
  <c r="T13" i="3"/>
  <c r="S13" i="3"/>
  <c r="R13" i="3"/>
  <c r="Q13" i="3"/>
  <c r="P13" i="3"/>
  <c r="E13" i="3"/>
  <c r="U13" i="3" s="1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E10" i="3"/>
  <c r="U9" i="3"/>
  <c r="S9" i="3"/>
  <c r="R9" i="3"/>
  <c r="Q9" i="3"/>
  <c r="P9" i="3"/>
  <c r="E9" i="3"/>
  <c r="S94" i="2"/>
  <c r="R94" i="2"/>
  <c r="Q94" i="2"/>
  <c r="P94" i="2"/>
  <c r="E94" i="2"/>
  <c r="T94" i="2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T91" i="2"/>
  <c r="S91" i="2"/>
  <c r="R91" i="2"/>
  <c r="Q91" i="2"/>
  <c r="P91" i="2"/>
  <c r="E91" i="2"/>
  <c r="U91" i="2" s="1"/>
  <c r="T90" i="2"/>
  <c r="S90" i="2"/>
  <c r="R90" i="2"/>
  <c r="Q90" i="2"/>
  <c r="P90" i="2"/>
  <c r="E90" i="2"/>
  <c r="U90" i="2" s="1"/>
  <c r="S89" i="2"/>
  <c r="R89" i="2"/>
  <c r="Q89" i="2"/>
  <c r="P89" i="2"/>
  <c r="E89" i="2"/>
  <c r="T89" i="2" s="1"/>
  <c r="S88" i="2"/>
  <c r="R88" i="2"/>
  <c r="Q88" i="2"/>
  <c r="P88" i="2"/>
  <c r="E88" i="2"/>
  <c r="U88" i="2" s="1"/>
  <c r="U87" i="2"/>
  <c r="S87" i="2"/>
  <c r="R87" i="2"/>
  <c r="Q87" i="2"/>
  <c r="P87" i="2"/>
  <c r="E87" i="2"/>
  <c r="T87" i="2" s="1"/>
  <c r="V73" i="2"/>
  <c r="O73" i="2"/>
  <c r="N73" i="2"/>
  <c r="M73" i="2"/>
  <c r="L73" i="2"/>
  <c r="K73" i="2"/>
  <c r="S73" i="2" s="1"/>
  <c r="J73" i="2"/>
  <c r="R73" i="2" s="1"/>
  <c r="I73" i="2"/>
  <c r="H73" i="2"/>
  <c r="G73" i="2"/>
  <c r="F73" i="2"/>
  <c r="C73" i="2"/>
  <c r="B73" i="2"/>
  <c r="V72" i="2"/>
  <c r="O72" i="2"/>
  <c r="N72" i="2"/>
  <c r="M72" i="2"/>
  <c r="L72" i="2"/>
  <c r="K72" i="2"/>
  <c r="S72" i="2" s="1"/>
  <c r="J72" i="2"/>
  <c r="I72" i="2"/>
  <c r="H72" i="2"/>
  <c r="G72" i="2"/>
  <c r="F72" i="2"/>
  <c r="C72" i="2"/>
  <c r="B72" i="2"/>
  <c r="E72" i="2" s="1"/>
  <c r="V71" i="2"/>
  <c r="O71" i="2"/>
  <c r="N71" i="2"/>
  <c r="M71" i="2"/>
  <c r="L71" i="2"/>
  <c r="K71" i="2"/>
  <c r="J71" i="2"/>
  <c r="R71" i="2" s="1"/>
  <c r="I71" i="2"/>
  <c r="Q71" i="2" s="1"/>
  <c r="H71" i="2"/>
  <c r="G71" i="2"/>
  <c r="F71" i="2"/>
  <c r="E71" i="2"/>
  <c r="C71" i="2"/>
  <c r="B71" i="2"/>
  <c r="U70" i="2"/>
  <c r="T70" i="2"/>
  <c r="S70" i="2"/>
  <c r="R70" i="2"/>
  <c r="Q70" i="2"/>
  <c r="P70" i="2"/>
  <c r="E70" i="2"/>
  <c r="S69" i="2"/>
  <c r="R69" i="2"/>
  <c r="Q69" i="2"/>
  <c r="P69" i="2"/>
  <c r="E69" i="2"/>
  <c r="U69" i="2" s="1"/>
  <c r="V67" i="2"/>
  <c r="O67" i="2"/>
  <c r="N67" i="2"/>
  <c r="M67" i="2"/>
  <c r="L67" i="2"/>
  <c r="K67" i="2"/>
  <c r="J67" i="2"/>
  <c r="I67" i="2"/>
  <c r="H67" i="2"/>
  <c r="G67" i="2"/>
  <c r="F67" i="2"/>
  <c r="C67" i="2"/>
  <c r="E67" i="2" s="1"/>
  <c r="B67" i="2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C66" i="2"/>
  <c r="B66" i="2"/>
  <c r="E66" i="2" s="1"/>
  <c r="S65" i="2"/>
  <c r="R65" i="2"/>
  <c r="Q65" i="2"/>
  <c r="P65" i="2"/>
  <c r="E65" i="2"/>
  <c r="T65" i="2" s="1"/>
  <c r="U64" i="2"/>
  <c r="S64" i="2"/>
  <c r="R64" i="2"/>
  <c r="Q64" i="2"/>
  <c r="P64" i="2"/>
  <c r="E64" i="2"/>
  <c r="T64" i="2" s="1"/>
  <c r="U63" i="2"/>
  <c r="S63" i="2"/>
  <c r="R63" i="2"/>
  <c r="Q63" i="2"/>
  <c r="P63" i="2"/>
  <c r="E63" i="2"/>
  <c r="T63" i="2" s="1"/>
  <c r="S62" i="2"/>
  <c r="R62" i="2"/>
  <c r="Q62" i="2"/>
  <c r="P62" i="2"/>
  <c r="E62" i="2"/>
  <c r="U62" i="2" s="1"/>
  <c r="U61" i="2"/>
  <c r="T61" i="2"/>
  <c r="S61" i="2"/>
  <c r="R61" i="2"/>
  <c r="Q61" i="2"/>
  <c r="P61" i="2"/>
  <c r="E61" i="2"/>
  <c r="V59" i="2"/>
  <c r="O59" i="2"/>
  <c r="N59" i="2"/>
  <c r="M59" i="2"/>
  <c r="L59" i="2"/>
  <c r="K59" i="2"/>
  <c r="S59" i="2" s="1"/>
  <c r="J59" i="2"/>
  <c r="R59" i="2" s="1"/>
  <c r="I59" i="2"/>
  <c r="H59" i="2"/>
  <c r="P59" i="2" s="1"/>
  <c r="G59" i="2"/>
  <c r="F59" i="2"/>
  <c r="C59" i="2"/>
  <c r="B59" i="2"/>
  <c r="E59" i="2" s="1"/>
  <c r="S58" i="2"/>
  <c r="R58" i="2"/>
  <c r="Q58" i="2"/>
  <c r="P58" i="2"/>
  <c r="E58" i="2"/>
  <c r="U58" i="2" s="1"/>
  <c r="S57" i="2"/>
  <c r="R57" i="2"/>
  <c r="Q57" i="2"/>
  <c r="P57" i="2"/>
  <c r="E57" i="2"/>
  <c r="U57" i="2" s="1"/>
  <c r="U56" i="2"/>
  <c r="S56" i="2"/>
  <c r="R56" i="2"/>
  <c r="Q56" i="2"/>
  <c r="P56" i="2"/>
  <c r="E56" i="2"/>
  <c r="T56" i="2" s="1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H53" i="2"/>
  <c r="G53" i="2"/>
  <c r="F53" i="2"/>
  <c r="C53" i="2"/>
  <c r="B53" i="2"/>
  <c r="U52" i="2"/>
  <c r="S52" i="2"/>
  <c r="R52" i="2"/>
  <c r="Q52" i="2"/>
  <c r="P52" i="2"/>
  <c r="E52" i="2"/>
  <c r="T52" i="2" s="1"/>
  <c r="S51" i="2"/>
  <c r="R51" i="2"/>
  <c r="Q51" i="2"/>
  <c r="P51" i="2"/>
  <c r="E51" i="2"/>
  <c r="S50" i="2"/>
  <c r="R50" i="2"/>
  <c r="Q50" i="2"/>
  <c r="P50" i="2"/>
  <c r="E50" i="2"/>
  <c r="T50" i="2" s="1"/>
  <c r="S49" i="2"/>
  <c r="R49" i="2"/>
  <c r="Q49" i="2"/>
  <c r="P49" i="2"/>
  <c r="E49" i="2"/>
  <c r="T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U44" i="2"/>
  <c r="S44" i="2"/>
  <c r="R44" i="2"/>
  <c r="Q44" i="2"/>
  <c r="P44" i="2"/>
  <c r="E44" i="2"/>
  <c r="T44" i="2" s="1"/>
  <c r="S43" i="2"/>
  <c r="R43" i="2"/>
  <c r="Q43" i="2"/>
  <c r="P43" i="2"/>
  <c r="E43" i="2"/>
  <c r="S42" i="2"/>
  <c r="R42" i="2"/>
  <c r="Q42" i="2"/>
  <c r="P42" i="2"/>
  <c r="E42" i="2"/>
  <c r="T42" i="2" s="1"/>
  <c r="V40" i="2"/>
  <c r="O40" i="2"/>
  <c r="N40" i="2"/>
  <c r="M40" i="2"/>
  <c r="L40" i="2"/>
  <c r="K40" i="2"/>
  <c r="S40" i="2" s="1"/>
  <c r="J40" i="2"/>
  <c r="R40" i="2" s="1"/>
  <c r="I40" i="2"/>
  <c r="Q40" i="2" s="1"/>
  <c r="H40" i="2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P38" i="2"/>
  <c r="E38" i="2"/>
  <c r="T38" i="2" s="1"/>
  <c r="S37" i="2"/>
  <c r="R37" i="2"/>
  <c r="Q37" i="2"/>
  <c r="P37" i="2"/>
  <c r="E37" i="2"/>
  <c r="T37" i="2" s="1"/>
  <c r="T36" i="2"/>
  <c r="S36" i="2"/>
  <c r="R36" i="2"/>
  <c r="Q36" i="2"/>
  <c r="P36" i="2"/>
  <c r="E36" i="2"/>
  <c r="S35" i="2"/>
  <c r="R35" i="2"/>
  <c r="Q35" i="2"/>
  <c r="P35" i="2"/>
  <c r="T35" i="2" s="1"/>
  <c r="E35" i="2"/>
  <c r="U35" i="2" s="1"/>
  <c r="V33" i="2"/>
  <c r="O33" i="2"/>
  <c r="N33" i="2"/>
  <c r="M33" i="2"/>
  <c r="L33" i="2"/>
  <c r="K33" i="2"/>
  <c r="S33" i="2" s="1"/>
  <c r="J33" i="2"/>
  <c r="R33" i="2" s="1"/>
  <c r="I33" i="2"/>
  <c r="H33" i="2"/>
  <c r="G33" i="2"/>
  <c r="F33" i="2"/>
  <c r="C33" i="2"/>
  <c r="B33" i="2"/>
  <c r="E33" i="2" s="1"/>
  <c r="T32" i="2"/>
  <c r="S32" i="2"/>
  <c r="R32" i="2"/>
  <c r="Q32" i="2"/>
  <c r="U32" i="2" s="1"/>
  <c r="P32" i="2"/>
  <c r="E32" i="2"/>
  <c r="V30" i="2"/>
  <c r="R30" i="2"/>
  <c r="O30" i="2"/>
  <c r="N30" i="2"/>
  <c r="M30" i="2"/>
  <c r="L30" i="2"/>
  <c r="K30" i="2"/>
  <c r="S30" i="2" s="1"/>
  <c r="J30" i="2"/>
  <c r="I30" i="2"/>
  <c r="Q30" i="2" s="1"/>
  <c r="H30" i="2"/>
  <c r="P30" i="2" s="1"/>
  <c r="G30" i="2"/>
  <c r="F30" i="2"/>
  <c r="C30" i="2"/>
  <c r="B30" i="2"/>
  <c r="S29" i="2"/>
  <c r="R29" i="2"/>
  <c r="Q29" i="2"/>
  <c r="P29" i="2"/>
  <c r="E29" i="2"/>
  <c r="T29" i="2" s="1"/>
  <c r="S28" i="2"/>
  <c r="R28" i="2"/>
  <c r="Q28" i="2"/>
  <c r="P28" i="2"/>
  <c r="E28" i="2"/>
  <c r="U28" i="2" s="1"/>
  <c r="S27" i="2"/>
  <c r="R27" i="2"/>
  <c r="Q27" i="2"/>
  <c r="P27" i="2"/>
  <c r="E27" i="2"/>
  <c r="U27" i="2" s="1"/>
  <c r="T26" i="2"/>
  <c r="S26" i="2"/>
  <c r="R26" i="2"/>
  <c r="Q26" i="2"/>
  <c r="P26" i="2"/>
  <c r="E26" i="2"/>
  <c r="U26" i="2" s="1"/>
  <c r="V24" i="2"/>
  <c r="O24" i="2"/>
  <c r="N24" i="2"/>
  <c r="M24" i="2"/>
  <c r="L24" i="2"/>
  <c r="K24" i="2"/>
  <c r="S24" i="2" s="1"/>
  <c r="J24" i="2"/>
  <c r="R24" i="2" s="1"/>
  <c r="I24" i="2"/>
  <c r="H24" i="2"/>
  <c r="G24" i="2"/>
  <c r="F24" i="2"/>
  <c r="C24" i="2"/>
  <c r="B24" i="2"/>
  <c r="E24" i="2" s="1"/>
  <c r="U23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U21" i="2" s="1"/>
  <c r="P21" i="2"/>
  <c r="T21" i="2" s="1"/>
  <c r="E21" i="2"/>
  <c r="S20" i="2"/>
  <c r="R20" i="2"/>
  <c r="Q20" i="2"/>
  <c r="P20" i="2"/>
  <c r="E20" i="2"/>
  <c r="T20" i="2" s="1"/>
  <c r="S19" i="2"/>
  <c r="R19" i="2"/>
  <c r="Q19" i="2"/>
  <c r="P19" i="2"/>
  <c r="E19" i="2"/>
  <c r="U19" i="2" s="1"/>
  <c r="U18" i="2"/>
  <c r="S18" i="2"/>
  <c r="R18" i="2"/>
  <c r="Q18" i="2"/>
  <c r="P18" i="2"/>
  <c r="E18" i="2"/>
  <c r="T18" i="2" s="1"/>
  <c r="S17" i="2"/>
  <c r="R17" i="2"/>
  <c r="Q17" i="2"/>
  <c r="P17" i="2"/>
  <c r="E17" i="2"/>
  <c r="T17" i="2" s="1"/>
  <c r="V15" i="2"/>
  <c r="O15" i="2"/>
  <c r="N15" i="2"/>
  <c r="M15" i="2"/>
  <c r="L15" i="2"/>
  <c r="K15" i="2"/>
  <c r="J15" i="2"/>
  <c r="R15" i="2" s="1"/>
  <c r="I15" i="2"/>
  <c r="H15" i="2"/>
  <c r="G15" i="2"/>
  <c r="F15" i="2"/>
  <c r="C15" i="2"/>
  <c r="E15" i="2" s="1"/>
  <c r="B15" i="2"/>
  <c r="S14" i="2"/>
  <c r="R14" i="2"/>
  <c r="Q14" i="2"/>
  <c r="P14" i="2"/>
  <c r="E14" i="2"/>
  <c r="T14" i="2" s="1"/>
  <c r="S13" i="2"/>
  <c r="R13" i="2"/>
  <c r="Q13" i="2"/>
  <c r="P13" i="2"/>
  <c r="E13" i="2"/>
  <c r="T13" i="2" s="1"/>
  <c r="S12" i="2"/>
  <c r="R12" i="2"/>
  <c r="Q12" i="2"/>
  <c r="P12" i="2"/>
  <c r="E12" i="2"/>
  <c r="U12" i="2" s="1"/>
  <c r="U11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S9" i="2"/>
  <c r="R9" i="2"/>
  <c r="Q9" i="2"/>
  <c r="P9" i="2"/>
  <c r="E9" i="2"/>
  <c r="U9" i="2" s="1"/>
  <c r="U94" i="1"/>
  <c r="S94" i="1"/>
  <c r="R94" i="1"/>
  <c r="Q94" i="1"/>
  <c r="P94" i="1"/>
  <c r="E94" i="1"/>
  <c r="T94" i="1" s="1"/>
  <c r="S93" i="1"/>
  <c r="R93" i="1"/>
  <c r="Q93" i="1"/>
  <c r="P93" i="1"/>
  <c r="E93" i="1"/>
  <c r="U93" i="1" s="1"/>
  <c r="S92" i="1"/>
  <c r="R92" i="1"/>
  <c r="Q92" i="1"/>
  <c r="P92" i="1"/>
  <c r="E92" i="1"/>
  <c r="T92" i="1" s="1"/>
  <c r="S91" i="1"/>
  <c r="R91" i="1"/>
  <c r="Q91" i="1"/>
  <c r="P91" i="1"/>
  <c r="E91" i="1"/>
  <c r="T91" i="1" s="1"/>
  <c r="T90" i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T87" i="1" s="1"/>
  <c r="V73" i="1"/>
  <c r="O73" i="1"/>
  <c r="N73" i="1"/>
  <c r="M73" i="1"/>
  <c r="L73" i="1"/>
  <c r="K73" i="1"/>
  <c r="J73" i="1"/>
  <c r="I73" i="1"/>
  <c r="H73" i="1"/>
  <c r="G73" i="1"/>
  <c r="F73" i="1"/>
  <c r="C73" i="1"/>
  <c r="B73" i="1"/>
  <c r="V72" i="1"/>
  <c r="O72" i="1"/>
  <c r="N72" i="1"/>
  <c r="M72" i="1"/>
  <c r="L72" i="1"/>
  <c r="K72" i="1"/>
  <c r="S72" i="1" s="1"/>
  <c r="J72" i="1"/>
  <c r="R72" i="1" s="1"/>
  <c r="I72" i="1"/>
  <c r="H72" i="1"/>
  <c r="G72" i="1"/>
  <c r="F72" i="1"/>
  <c r="C72" i="1"/>
  <c r="B72" i="1"/>
  <c r="V71" i="1"/>
  <c r="O71" i="1"/>
  <c r="N71" i="1"/>
  <c r="M71" i="1"/>
  <c r="L71" i="1"/>
  <c r="K71" i="1"/>
  <c r="J71" i="1"/>
  <c r="I71" i="1"/>
  <c r="H71" i="1"/>
  <c r="P71" i="1" s="1"/>
  <c r="G71" i="1"/>
  <c r="F71" i="1"/>
  <c r="C71" i="1"/>
  <c r="E71" i="1" s="1"/>
  <c r="B71" i="1"/>
  <c r="S70" i="1"/>
  <c r="R70" i="1"/>
  <c r="Q70" i="1"/>
  <c r="P70" i="1"/>
  <c r="E70" i="1"/>
  <c r="T70" i="1" s="1"/>
  <c r="S69" i="1"/>
  <c r="R69" i="1"/>
  <c r="Q69" i="1"/>
  <c r="P69" i="1"/>
  <c r="E69" i="1"/>
  <c r="U69" i="1" s="1"/>
  <c r="V67" i="1"/>
  <c r="O67" i="1"/>
  <c r="N67" i="1"/>
  <c r="M67" i="1"/>
  <c r="L67" i="1"/>
  <c r="K67" i="1"/>
  <c r="J67" i="1"/>
  <c r="R67" i="1" s="1"/>
  <c r="I67" i="1"/>
  <c r="H67" i="1"/>
  <c r="G67" i="1"/>
  <c r="F67" i="1"/>
  <c r="C67" i="1"/>
  <c r="B67" i="1"/>
  <c r="V66" i="1"/>
  <c r="O66" i="1"/>
  <c r="N66" i="1"/>
  <c r="M66" i="1"/>
  <c r="L66" i="1"/>
  <c r="K66" i="1"/>
  <c r="S66" i="1" s="1"/>
  <c r="J66" i="1"/>
  <c r="R66" i="1" s="1"/>
  <c r="I66" i="1"/>
  <c r="H66" i="1"/>
  <c r="G66" i="1"/>
  <c r="F66" i="1"/>
  <c r="C66" i="1"/>
  <c r="B66" i="1"/>
  <c r="E66" i="1" s="1"/>
  <c r="U65" i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T63" i="1" s="1"/>
  <c r="S62" i="1"/>
  <c r="R62" i="1"/>
  <c r="Q62" i="1"/>
  <c r="P62" i="1"/>
  <c r="E62" i="1"/>
  <c r="T62" i="1" s="1"/>
  <c r="T61" i="1"/>
  <c r="S61" i="1"/>
  <c r="R61" i="1"/>
  <c r="Q61" i="1"/>
  <c r="P61" i="1"/>
  <c r="E61" i="1"/>
  <c r="U61" i="1" s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S58" i="1"/>
  <c r="R58" i="1"/>
  <c r="Q58" i="1"/>
  <c r="P58" i="1"/>
  <c r="E58" i="1"/>
  <c r="T58" i="1" s="1"/>
  <c r="U57" i="1"/>
  <c r="T57" i="1"/>
  <c r="S57" i="1"/>
  <c r="R57" i="1"/>
  <c r="Q57" i="1"/>
  <c r="P57" i="1"/>
  <c r="E57" i="1"/>
  <c r="T56" i="1"/>
  <c r="S56" i="1"/>
  <c r="R56" i="1"/>
  <c r="Q56" i="1"/>
  <c r="P56" i="1"/>
  <c r="E56" i="1"/>
  <c r="U56" i="1" s="1"/>
  <c r="S55" i="1"/>
  <c r="R55" i="1"/>
  <c r="Q55" i="1"/>
  <c r="P55" i="1"/>
  <c r="E55" i="1"/>
  <c r="U55" i="1" s="1"/>
  <c r="V53" i="1"/>
  <c r="O53" i="1"/>
  <c r="N53" i="1"/>
  <c r="M53" i="1"/>
  <c r="L53" i="1"/>
  <c r="K53" i="1"/>
  <c r="S53" i="1" s="1"/>
  <c r="J53" i="1"/>
  <c r="I53" i="1"/>
  <c r="H53" i="1"/>
  <c r="G53" i="1"/>
  <c r="F53" i="1"/>
  <c r="C53" i="1"/>
  <c r="B53" i="1"/>
  <c r="E53" i="1" s="1"/>
  <c r="U52" i="1"/>
  <c r="S52" i="1"/>
  <c r="R52" i="1"/>
  <c r="Q52" i="1"/>
  <c r="P52" i="1"/>
  <c r="T52" i="1" s="1"/>
  <c r="E52" i="1"/>
  <c r="S51" i="1"/>
  <c r="R51" i="1"/>
  <c r="Q51" i="1"/>
  <c r="P51" i="1"/>
  <c r="E51" i="1"/>
  <c r="U51" i="1" s="1"/>
  <c r="U50" i="1"/>
  <c r="S50" i="1"/>
  <c r="R50" i="1"/>
  <c r="Q50" i="1"/>
  <c r="P50" i="1"/>
  <c r="E50" i="1"/>
  <c r="T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T46" i="1" s="1"/>
  <c r="U45" i="1"/>
  <c r="T45" i="1"/>
  <c r="S45" i="1"/>
  <c r="R45" i="1"/>
  <c r="Q45" i="1"/>
  <c r="P45" i="1"/>
  <c r="E45" i="1"/>
  <c r="U44" i="1"/>
  <c r="S44" i="1"/>
  <c r="R44" i="1"/>
  <c r="Q44" i="1"/>
  <c r="P44" i="1"/>
  <c r="T44" i="1" s="1"/>
  <c r="E44" i="1"/>
  <c r="S43" i="1"/>
  <c r="R43" i="1"/>
  <c r="Q43" i="1"/>
  <c r="P43" i="1"/>
  <c r="E43" i="1"/>
  <c r="T43" i="1" s="1"/>
  <c r="U42" i="1"/>
  <c r="S42" i="1"/>
  <c r="R42" i="1"/>
  <c r="Q42" i="1"/>
  <c r="P42" i="1"/>
  <c r="E42" i="1"/>
  <c r="T42" i="1" s="1"/>
  <c r="V40" i="1"/>
  <c r="O40" i="1"/>
  <c r="N40" i="1"/>
  <c r="M40" i="1"/>
  <c r="L40" i="1"/>
  <c r="K40" i="1"/>
  <c r="S40" i="1" s="1"/>
  <c r="J40" i="1"/>
  <c r="R40" i="1" s="1"/>
  <c r="I40" i="1"/>
  <c r="H40" i="1"/>
  <c r="G40" i="1"/>
  <c r="F40" i="1"/>
  <c r="C40" i="1"/>
  <c r="B40" i="1"/>
  <c r="T39" i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T37" i="1" s="1"/>
  <c r="S36" i="1"/>
  <c r="R36" i="1"/>
  <c r="Q36" i="1"/>
  <c r="P36" i="1"/>
  <c r="E36" i="1"/>
  <c r="U36" i="1" s="1"/>
  <c r="S35" i="1"/>
  <c r="R35" i="1"/>
  <c r="Q35" i="1"/>
  <c r="P35" i="1"/>
  <c r="E35" i="1"/>
  <c r="U35" i="1" s="1"/>
  <c r="V33" i="1"/>
  <c r="O33" i="1"/>
  <c r="N33" i="1"/>
  <c r="M33" i="1"/>
  <c r="L33" i="1"/>
  <c r="K33" i="1"/>
  <c r="S33" i="1" s="1"/>
  <c r="J33" i="1"/>
  <c r="I33" i="1"/>
  <c r="H33" i="1"/>
  <c r="G33" i="1"/>
  <c r="F33" i="1"/>
  <c r="C33" i="1"/>
  <c r="B33" i="1"/>
  <c r="E33" i="1" s="1"/>
  <c r="S32" i="1"/>
  <c r="R32" i="1"/>
  <c r="Q32" i="1"/>
  <c r="P32" i="1"/>
  <c r="E32" i="1"/>
  <c r="U32" i="1" s="1"/>
  <c r="V30" i="1"/>
  <c r="O30" i="1"/>
  <c r="N30" i="1"/>
  <c r="M30" i="1"/>
  <c r="L30" i="1"/>
  <c r="K30" i="1"/>
  <c r="J30" i="1"/>
  <c r="R30" i="1" s="1"/>
  <c r="I30" i="1"/>
  <c r="H30" i="1"/>
  <c r="G30" i="1"/>
  <c r="F30" i="1"/>
  <c r="E30" i="1"/>
  <c r="C30" i="1"/>
  <c r="B30" i="1"/>
  <c r="S29" i="1"/>
  <c r="R29" i="1"/>
  <c r="Q29" i="1"/>
  <c r="P29" i="1"/>
  <c r="E29" i="1"/>
  <c r="T29" i="1" s="1"/>
  <c r="S28" i="1"/>
  <c r="R28" i="1"/>
  <c r="Q28" i="1"/>
  <c r="P28" i="1"/>
  <c r="E28" i="1"/>
  <c r="U28" i="1" s="1"/>
  <c r="S27" i="1"/>
  <c r="R27" i="1"/>
  <c r="Q27" i="1"/>
  <c r="P27" i="1"/>
  <c r="E27" i="1"/>
  <c r="T27" i="1" s="1"/>
  <c r="S26" i="1"/>
  <c r="R26" i="1"/>
  <c r="Q26" i="1"/>
  <c r="P26" i="1"/>
  <c r="E26" i="1"/>
  <c r="T26" i="1" s="1"/>
  <c r="V24" i="1"/>
  <c r="O24" i="1"/>
  <c r="N24" i="1"/>
  <c r="M24" i="1"/>
  <c r="L24" i="1"/>
  <c r="K24" i="1"/>
  <c r="J24" i="1"/>
  <c r="R24" i="1" s="1"/>
  <c r="I24" i="1"/>
  <c r="Q24" i="1" s="1"/>
  <c r="H24" i="1"/>
  <c r="G24" i="1"/>
  <c r="F24" i="1"/>
  <c r="E24" i="1"/>
  <c r="C24" i="1"/>
  <c r="B24" i="1"/>
  <c r="U23" i="1"/>
  <c r="S23" i="1"/>
  <c r="R23" i="1"/>
  <c r="Q23" i="1"/>
  <c r="P23" i="1"/>
  <c r="E23" i="1"/>
  <c r="T23" i="1" s="1"/>
  <c r="S22" i="1"/>
  <c r="R22" i="1"/>
  <c r="Q22" i="1"/>
  <c r="P22" i="1"/>
  <c r="E22" i="1"/>
  <c r="T22" i="1" s="1"/>
  <c r="S21" i="1"/>
  <c r="R21" i="1"/>
  <c r="Q21" i="1"/>
  <c r="P21" i="1"/>
  <c r="E21" i="1"/>
  <c r="U21" i="1" s="1"/>
  <c r="U20" i="1"/>
  <c r="S20" i="1"/>
  <c r="R20" i="1"/>
  <c r="Q20" i="1"/>
  <c r="P20" i="1"/>
  <c r="T20" i="1" s="1"/>
  <c r="E20" i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T17" i="1" s="1"/>
  <c r="V15" i="1"/>
  <c r="O15" i="1"/>
  <c r="N15" i="1"/>
  <c r="M15" i="1"/>
  <c r="L15" i="1"/>
  <c r="K15" i="1"/>
  <c r="J15" i="1"/>
  <c r="I15" i="1"/>
  <c r="Q15" i="1" s="1"/>
  <c r="H15" i="1"/>
  <c r="P15" i="1" s="1"/>
  <c r="G15" i="1"/>
  <c r="F15" i="1"/>
  <c r="C15" i="1"/>
  <c r="B15" i="1"/>
  <c r="S14" i="1"/>
  <c r="R14" i="1"/>
  <c r="Q14" i="1"/>
  <c r="P14" i="1"/>
  <c r="T14" i="1" s="1"/>
  <c r="E14" i="1"/>
  <c r="S13" i="1"/>
  <c r="R13" i="1"/>
  <c r="Q13" i="1"/>
  <c r="P13" i="1"/>
  <c r="E13" i="1"/>
  <c r="T13" i="1" s="1"/>
  <c r="S12" i="1"/>
  <c r="R12" i="1"/>
  <c r="Q12" i="1"/>
  <c r="P12" i="1"/>
  <c r="E12" i="1"/>
  <c r="U12" i="1" s="1"/>
  <c r="S11" i="1"/>
  <c r="R11" i="1"/>
  <c r="Q11" i="1"/>
  <c r="P11" i="1"/>
  <c r="T11" i="1" s="1"/>
  <c r="E11" i="1"/>
  <c r="U11" i="1" s="1"/>
  <c r="S10" i="1"/>
  <c r="R10" i="1"/>
  <c r="Q10" i="1"/>
  <c r="P10" i="1"/>
  <c r="E10" i="1"/>
  <c r="T10" i="1" s="1"/>
  <c r="T9" i="1"/>
  <c r="S9" i="1"/>
  <c r="R9" i="1"/>
  <c r="Q9" i="1"/>
  <c r="P9" i="1"/>
  <c r="E9" i="1"/>
  <c r="U9" i="1" s="1"/>
  <c r="T27" i="8" l="1"/>
  <c r="U27" i="8"/>
  <c r="U94" i="12"/>
  <c r="T94" i="12"/>
  <c r="U94" i="14"/>
  <c r="T94" i="14"/>
  <c r="U21" i="15"/>
  <c r="T21" i="15"/>
  <c r="U46" i="15"/>
  <c r="T46" i="15"/>
  <c r="R15" i="1"/>
  <c r="T19" i="1"/>
  <c r="S24" i="1"/>
  <c r="U27" i="1"/>
  <c r="E40" i="1"/>
  <c r="T51" i="1"/>
  <c r="P72" i="1"/>
  <c r="T89" i="1"/>
  <c r="T12" i="2"/>
  <c r="U20" i="2"/>
  <c r="E53" i="2"/>
  <c r="Q59" i="2"/>
  <c r="T69" i="2"/>
  <c r="S71" i="2"/>
  <c r="U10" i="3"/>
  <c r="T12" i="3"/>
  <c r="T18" i="3"/>
  <c r="T39" i="3"/>
  <c r="R40" i="3"/>
  <c r="U43" i="3"/>
  <c r="U51" i="3"/>
  <c r="P67" i="3"/>
  <c r="T67" i="3" s="1"/>
  <c r="Q72" i="3"/>
  <c r="R15" i="4"/>
  <c r="T21" i="4"/>
  <c r="U36" i="4"/>
  <c r="Q72" i="4"/>
  <c r="U22" i="5"/>
  <c r="P30" i="5"/>
  <c r="T20" i="6"/>
  <c r="U35" i="6"/>
  <c r="R71" i="6"/>
  <c r="R40" i="7"/>
  <c r="Q66" i="7"/>
  <c r="Q71" i="7"/>
  <c r="Q24" i="8"/>
  <c r="U46" i="8"/>
  <c r="U69" i="8"/>
  <c r="R71" i="8"/>
  <c r="U17" i="9"/>
  <c r="U57" i="9"/>
  <c r="Q40" i="10"/>
  <c r="U14" i="12"/>
  <c r="T14" i="12"/>
  <c r="U38" i="12"/>
  <c r="U42" i="12"/>
  <c r="T42" i="12"/>
  <c r="U21" i="13"/>
  <c r="T21" i="13"/>
  <c r="U52" i="13"/>
  <c r="T52" i="13"/>
  <c r="U50" i="14"/>
  <c r="T50" i="14"/>
  <c r="U44" i="13"/>
  <c r="T44" i="13"/>
  <c r="U17" i="16"/>
  <c r="T17" i="16"/>
  <c r="U28" i="17"/>
  <c r="T28" i="17"/>
  <c r="U42" i="17"/>
  <c r="T42" i="17"/>
  <c r="U89" i="10"/>
  <c r="T89" i="10"/>
  <c r="U56" i="13"/>
  <c r="T56" i="13"/>
  <c r="S15" i="1"/>
  <c r="P30" i="1"/>
  <c r="T55" i="1"/>
  <c r="Q72" i="1"/>
  <c r="E73" i="1"/>
  <c r="Q24" i="2"/>
  <c r="T47" i="2"/>
  <c r="U89" i="2"/>
  <c r="T20" i="3"/>
  <c r="P30" i="3"/>
  <c r="U47" i="3"/>
  <c r="E53" i="3"/>
  <c r="Q59" i="3"/>
  <c r="U63" i="3"/>
  <c r="Q67" i="3"/>
  <c r="P71" i="3"/>
  <c r="R72" i="3"/>
  <c r="E24" i="4"/>
  <c r="P30" i="4"/>
  <c r="T69" i="4"/>
  <c r="Q71" i="4"/>
  <c r="E15" i="5"/>
  <c r="P67" i="5"/>
  <c r="E15" i="6"/>
  <c r="P30" i="6"/>
  <c r="T10" i="8"/>
  <c r="T17" i="8"/>
  <c r="T44" i="9"/>
  <c r="U44" i="9"/>
  <c r="U70" i="10"/>
  <c r="T70" i="10"/>
  <c r="U61" i="12"/>
  <c r="T61" i="12"/>
  <c r="U90" i="12"/>
  <c r="T90" i="12"/>
  <c r="U65" i="12"/>
  <c r="T65" i="12"/>
  <c r="T35" i="6"/>
  <c r="T88" i="8"/>
  <c r="U88" i="8"/>
  <c r="E15" i="1"/>
  <c r="T18" i="1"/>
  <c r="Q30" i="1"/>
  <c r="T88" i="1"/>
  <c r="P15" i="2"/>
  <c r="T15" i="2" s="1"/>
  <c r="E30" i="2"/>
  <c r="P33" i="2"/>
  <c r="U38" i="2"/>
  <c r="T58" i="2"/>
  <c r="U11" i="3"/>
  <c r="T17" i="3"/>
  <c r="Q30" i="3"/>
  <c r="E40" i="3"/>
  <c r="Q71" i="3"/>
  <c r="T22" i="4"/>
  <c r="Q30" i="4"/>
  <c r="T47" i="4"/>
  <c r="T63" i="4"/>
  <c r="P66" i="4"/>
  <c r="Q66" i="4"/>
  <c r="P24" i="5"/>
  <c r="U37" i="5"/>
  <c r="P40" i="5"/>
  <c r="U49" i="5"/>
  <c r="U58" i="5"/>
  <c r="P71" i="5"/>
  <c r="U13" i="6"/>
  <c r="U65" i="6"/>
  <c r="Q73" i="6"/>
  <c r="U73" i="6" s="1"/>
  <c r="U27" i="7"/>
  <c r="T38" i="7"/>
  <c r="U56" i="7"/>
  <c r="T61" i="7"/>
  <c r="U70" i="7"/>
  <c r="U90" i="9"/>
  <c r="T90" i="9"/>
  <c r="T45" i="10"/>
  <c r="U45" i="10"/>
  <c r="U12" i="11"/>
  <c r="T12" i="11"/>
  <c r="U20" i="12"/>
  <c r="T20" i="12"/>
  <c r="U14" i="14"/>
  <c r="T14" i="14"/>
  <c r="U91" i="8"/>
  <c r="T91" i="8"/>
  <c r="U19" i="11"/>
  <c r="T19" i="11"/>
  <c r="T26" i="13"/>
  <c r="U26" i="13"/>
  <c r="E40" i="5"/>
  <c r="P33" i="1"/>
  <c r="T33" i="1" s="1"/>
  <c r="U49" i="1"/>
  <c r="U63" i="1"/>
  <c r="T9" i="4"/>
  <c r="T26" i="4"/>
  <c r="U38" i="4"/>
  <c r="S67" i="4"/>
  <c r="U91" i="4"/>
  <c r="U13" i="5"/>
  <c r="Q24" i="5"/>
  <c r="U29" i="5"/>
  <c r="T32" i="5"/>
  <c r="T36" i="5"/>
  <c r="Q40" i="5"/>
  <c r="T48" i="5"/>
  <c r="U62" i="5"/>
  <c r="P66" i="5"/>
  <c r="Q71" i="5"/>
  <c r="U90" i="5"/>
  <c r="U17" i="6"/>
  <c r="T36" i="6"/>
  <c r="T38" i="6"/>
  <c r="U48" i="6"/>
  <c r="U93" i="6"/>
  <c r="U20" i="7"/>
  <c r="P24" i="7"/>
  <c r="T26" i="7"/>
  <c r="U43" i="7"/>
  <c r="U51" i="7"/>
  <c r="T69" i="7"/>
  <c r="Q73" i="7"/>
  <c r="U11" i="8"/>
  <c r="T14" i="8"/>
  <c r="Q15" i="8"/>
  <c r="U15" i="8" s="1"/>
  <c r="Q30" i="8"/>
  <c r="U32" i="8"/>
  <c r="U42" i="8"/>
  <c r="U94" i="8"/>
  <c r="R30" i="9"/>
  <c r="U28" i="10"/>
  <c r="U37" i="12"/>
  <c r="T37" i="12"/>
  <c r="U13" i="13"/>
  <c r="T13" i="13"/>
  <c r="U48" i="13"/>
  <c r="T48" i="13"/>
  <c r="U42" i="14"/>
  <c r="T42" i="14"/>
  <c r="U45" i="9"/>
  <c r="T45" i="9"/>
  <c r="U62" i="15"/>
  <c r="T62" i="15"/>
  <c r="T51" i="17"/>
  <c r="U51" i="17"/>
  <c r="T100" i="8"/>
  <c r="U100" i="8"/>
  <c r="U29" i="1"/>
  <c r="Q71" i="1"/>
  <c r="U92" i="1"/>
  <c r="T22" i="2"/>
  <c r="T28" i="2"/>
  <c r="T46" i="2"/>
  <c r="P72" i="2"/>
  <c r="T93" i="2"/>
  <c r="P33" i="3"/>
  <c r="T33" i="3" s="1"/>
  <c r="P66" i="3"/>
  <c r="U70" i="3"/>
  <c r="U13" i="1"/>
  <c r="U17" i="1"/>
  <c r="T21" i="1"/>
  <c r="S30" i="1"/>
  <c r="Q33" i="1"/>
  <c r="U37" i="1"/>
  <c r="P40" i="1"/>
  <c r="T40" i="1" s="1"/>
  <c r="U43" i="1"/>
  <c r="P66" i="1"/>
  <c r="S67" i="1"/>
  <c r="U70" i="1"/>
  <c r="R71" i="1"/>
  <c r="E72" i="1"/>
  <c r="U87" i="1"/>
  <c r="T9" i="2"/>
  <c r="U14" i="2"/>
  <c r="T27" i="2"/>
  <c r="U36" i="2"/>
  <c r="P40" i="2"/>
  <c r="T45" i="2"/>
  <c r="U51" i="2"/>
  <c r="T57" i="2"/>
  <c r="T62" i="2"/>
  <c r="P66" i="2"/>
  <c r="R67" i="2"/>
  <c r="Q72" i="2"/>
  <c r="T92" i="2"/>
  <c r="P15" i="3"/>
  <c r="P24" i="3"/>
  <c r="T29" i="3"/>
  <c r="U32" i="3"/>
  <c r="Q33" i="3"/>
  <c r="T35" i="3"/>
  <c r="U36" i="3"/>
  <c r="T37" i="3"/>
  <c r="T42" i="3"/>
  <c r="T50" i="3"/>
  <c r="U55" i="3"/>
  <c r="E59" i="3"/>
  <c r="U59" i="3" s="1"/>
  <c r="Q66" i="3"/>
  <c r="U46" i="4"/>
  <c r="U50" i="4"/>
  <c r="U57" i="4"/>
  <c r="U62" i="4"/>
  <c r="E67" i="4"/>
  <c r="E71" i="4"/>
  <c r="T90" i="4"/>
  <c r="T12" i="5"/>
  <c r="U17" i="5"/>
  <c r="T20" i="5"/>
  <c r="T28" i="5"/>
  <c r="E30" i="5"/>
  <c r="T44" i="5"/>
  <c r="T52" i="5"/>
  <c r="R71" i="5"/>
  <c r="T89" i="5"/>
  <c r="T94" i="5"/>
  <c r="U12" i="6"/>
  <c r="U29" i="6"/>
  <c r="U44" i="6"/>
  <c r="T47" i="6"/>
  <c r="U52" i="6"/>
  <c r="U64" i="6"/>
  <c r="Q72" i="6"/>
  <c r="U89" i="6"/>
  <c r="T92" i="6"/>
  <c r="U11" i="7"/>
  <c r="T14" i="7"/>
  <c r="Q15" i="7"/>
  <c r="Q24" i="7"/>
  <c r="P33" i="7"/>
  <c r="T42" i="7"/>
  <c r="T44" i="7"/>
  <c r="U47" i="7"/>
  <c r="T50" i="7"/>
  <c r="U55" i="7"/>
  <c r="P67" i="7"/>
  <c r="P72" i="7"/>
  <c r="R73" i="7"/>
  <c r="U89" i="7"/>
  <c r="U93" i="7"/>
  <c r="U22" i="8"/>
  <c r="T49" i="8"/>
  <c r="U49" i="8"/>
  <c r="R53" i="10"/>
  <c r="Q30" i="11"/>
  <c r="T93" i="11"/>
  <c r="U93" i="11"/>
  <c r="T51" i="12"/>
  <c r="U51" i="12"/>
  <c r="U64" i="13"/>
  <c r="T64" i="13"/>
  <c r="U93" i="13"/>
  <c r="T93" i="13"/>
  <c r="T28" i="15"/>
  <c r="U28" i="15"/>
  <c r="T10" i="2"/>
  <c r="Q15" i="2"/>
  <c r="Q33" i="2"/>
  <c r="U33" i="2" s="1"/>
  <c r="U42" i="2"/>
  <c r="U50" i="2"/>
  <c r="U21" i="3"/>
  <c r="U14" i="1"/>
  <c r="P24" i="1"/>
  <c r="R33" i="1"/>
  <c r="U38" i="1"/>
  <c r="Q40" i="1"/>
  <c r="U40" i="1" s="1"/>
  <c r="R53" i="1"/>
  <c r="E59" i="1"/>
  <c r="Q66" i="1"/>
  <c r="E67" i="1"/>
  <c r="S71" i="1"/>
  <c r="S15" i="2"/>
  <c r="Q66" i="2"/>
  <c r="P71" i="2"/>
  <c r="R72" i="2"/>
  <c r="Q15" i="3"/>
  <c r="Q24" i="3"/>
  <c r="U24" i="3" s="1"/>
  <c r="E30" i="3"/>
  <c r="U30" i="3" s="1"/>
  <c r="P24" i="4"/>
  <c r="E30" i="4"/>
  <c r="P33" i="4"/>
  <c r="T21" i="5"/>
  <c r="P33" i="5"/>
  <c r="P15" i="6"/>
  <c r="Q24" i="6"/>
  <c r="E30" i="6"/>
  <c r="T30" i="6" s="1"/>
  <c r="Q33" i="6"/>
  <c r="E53" i="6"/>
  <c r="R15" i="7"/>
  <c r="T35" i="7"/>
  <c r="S15" i="8"/>
  <c r="Q33" i="8"/>
  <c r="Q40" i="8"/>
  <c r="U40" i="8" s="1"/>
  <c r="E30" i="9"/>
  <c r="T30" i="9" s="1"/>
  <c r="R15" i="10"/>
  <c r="E15" i="12"/>
  <c r="E24" i="8"/>
  <c r="E33" i="8"/>
  <c r="T33" i="8" s="1"/>
  <c r="P72" i="8"/>
  <c r="U14" i="9"/>
  <c r="P33" i="9"/>
  <c r="U38" i="9"/>
  <c r="U50" i="9"/>
  <c r="P71" i="9"/>
  <c r="U87" i="9"/>
  <c r="E15" i="10"/>
  <c r="U21" i="10"/>
  <c r="Q59" i="10"/>
  <c r="T69" i="10"/>
  <c r="P15" i="11"/>
  <c r="T15" i="11" s="1"/>
  <c r="T26" i="11"/>
  <c r="P30" i="11"/>
  <c r="E33" i="11"/>
  <c r="T65" i="11"/>
  <c r="E24" i="12"/>
  <c r="R40" i="12"/>
  <c r="Q53" i="12"/>
  <c r="Q67" i="12"/>
  <c r="U67" i="12" s="1"/>
  <c r="P71" i="12"/>
  <c r="U88" i="12"/>
  <c r="Q15" i="13"/>
  <c r="R24" i="13"/>
  <c r="T28" i="13"/>
  <c r="U62" i="13"/>
  <c r="Q71" i="13"/>
  <c r="S72" i="13"/>
  <c r="T90" i="13"/>
  <c r="T17" i="14"/>
  <c r="T29" i="14"/>
  <c r="T39" i="14"/>
  <c r="R40" i="14"/>
  <c r="P66" i="14"/>
  <c r="R15" i="16"/>
  <c r="E24" i="17"/>
  <c r="U24" i="17" s="1"/>
  <c r="U11" i="19"/>
  <c r="T11" i="19"/>
  <c r="U35" i="19"/>
  <c r="T35" i="19"/>
  <c r="Q72" i="8"/>
  <c r="Q33" i="9"/>
  <c r="P67" i="9"/>
  <c r="Q71" i="9"/>
  <c r="P33" i="10"/>
  <c r="Q15" i="11"/>
  <c r="P40" i="11"/>
  <c r="P30" i="12"/>
  <c r="Q71" i="12"/>
  <c r="U20" i="13"/>
  <c r="P33" i="13"/>
  <c r="P53" i="13"/>
  <c r="T53" i="13" s="1"/>
  <c r="P66" i="13"/>
  <c r="S67" i="13"/>
  <c r="R71" i="13"/>
  <c r="T20" i="14"/>
  <c r="T36" i="14"/>
  <c r="T38" i="14"/>
  <c r="T52" i="14"/>
  <c r="R53" i="14"/>
  <c r="T65" i="14"/>
  <c r="Q66" i="14"/>
  <c r="U87" i="14"/>
  <c r="T87" i="14"/>
  <c r="E71" i="15"/>
  <c r="U10" i="16"/>
  <c r="T10" i="16"/>
  <c r="T21" i="17"/>
  <c r="U21" i="17"/>
  <c r="P30" i="8"/>
  <c r="E40" i="8"/>
  <c r="E72" i="10"/>
  <c r="T32" i="11"/>
  <c r="T35" i="11"/>
  <c r="T51" i="11"/>
  <c r="U64" i="11"/>
  <c r="T94" i="11"/>
  <c r="T21" i="12"/>
  <c r="T26" i="12"/>
  <c r="T38" i="12"/>
  <c r="E40" i="12"/>
  <c r="T52" i="12"/>
  <c r="E59" i="12"/>
  <c r="U59" i="12" s="1"/>
  <c r="T9" i="13"/>
  <c r="E24" i="13"/>
  <c r="T27" i="13"/>
  <c r="Q33" i="13"/>
  <c r="T45" i="13"/>
  <c r="Q66" i="13"/>
  <c r="E67" i="13"/>
  <c r="T70" i="13"/>
  <c r="T89" i="13"/>
  <c r="P15" i="14"/>
  <c r="P24" i="14"/>
  <c r="T28" i="14"/>
  <c r="P33" i="14"/>
  <c r="T33" i="14" s="1"/>
  <c r="T37" i="14"/>
  <c r="E40" i="14"/>
  <c r="U27" i="15"/>
  <c r="T27" i="15"/>
  <c r="U45" i="15"/>
  <c r="T45" i="15"/>
  <c r="U61" i="15"/>
  <c r="T61" i="15"/>
  <c r="E15" i="16"/>
  <c r="U37" i="17"/>
  <c r="T37" i="17"/>
  <c r="U50" i="17"/>
  <c r="T50" i="17"/>
  <c r="U23" i="19"/>
  <c r="T23" i="19"/>
  <c r="U28" i="21"/>
  <c r="T28" i="21"/>
  <c r="U111" i="9"/>
  <c r="T111" i="9"/>
  <c r="P71" i="8"/>
  <c r="S72" i="8"/>
  <c r="S33" i="9"/>
  <c r="P40" i="9"/>
  <c r="P66" i="9"/>
  <c r="R67" i="9"/>
  <c r="P15" i="10"/>
  <c r="R71" i="10"/>
  <c r="S15" i="11"/>
  <c r="R40" i="11"/>
  <c r="U51" i="11"/>
  <c r="P15" i="12"/>
  <c r="Q66" i="12"/>
  <c r="R33" i="13"/>
  <c r="R53" i="13"/>
  <c r="Q15" i="14"/>
  <c r="U15" i="14" s="1"/>
  <c r="Q33" i="14"/>
  <c r="U33" i="14" s="1"/>
  <c r="Q72" i="14"/>
  <c r="T57" i="15"/>
  <c r="U57" i="15"/>
  <c r="U36" i="16"/>
  <c r="T36" i="16"/>
  <c r="U62" i="16"/>
  <c r="T62" i="16"/>
  <c r="U35" i="20"/>
  <c r="U70" i="21"/>
  <c r="T70" i="21"/>
  <c r="P33" i="8"/>
  <c r="U36" i="8"/>
  <c r="T69" i="8"/>
  <c r="U19" i="9"/>
  <c r="Q30" i="9"/>
  <c r="Q66" i="9"/>
  <c r="Q15" i="10"/>
  <c r="U36" i="10"/>
  <c r="E30" i="11"/>
  <c r="T36" i="11"/>
  <c r="P72" i="11"/>
  <c r="U10" i="12"/>
  <c r="Q15" i="12"/>
  <c r="U17" i="12"/>
  <c r="P24" i="12"/>
  <c r="P33" i="12"/>
  <c r="E71" i="12"/>
  <c r="T10" i="13"/>
  <c r="S33" i="13"/>
  <c r="P40" i="13"/>
  <c r="S53" i="13"/>
  <c r="R15" i="14"/>
  <c r="R33" i="14"/>
  <c r="U44" i="14"/>
  <c r="P59" i="14"/>
  <c r="R72" i="14"/>
  <c r="U9" i="15"/>
  <c r="T9" i="15"/>
  <c r="U22" i="15"/>
  <c r="T22" i="15"/>
  <c r="E66" i="15"/>
  <c r="U70" i="15"/>
  <c r="T70" i="15"/>
  <c r="U58" i="16"/>
  <c r="T58" i="16"/>
  <c r="U90" i="16"/>
  <c r="T90" i="16"/>
  <c r="U43" i="17"/>
  <c r="T43" i="17"/>
  <c r="U46" i="19"/>
  <c r="T46" i="19"/>
  <c r="T10" i="20"/>
  <c r="U10" i="20"/>
  <c r="U50" i="20"/>
  <c r="T50" i="20"/>
  <c r="U104" i="9"/>
  <c r="T104" i="9"/>
  <c r="U106" i="3"/>
  <c r="T106" i="3"/>
  <c r="Q33" i="11"/>
  <c r="U33" i="11" s="1"/>
  <c r="P66" i="11"/>
  <c r="R67" i="11"/>
  <c r="R15" i="12"/>
  <c r="Q24" i="12"/>
  <c r="U24" i="12" s="1"/>
  <c r="Q33" i="12"/>
  <c r="U35" i="12"/>
  <c r="P30" i="13"/>
  <c r="Q40" i="13"/>
  <c r="P72" i="13"/>
  <c r="P71" i="14"/>
  <c r="U52" i="15"/>
  <c r="T52" i="15"/>
  <c r="U14" i="16"/>
  <c r="T14" i="16"/>
  <c r="U87" i="16"/>
  <c r="T87" i="16"/>
  <c r="U17" i="17"/>
  <c r="T17" i="17"/>
  <c r="U43" i="18"/>
  <c r="T43" i="18"/>
  <c r="T70" i="18"/>
  <c r="U70" i="18"/>
  <c r="T47" i="20"/>
  <c r="U47" i="20"/>
  <c r="U56" i="20"/>
  <c r="T56" i="20"/>
  <c r="U69" i="20"/>
  <c r="U42" i="21"/>
  <c r="T42" i="21"/>
  <c r="U21" i="8"/>
  <c r="P40" i="8"/>
  <c r="U70" i="8"/>
  <c r="U20" i="9"/>
  <c r="P24" i="9"/>
  <c r="T39" i="9"/>
  <c r="T56" i="9"/>
  <c r="T64" i="9"/>
  <c r="T10" i="10"/>
  <c r="T39" i="10"/>
  <c r="E66" i="10"/>
  <c r="P72" i="10"/>
  <c r="T88" i="10"/>
  <c r="R33" i="11"/>
  <c r="T13" i="12"/>
  <c r="U19" i="12"/>
  <c r="P40" i="12"/>
  <c r="P72" i="12"/>
  <c r="T89" i="12"/>
  <c r="T20" i="13"/>
  <c r="T63" i="13"/>
  <c r="E15" i="14"/>
  <c r="U35" i="16"/>
  <c r="T35" i="16"/>
  <c r="U100" i="19"/>
  <c r="T100" i="19"/>
  <c r="E24" i="21"/>
  <c r="Q15" i="15"/>
  <c r="P24" i="15"/>
  <c r="T32" i="15"/>
  <c r="T35" i="15"/>
  <c r="T89" i="15"/>
  <c r="T12" i="16"/>
  <c r="T22" i="16"/>
  <c r="T27" i="16"/>
  <c r="T38" i="16"/>
  <c r="T64" i="16"/>
  <c r="E66" i="16"/>
  <c r="P72" i="16"/>
  <c r="Q30" i="17"/>
  <c r="P66" i="17"/>
  <c r="Q73" i="17"/>
  <c r="Q15" i="18"/>
  <c r="U15" i="18" s="1"/>
  <c r="E30" i="18"/>
  <c r="P40" i="18"/>
  <c r="T46" i="18"/>
  <c r="Q59" i="18"/>
  <c r="P71" i="18"/>
  <c r="P30" i="19"/>
  <c r="P71" i="19"/>
  <c r="P30" i="20"/>
  <c r="S33" i="20"/>
  <c r="T52" i="20"/>
  <c r="T94" i="20"/>
  <c r="T32" i="21"/>
  <c r="T44" i="21"/>
  <c r="P67" i="21"/>
  <c r="U110" i="21"/>
  <c r="T110" i="20"/>
  <c r="U97" i="16"/>
  <c r="T107" i="12"/>
  <c r="U110" i="10"/>
  <c r="U106" i="9"/>
  <c r="T110" i="8"/>
  <c r="L113" i="6"/>
  <c r="R113" i="6" s="1"/>
  <c r="U111" i="4"/>
  <c r="R15" i="15"/>
  <c r="Q40" i="15"/>
  <c r="P72" i="15"/>
  <c r="T11" i="16"/>
  <c r="T42" i="16"/>
  <c r="Q72" i="16"/>
  <c r="U20" i="17"/>
  <c r="T29" i="17"/>
  <c r="U39" i="17"/>
  <c r="U52" i="17"/>
  <c r="Q66" i="17"/>
  <c r="Q40" i="18"/>
  <c r="U40" i="18" s="1"/>
  <c r="U51" i="18"/>
  <c r="P24" i="19"/>
  <c r="Q30" i="19"/>
  <c r="Q40" i="19"/>
  <c r="T62" i="19"/>
  <c r="Q71" i="19"/>
  <c r="T92" i="19"/>
  <c r="T18" i="20"/>
  <c r="Q30" i="20"/>
  <c r="T38" i="20"/>
  <c r="T44" i="20"/>
  <c r="T51" i="20"/>
  <c r="P72" i="20"/>
  <c r="T93" i="20"/>
  <c r="S30" i="21"/>
  <c r="U32" i="21"/>
  <c r="T43" i="21"/>
  <c r="U52" i="21"/>
  <c r="P59" i="21"/>
  <c r="P72" i="21"/>
  <c r="T88" i="21"/>
  <c r="S96" i="15"/>
  <c r="S96" i="8"/>
  <c r="L113" i="8"/>
  <c r="R113" i="8" s="1"/>
  <c r="Q33" i="15"/>
  <c r="Q53" i="15"/>
  <c r="E59" i="15"/>
  <c r="P66" i="15"/>
  <c r="R67" i="15"/>
  <c r="Q72" i="15"/>
  <c r="T88" i="15"/>
  <c r="T18" i="16"/>
  <c r="T26" i="16"/>
  <c r="U37" i="16"/>
  <c r="U63" i="16"/>
  <c r="P71" i="16"/>
  <c r="T91" i="16"/>
  <c r="T12" i="17"/>
  <c r="T18" i="17"/>
  <c r="T65" i="17"/>
  <c r="E24" i="18"/>
  <c r="U24" i="18" s="1"/>
  <c r="T52" i="18"/>
  <c r="P66" i="18"/>
  <c r="U10" i="19"/>
  <c r="T12" i="19"/>
  <c r="Q24" i="19"/>
  <c r="T36" i="19"/>
  <c r="U47" i="19"/>
  <c r="T22" i="20"/>
  <c r="T43" i="20"/>
  <c r="T88" i="20"/>
  <c r="T92" i="20"/>
  <c r="P24" i="21"/>
  <c r="P71" i="21"/>
  <c r="T109" i="17"/>
  <c r="T111" i="17"/>
  <c r="T98" i="15"/>
  <c r="T104" i="13"/>
  <c r="T101" i="12"/>
  <c r="T103" i="12"/>
  <c r="U98" i="8"/>
  <c r="U103" i="6"/>
  <c r="T111" i="3"/>
  <c r="P15" i="16"/>
  <c r="Q30" i="16"/>
  <c r="Q71" i="16"/>
  <c r="P24" i="17"/>
  <c r="P33" i="17"/>
  <c r="U36" i="17"/>
  <c r="P30" i="18"/>
  <c r="P15" i="19"/>
  <c r="R24" i="19"/>
  <c r="P66" i="19"/>
  <c r="Q73" i="19"/>
  <c r="R72" i="20"/>
  <c r="Q24" i="21"/>
  <c r="R33" i="21"/>
  <c r="P66" i="21"/>
  <c r="U98" i="20"/>
  <c r="U109" i="3"/>
  <c r="P40" i="15"/>
  <c r="T40" i="15" s="1"/>
  <c r="E67" i="15"/>
  <c r="Q71" i="15"/>
  <c r="Q15" i="16"/>
  <c r="P24" i="16"/>
  <c r="R30" i="16"/>
  <c r="Q40" i="16"/>
  <c r="P66" i="16"/>
  <c r="Q33" i="17"/>
  <c r="U33" i="17" s="1"/>
  <c r="T64" i="17"/>
  <c r="E66" i="17"/>
  <c r="U88" i="17"/>
  <c r="T10" i="18"/>
  <c r="U27" i="18"/>
  <c r="U35" i="18"/>
  <c r="T57" i="18"/>
  <c r="U62" i="18"/>
  <c r="E71" i="18"/>
  <c r="T90" i="18"/>
  <c r="T13" i="19"/>
  <c r="Q15" i="19"/>
  <c r="U15" i="19" s="1"/>
  <c r="T22" i="19"/>
  <c r="E30" i="19"/>
  <c r="Q66" i="19"/>
  <c r="E67" i="19"/>
  <c r="R73" i="19"/>
  <c r="T26" i="20"/>
  <c r="T42" i="20"/>
  <c r="T55" i="20"/>
  <c r="U63" i="20"/>
  <c r="P66" i="20"/>
  <c r="U87" i="20"/>
  <c r="T91" i="20"/>
  <c r="T23" i="21"/>
  <c r="T36" i="21"/>
  <c r="U55" i="21"/>
  <c r="T58" i="21"/>
  <c r="Q66" i="21"/>
  <c r="E67" i="21"/>
  <c r="T106" i="11"/>
  <c r="T51" i="15"/>
  <c r="R71" i="15"/>
  <c r="E72" i="15"/>
  <c r="E59" i="16"/>
  <c r="Q66" i="16"/>
  <c r="T94" i="16"/>
  <c r="P15" i="17"/>
  <c r="R33" i="17"/>
  <c r="P71" i="17"/>
  <c r="S72" i="17"/>
  <c r="P72" i="18"/>
  <c r="R73" i="18"/>
  <c r="R15" i="19"/>
  <c r="U20" i="19"/>
  <c r="E24" i="19"/>
  <c r="P33" i="19"/>
  <c r="P24" i="20"/>
  <c r="T24" i="20" s="1"/>
  <c r="P40" i="21"/>
  <c r="E59" i="21"/>
  <c r="E80" i="2"/>
  <c r="T114" i="6"/>
  <c r="T105" i="3"/>
  <c r="Q73" i="21"/>
  <c r="Q59" i="21"/>
  <c r="R73" i="21"/>
  <c r="P73" i="21"/>
  <c r="T97" i="21"/>
  <c r="T99" i="21"/>
  <c r="U104" i="21"/>
  <c r="E53" i="20"/>
  <c r="P53" i="20"/>
  <c r="S67" i="20"/>
  <c r="Q53" i="20"/>
  <c r="E67" i="20"/>
  <c r="S73" i="20"/>
  <c r="P67" i="20"/>
  <c r="E73" i="20"/>
  <c r="Q59" i="20"/>
  <c r="P73" i="20"/>
  <c r="Q73" i="20"/>
  <c r="U73" i="20" s="1"/>
  <c r="R73" i="20"/>
  <c r="T104" i="20"/>
  <c r="T106" i="20"/>
  <c r="T102" i="20"/>
  <c r="P53" i="19"/>
  <c r="T53" i="19" s="1"/>
  <c r="Q53" i="19"/>
  <c r="P59" i="19"/>
  <c r="E73" i="19"/>
  <c r="T58" i="19"/>
  <c r="Q59" i="19"/>
  <c r="P67" i="19"/>
  <c r="T67" i="19" s="1"/>
  <c r="Q67" i="19"/>
  <c r="U67" i="19" s="1"/>
  <c r="U97" i="19"/>
  <c r="R96" i="19"/>
  <c r="T109" i="19"/>
  <c r="Q53" i="18"/>
  <c r="P53" i="18"/>
  <c r="T53" i="18" s="1"/>
  <c r="R53" i="18"/>
  <c r="E73" i="18"/>
  <c r="S53" i="18"/>
  <c r="E67" i="18"/>
  <c r="E53" i="18"/>
  <c r="P67" i="18"/>
  <c r="T67" i="18" s="1"/>
  <c r="S73" i="18"/>
  <c r="P73" i="18"/>
  <c r="T73" i="18" s="1"/>
  <c r="P59" i="18"/>
  <c r="Q73" i="18"/>
  <c r="T110" i="18"/>
  <c r="T107" i="18"/>
  <c r="T109" i="18"/>
  <c r="E67" i="17"/>
  <c r="P67" i="17"/>
  <c r="T67" i="17" s="1"/>
  <c r="R67" i="17"/>
  <c r="P73" i="17"/>
  <c r="S67" i="17"/>
  <c r="T101" i="17"/>
  <c r="T108" i="17"/>
  <c r="T107" i="17"/>
  <c r="E80" i="17"/>
  <c r="U47" i="16"/>
  <c r="R67" i="16"/>
  <c r="S67" i="16"/>
  <c r="P53" i="16"/>
  <c r="Q53" i="16"/>
  <c r="E73" i="16"/>
  <c r="P73" i="16"/>
  <c r="E67" i="16"/>
  <c r="Q73" i="16"/>
  <c r="S73" i="16"/>
  <c r="P59" i="16"/>
  <c r="P67" i="16"/>
  <c r="T67" i="16" s="1"/>
  <c r="Q59" i="16"/>
  <c r="Q67" i="16"/>
  <c r="U67" i="16" s="1"/>
  <c r="U105" i="16"/>
  <c r="T107" i="16"/>
  <c r="T110" i="16"/>
  <c r="E53" i="15"/>
  <c r="T47" i="15"/>
  <c r="P67" i="15"/>
  <c r="P53" i="15"/>
  <c r="P59" i="15"/>
  <c r="Q59" i="15"/>
  <c r="Q67" i="15"/>
  <c r="P73" i="15"/>
  <c r="T73" i="15" s="1"/>
  <c r="Q73" i="15"/>
  <c r="U73" i="15" s="1"/>
  <c r="Q53" i="14"/>
  <c r="E67" i="14"/>
  <c r="P67" i="14"/>
  <c r="Q67" i="14"/>
  <c r="P73" i="14"/>
  <c r="T73" i="14" s="1"/>
  <c r="U57" i="14"/>
  <c r="Q73" i="14"/>
  <c r="U73" i="14" s="1"/>
  <c r="R73" i="14"/>
  <c r="T97" i="14"/>
  <c r="T111" i="14"/>
  <c r="E96" i="14"/>
  <c r="T47" i="13"/>
  <c r="S73" i="13"/>
  <c r="Q53" i="13"/>
  <c r="E73" i="13"/>
  <c r="P73" i="13"/>
  <c r="T73" i="13" s="1"/>
  <c r="Q59" i="13"/>
  <c r="Q73" i="13"/>
  <c r="P59" i="13"/>
  <c r="R73" i="13"/>
  <c r="U58" i="13"/>
  <c r="P67" i="13"/>
  <c r="T67" i="13" s="1"/>
  <c r="T57" i="13"/>
  <c r="Q67" i="13"/>
  <c r="U67" i="13" s="1"/>
  <c r="R67" i="13"/>
  <c r="T107" i="13"/>
  <c r="R53" i="12"/>
  <c r="R67" i="12"/>
  <c r="R73" i="12"/>
  <c r="P53" i="12"/>
  <c r="Q73" i="12"/>
  <c r="U73" i="12" s="1"/>
  <c r="P59" i="12"/>
  <c r="P73" i="12"/>
  <c r="Q59" i="12"/>
  <c r="P67" i="12"/>
  <c r="E73" i="12"/>
  <c r="T99" i="12"/>
  <c r="U104" i="12"/>
  <c r="P53" i="11"/>
  <c r="Q53" i="11"/>
  <c r="U53" i="11" s="1"/>
  <c r="R53" i="11"/>
  <c r="T58" i="11"/>
  <c r="P67" i="11"/>
  <c r="T67" i="11" s="1"/>
  <c r="R73" i="11"/>
  <c r="S73" i="11"/>
  <c r="P73" i="11"/>
  <c r="Q59" i="11"/>
  <c r="Q73" i="11"/>
  <c r="U73" i="11" s="1"/>
  <c r="T108" i="11"/>
  <c r="T110" i="11"/>
  <c r="U103" i="11"/>
  <c r="P53" i="10"/>
  <c r="T53" i="10" s="1"/>
  <c r="U57" i="10"/>
  <c r="P73" i="10"/>
  <c r="Q73" i="10"/>
  <c r="U73" i="10" s="1"/>
  <c r="T101" i="10"/>
  <c r="U108" i="10"/>
  <c r="T97" i="10"/>
  <c r="T104" i="10"/>
  <c r="S96" i="10"/>
  <c r="U100" i="10"/>
  <c r="U102" i="10"/>
  <c r="E80" i="10"/>
  <c r="E67" i="9"/>
  <c r="S73" i="9"/>
  <c r="E73" i="9"/>
  <c r="Q53" i="9"/>
  <c r="Q73" i="9"/>
  <c r="Q59" i="9"/>
  <c r="S67" i="8"/>
  <c r="P53" i="8"/>
  <c r="R67" i="8"/>
  <c r="P59" i="8"/>
  <c r="P67" i="8"/>
  <c r="E67" i="8"/>
  <c r="P73" i="8"/>
  <c r="T73" i="8" s="1"/>
  <c r="U108" i="8"/>
  <c r="U106" i="8"/>
  <c r="T102" i="8"/>
  <c r="P53" i="7"/>
  <c r="Q53" i="7"/>
  <c r="E67" i="7"/>
  <c r="E53" i="7"/>
  <c r="Q59" i="7"/>
  <c r="E73" i="7"/>
  <c r="Q67" i="7"/>
  <c r="T110" i="7"/>
  <c r="T104" i="7"/>
  <c r="T106" i="7"/>
  <c r="T102" i="7"/>
  <c r="E73" i="6"/>
  <c r="P53" i="6"/>
  <c r="E67" i="6"/>
  <c r="P67" i="6"/>
  <c r="R73" i="6"/>
  <c r="Q59" i="6"/>
  <c r="E59" i="6"/>
  <c r="U59" i="6" s="1"/>
  <c r="U111" i="6"/>
  <c r="U97" i="6"/>
  <c r="U106" i="6"/>
  <c r="U98" i="6"/>
  <c r="T105" i="6"/>
  <c r="Q67" i="5"/>
  <c r="U67" i="5" s="1"/>
  <c r="Q53" i="5"/>
  <c r="U53" i="5" s="1"/>
  <c r="R53" i="5"/>
  <c r="E73" i="5"/>
  <c r="T47" i="5"/>
  <c r="E67" i="5"/>
  <c r="P59" i="5"/>
  <c r="R73" i="5"/>
  <c r="P73" i="5"/>
  <c r="T73" i="5" s="1"/>
  <c r="U57" i="5"/>
  <c r="T102" i="5"/>
  <c r="U104" i="5"/>
  <c r="U105" i="5"/>
  <c r="S73" i="4"/>
  <c r="P53" i="4"/>
  <c r="Q53" i="4"/>
  <c r="U58" i="4"/>
  <c r="Q67" i="4"/>
  <c r="U67" i="4" s="1"/>
  <c r="E59" i="4"/>
  <c r="E73" i="4"/>
  <c r="P59" i="4"/>
  <c r="P73" i="4"/>
  <c r="T73" i="4" s="1"/>
  <c r="Q73" i="4"/>
  <c r="R73" i="4"/>
  <c r="U104" i="4"/>
  <c r="T109" i="4"/>
  <c r="T101" i="4"/>
  <c r="E67" i="3"/>
  <c r="P53" i="3"/>
  <c r="Q53" i="3"/>
  <c r="U53" i="3" s="1"/>
  <c r="R53" i="3"/>
  <c r="P73" i="3"/>
  <c r="U57" i="3"/>
  <c r="Q73" i="3"/>
  <c r="U73" i="3" s="1"/>
  <c r="R73" i="3"/>
  <c r="P59" i="3"/>
  <c r="S73" i="3"/>
  <c r="M113" i="3"/>
  <c r="S113" i="3" s="1"/>
  <c r="P73" i="2"/>
  <c r="P53" i="2"/>
  <c r="Q53" i="2"/>
  <c r="U53" i="2" s="1"/>
  <c r="R53" i="2"/>
  <c r="S53" i="2"/>
  <c r="P67" i="2"/>
  <c r="T67" i="2" s="1"/>
  <c r="Q67" i="2"/>
  <c r="E73" i="2"/>
  <c r="S67" i="2"/>
  <c r="Q73" i="2"/>
  <c r="U73" i="2" s="1"/>
  <c r="S96" i="2"/>
  <c r="T105" i="2"/>
  <c r="T107" i="2"/>
  <c r="T109" i="2"/>
  <c r="T101" i="2"/>
  <c r="U47" i="1"/>
  <c r="Q53" i="1"/>
  <c r="Q59" i="1"/>
  <c r="P67" i="1"/>
  <c r="T67" i="1" s="1"/>
  <c r="Q67" i="1"/>
  <c r="U67" i="1" s="1"/>
  <c r="P73" i="1"/>
  <c r="T73" i="1" s="1"/>
  <c r="Q73" i="1"/>
  <c r="R73" i="1"/>
  <c r="P59" i="1"/>
  <c r="S73" i="1"/>
  <c r="T97" i="1"/>
  <c r="L113" i="1"/>
  <c r="R113" i="1" s="1"/>
  <c r="U106" i="1"/>
  <c r="T111" i="1"/>
  <c r="U30" i="2"/>
  <c r="T30" i="2"/>
  <c r="U33" i="3"/>
  <c r="U30" i="4"/>
  <c r="T30" i="4"/>
  <c r="U33" i="1"/>
  <c r="U59" i="1"/>
  <c r="T59" i="1"/>
  <c r="U59" i="2"/>
  <c r="T59" i="2"/>
  <c r="U24" i="4"/>
  <c r="T24" i="4"/>
  <c r="U59" i="5"/>
  <c r="T59" i="5"/>
  <c r="T33" i="2"/>
  <c r="P53" i="1"/>
  <c r="T53" i="1" s="1"/>
  <c r="P24" i="2"/>
  <c r="U52" i="3"/>
  <c r="U44" i="4"/>
  <c r="T67" i="5"/>
  <c r="U15" i="5"/>
  <c r="T9" i="5"/>
  <c r="Q59" i="5"/>
  <c r="U15" i="6"/>
  <c r="T67" i="6"/>
  <c r="T15" i="6"/>
  <c r="T9" i="6"/>
  <c r="U9" i="6"/>
  <c r="U22" i="6"/>
  <c r="T22" i="6"/>
  <c r="Q30" i="6"/>
  <c r="U33" i="6"/>
  <c r="P40" i="6"/>
  <c r="P73" i="6"/>
  <c r="T73" i="6" s="1"/>
  <c r="U24" i="7"/>
  <c r="T24" i="7"/>
  <c r="U30" i="7"/>
  <c r="T30" i="7"/>
  <c r="P59" i="7"/>
  <c r="P24" i="8"/>
  <c r="T24" i="8" s="1"/>
  <c r="U46" i="10"/>
  <c r="T46" i="10"/>
  <c r="U10" i="1"/>
  <c r="U22" i="1"/>
  <c r="U26" i="1"/>
  <c r="U30" i="1"/>
  <c r="T30" i="1"/>
  <c r="U46" i="1"/>
  <c r="U58" i="1"/>
  <c r="U62" i="1"/>
  <c r="U91" i="1"/>
  <c r="U13" i="2"/>
  <c r="U17" i="2"/>
  <c r="U29" i="2"/>
  <c r="U37" i="2"/>
  <c r="T53" i="2"/>
  <c r="U49" i="2"/>
  <c r="U65" i="2"/>
  <c r="U94" i="2"/>
  <c r="U20" i="3"/>
  <c r="T24" i="3"/>
  <c r="U44" i="3"/>
  <c r="U56" i="3"/>
  <c r="U72" i="3"/>
  <c r="T72" i="3"/>
  <c r="U71" i="3"/>
  <c r="T71" i="3"/>
  <c r="U89" i="3"/>
  <c r="U11" i="4"/>
  <c r="U23" i="4"/>
  <c r="U27" i="4"/>
  <c r="U15" i="3"/>
  <c r="T15" i="3"/>
  <c r="U67" i="3"/>
  <c r="T73" i="3"/>
  <c r="U66" i="3"/>
  <c r="T66" i="3"/>
  <c r="P67" i="4"/>
  <c r="T67" i="4" s="1"/>
  <c r="P15" i="5"/>
  <c r="T15" i="5" s="1"/>
  <c r="P24" i="6"/>
  <c r="P59" i="6"/>
  <c r="P72" i="6"/>
  <c r="U29" i="7"/>
  <c r="T29" i="7"/>
  <c r="E33" i="7"/>
  <c r="U29" i="10"/>
  <c r="T29" i="10"/>
  <c r="U72" i="1"/>
  <c r="T72" i="1"/>
  <c r="U71" i="1"/>
  <c r="T71" i="1"/>
  <c r="T43" i="5"/>
  <c r="T38" i="1"/>
  <c r="U66" i="1"/>
  <c r="T66" i="1"/>
  <c r="T53" i="3"/>
  <c r="Q40" i="4"/>
  <c r="Q59" i="4"/>
  <c r="R67" i="4"/>
  <c r="R15" i="5"/>
  <c r="Q30" i="5"/>
  <c r="T21" i="6"/>
  <c r="U21" i="6"/>
  <c r="U26" i="6"/>
  <c r="T26" i="6"/>
  <c r="U46" i="6"/>
  <c r="T46" i="6"/>
  <c r="Q53" i="6"/>
  <c r="Q67" i="6"/>
  <c r="U67" i="6" s="1"/>
  <c r="U72" i="6"/>
  <c r="T72" i="6"/>
  <c r="U71" i="6"/>
  <c r="T71" i="6"/>
  <c r="U69" i="6"/>
  <c r="T69" i="6"/>
  <c r="R72" i="6"/>
  <c r="U91" i="6"/>
  <c r="T91" i="6"/>
  <c r="U13" i="7"/>
  <c r="T13" i="7"/>
  <c r="P30" i="7"/>
  <c r="U30" i="8"/>
  <c r="T30" i="8"/>
  <c r="U93" i="8"/>
  <c r="T93" i="8"/>
  <c r="U47" i="9"/>
  <c r="T47" i="9"/>
  <c r="U51" i="9"/>
  <c r="T51" i="9"/>
  <c r="U33" i="4"/>
  <c r="T33" i="4"/>
  <c r="T57" i="6"/>
  <c r="U57" i="6"/>
  <c r="U66" i="6"/>
  <c r="T66" i="6"/>
  <c r="T61" i="6"/>
  <c r="U61" i="6"/>
  <c r="U37" i="7"/>
  <c r="T37" i="7"/>
  <c r="U73" i="1"/>
  <c r="U15" i="1"/>
  <c r="T15" i="1"/>
  <c r="U40" i="2"/>
  <c r="T40" i="2"/>
  <c r="U15" i="4"/>
  <c r="T15" i="4"/>
  <c r="U73" i="4"/>
  <c r="P71" i="4"/>
  <c r="U87" i="4"/>
  <c r="T14" i="5"/>
  <c r="U45" i="5"/>
  <c r="T51" i="5"/>
  <c r="U88" i="5"/>
  <c r="T88" i="5"/>
  <c r="P33" i="6"/>
  <c r="T33" i="6" s="1"/>
  <c r="Q66" i="6"/>
  <c r="P71" i="6"/>
  <c r="P15" i="7"/>
  <c r="T28" i="7"/>
  <c r="U28" i="7"/>
  <c r="Q30" i="7"/>
  <c r="T32" i="7"/>
  <c r="U32" i="7"/>
  <c r="U49" i="7"/>
  <c r="T49" i="7"/>
  <c r="Q66" i="8"/>
  <c r="U89" i="8"/>
  <c r="T89" i="8"/>
  <c r="U24" i="9"/>
  <c r="T24" i="9"/>
  <c r="U18" i="10"/>
  <c r="T18" i="10"/>
  <c r="U22" i="10"/>
  <c r="T22" i="10"/>
  <c r="U24" i="1"/>
  <c r="T24" i="1"/>
  <c r="T28" i="1"/>
  <c r="U53" i="1"/>
  <c r="T93" i="1"/>
  <c r="U72" i="2"/>
  <c r="T72" i="2"/>
  <c r="U71" i="2"/>
  <c r="T71" i="2"/>
  <c r="T88" i="2"/>
  <c r="T10" i="3"/>
  <c r="T22" i="3"/>
  <c r="T26" i="3"/>
  <c r="T46" i="3"/>
  <c r="T58" i="3"/>
  <c r="T62" i="3"/>
  <c r="T69" i="3"/>
  <c r="T91" i="3"/>
  <c r="T13" i="4"/>
  <c r="T17" i="4"/>
  <c r="T29" i="4"/>
  <c r="T37" i="4"/>
  <c r="T44" i="4"/>
  <c r="U9" i="5"/>
  <c r="U19" i="5"/>
  <c r="T23" i="5"/>
  <c r="U40" i="5"/>
  <c r="T40" i="5"/>
  <c r="U35" i="5"/>
  <c r="T38" i="5"/>
  <c r="U10" i="6"/>
  <c r="T10" i="6"/>
  <c r="T18" i="6"/>
  <c r="U17" i="7"/>
  <c r="T17" i="7"/>
  <c r="T36" i="7"/>
  <c r="U36" i="7"/>
  <c r="T64" i="7"/>
  <c r="U64" i="7"/>
  <c r="U59" i="8"/>
  <c r="T59" i="8"/>
  <c r="U72" i="9"/>
  <c r="U71" i="9"/>
  <c r="T71" i="9"/>
  <c r="T72" i="9"/>
  <c r="U69" i="9"/>
  <c r="T69" i="9"/>
  <c r="U40" i="4"/>
  <c r="T40" i="4"/>
  <c r="T12" i="1"/>
  <c r="T32" i="1"/>
  <c r="T36" i="1"/>
  <c r="T48" i="1"/>
  <c r="T64" i="1"/>
  <c r="T19" i="2"/>
  <c r="U24" i="2"/>
  <c r="T24" i="2"/>
  <c r="T39" i="2"/>
  <c r="T43" i="2"/>
  <c r="T51" i="2"/>
  <c r="T55" i="2"/>
  <c r="T35" i="1"/>
  <c r="T73" i="2"/>
  <c r="U67" i="2"/>
  <c r="U15" i="2"/>
  <c r="U43" i="2"/>
  <c r="U66" i="2"/>
  <c r="T66" i="2"/>
  <c r="T9" i="3"/>
  <c r="T61" i="3"/>
  <c r="U69" i="3"/>
  <c r="U48" i="4"/>
  <c r="T52" i="4"/>
  <c r="U59" i="4"/>
  <c r="T59" i="4"/>
  <c r="U64" i="4"/>
  <c r="R71" i="4"/>
  <c r="T10" i="5"/>
  <c r="E24" i="5"/>
  <c r="U30" i="5"/>
  <c r="T30" i="5"/>
  <c r="P53" i="5"/>
  <c r="T53" i="5" s="1"/>
  <c r="U55" i="5"/>
  <c r="Q66" i="5"/>
  <c r="R67" i="5"/>
  <c r="P72" i="5"/>
  <c r="Q73" i="5"/>
  <c r="U73" i="5" s="1"/>
  <c r="U24" i="6"/>
  <c r="T24" i="6"/>
  <c r="T45" i="6"/>
  <c r="U45" i="6"/>
  <c r="T90" i="6"/>
  <c r="U90" i="6"/>
  <c r="T12" i="7"/>
  <c r="U12" i="7"/>
  <c r="Q33" i="7"/>
  <c r="P15" i="9"/>
  <c r="Q40" i="9"/>
  <c r="U63" i="9"/>
  <c r="T63" i="9"/>
  <c r="T69" i="1"/>
  <c r="U40" i="3"/>
  <c r="T40" i="3"/>
  <c r="T35" i="4"/>
  <c r="E53" i="4"/>
  <c r="T70" i="4"/>
  <c r="T18" i="5"/>
  <c r="U33" i="5"/>
  <c r="T33" i="5"/>
  <c r="U43" i="5"/>
  <c r="Q72" i="5"/>
  <c r="T87" i="5"/>
  <c r="U87" i="5"/>
  <c r="U58" i="6"/>
  <c r="T58" i="6"/>
  <c r="U62" i="6"/>
  <c r="T62" i="6"/>
  <c r="R33" i="7"/>
  <c r="T48" i="7"/>
  <c r="U48" i="7"/>
  <c r="U40" i="6"/>
  <c r="T40" i="6"/>
  <c r="T67" i="8"/>
  <c r="U9" i="8"/>
  <c r="T12" i="8"/>
  <c r="T36" i="8"/>
  <c r="T57" i="8"/>
  <c r="U66" i="8"/>
  <c r="T66" i="8"/>
  <c r="U61" i="8"/>
  <c r="T64" i="8"/>
  <c r="U26" i="9"/>
  <c r="T26" i="9"/>
  <c r="E59" i="9"/>
  <c r="Q72" i="9"/>
  <c r="R73" i="9"/>
  <c r="U92" i="9"/>
  <c r="T92" i="9"/>
  <c r="P40" i="10"/>
  <c r="U51" i="10"/>
  <c r="P71" i="10"/>
  <c r="Q24" i="11"/>
  <c r="U24" i="11" s="1"/>
  <c r="Q40" i="11"/>
  <c r="Q72" i="11"/>
  <c r="U59" i="13"/>
  <c r="T59" i="13"/>
  <c r="U44" i="8"/>
  <c r="T44" i="8"/>
  <c r="U53" i="9"/>
  <c r="T53" i="9"/>
  <c r="U43" i="9"/>
  <c r="U14" i="10"/>
  <c r="T14" i="10"/>
  <c r="U24" i="10"/>
  <c r="T24" i="10"/>
  <c r="U33" i="10"/>
  <c r="T33" i="10"/>
  <c r="U30" i="11"/>
  <c r="T30" i="11"/>
  <c r="T43" i="4"/>
  <c r="T51" i="4"/>
  <c r="T55" i="4"/>
  <c r="U71" i="4"/>
  <c r="T71" i="4"/>
  <c r="U72" i="4"/>
  <c r="T72" i="4"/>
  <c r="U40" i="7"/>
  <c r="T40" i="7"/>
  <c r="P73" i="7"/>
  <c r="T87" i="7"/>
  <c r="U94" i="7"/>
  <c r="T94" i="7"/>
  <c r="U19" i="8"/>
  <c r="U53" i="8"/>
  <c r="T53" i="8"/>
  <c r="T43" i="8"/>
  <c r="T45" i="8"/>
  <c r="U52" i="8"/>
  <c r="T52" i="8"/>
  <c r="Q71" i="8"/>
  <c r="Q73" i="8"/>
  <c r="U73" i="8" s="1"/>
  <c r="U10" i="9"/>
  <c r="U23" i="9"/>
  <c r="T23" i="9"/>
  <c r="E40" i="9"/>
  <c r="U58" i="9"/>
  <c r="T58" i="9"/>
  <c r="S67" i="9"/>
  <c r="U91" i="9"/>
  <c r="T91" i="9"/>
  <c r="T26" i="10"/>
  <c r="P30" i="10"/>
  <c r="U37" i="10"/>
  <c r="T37" i="10"/>
  <c r="Q53" i="10"/>
  <c r="U20" i="11"/>
  <c r="T20" i="11"/>
  <c r="U11" i="12"/>
  <c r="T11" i="12"/>
  <c r="U66" i="4"/>
  <c r="T66" i="4"/>
  <c r="U53" i="6"/>
  <c r="T53" i="6"/>
  <c r="U72" i="7"/>
  <c r="T72" i="7"/>
  <c r="U71" i="7"/>
  <c r="T71" i="7"/>
  <c r="P15" i="8"/>
  <c r="T15" i="8" s="1"/>
  <c r="U20" i="8"/>
  <c r="T20" i="8"/>
  <c r="U24" i="8"/>
  <c r="T32" i="8"/>
  <c r="U39" i="8"/>
  <c r="T90" i="8"/>
  <c r="U11" i="9"/>
  <c r="T11" i="9"/>
  <c r="P30" i="9"/>
  <c r="P53" i="9"/>
  <c r="T55" i="9"/>
  <c r="P59" i="9"/>
  <c r="T88" i="9"/>
  <c r="U13" i="10"/>
  <c r="T13" i="10"/>
  <c r="P24" i="10"/>
  <c r="Q30" i="10"/>
  <c r="T58" i="10"/>
  <c r="P67" i="10"/>
  <c r="T67" i="10" s="1"/>
  <c r="P59" i="11"/>
  <c r="U89" i="11"/>
  <c r="T89" i="11"/>
  <c r="T24" i="12"/>
  <c r="U24" i="15"/>
  <c r="T24" i="15"/>
  <c r="U15" i="7"/>
  <c r="T15" i="7"/>
  <c r="U67" i="7"/>
  <c r="T67" i="7"/>
  <c r="U73" i="7"/>
  <c r="T73" i="7"/>
  <c r="U59" i="7"/>
  <c r="T59" i="7"/>
  <c r="U66" i="7"/>
  <c r="T66" i="7"/>
  <c r="U33" i="8"/>
  <c r="U27" i="9"/>
  <c r="T27" i="9"/>
  <c r="U40" i="9"/>
  <c r="T40" i="9"/>
  <c r="U35" i="9"/>
  <c r="T35" i="9"/>
  <c r="U46" i="9"/>
  <c r="T46" i="9"/>
  <c r="U62" i="9"/>
  <c r="T62" i="9"/>
  <c r="U17" i="10"/>
  <c r="T17" i="10"/>
  <c r="Q24" i="10"/>
  <c r="U59" i="10"/>
  <c r="T59" i="10"/>
  <c r="U65" i="10"/>
  <c r="T65" i="10"/>
  <c r="Q67" i="10"/>
  <c r="U67" i="10" s="1"/>
  <c r="U94" i="10"/>
  <c r="T94" i="10"/>
  <c r="T33" i="11"/>
  <c r="U30" i="13"/>
  <c r="T30" i="13"/>
  <c r="U53" i="4"/>
  <c r="T53" i="4"/>
  <c r="U72" i="5"/>
  <c r="U71" i="5"/>
  <c r="T71" i="5"/>
  <c r="T72" i="5"/>
  <c r="T65" i="7"/>
  <c r="T90" i="7"/>
  <c r="T13" i="8"/>
  <c r="T21" i="8"/>
  <c r="T28" i="8"/>
  <c r="T37" i="8"/>
  <c r="T48" i="8"/>
  <c r="Q53" i="8"/>
  <c r="U56" i="8"/>
  <c r="T56" i="8"/>
  <c r="T65" i="8"/>
  <c r="Q67" i="8"/>
  <c r="U67" i="8" s="1"/>
  <c r="E73" i="8"/>
  <c r="T12" i="9"/>
  <c r="T19" i="9"/>
  <c r="Q24" i="9"/>
  <c r="T43" i="9"/>
  <c r="U49" i="10"/>
  <c r="T49" i="10"/>
  <c r="T62" i="10"/>
  <c r="P66" i="10"/>
  <c r="U72" i="10"/>
  <c r="T72" i="10"/>
  <c r="U71" i="10"/>
  <c r="T71" i="10"/>
  <c r="U69" i="10"/>
  <c r="T91" i="10"/>
  <c r="U52" i="11"/>
  <c r="T52" i="11"/>
  <c r="U24" i="13"/>
  <c r="T24" i="13"/>
  <c r="U66" i="5"/>
  <c r="T66" i="5"/>
  <c r="U53" i="7"/>
  <c r="T53" i="7"/>
  <c r="U32" i="9"/>
  <c r="U33" i="9"/>
  <c r="T33" i="9"/>
  <c r="U70" i="9"/>
  <c r="T70" i="9"/>
  <c r="P72" i="9"/>
  <c r="U30" i="10"/>
  <c r="T30" i="10"/>
  <c r="Q66" i="10"/>
  <c r="Q72" i="10"/>
  <c r="U10" i="11"/>
  <c r="U44" i="11"/>
  <c r="T44" i="11"/>
  <c r="U56" i="11"/>
  <c r="T56" i="11"/>
  <c r="Q67" i="11"/>
  <c r="U67" i="11" s="1"/>
  <c r="U69" i="11"/>
  <c r="U33" i="13"/>
  <c r="T33" i="13"/>
  <c r="U40" i="13"/>
  <c r="T40" i="13"/>
  <c r="U23" i="14"/>
  <c r="T23" i="14"/>
  <c r="U62" i="14"/>
  <c r="T62" i="14"/>
  <c r="U14" i="15"/>
  <c r="T14" i="15"/>
  <c r="U38" i="15"/>
  <c r="T38" i="15"/>
  <c r="U59" i="15"/>
  <c r="T59" i="15"/>
  <c r="U72" i="15"/>
  <c r="T72" i="15"/>
  <c r="U71" i="15"/>
  <c r="T71" i="15"/>
  <c r="U39" i="16"/>
  <c r="T39" i="16"/>
  <c r="T40" i="8"/>
  <c r="T73" i="10"/>
  <c r="U15" i="10"/>
  <c r="T15" i="10"/>
  <c r="T38" i="10"/>
  <c r="T42" i="10"/>
  <c r="T50" i="10"/>
  <c r="U66" i="10"/>
  <c r="T66" i="10"/>
  <c r="T87" i="10"/>
  <c r="T9" i="11"/>
  <c r="T21" i="11"/>
  <c r="T45" i="11"/>
  <c r="T57" i="11"/>
  <c r="T61" i="11"/>
  <c r="T90" i="11"/>
  <c r="T12" i="12"/>
  <c r="T28" i="12"/>
  <c r="T32" i="12"/>
  <c r="T36" i="12"/>
  <c r="U53" i="12"/>
  <c r="T53" i="12"/>
  <c r="T48" i="12"/>
  <c r="T64" i="12"/>
  <c r="T93" i="12"/>
  <c r="T19" i="13"/>
  <c r="T39" i="13"/>
  <c r="T43" i="13"/>
  <c r="T51" i="13"/>
  <c r="T55" i="13"/>
  <c r="U72" i="13"/>
  <c r="U71" i="13"/>
  <c r="T71" i="13"/>
  <c r="T72" i="13"/>
  <c r="T88" i="13"/>
  <c r="U27" i="14"/>
  <c r="T27" i="14"/>
  <c r="U40" i="14"/>
  <c r="T40" i="14"/>
  <c r="U35" i="14"/>
  <c r="T35" i="14"/>
  <c r="U53" i="14"/>
  <c r="Q59" i="14"/>
  <c r="U91" i="14"/>
  <c r="T91" i="14"/>
  <c r="U18" i="15"/>
  <c r="T18" i="15"/>
  <c r="U29" i="16"/>
  <c r="P40" i="16"/>
  <c r="U71" i="8"/>
  <c r="T71" i="8"/>
  <c r="U72" i="8"/>
  <c r="T72" i="8"/>
  <c r="U40" i="11"/>
  <c r="T40" i="11"/>
  <c r="T23" i="12"/>
  <c r="T27" i="12"/>
  <c r="T35" i="12"/>
  <c r="T47" i="12"/>
  <c r="T63" i="12"/>
  <c r="T70" i="12"/>
  <c r="T92" i="12"/>
  <c r="U73" i="13"/>
  <c r="U15" i="13"/>
  <c r="T15" i="13"/>
  <c r="T14" i="13"/>
  <c r="T18" i="13"/>
  <c r="T38" i="13"/>
  <c r="T42" i="13"/>
  <c r="T50" i="13"/>
  <c r="U66" i="13"/>
  <c r="T66" i="13"/>
  <c r="T87" i="13"/>
  <c r="T94" i="13"/>
  <c r="U10" i="14"/>
  <c r="T10" i="14"/>
  <c r="U21" i="14"/>
  <c r="U47" i="14"/>
  <c r="T47" i="14"/>
  <c r="U66" i="14"/>
  <c r="T66" i="14"/>
  <c r="T61" i="14"/>
  <c r="T88" i="14"/>
  <c r="U12" i="15"/>
  <c r="U36" i="15"/>
  <c r="U42" i="15"/>
  <c r="T42" i="15"/>
  <c r="U64" i="15"/>
  <c r="U93" i="15"/>
  <c r="U20" i="16"/>
  <c r="T20" i="16"/>
  <c r="U24" i="16"/>
  <c r="T24" i="16"/>
  <c r="E30" i="16"/>
  <c r="U53" i="10"/>
  <c r="T24" i="11"/>
  <c r="U72" i="11"/>
  <c r="T72" i="11"/>
  <c r="U71" i="11"/>
  <c r="T71" i="11"/>
  <c r="U22" i="14"/>
  <c r="T22" i="14"/>
  <c r="Q24" i="14"/>
  <c r="U24" i="14" s="1"/>
  <c r="U32" i="14"/>
  <c r="U70" i="14"/>
  <c r="T70" i="14"/>
  <c r="P72" i="14"/>
  <c r="U13" i="15"/>
  <c r="T13" i="15"/>
  <c r="P33" i="15"/>
  <c r="U37" i="15"/>
  <c r="T37" i="15"/>
  <c r="U65" i="15"/>
  <c r="T65" i="15"/>
  <c r="P71" i="15"/>
  <c r="U94" i="15"/>
  <c r="T94" i="15"/>
  <c r="U15" i="11"/>
  <c r="T73" i="11"/>
  <c r="U59" i="11"/>
  <c r="T59" i="11"/>
  <c r="U66" i="11"/>
  <c r="T66" i="11"/>
  <c r="U30" i="12"/>
  <c r="T30" i="12"/>
  <c r="U53" i="13"/>
  <c r="U67" i="14"/>
  <c r="T67" i="14"/>
  <c r="T15" i="14"/>
  <c r="T9" i="14"/>
  <c r="U26" i="14"/>
  <c r="T26" i="14"/>
  <c r="U30" i="14"/>
  <c r="T30" i="14"/>
  <c r="U17" i="15"/>
  <c r="T17" i="15"/>
  <c r="U30" i="15"/>
  <c r="T30" i="15"/>
  <c r="U50" i="15"/>
  <c r="T50" i="15"/>
  <c r="U33" i="12"/>
  <c r="T33" i="12"/>
  <c r="U40" i="12"/>
  <c r="T40" i="12"/>
  <c r="U46" i="14"/>
  <c r="T46" i="14"/>
  <c r="U59" i="14"/>
  <c r="T59" i="14"/>
  <c r="U63" i="14"/>
  <c r="T63" i="14"/>
  <c r="U29" i="15"/>
  <c r="T29" i="15"/>
  <c r="U19" i="16"/>
  <c r="T19" i="16"/>
  <c r="U30" i="18"/>
  <c r="T30" i="18"/>
  <c r="T35" i="8"/>
  <c r="U73" i="9"/>
  <c r="U67" i="9"/>
  <c r="T73" i="9"/>
  <c r="T67" i="9"/>
  <c r="U15" i="9"/>
  <c r="T15" i="9"/>
  <c r="U66" i="9"/>
  <c r="T66" i="9"/>
  <c r="T9" i="10"/>
  <c r="T61" i="10"/>
  <c r="T53" i="11"/>
  <c r="T43" i="12"/>
  <c r="U71" i="12"/>
  <c r="T71" i="12"/>
  <c r="U72" i="12"/>
  <c r="T72" i="12"/>
  <c r="U35" i="13"/>
  <c r="T69" i="13"/>
  <c r="U36" i="14"/>
  <c r="T43" i="14"/>
  <c r="P53" i="14"/>
  <c r="T53" i="14" s="1"/>
  <c r="U58" i="14"/>
  <c r="T58" i="14"/>
  <c r="R67" i="14"/>
  <c r="U72" i="14"/>
  <c r="T72" i="14"/>
  <c r="U71" i="14"/>
  <c r="T71" i="14"/>
  <c r="U69" i="14"/>
  <c r="T69" i="14"/>
  <c r="Q71" i="14"/>
  <c r="E73" i="14"/>
  <c r="U92" i="14"/>
  <c r="T92" i="14"/>
  <c r="T26" i="15"/>
  <c r="U32" i="15"/>
  <c r="U48" i="15"/>
  <c r="T58" i="15"/>
  <c r="Q66" i="15"/>
  <c r="U69" i="15"/>
  <c r="U87" i="15"/>
  <c r="T87" i="15"/>
  <c r="T13" i="16"/>
  <c r="Q24" i="16"/>
  <c r="P30" i="16"/>
  <c r="U40" i="10"/>
  <c r="T40" i="10"/>
  <c r="U15" i="12"/>
  <c r="T15" i="12"/>
  <c r="T67" i="12"/>
  <c r="T73" i="12"/>
  <c r="U66" i="12"/>
  <c r="T66" i="12"/>
  <c r="U11" i="14"/>
  <c r="T11" i="14"/>
  <c r="T24" i="14"/>
  <c r="E72" i="14"/>
  <c r="P30" i="15"/>
  <c r="E33" i="15"/>
  <c r="U49" i="15"/>
  <c r="T49" i="15"/>
  <c r="U33" i="16"/>
  <c r="T33" i="16"/>
  <c r="T24" i="18"/>
  <c r="U15" i="15"/>
  <c r="T15" i="15"/>
  <c r="U67" i="15"/>
  <c r="T67" i="15"/>
  <c r="U66" i="15"/>
  <c r="T66" i="15"/>
  <c r="T9" i="16"/>
  <c r="T21" i="16"/>
  <c r="T45" i="16"/>
  <c r="T57" i="16"/>
  <c r="T61" i="16"/>
  <c r="T93" i="16"/>
  <c r="T20" i="17"/>
  <c r="U22" i="17"/>
  <c r="T22" i="17"/>
  <c r="Q24" i="17"/>
  <c r="U30" i="17"/>
  <c r="T30" i="17"/>
  <c r="U32" i="17"/>
  <c r="T33" i="17"/>
  <c r="U46" i="17"/>
  <c r="T46" i="17"/>
  <c r="U56" i="17"/>
  <c r="P59" i="17"/>
  <c r="Q33" i="18"/>
  <c r="U58" i="18"/>
  <c r="Q67" i="18"/>
  <c r="U67" i="18" s="1"/>
  <c r="U93" i="18"/>
  <c r="T93" i="18"/>
  <c r="U13" i="19"/>
  <c r="U29" i="19"/>
  <c r="U37" i="19"/>
  <c r="P40" i="19"/>
  <c r="U40" i="16"/>
  <c r="T40" i="16"/>
  <c r="T44" i="16"/>
  <c r="T52" i="16"/>
  <c r="T56" i="16"/>
  <c r="U73" i="17"/>
  <c r="T73" i="17"/>
  <c r="U15" i="17"/>
  <c r="T15" i="17"/>
  <c r="T9" i="17"/>
  <c r="T19" i="17"/>
  <c r="U26" i="17"/>
  <c r="T26" i="17"/>
  <c r="P53" i="17"/>
  <c r="T53" i="17" s="1"/>
  <c r="T55" i="17"/>
  <c r="U57" i="17"/>
  <c r="T57" i="17"/>
  <c r="Q59" i="17"/>
  <c r="U66" i="17"/>
  <c r="T66" i="17"/>
  <c r="U61" i="17"/>
  <c r="T61" i="17"/>
  <c r="P72" i="17"/>
  <c r="T22" i="18"/>
  <c r="R33" i="18"/>
  <c r="U59" i="18"/>
  <c r="T59" i="18"/>
  <c r="U72" i="18"/>
  <c r="T72" i="18"/>
  <c r="U71" i="18"/>
  <c r="T71" i="18"/>
  <c r="T69" i="18"/>
  <c r="U91" i="18"/>
  <c r="U30" i="19"/>
  <c r="T30" i="19"/>
  <c r="U30" i="20"/>
  <c r="T30" i="20"/>
  <c r="U53" i="15"/>
  <c r="T53" i="15"/>
  <c r="T43" i="16"/>
  <c r="T51" i="16"/>
  <c r="T55" i="16"/>
  <c r="U71" i="16"/>
  <c r="T71" i="16"/>
  <c r="U72" i="16"/>
  <c r="T72" i="16"/>
  <c r="U89" i="16"/>
  <c r="T89" i="16"/>
  <c r="U44" i="17"/>
  <c r="Q53" i="17"/>
  <c r="U53" i="17" s="1"/>
  <c r="Q72" i="17"/>
  <c r="U64" i="18"/>
  <c r="T64" i="18"/>
  <c r="Q66" i="18"/>
  <c r="U19" i="19"/>
  <c r="T19" i="19"/>
  <c r="R40" i="19"/>
  <c r="U15" i="16"/>
  <c r="T15" i="16"/>
  <c r="U73" i="16"/>
  <c r="T73" i="16"/>
  <c r="U59" i="16"/>
  <c r="T59" i="16"/>
  <c r="U66" i="16"/>
  <c r="T66" i="16"/>
  <c r="U45" i="17"/>
  <c r="T45" i="17"/>
  <c r="Q67" i="17"/>
  <c r="U67" i="17" s="1"/>
  <c r="R72" i="17"/>
  <c r="E73" i="17"/>
  <c r="U91" i="17"/>
  <c r="T91" i="17"/>
  <c r="U29" i="18"/>
  <c r="T29" i="18"/>
  <c r="E33" i="18"/>
  <c r="U48" i="18"/>
  <c r="T48" i="18"/>
  <c r="Q71" i="18"/>
  <c r="U11" i="17"/>
  <c r="T11" i="17"/>
  <c r="U72" i="17"/>
  <c r="U71" i="17"/>
  <c r="T71" i="17"/>
  <c r="T72" i="17"/>
  <c r="U69" i="17"/>
  <c r="T69" i="17"/>
  <c r="U13" i="18"/>
  <c r="T13" i="18"/>
  <c r="U37" i="18"/>
  <c r="T37" i="18"/>
  <c r="E40" i="19"/>
  <c r="U53" i="16"/>
  <c r="T53" i="16"/>
  <c r="U88" i="16"/>
  <c r="T88" i="16"/>
  <c r="U23" i="17"/>
  <c r="T23" i="17"/>
  <c r="U59" i="17"/>
  <c r="T59" i="17"/>
  <c r="U17" i="18"/>
  <c r="T17" i="18"/>
  <c r="U40" i="15"/>
  <c r="U9" i="17"/>
  <c r="U27" i="17"/>
  <c r="T27" i="17"/>
  <c r="U40" i="17"/>
  <c r="T40" i="17"/>
  <c r="U35" i="17"/>
  <c r="T35" i="17"/>
  <c r="E40" i="17"/>
  <c r="U58" i="17"/>
  <c r="T58" i="17"/>
  <c r="U62" i="17"/>
  <c r="T62" i="17"/>
  <c r="U90" i="17"/>
  <c r="T90" i="17"/>
  <c r="U28" i="18"/>
  <c r="T28" i="18"/>
  <c r="Q30" i="18"/>
  <c r="U32" i="18"/>
  <c r="T32" i="18"/>
  <c r="U69" i="18"/>
  <c r="U33" i="19"/>
  <c r="T33" i="19"/>
  <c r="U10" i="17"/>
  <c r="T10" i="17"/>
  <c r="U12" i="18"/>
  <c r="T12" i="18"/>
  <c r="P33" i="18"/>
  <c r="U36" i="18"/>
  <c r="T36" i="18"/>
  <c r="U24" i="19"/>
  <c r="T24" i="19"/>
  <c r="U39" i="19"/>
  <c r="T39" i="19"/>
  <c r="U53" i="19"/>
  <c r="U43" i="19"/>
  <c r="T43" i="19"/>
  <c r="U51" i="19"/>
  <c r="T51" i="19"/>
  <c r="U55" i="19"/>
  <c r="T55" i="19"/>
  <c r="T47" i="17"/>
  <c r="T63" i="17"/>
  <c r="T70" i="17"/>
  <c r="T92" i="17"/>
  <c r="U73" i="18"/>
  <c r="T15" i="18"/>
  <c r="T14" i="18"/>
  <c r="T18" i="18"/>
  <c r="T38" i="18"/>
  <c r="T42" i="18"/>
  <c r="T50" i="18"/>
  <c r="U66" i="18"/>
  <c r="T66" i="18"/>
  <c r="T87" i="18"/>
  <c r="T9" i="19"/>
  <c r="T21" i="19"/>
  <c r="T45" i="19"/>
  <c r="T57" i="19"/>
  <c r="T61" i="19"/>
  <c r="U89" i="19"/>
  <c r="U13" i="20"/>
  <c r="T13" i="20"/>
  <c r="P33" i="20"/>
  <c r="T33" i="20" s="1"/>
  <c r="U36" i="20"/>
  <c r="T36" i="20"/>
  <c r="U48" i="20"/>
  <c r="T48" i="20"/>
  <c r="P59" i="20"/>
  <c r="U64" i="20"/>
  <c r="T64" i="20"/>
  <c r="Q67" i="20"/>
  <c r="U67" i="20" s="1"/>
  <c r="Q72" i="20"/>
  <c r="U89" i="20"/>
  <c r="T89" i="20"/>
  <c r="P15" i="21"/>
  <c r="T15" i="21" s="1"/>
  <c r="U20" i="21"/>
  <c r="T20" i="21"/>
  <c r="U24" i="21"/>
  <c r="T24" i="21"/>
  <c r="Q33" i="21"/>
  <c r="U40" i="21"/>
  <c r="T40" i="21"/>
  <c r="U35" i="21"/>
  <c r="T35" i="21"/>
  <c r="U46" i="21"/>
  <c r="T46" i="21"/>
  <c r="T49" i="18"/>
  <c r="T65" i="18"/>
  <c r="T94" i="18"/>
  <c r="T20" i="19"/>
  <c r="U40" i="19"/>
  <c r="T40" i="19"/>
  <c r="T44" i="19"/>
  <c r="T52" i="19"/>
  <c r="T56" i="19"/>
  <c r="P73" i="19"/>
  <c r="T73" i="19" s="1"/>
  <c r="T88" i="19"/>
  <c r="U90" i="19"/>
  <c r="T90" i="19"/>
  <c r="T21" i="20"/>
  <c r="Q33" i="20"/>
  <c r="U33" i="20" s="1"/>
  <c r="T45" i="20"/>
  <c r="T58" i="20"/>
  <c r="T61" i="20"/>
  <c r="R67" i="20"/>
  <c r="U71" i="20"/>
  <c r="T71" i="20"/>
  <c r="U72" i="20"/>
  <c r="T72" i="20"/>
  <c r="T69" i="20"/>
  <c r="P71" i="20"/>
  <c r="U56" i="21"/>
  <c r="T56" i="21"/>
  <c r="Q67" i="21"/>
  <c r="U67" i="21" s="1"/>
  <c r="U53" i="18"/>
  <c r="U72" i="19"/>
  <c r="T72" i="19"/>
  <c r="U71" i="19"/>
  <c r="T71" i="19"/>
  <c r="U69" i="19"/>
  <c r="T69" i="19"/>
  <c r="P72" i="19"/>
  <c r="T87" i="19"/>
  <c r="U11" i="20"/>
  <c r="U29" i="20"/>
  <c r="T29" i="20"/>
  <c r="R33" i="20"/>
  <c r="U40" i="20"/>
  <c r="T40" i="20"/>
  <c r="T35" i="20"/>
  <c r="T57" i="20"/>
  <c r="Q71" i="20"/>
  <c r="T14" i="21"/>
  <c r="U27" i="21"/>
  <c r="U29" i="21"/>
  <c r="T29" i="21"/>
  <c r="S33" i="21"/>
  <c r="Q53" i="21"/>
  <c r="E80" i="1"/>
  <c r="T15" i="19"/>
  <c r="U73" i="19"/>
  <c r="U59" i="19"/>
  <c r="T59" i="19"/>
  <c r="U66" i="19"/>
  <c r="T66" i="19"/>
  <c r="Q72" i="19"/>
  <c r="U12" i="20"/>
  <c r="T12" i="20"/>
  <c r="S15" i="20"/>
  <c r="U17" i="20"/>
  <c r="T17" i="20"/>
  <c r="R71" i="20"/>
  <c r="U90" i="21"/>
  <c r="T90" i="21"/>
  <c r="T70" i="19"/>
  <c r="U27" i="20"/>
  <c r="U66" i="20"/>
  <c r="T66" i="20"/>
  <c r="U10" i="21"/>
  <c r="T10" i="21"/>
  <c r="E15" i="21"/>
  <c r="U33" i="21"/>
  <c r="T51" i="21"/>
  <c r="U63" i="21"/>
  <c r="T63" i="21"/>
  <c r="U28" i="20"/>
  <c r="T28" i="20"/>
  <c r="U37" i="20"/>
  <c r="T37" i="20"/>
  <c r="U49" i="20"/>
  <c r="T49" i="20"/>
  <c r="U59" i="20"/>
  <c r="T59" i="20"/>
  <c r="U65" i="20"/>
  <c r="T65" i="20"/>
  <c r="T21" i="21"/>
  <c r="U21" i="21"/>
  <c r="R96" i="21"/>
  <c r="L113" i="21"/>
  <c r="R113" i="21" s="1"/>
  <c r="T40" i="18"/>
  <c r="U91" i="19"/>
  <c r="T91" i="19"/>
  <c r="Q24" i="20"/>
  <c r="U24" i="20" s="1"/>
  <c r="U32" i="20"/>
  <c r="T32" i="20"/>
  <c r="U15" i="20"/>
  <c r="T15" i="20"/>
  <c r="T67" i="20"/>
  <c r="T73" i="20"/>
  <c r="U70" i="20"/>
  <c r="T70" i="20"/>
  <c r="U73" i="21"/>
  <c r="T73" i="21"/>
  <c r="T67" i="21"/>
  <c r="U15" i="21"/>
  <c r="T9" i="21"/>
  <c r="U9" i="21"/>
  <c r="P33" i="21"/>
  <c r="T33" i="21" s="1"/>
  <c r="U62" i="21"/>
  <c r="T62" i="21"/>
  <c r="T37" i="21"/>
  <c r="T47" i="21"/>
  <c r="T65" i="21"/>
  <c r="Q72" i="21"/>
  <c r="T87" i="21"/>
  <c r="U104" i="1"/>
  <c r="T104" i="1"/>
  <c r="T114" i="21"/>
  <c r="S96" i="18"/>
  <c r="M113" i="18"/>
  <c r="S113" i="18" s="1"/>
  <c r="T106" i="16"/>
  <c r="T97" i="13"/>
  <c r="U97" i="13"/>
  <c r="U103" i="13"/>
  <c r="T105" i="13"/>
  <c r="T103" i="9"/>
  <c r="U107" i="9"/>
  <c r="U105" i="8"/>
  <c r="T107" i="8"/>
  <c r="T111" i="8"/>
  <c r="U97" i="7"/>
  <c r="T101" i="7"/>
  <c r="U105" i="7"/>
  <c r="M113" i="6"/>
  <c r="S113" i="6" s="1"/>
  <c r="E96" i="2"/>
  <c r="U97" i="2"/>
  <c r="T97" i="2"/>
  <c r="U53" i="20"/>
  <c r="T53" i="20"/>
  <c r="U53" i="21"/>
  <c r="T53" i="21"/>
  <c r="U57" i="21"/>
  <c r="U66" i="21"/>
  <c r="T66" i="21"/>
  <c r="T61" i="21"/>
  <c r="T91" i="21"/>
  <c r="T111" i="21"/>
  <c r="T101" i="20"/>
  <c r="T109" i="20"/>
  <c r="T102" i="19"/>
  <c r="T108" i="19"/>
  <c r="T102" i="18"/>
  <c r="T104" i="18"/>
  <c r="T108" i="18"/>
  <c r="E96" i="17"/>
  <c r="E113" i="17" s="1"/>
  <c r="U114" i="17"/>
  <c r="T98" i="16"/>
  <c r="T102" i="16"/>
  <c r="U97" i="15"/>
  <c r="T97" i="15"/>
  <c r="T99" i="15"/>
  <c r="U99" i="15"/>
  <c r="R96" i="14"/>
  <c r="T98" i="14"/>
  <c r="U98" i="14"/>
  <c r="T99" i="13"/>
  <c r="U98" i="12"/>
  <c r="U102" i="12"/>
  <c r="T106" i="12"/>
  <c r="T97" i="11"/>
  <c r="U105" i="11"/>
  <c r="U111" i="11"/>
  <c r="T107" i="10"/>
  <c r="U99" i="9"/>
  <c r="U97" i="8"/>
  <c r="T99" i="8"/>
  <c r="T103" i="8"/>
  <c r="T99" i="7"/>
  <c r="T109" i="6"/>
  <c r="U107" i="5"/>
  <c r="T107" i="5"/>
  <c r="P53" i="21"/>
  <c r="U59" i="21"/>
  <c r="T59" i="21"/>
  <c r="E66" i="21"/>
  <c r="E80" i="12"/>
  <c r="E80" i="4"/>
  <c r="U100" i="1"/>
  <c r="T100" i="1"/>
  <c r="U108" i="1"/>
  <c r="T103" i="21"/>
  <c r="T105" i="21"/>
  <c r="T107" i="21"/>
  <c r="T103" i="20"/>
  <c r="T110" i="19"/>
  <c r="T100" i="17"/>
  <c r="T106" i="17"/>
  <c r="T100" i="16"/>
  <c r="T99" i="10"/>
  <c r="T105" i="10"/>
  <c r="T109" i="10"/>
  <c r="U101" i="6"/>
  <c r="T101" i="6"/>
  <c r="T100" i="5"/>
  <c r="U102" i="3"/>
  <c r="E30" i="21"/>
  <c r="S67" i="21"/>
  <c r="E80" i="15"/>
  <c r="E80" i="11"/>
  <c r="E80" i="7"/>
  <c r="E80" i="3"/>
  <c r="U101" i="19"/>
  <c r="T101" i="19"/>
  <c r="T114" i="19"/>
  <c r="U109" i="15"/>
  <c r="T109" i="15"/>
  <c r="U108" i="14"/>
  <c r="T108" i="14"/>
  <c r="E96" i="12"/>
  <c r="U96" i="12" s="1"/>
  <c r="T114" i="7"/>
  <c r="U98" i="3"/>
  <c r="T98" i="3"/>
  <c r="U72" i="21"/>
  <c r="U71" i="21"/>
  <c r="T71" i="21"/>
  <c r="U69" i="21"/>
  <c r="E80" i="19"/>
  <c r="U98" i="1"/>
  <c r="T98" i="1"/>
  <c r="U102" i="21"/>
  <c r="T102" i="21"/>
  <c r="U99" i="17"/>
  <c r="T99" i="17"/>
  <c r="U114" i="12"/>
  <c r="U114" i="9"/>
  <c r="U109" i="7"/>
  <c r="T109" i="7"/>
  <c r="T114" i="5"/>
  <c r="T102" i="4"/>
  <c r="U102" i="4"/>
  <c r="U107" i="4"/>
  <c r="T107" i="4"/>
  <c r="T101" i="3"/>
  <c r="U101" i="3"/>
  <c r="U105" i="15"/>
  <c r="T105" i="15"/>
  <c r="T107" i="15"/>
  <c r="U107" i="15"/>
  <c r="U104" i="14"/>
  <c r="T104" i="14"/>
  <c r="T106" i="14"/>
  <c r="U106" i="14"/>
  <c r="M113" i="13"/>
  <c r="S113" i="13" s="1"/>
  <c r="U110" i="3"/>
  <c r="T110" i="3"/>
  <c r="T72" i="21"/>
  <c r="E80" i="18"/>
  <c r="U111" i="20"/>
  <c r="T111" i="20"/>
  <c r="U100" i="18"/>
  <c r="T100" i="18"/>
  <c r="T108" i="16"/>
  <c r="U108" i="16"/>
  <c r="L113" i="12"/>
  <c r="R113" i="12" s="1"/>
  <c r="T114" i="10"/>
  <c r="E96" i="9"/>
  <c r="U96" i="9" s="1"/>
  <c r="T109" i="9"/>
  <c r="U109" i="9"/>
  <c r="U107" i="7"/>
  <c r="T107" i="7"/>
  <c r="T110" i="4"/>
  <c r="U110" i="4"/>
  <c r="T108" i="3"/>
  <c r="U108" i="3"/>
  <c r="E80" i="14"/>
  <c r="L113" i="18"/>
  <c r="R113" i="18" s="1"/>
  <c r="R96" i="18"/>
  <c r="U101" i="15"/>
  <c r="T101" i="15"/>
  <c r="U100" i="14"/>
  <c r="T100" i="14"/>
  <c r="T101" i="9"/>
  <c r="U101" i="9"/>
  <c r="U100" i="6"/>
  <c r="T100" i="6"/>
  <c r="T111" i="5"/>
  <c r="U111" i="5"/>
  <c r="U98" i="4"/>
  <c r="T98" i="4"/>
  <c r="T103" i="4"/>
  <c r="U103" i="4"/>
  <c r="E80" i="21"/>
  <c r="E80" i="20"/>
  <c r="E80" i="16"/>
  <c r="E80" i="13"/>
  <c r="E80" i="6"/>
  <c r="E80" i="5"/>
  <c r="L113" i="15"/>
  <c r="R113" i="15" s="1"/>
  <c r="U108" i="6"/>
  <c r="T108" i="6"/>
  <c r="T103" i="5"/>
  <c r="U103" i="5"/>
  <c r="U99" i="4"/>
  <c r="T99" i="4"/>
  <c r="U106" i="4"/>
  <c r="T106" i="4"/>
  <c r="U97" i="3"/>
  <c r="T97" i="3"/>
  <c r="U99" i="2"/>
  <c r="T99" i="2"/>
  <c r="E80" i="8"/>
  <c r="T104" i="6"/>
  <c r="U104" i="6"/>
  <c r="U99" i="5"/>
  <c r="T99" i="5"/>
  <c r="U108" i="5"/>
  <c r="T108" i="5"/>
  <c r="U114" i="4"/>
  <c r="T100" i="3"/>
  <c r="U108" i="2"/>
  <c r="T110" i="2"/>
  <c r="T114" i="2"/>
  <c r="E96" i="6"/>
  <c r="U96" i="6" s="1"/>
  <c r="R96" i="5"/>
  <c r="U96" i="17"/>
  <c r="T96" i="17"/>
  <c r="U98" i="21"/>
  <c r="E96" i="21"/>
  <c r="T98" i="21"/>
  <c r="U103" i="18"/>
  <c r="T103" i="18"/>
  <c r="U110" i="1"/>
  <c r="T110" i="1"/>
  <c r="M113" i="1"/>
  <c r="S113" i="1" s="1"/>
  <c r="U106" i="21"/>
  <c r="T106" i="21"/>
  <c r="U111" i="18"/>
  <c r="T111" i="18"/>
  <c r="S96" i="17"/>
  <c r="M113" i="17"/>
  <c r="S113" i="17" s="1"/>
  <c r="E96" i="16"/>
  <c r="U103" i="15"/>
  <c r="T103" i="15"/>
  <c r="U111" i="15"/>
  <c r="T111" i="15"/>
  <c r="U96" i="14"/>
  <c r="T96" i="14"/>
  <c r="E113" i="14"/>
  <c r="S96" i="14"/>
  <c r="M113" i="14"/>
  <c r="S113" i="14" s="1"/>
  <c r="U102" i="14"/>
  <c r="T102" i="14"/>
  <c r="U110" i="14"/>
  <c r="T110" i="14"/>
  <c r="U100" i="20"/>
  <c r="T100" i="20"/>
  <c r="U98" i="18"/>
  <c r="T98" i="18"/>
  <c r="U102" i="17"/>
  <c r="T102" i="17"/>
  <c r="U101" i="13"/>
  <c r="T101" i="13"/>
  <c r="U105" i="20"/>
  <c r="T105" i="20"/>
  <c r="U101" i="21"/>
  <c r="T101" i="21"/>
  <c r="R96" i="20"/>
  <c r="L113" i="20"/>
  <c r="R113" i="20" s="1"/>
  <c r="U108" i="20"/>
  <c r="T108" i="20"/>
  <c r="T114" i="20"/>
  <c r="U106" i="18"/>
  <c r="T106" i="18"/>
  <c r="U110" i="17"/>
  <c r="T110" i="17"/>
  <c r="E113" i="2"/>
  <c r="T96" i="2"/>
  <c r="U96" i="2"/>
  <c r="U102" i="1"/>
  <c r="T102" i="1"/>
  <c r="U109" i="21"/>
  <c r="T109" i="21"/>
  <c r="U104" i="19"/>
  <c r="T104" i="19"/>
  <c r="U97" i="17"/>
  <c r="T97" i="17"/>
  <c r="U101" i="16"/>
  <c r="T101" i="16"/>
  <c r="U109" i="16"/>
  <c r="T109" i="16"/>
  <c r="U99" i="1"/>
  <c r="T99" i="1"/>
  <c r="U105" i="17"/>
  <c r="T105" i="17"/>
  <c r="U107" i="1"/>
  <c r="T107" i="1"/>
  <c r="U99" i="19"/>
  <c r="T99" i="19"/>
  <c r="L113" i="17"/>
  <c r="R113" i="17" s="1"/>
  <c r="U100" i="15"/>
  <c r="T100" i="15"/>
  <c r="E96" i="15"/>
  <c r="U108" i="15"/>
  <c r="T108" i="15"/>
  <c r="U107" i="11"/>
  <c r="T107" i="11"/>
  <c r="T109" i="11"/>
  <c r="U109" i="11"/>
  <c r="E96" i="1"/>
  <c r="U97" i="20"/>
  <c r="T97" i="20"/>
  <c r="E96" i="20"/>
  <c r="U107" i="19"/>
  <c r="T107" i="19"/>
  <c r="E96" i="18"/>
  <c r="U104" i="16"/>
  <c r="T104" i="16"/>
  <c r="U107" i="3"/>
  <c r="T107" i="3"/>
  <c r="T101" i="1"/>
  <c r="T109" i="1"/>
  <c r="T114" i="1"/>
  <c r="T100" i="21"/>
  <c r="T108" i="21"/>
  <c r="M113" i="21"/>
  <c r="S113" i="21" s="1"/>
  <c r="T99" i="20"/>
  <c r="T107" i="20"/>
  <c r="T98" i="19"/>
  <c r="T106" i="19"/>
  <c r="T97" i="18"/>
  <c r="T105" i="18"/>
  <c r="T104" i="17"/>
  <c r="T103" i="16"/>
  <c r="T111" i="16"/>
  <c r="L113" i="16"/>
  <c r="R113" i="16" s="1"/>
  <c r="T102" i="15"/>
  <c r="T110" i="15"/>
  <c r="T101" i="14"/>
  <c r="T109" i="14"/>
  <c r="T114" i="14"/>
  <c r="R96" i="13"/>
  <c r="T100" i="13"/>
  <c r="S96" i="12"/>
  <c r="M113" i="12"/>
  <c r="S113" i="12" s="1"/>
  <c r="U100" i="12"/>
  <c r="T100" i="12"/>
  <c r="E96" i="11"/>
  <c r="U98" i="10"/>
  <c r="E96" i="10"/>
  <c r="T98" i="10"/>
  <c r="U106" i="10"/>
  <c r="T106" i="10"/>
  <c r="U111" i="7"/>
  <c r="T111" i="7"/>
  <c r="U106" i="2"/>
  <c r="T106" i="2"/>
  <c r="L113" i="9"/>
  <c r="R113" i="9" s="1"/>
  <c r="E96" i="19"/>
  <c r="U97" i="18"/>
  <c r="U106" i="13"/>
  <c r="T106" i="13"/>
  <c r="U111" i="13"/>
  <c r="U108" i="12"/>
  <c r="T108" i="12"/>
  <c r="U99" i="11"/>
  <c r="T99" i="11"/>
  <c r="E96" i="8"/>
  <c r="U101" i="8"/>
  <c r="T101" i="8"/>
  <c r="U109" i="8"/>
  <c r="T109" i="8"/>
  <c r="U102" i="6"/>
  <c r="T102" i="6"/>
  <c r="U110" i="6"/>
  <c r="T110" i="6"/>
  <c r="U99" i="3"/>
  <c r="T99" i="3"/>
  <c r="U98" i="5"/>
  <c r="T98" i="5"/>
  <c r="U106" i="5"/>
  <c r="T106" i="5"/>
  <c r="U97" i="4"/>
  <c r="T97" i="4"/>
  <c r="E96" i="4"/>
  <c r="U105" i="4"/>
  <c r="T105" i="4"/>
  <c r="T114" i="18"/>
  <c r="U97" i="12"/>
  <c r="T97" i="12"/>
  <c r="U110" i="12"/>
  <c r="U101" i="11"/>
  <c r="S96" i="9"/>
  <c r="M113" i="9"/>
  <c r="S113" i="9" s="1"/>
  <c r="U102" i="9"/>
  <c r="T102" i="9"/>
  <c r="U110" i="9"/>
  <c r="T110" i="9"/>
  <c r="U104" i="8"/>
  <c r="T104" i="8"/>
  <c r="U100" i="7"/>
  <c r="T100" i="7"/>
  <c r="U103" i="2"/>
  <c r="T103" i="2"/>
  <c r="M113" i="20"/>
  <c r="S113" i="20" s="1"/>
  <c r="U105" i="12"/>
  <c r="T105" i="12"/>
  <c r="U103" i="10"/>
  <c r="T103" i="10"/>
  <c r="U111" i="10"/>
  <c r="T111" i="10"/>
  <c r="U108" i="7"/>
  <c r="T108" i="7"/>
  <c r="U111" i="2"/>
  <c r="T111" i="2"/>
  <c r="T114" i="16"/>
  <c r="T99" i="14"/>
  <c r="T107" i="14"/>
  <c r="T98" i="13"/>
  <c r="U109" i="13"/>
  <c r="T109" i="13"/>
  <c r="U104" i="11"/>
  <c r="T104" i="11"/>
  <c r="U99" i="6"/>
  <c r="T99" i="6"/>
  <c r="U107" i="6"/>
  <c r="T107" i="6"/>
  <c r="U101" i="5"/>
  <c r="T101" i="5"/>
  <c r="U109" i="5"/>
  <c r="T109" i="5"/>
  <c r="R96" i="4"/>
  <c r="L113" i="4"/>
  <c r="R113" i="4" s="1"/>
  <c r="U100" i="4"/>
  <c r="T100" i="4"/>
  <c r="U108" i="4"/>
  <c r="T108" i="4"/>
  <c r="E96" i="13"/>
  <c r="U97" i="9"/>
  <c r="T97" i="9"/>
  <c r="U105" i="9"/>
  <c r="T105" i="9"/>
  <c r="U103" i="7"/>
  <c r="T103" i="7"/>
  <c r="E96" i="5"/>
  <c r="U104" i="3"/>
  <c r="T104" i="3"/>
  <c r="U98" i="2"/>
  <c r="T98" i="2"/>
  <c r="U114" i="3"/>
  <c r="T97" i="5"/>
  <c r="E96" i="3"/>
  <c r="T114" i="13"/>
  <c r="E96" i="7"/>
  <c r="L113" i="7"/>
  <c r="R113" i="7" s="1"/>
  <c r="M113" i="4"/>
  <c r="S113" i="4" s="1"/>
  <c r="L113" i="10"/>
  <c r="R113" i="10" s="1"/>
  <c r="M113" i="7"/>
  <c r="S113" i="7" s="1"/>
  <c r="L113" i="2"/>
  <c r="R113" i="2" s="1"/>
  <c r="T59" i="3" l="1"/>
  <c r="E113" i="12"/>
  <c r="T24" i="17"/>
  <c r="T59" i="12"/>
  <c r="U30" i="6"/>
  <c r="T30" i="3"/>
  <c r="U30" i="9"/>
  <c r="T96" i="12"/>
  <c r="T96" i="9"/>
  <c r="T59" i="6"/>
  <c r="E113" i="6"/>
  <c r="T96" i="6"/>
  <c r="E113" i="9"/>
  <c r="U113" i="9" s="1"/>
  <c r="U30" i="21"/>
  <c r="T30" i="21"/>
  <c r="U59" i="9"/>
  <c r="T59" i="9"/>
  <c r="U30" i="16"/>
  <c r="T30" i="16"/>
  <c r="U33" i="7"/>
  <c r="T33" i="7"/>
  <c r="U33" i="18"/>
  <c r="T33" i="18"/>
  <c r="U24" i="5"/>
  <c r="T24" i="5"/>
  <c r="U33" i="15"/>
  <c r="T33" i="15"/>
  <c r="T96" i="5"/>
  <c r="E113" i="5"/>
  <c r="U96" i="5"/>
  <c r="U96" i="11"/>
  <c r="T96" i="11"/>
  <c r="E113" i="11"/>
  <c r="U96" i="8"/>
  <c r="E113" i="8"/>
  <c r="T96" i="8"/>
  <c r="U96" i="19"/>
  <c r="T96" i="19"/>
  <c r="E113" i="19"/>
  <c r="E113" i="7"/>
  <c r="U96" i="7"/>
  <c r="T96" i="7"/>
  <c r="E113" i="13"/>
  <c r="U96" i="13"/>
  <c r="T96" i="13"/>
  <c r="E113" i="10"/>
  <c r="T96" i="10"/>
  <c r="U96" i="10"/>
  <c r="U113" i="6"/>
  <c r="T113" i="6"/>
  <c r="T96" i="20"/>
  <c r="E113" i="20"/>
  <c r="U96" i="20"/>
  <c r="U96" i="1"/>
  <c r="T96" i="1"/>
  <c r="E113" i="1"/>
  <c r="E113" i="15"/>
  <c r="U96" i="15"/>
  <c r="T96" i="15"/>
  <c r="E113" i="21"/>
  <c r="T96" i="21"/>
  <c r="U96" i="21"/>
  <c r="U113" i="2"/>
  <c r="T113" i="2"/>
  <c r="U113" i="17"/>
  <c r="T113" i="17"/>
  <c r="U96" i="3"/>
  <c r="T96" i="3"/>
  <c r="E113" i="3"/>
  <c r="T96" i="4"/>
  <c r="E113" i="4"/>
  <c r="U96" i="4"/>
  <c r="E113" i="18"/>
  <c r="T96" i="18"/>
  <c r="U96" i="18"/>
  <c r="T113" i="9"/>
  <c r="U96" i="16"/>
  <c r="E113" i="16"/>
  <c r="T96" i="16"/>
  <c r="U113" i="12"/>
  <c r="T113" i="12"/>
  <c r="U113" i="14"/>
  <c r="T113" i="14"/>
  <c r="T113" i="13" l="1"/>
  <c r="U113" i="13"/>
  <c r="U113" i="8"/>
  <c r="T113" i="8"/>
  <c r="U113" i="15"/>
  <c r="T113" i="15"/>
  <c r="T113" i="11"/>
  <c r="U113" i="11"/>
  <c r="U113" i="1"/>
  <c r="T113" i="1"/>
  <c r="U113" i="7"/>
  <c r="T113" i="7"/>
  <c r="U113" i="16"/>
  <c r="T113" i="16"/>
  <c r="U113" i="4"/>
  <c r="T113" i="4"/>
  <c r="T113" i="19"/>
  <c r="U113" i="19"/>
  <c r="U113" i="10"/>
  <c r="T113" i="10"/>
  <c r="T113" i="3"/>
  <c r="U113" i="3"/>
  <c r="T113" i="5"/>
  <c r="U113" i="5"/>
  <c r="U113" i="18"/>
  <c r="T113" i="18"/>
  <c r="T113" i="21"/>
  <c r="U113" i="21"/>
  <c r="U113" i="20"/>
  <c r="T113" i="20"/>
</calcChain>
</file>

<file path=xl/sharedStrings.xml><?xml version="1.0" encoding="utf-8"?>
<sst xmlns="http://schemas.openxmlformats.org/spreadsheetml/2006/main" count="4960" uniqueCount="146">
  <si>
    <t>Figures Finalised as at 2024/04/26</t>
  </si>
  <si>
    <t/>
  </si>
  <si>
    <t>3rd Quarter Ended 31 March 2024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</si>
  <si>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</si>
  <si>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</si>
  <si>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</si>
  <si>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</si>
  <si>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</si>
  <si>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</si>
  <si>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</si>
  <si>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</si>
  <si>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</si>
  <si>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</si>
  <si>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</si>
  <si>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</si>
  <si>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</si>
  <si>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</si>
  <si>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</si>
  <si>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</si>
  <si>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</si>
  <si>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</si>
  <si>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</si>
  <si>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</si>
  <si>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</si>
  <si>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</si>
  <si>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</si>
  <si>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</si>
  <si>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</si>
  <si>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</si>
  <si>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</si>
  <si>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</si>
  <si>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</si>
  <si>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</si>
  <si>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</si>
  <si>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</si>
  <si>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</si>
  <si>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</si>
  <si>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</si>
  <si>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</si>
  <si>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</si>
  <si>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</si>
  <si>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</si>
  <si>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</si>
  <si>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</si>
  <si>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</si>
  <si>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</si>
  <si>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</si>
  <si>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</si>
  <si>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</si>
  <si>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</si>
  <si>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</si>
  <si>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</si>
  <si>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</si>
  <si>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</si>
  <si>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</si>
  <si>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</si>
  <si>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</si>
  <si>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</si>
  <si>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</si>
  <si>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</si>
  <si>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</si>
  <si>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</si>
  <si>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</si>
  <si>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</si>
  <si>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</si>
  <si>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</si>
  <si>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</si>
  <si>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</si>
  <si>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</si>
  <si>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</si>
  <si>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</si>
  <si>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</si>
  <si>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</si>
  <si>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</si>
  <si>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</si>
  <si>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</si>
  <si>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</si>
  <si>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</si>
  <si>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</si>
  <si>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</si>
  <si>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</si>
  <si>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</si>
  <si>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</si>
  <si>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</si>
  <si>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</si>
  <si>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</si>
  <si>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</si>
  <si>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</si>
  <si>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</si>
  <si>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</si>
  <si>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</si>
  <si>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</si>
  <si>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</si>
  <si>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</si>
  <si>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</si>
  <si>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</si>
  <si>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</si>
  <si>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</si>
  <si>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</si>
  <si>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</si>
  <si>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</si>
  <si>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</si>
  <si>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</si>
  <si>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</si>
  <si>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</si>
  <si>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</si>
  <si>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</si>
  <si>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</si>
  <si>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</si>
  <si>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</si>
  <si>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</si>
  <si>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</si>
  <si>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</si>
  <si>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</si>
  <si>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</si>
  <si>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</si>
  <si>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</si>
  <si>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</si>
  <si>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GERT SIBANDE (DC30)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</si>
  <si>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</si>
  <si>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</si>
  <si>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</si>
  <si>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</si>
  <si>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</si>
  <si>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</si>
  <si>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NKANGALA (DC31)</t>
  </si>
  <si>
    <t>MPUMALANGA: THABA CHWEU (MP321)</t>
  </si>
  <si>
    <t>MPUMALANGA: NKOMAZI (MP324)</t>
  </si>
  <si>
    <t>MPUMALANGA: BUSHBUCKRIDGE (MP325)</t>
  </si>
  <si>
    <t>MPUMALANGA: CITY OF MBOMBELA (MP326)</t>
  </si>
  <si>
    <t>MPUMALANGA: EHLANZENI (DC32)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</si>
  <si>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</si>
  <si>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</si>
  <si>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</si>
  <si>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</si>
  <si>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</si>
  <si>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</si>
  <si>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</si>
  <si>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</si>
  <si>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</si>
  <si>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</si>
  <si>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</si>
  <si>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</si>
  <si>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</si>
  <si>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</si>
  <si>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Division of revenue Act No. 5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</si>
</sst>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45090000</v>
      </c>
      <c r="C10" s="92"/>
      <c r="D10" s="92"/>
      <c r="E10" s="92">
        <f t="shared" ref="E10:E15" si="0">$B10      +$C10      +$D10</f>
        <v>45090000</v>
      </c>
      <c r="F10" s="93">
        <v>45090000</v>
      </c>
      <c r="G10" s="94">
        <v>45090000</v>
      </c>
      <c r="H10" s="93">
        <v>4964000</v>
      </c>
      <c r="I10" s="94">
        <v>178074</v>
      </c>
      <c r="J10" s="93">
        <v>12759000</v>
      </c>
      <c r="K10" s="94">
        <v>2927574</v>
      </c>
      <c r="L10" s="93">
        <v>5412000</v>
      </c>
      <c r="M10" s="94">
        <v>4122133</v>
      </c>
      <c r="N10" s="93"/>
      <c r="O10" s="94"/>
      <c r="P10" s="93">
        <f t="shared" ref="P10:P15" si="1">$H10      +$J10      +$L10      +$N10</f>
        <v>23135000</v>
      </c>
      <c r="Q10" s="94">
        <f t="shared" ref="Q10:Q15" si="2">$I10      +$K10      +$M10      +$O10</f>
        <v>7227781</v>
      </c>
      <c r="R10" s="48">
        <f t="shared" ref="R10:R15" si="3">IF(($J10      =0),0,((($L10      -$J10      )/$J10      )*100))</f>
        <v>-57.582882671055721</v>
      </c>
      <c r="S10" s="49">
        <f t="shared" ref="S10:S15" si="4">IF(($K10      =0),0,((($M10      -$K10      )/$K10      )*100))</f>
        <v>40.803716660962287</v>
      </c>
      <c r="T10" s="48">
        <f t="shared" ref="T10:T14" si="5">IF(($E10      =0),0,(($P10      /$E10      )*100))</f>
        <v>51.308494122865376</v>
      </c>
      <c r="U10" s="50">
        <f t="shared" ref="U10:U14" si="6">IF(($E10      =0),0,(($Q10      /$E10      )*100))</f>
        <v>16.029676203149258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37107000</v>
      </c>
      <c r="C11" s="92">
        <v>-1500000</v>
      </c>
      <c r="D11" s="92"/>
      <c r="E11" s="92">
        <f t="shared" si="0"/>
        <v>35607000</v>
      </c>
      <c r="F11" s="93">
        <v>35607000</v>
      </c>
      <c r="G11" s="94">
        <v>35607000</v>
      </c>
      <c r="H11" s="93">
        <v>11179000</v>
      </c>
      <c r="I11" s="94">
        <v>17059337</v>
      </c>
      <c r="J11" s="93">
        <v>8287000</v>
      </c>
      <c r="K11" s="94">
        <v>3502521</v>
      </c>
      <c r="L11" s="93">
        <v>7181000</v>
      </c>
      <c r="M11" s="94">
        <v>11373288</v>
      </c>
      <c r="N11" s="93"/>
      <c r="O11" s="94"/>
      <c r="P11" s="93">
        <f t="shared" si="1"/>
        <v>26647000</v>
      </c>
      <c r="Q11" s="94">
        <f t="shared" si="2"/>
        <v>31935146</v>
      </c>
      <c r="R11" s="48">
        <f t="shared" si="3"/>
        <v>-13.346204899239773</v>
      </c>
      <c r="S11" s="49">
        <f t="shared" si="4"/>
        <v>224.71719655642323</v>
      </c>
      <c r="T11" s="48">
        <f t="shared" si="5"/>
        <v>74.836408571348329</v>
      </c>
      <c r="U11" s="50">
        <f t="shared" si="6"/>
        <v>89.687831044457553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25000000</v>
      </c>
      <c r="C13" s="92">
        <v>-15000000</v>
      </c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>
        <v>4924000</v>
      </c>
      <c r="K13" s="94"/>
      <c r="L13" s="93">
        <v>2071000</v>
      </c>
      <c r="M13" s="94">
        <v>1082216</v>
      </c>
      <c r="N13" s="93"/>
      <c r="O13" s="94"/>
      <c r="P13" s="93">
        <f t="shared" si="1"/>
        <v>6995000</v>
      </c>
      <c r="Q13" s="94">
        <f t="shared" si="2"/>
        <v>1082216</v>
      </c>
      <c r="R13" s="48">
        <f t="shared" si="3"/>
        <v>-57.940698619008934</v>
      </c>
      <c r="S13" s="49">
        <f t="shared" si="4"/>
        <v>0</v>
      </c>
      <c r="T13" s="48">
        <f t="shared" si="5"/>
        <v>69.95</v>
      </c>
      <c r="U13" s="50">
        <f t="shared" si="6"/>
        <v>10.82216</v>
      </c>
      <c r="V13" s="93">
        <v>601000</v>
      </c>
      <c r="W13" s="94" t="s">
        <v>35</v>
      </c>
    </row>
    <row r="14" spans="1:23" ht="12.95" customHeight="1" x14ac:dyDescent="0.2">
      <c r="A14" s="47" t="s">
        <v>40</v>
      </c>
      <c r="B14" s="92">
        <v>3100000</v>
      </c>
      <c r="C14" s="92">
        <v>-2274000</v>
      </c>
      <c r="D14" s="92"/>
      <c r="E14" s="92">
        <f t="shared" si="0"/>
        <v>826000</v>
      </c>
      <c r="F14" s="93">
        <v>826000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110297000</v>
      </c>
      <c r="C15" s="95">
        <f>SUM(C9:C14)</f>
        <v>-18774000</v>
      </c>
      <c r="D15" s="95"/>
      <c r="E15" s="95">
        <f t="shared" si="0"/>
        <v>91523000</v>
      </c>
      <c r="F15" s="96">
        <f t="shared" ref="F15:O15" si="7">SUM(F9:F14)</f>
        <v>91523000</v>
      </c>
      <c r="G15" s="97">
        <f t="shared" si="7"/>
        <v>90697000</v>
      </c>
      <c r="H15" s="96">
        <f t="shared" si="7"/>
        <v>16143000</v>
      </c>
      <c r="I15" s="97">
        <f t="shared" si="7"/>
        <v>17237411</v>
      </c>
      <c r="J15" s="96">
        <f t="shared" si="7"/>
        <v>25970000</v>
      </c>
      <c r="K15" s="97">
        <f t="shared" si="7"/>
        <v>6430095</v>
      </c>
      <c r="L15" s="96">
        <f t="shared" si="7"/>
        <v>14664000</v>
      </c>
      <c r="M15" s="97">
        <f t="shared" si="7"/>
        <v>16577637</v>
      </c>
      <c r="N15" s="96">
        <f t="shared" si="7"/>
        <v>0</v>
      </c>
      <c r="O15" s="97">
        <f t="shared" si="7"/>
        <v>0</v>
      </c>
      <c r="P15" s="96">
        <f t="shared" si="1"/>
        <v>56777000</v>
      </c>
      <c r="Q15" s="97">
        <f t="shared" si="2"/>
        <v>40245143</v>
      </c>
      <c r="R15" s="52">
        <f t="shared" si="3"/>
        <v>-43.534847901424726</v>
      </c>
      <c r="S15" s="53">
        <f t="shared" si="4"/>
        <v>157.81325159270588</v>
      </c>
      <c r="T15" s="52">
        <f>IF((SUM($E9:$E13))=0,0,(P15/(SUM($E9:$E13))*100))</f>
        <v>62.600747544020194</v>
      </c>
      <c r="U15" s="54">
        <f>IF((SUM($E9:$E13))=0,0,(Q15/(SUM($E9:$E13))*100))</f>
        <v>44.37317992877383</v>
      </c>
      <c r="V15" s="96">
        <f>SUM(V9:V14)</f>
        <v>601000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76765000</v>
      </c>
      <c r="C17" s="92"/>
      <c r="D17" s="92"/>
      <c r="E17" s="92">
        <f t="shared" ref="E17:E24" si="8">$B17      +$C17      +$D17</f>
        <v>76765000</v>
      </c>
      <c r="F17" s="93">
        <v>76765000</v>
      </c>
      <c r="G17" s="94">
        <v>76765000</v>
      </c>
      <c r="H17" s="93">
        <v>1453000</v>
      </c>
      <c r="I17" s="94"/>
      <c r="J17" s="93">
        <v>25354000</v>
      </c>
      <c r="K17" s="94"/>
      <c r="L17" s="93">
        <v>24367000</v>
      </c>
      <c r="M17" s="94"/>
      <c r="N17" s="93"/>
      <c r="O17" s="94"/>
      <c r="P17" s="93">
        <f t="shared" ref="P17:P24" si="9">$H17      +$J17      +$L17      +$N17</f>
        <v>51174000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-3.8928768636112645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66.663192861330032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10200000</v>
      </c>
      <c r="C19" s="92"/>
      <c r="D19" s="92"/>
      <c r="E19" s="92">
        <f t="shared" si="8"/>
        <v>10200000</v>
      </c>
      <c r="F19" s="93">
        <v>10200000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104360000</v>
      </c>
      <c r="C20" s="92">
        <v>57180000</v>
      </c>
      <c r="D20" s="92"/>
      <c r="E20" s="92">
        <f t="shared" si="8"/>
        <v>161540000</v>
      </c>
      <c r="F20" s="93">
        <v>161540000</v>
      </c>
      <c r="G20" s="94">
        <v>161540000</v>
      </c>
      <c r="H20" s="93">
        <v>17496000</v>
      </c>
      <c r="I20" s="94">
        <v>9073056</v>
      </c>
      <c r="J20" s="93">
        <v>63611000</v>
      </c>
      <c r="K20" s="94">
        <v>650079</v>
      </c>
      <c r="L20" s="93">
        <v>4097000</v>
      </c>
      <c r="M20" s="94">
        <v>4680544</v>
      </c>
      <c r="N20" s="93"/>
      <c r="O20" s="94"/>
      <c r="P20" s="93">
        <f t="shared" si="9"/>
        <v>85204000</v>
      </c>
      <c r="Q20" s="94">
        <f t="shared" si="10"/>
        <v>14403679</v>
      </c>
      <c r="R20" s="48">
        <f t="shared" si="11"/>
        <v>-93.559290059895304</v>
      </c>
      <c r="S20" s="49">
        <f t="shared" si="12"/>
        <v>619.99618507904427</v>
      </c>
      <c r="T20" s="48">
        <f t="shared" si="13"/>
        <v>52.744831001609505</v>
      </c>
      <c r="U20" s="50">
        <f t="shared" si="14"/>
        <v>8.9164782716355084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159313000</v>
      </c>
      <c r="D21" s="92"/>
      <c r="E21" s="92">
        <f t="shared" si="8"/>
        <v>159313000</v>
      </c>
      <c r="F21" s="93">
        <v>159313000</v>
      </c>
      <c r="G21" s="94">
        <v>159373000</v>
      </c>
      <c r="H21" s="93"/>
      <c r="I21" s="94"/>
      <c r="J21" s="93"/>
      <c r="K21" s="94"/>
      <c r="L21" s="93"/>
      <c r="M21" s="94">
        <v>-3823966</v>
      </c>
      <c r="N21" s="93"/>
      <c r="O21" s="94"/>
      <c r="P21" s="93">
        <f t="shared" si="9"/>
        <v>0</v>
      </c>
      <c r="Q21" s="94">
        <f t="shared" si="10"/>
        <v>-3823966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-2.4002849736054181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191325000</v>
      </c>
      <c r="C24" s="95">
        <f>SUM(C17:C23)</f>
        <v>216493000</v>
      </c>
      <c r="D24" s="95"/>
      <c r="E24" s="95">
        <f t="shared" si="8"/>
        <v>407818000</v>
      </c>
      <c r="F24" s="96">
        <f t="shared" ref="F24:O24" si="15">SUM(F17:F23)</f>
        <v>407818000</v>
      </c>
      <c r="G24" s="97">
        <f t="shared" si="15"/>
        <v>397678000</v>
      </c>
      <c r="H24" s="96">
        <f t="shared" si="15"/>
        <v>18949000</v>
      </c>
      <c r="I24" s="97">
        <f t="shared" si="15"/>
        <v>9073056</v>
      </c>
      <c r="J24" s="96">
        <f t="shared" si="15"/>
        <v>88965000</v>
      </c>
      <c r="K24" s="97">
        <f t="shared" si="15"/>
        <v>650079</v>
      </c>
      <c r="L24" s="96">
        <f t="shared" si="15"/>
        <v>28464000</v>
      </c>
      <c r="M24" s="97">
        <f t="shared" si="15"/>
        <v>856578</v>
      </c>
      <c r="N24" s="96">
        <f t="shared" si="15"/>
        <v>0</v>
      </c>
      <c r="O24" s="97">
        <f t="shared" si="15"/>
        <v>0</v>
      </c>
      <c r="P24" s="96">
        <f t="shared" si="9"/>
        <v>136378000</v>
      </c>
      <c r="Q24" s="97">
        <f t="shared" si="10"/>
        <v>10579713</v>
      </c>
      <c r="R24" s="52">
        <f t="shared" si="11"/>
        <v>-68.005395380205698</v>
      </c>
      <c r="S24" s="53">
        <f t="shared" si="12"/>
        <v>31.765216227566189</v>
      </c>
      <c r="T24" s="52">
        <f>IF(($E24-$E19-$E23)   =0,0,($P24   /($E24-$E19-$E23)   )*100)</f>
        <v>34.2987490505963</v>
      </c>
      <c r="U24" s="54">
        <f>IF(($E24-$E19-$E23)   =0,0,($Q24   /($E24-$E19-$E23)   )*100)</f>
        <v>2.6607731541328614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84654000</v>
      </c>
      <c r="W28" s="94" t="s">
        <v>35</v>
      </c>
    </row>
    <row r="29" spans="1:23" ht="12.95" customHeight="1" x14ac:dyDescent="0.2">
      <c r="A29" s="47" t="s">
        <v>54</v>
      </c>
      <c r="B29" s="92">
        <v>7351000</v>
      </c>
      <c r="C29" s="92"/>
      <c r="D29" s="92"/>
      <c r="E29" s="92">
        <f>$B29      +$C29      +$D29</f>
        <v>7351000</v>
      </c>
      <c r="F29" s="93">
        <v>7351000</v>
      </c>
      <c r="G29" s="94">
        <v>7351000</v>
      </c>
      <c r="H29" s="93">
        <v>1033000</v>
      </c>
      <c r="I29" s="94">
        <v>1014662</v>
      </c>
      <c r="J29" s="93">
        <v>2056000</v>
      </c>
      <c r="K29" s="94">
        <v>2102207</v>
      </c>
      <c r="L29" s="93">
        <v>1228000</v>
      </c>
      <c r="M29" s="94">
        <v>1399677</v>
      </c>
      <c r="N29" s="93"/>
      <c r="O29" s="94"/>
      <c r="P29" s="93">
        <f>$H29      +$J29      +$L29      +$N29</f>
        <v>4317000</v>
      </c>
      <c r="Q29" s="94">
        <f>$I29      +$K29      +$M29      +$O29</f>
        <v>4516546</v>
      </c>
      <c r="R29" s="48">
        <f>IF(($J29      =0),0,((($L29      -$J29      )/$J29      )*100))</f>
        <v>-40.27237354085603</v>
      </c>
      <c r="S29" s="49">
        <f>IF(($K29      =0),0,((($M29      -$K29      )/$K29      )*100))</f>
        <v>-33.418688074009836</v>
      </c>
      <c r="T29" s="48">
        <f>IF(($E29      =0),0,(($P29      /$E29      )*100))</f>
        <v>58.726703849816353</v>
      </c>
      <c r="U29" s="50">
        <f>IF(($E29      =0),0,(($Q29      /$E29      )*100))</f>
        <v>61.441246088967482</v>
      </c>
      <c r="V29" s="93">
        <v>84654000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7351000</v>
      </c>
      <c r="C30" s="95">
        <f>SUM(C26:C29)</f>
        <v>0</v>
      </c>
      <c r="D30" s="95"/>
      <c r="E30" s="95">
        <f>$B30      +$C30      +$D30</f>
        <v>7351000</v>
      </c>
      <c r="F30" s="96">
        <f t="shared" ref="F30:O30" si="16">SUM(F26:F29)</f>
        <v>7351000</v>
      </c>
      <c r="G30" s="97">
        <f t="shared" si="16"/>
        <v>7351000</v>
      </c>
      <c r="H30" s="96">
        <f t="shared" si="16"/>
        <v>1033000</v>
      </c>
      <c r="I30" s="97">
        <f t="shared" si="16"/>
        <v>1014662</v>
      </c>
      <c r="J30" s="96">
        <f t="shared" si="16"/>
        <v>2056000</v>
      </c>
      <c r="K30" s="97">
        <f t="shared" si="16"/>
        <v>2102207</v>
      </c>
      <c r="L30" s="96">
        <f t="shared" si="16"/>
        <v>1228000</v>
      </c>
      <c r="M30" s="97">
        <f t="shared" si="16"/>
        <v>1399677</v>
      </c>
      <c r="N30" s="96">
        <f t="shared" si="16"/>
        <v>0</v>
      </c>
      <c r="O30" s="97">
        <f t="shared" si="16"/>
        <v>0</v>
      </c>
      <c r="P30" s="96">
        <f>$H30      +$J30      +$L30      +$N30</f>
        <v>4317000</v>
      </c>
      <c r="Q30" s="97">
        <f>$I30      +$K30      +$M30      +$O30</f>
        <v>4516546</v>
      </c>
      <c r="R30" s="52">
        <f>IF(($J30      =0),0,((($L30      -$J30      )/$J30      )*100))</f>
        <v>-40.27237354085603</v>
      </c>
      <c r="S30" s="53">
        <f>IF(($K30      =0),0,((($M30      -$K30      )/$K30      )*100))</f>
        <v>-33.418688074009836</v>
      </c>
      <c r="T30" s="52">
        <f>IF($E30   =0,0,($P30   /$E30   )*100)</f>
        <v>58.726703849816353</v>
      </c>
      <c r="U30" s="54">
        <f>IF($E30   =0,0,($Q30   /$E30   )*100)</f>
        <v>61.441246088967482</v>
      </c>
      <c r="V30" s="96">
        <f>SUM(V26:V29)</f>
        <v>169308000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62879000</v>
      </c>
      <c r="C32" s="92">
        <v>-4361000</v>
      </c>
      <c r="D32" s="92"/>
      <c r="E32" s="92">
        <f>$B32      +$C32      +$D32</f>
        <v>58518000</v>
      </c>
      <c r="F32" s="93">
        <v>58518000</v>
      </c>
      <c r="G32" s="94">
        <v>58518000</v>
      </c>
      <c r="H32" s="93">
        <v>17244000</v>
      </c>
      <c r="I32" s="94">
        <v>12621186</v>
      </c>
      <c r="J32" s="93">
        <v>12125000</v>
      </c>
      <c r="K32" s="94">
        <v>7534356</v>
      </c>
      <c r="L32" s="93">
        <v>9069000</v>
      </c>
      <c r="M32" s="94">
        <v>4609357</v>
      </c>
      <c r="N32" s="93"/>
      <c r="O32" s="94"/>
      <c r="P32" s="93">
        <f>$H32      +$J32      +$L32      +$N32</f>
        <v>38438000</v>
      </c>
      <c r="Q32" s="94">
        <f>$I32      +$K32      +$M32      +$O32</f>
        <v>24764899</v>
      </c>
      <c r="R32" s="48">
        <f>IF(($J32      =0),0,((($L32      -$J32      )/$J32      )*100))</f>
        <v>-25.204123711340205</v>
      </c>
      <c r="S32" s="49">
        <f>IF(($K32      =0),0,((($M32      -$K32      )/$K32      )*100))</f>
        <v>-38.822150161208199</v>
      </c>
      <c r="T32" s="48">
        <f>IF(($E32      =0),0,(($P32      /$E32      )*100))</f>
        <v>65.685771899244671</v>
      </c>
      <c r="U32" s="50">
        <f>IF(($E32      =0),0,(($Q32      /$E32      )*100))</f>
        <v>42.320139102498381</v>
      </c>
      <c r="V32" s="93">
        <v>84654000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62879000</v>
      </c>
      <c r="C33" s="95">
        <f>C32</f>
        <v>-4361000</v>
      </c>
      <c r="D33" s="95"/>
      <c r="E33" s="95">
        <f>$B33      +$C33      +$D33</f>
        <v>58518000</v>
      </c>
      <c r="F33" s="96">
        <f t="shared" ref="F33:O33" si="17">F32</f>
        <v>58518000</v>
      </c>
      <c r="G33" s="97">
        <f t="shared" si="17"/>
        <v>58518000</v>
      </c>
      <c r="H33" s="96">
        <f t="shared" si="17"/>
        <v>17244000</v>
      </c>
      <c r="I33" s="97">
        <f t="shared" si="17"/>
        <v>12621186</v>
      </c>
      <c r="J33" s="96">
        <f t="shared" si="17"/>
        <v>12125000</v>
      </c>
      <c r="K33" s="97">
        <f t="shared" si="17"/>
        <v>7534356</v>
      </c>
      <c r="L33" s="96">
        <f t="shared" si="17"/>
        <v>9069000</v>
      </c>
      <c r="M33" s="97">
        <f t="shared" si="17"/>
        <v>4609357</v>
      </c>
      <c r="N33" s="96">
        <f t="shared" si="17"/>
        <v>0</v>
      </c>
      <c r="O33" s="97">
        <f t="shared" si="17"/>
        <v>0</v>
      </c>
      <c r="P33" s="96">
        <f>$H33      +$J33      +$L33      +$N33</f>
        <v>38438000</v>
      </c>
      <c r="Q33" s="97">
        <f>$I33      +$K33      +$M33      +$O33</f>
        <v>24764899</v>
      </c>
      <c r="R33" s="52">
        <f>IF(($J33      =0),0,((($L33      -$J33      )/$J33      )*100))</f>
        <v>-25.204123711340205</v>
      </c>
      <c r="S33" s="53">
        <f>IF(($K33      =0),0,((($M33      -$K33      )/$K33      )*100))</f>
        <v>-38.822150161208199</v>
      </c>
      <c r="T33" s="52">
        <f>IF($E33   =0,0,($P33   /$E33   )*100)</f>
        <v>65.685771899244671</v>
      </c>
      <c r="U33" s="54">
        <f>IF($E33   =0,0,($Q33   /$E33   )*100)</f>
        <v>42.320139102498381</v>
      </c>
      <c r="V33" s="96">
        <f>V32</f>
        <v>84654000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255673000</v>
      </c>
      <c r="C35" s="92">
        <v>-2874000</v>
      </c>
      <c r="D35" s="92"/>
      <c r="E35" s="92">
        <f t="shared" ref="E35:E40" si="18">$B35      +$C35      +$D35</f>
        <v>252799000</v>
      </c>
      <c r="F35" s="93">
        <v>252799000</v>
      </c>
      <c r="G35" s="94">
        <v>252799000</v>
      </c>
      <c r="H35" s="93">
        <v>28693000</v>
      </c>
      <c r="I35" s="94">
        <v>8074309</v>
      </c>
      <c r="J35" s="93">
        <v>75443000</v>
      </c>
      <c r="K35" s="94">
        <v>55339346</v>
      </c>
      <c r="L35" s="93">
        <v>44338000</v>
      </c>
      <c r="M35" s="94">
        <v>40969397</v>
      </c>
      <c r="N35" s="93"/>
      <c r="O35" s="94"/>
      <c r="P35" s="93">
        <f t="shared" ref="P35:P40" si="19">$H35      +$J35      +$L35      +$N35</f>
        <v>148474000</v>
      </c>
      <c r="Q35" s="94">
        <f t="shared" ref="Q35:Q40" si="20">$I35      +$K35      +$M35      +$O35</f>
        <v>104383052</v>
      </c>
      <c r="R35" s="48">
        <f t="shared" ref="R35:R40" si="21">IF(($J35      =0),0,((($L35      -$J35      )/$J35      )*100))</f>
        <v>-41.229802632450991</v>
      </c>
      <c r="S35" s="49">
        <f t="shared" ref="S35:S40" si="22">IF(($K35      =0),0,((($M35      -$K35      )/$K35      )*100))</f>
        <v>-25.966965710075428</v>
      </c>
      <c r="T35" s="48">
        <f t="shared" ref="T35:T39" si="23">IF(($E35      =0),0,(($P35      /$E35      )*100))</f>
        <v>58.732036123560619</v>
      </c>
      <c r="U35" s="50">
        <f t="shared" ref="U35:U39" si="24">IF(($E35      =0),0,(($Q35      /$E35      )*100))</f>
        <v>41.290927574871738</v>
      </c>
      <c r="V35" s="93">
        <v>1683000</v>
      </c>
      <c r="W35" s="94" t="s">
        <v>35</v>
      </c>
    </row>
    <row r="36" spans="1:23" ht="12.95" customHeight="1" x14ac:dyDescent="0.2">
      <c r="A36" s="47" t="s">
        <v>59</v>
      </c>
      <c r="B36" s="92">
        <v>325660000</v>
      </c>
      <c r="C36" s="92"/>
      <c r="D36" s="92"/>
      <c r="E36" s="92">
        <f t="shared" si="18"/>
        <v>325660000</v>
      </c>
      <c r="F36" s="93">
        <v>325660000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19000000</v>
      </c>
      <c r="C38" s="92">
        <v>2000000</v>
      </c>
      <c r="D38" s="92"/>
      <c r="E38" s="92">
        <f t="shared" si="18"/>
        <v>21000000</v>
      </c>
      <c r="F38" s="93">
        <v>21000000</v>
      </c>
      <c r="G38" s="94">
        <v>21000000</v>
      </c>
      <c r="H38" s="93">
        <v>1672000</v>
      </c>
      <c r="I38" s="94">
        <v>1712253</v>
      </c>
      <c r="J38" s="93">
        <v>9963000</v>
      </c>
      <c r="K38" s="94"/>
      <c r="L38" s="93">
        <v>596000</v>
      </c>
      <c r="M38" s="94">
        <v>388281</v>
      </c>
      <c r="N38" s="93"/>
      <c r="O38" s="94"/>
      <c r="P38" s="93">
        <f t="shared" si="19"/>
        <v>12231000</v>
      </c>
      <c r="Q38" s="94">
        <f t="shared" si="20"/>
        <v>2100534</v>
      </c>
      <c r="R38" s="48">
        <f t="shared" si="21"/>
        <v>-94.017866104586972</v>
      </c>
      <c r="S38" s="49">
        <f t="shared" si="22"/>
        <v>0</v>
      </c>
      <c r="T38" s="48">
        <f t="shared" si="23"/>
        <v>58.24285714285714</v>
      </c>
      <c r="U38" s="50">
        <f t="shared" si="24"/>
        <v>10.002542857142856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600333000</v>
      </c>
      <c r="C40" s="95">
        <f>SUM(C35:C39)</f>
        <v>-874000</v>
      </c>
      <c r="D40" s="95"/>
      <c r="E40" s="95">
        <f t="shared" si="18"/>
        <v>599459000</v>
      </c>
      <c r="F40" s="96">
        <f t="shared" ref="F40:O40" si="25">SUM(F35:F39)</f>
        <v>599459000</v>
      </c>
      <c r="G40" s="97">
        <f t="shared" si="25"/>
        <v>273799000</v>
      </c>
      <c r="H40" s="96">
        <f t="shared" si="25"/>
        <v>30365000</v>
      </c>
      <c r="I40" s="97">
        <f t="shared" si="25"/>
        <v>9786562</v>
      </c>
      <c r="J40" s="96">
        <f t="shared" si="25"/>
        <v>85406000</v>
      </c>
      <c r="K40" s="97">
        <f t="shared" si="25"/>
        <v>55339346</v>
      </c>
      <c r="L40" s="96">
        <f t="shared" si="25"/>
        <v>44934000</v>
      </c>
      <c r="M40" s="97">
        <f t="shared" si="25"/>
        <v>41357678</v>
      </c>
      <c r="N40" s="96">
        <f t="shared" si="25"/>
        <v>0</v>
      </c>
      <c r="O40" s="97">
        <f t="shared" si="25"/>
        <v>0</v>
      </c>
      <c r="P40" s="96">
        <f t="shared" si="19"/>
        <v>160705000</v>
      </c>
      <c r="Q40" s="97">
        <f t="shared" si="20"/>
        <v>106483586</v>
      </c>
      <c r="R40" s="52">
        <f t="shared" si="21"/>
        <v>-47.38777135095895</v>
      </c>
      <c r="S40" s="53">
        <f t="shared" si="22"/>
        <v>-25.265329301144973</v>
      </c>
      <c r="T40" s="52">
        <f>IF((+$E35+$E38) =0,0,(P40   /(+$E35+$E38) )*100)</f>
        <v>58.694516780558004</v>
      </c>
      <c r="U40" s="54">
        <f>IF((+$E35+$E38) =0,0,(Q40   /(+$E35+$E38) )*100)</f>
        <v>38.891152268635018</v>
      </c>
      <c r="V40" s="96">
        <f>SUM(V35:V39)</f>
        <v>1683000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505793000</v>
      </c>
      <c r="C43" s="92">
        <v>-86000000</v>
      </c>
      <c r="D43" s="92"/>
      <c r="E43" s="92">
        <f t="shared" si="26"/>
        <v>419793000</v>
      </c>
      <c r="F43" s="93">
        <v>419793000</v>
      </c>
      <c r="G43" s="94">
        <v>419793000</v>
      </c>
      <c r="H43" s="93">
        <v>37232000</v>
      </c>
      <c r="I43" s="94"/>
      <c r="J43" s="93">
        <v>75402000</v>
      </c>
      <c r="K43" s="94">
        <v>-17505582</v>
      </c>
      <c r="L43" s="93">
        <v>56095000</v>
      </c>
      <c r="M43" s="94">
        <v>12116513</v>
      </c>
      <c r="N43" s="93"/>
      <c r="O43" s="94"/>
      <c r="P43" s="93">
        <f t="shared" si="27"/>
        <v>168729000</v>
      </c>
      <c r="Q43" s="94">
        <f t="shared" si="28"/>
        <v>-5389069</v>
      </c>
      <c r="R43" s="48">
        <f t="shared" si="29"/>
        <v>-25.60542160685393</v>
      </c>
      <c r="S43" s="49">
        <f t="shared" si="30"/>
        <v>-169.21513949093494</v>
      </c>
      <c r="T43" s="48">
        <f t="shared" si="31"/>
        <v>40.193381023504443</v>
      </c>
      <c r="U43" s="50">
        <f t="shared" si="32"/>
        <v>-1.2837443692486536</v>
      </c>
      <c r="V43" s="93">
        <v>40164000</v>
      </c>
      <c r="W43" s="94" t="s">
        <v>35</v>
      </c>
    </row>
    <row r="44" spans="1:23" ht="12.95" customHeight="1" x14ac:dyDescent="0.2">
      <c r="A44" s="47" t="s">
        <v>66</v>
      </c>
      <c r="B44" s="92">
        <v>820000000</v>
      </c>
      <c r="C44" s="92">
        <v>-126000000</v>
      </c>
      <c r="D44" s="92"/>
      <c r="E44" s="92">
        <f t="shared" si="26"/>
        <v>694000000</v>
      </c>
      <c r="F44" s="93">
        <v>694000000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483937000</v>
      </c>
      <c r="C51" s="92"/>
      <c r="D51" s="92"/>
      <c r="E51" s="92">
        <f t="shared" si="26"/>
        <v>483937000</v>
      </c>
      <c r="F51" s="93">
        <v>483937000</v>
      </c>
      <c r="G51" s="94">
        <v>483937000</v>
      </c>
      <c r="H51" s="93">
        <v>59255000</v>
      </c>
      <c r="I51" s="94">
        <v>19927137</v>
      </c>
      <c r="J51" s="93">
        <v>138021000</v>
      </c>
      <c r="K51" s="94">
        <v>77694679</v>
      </c>
      <c r="L51" s="93">
        <v>114709000</v>
      </c>
      <c r="M51" s="94">
        <v>69958515</v>
      </c>
      <c r="N51" s="93"/>
      <c r="O51" s="94"/>
      <c r="P51" s="93">
        <f t="shared" si="27"/>
        <v>311985000</v>
      </c>
      <c r="Q51" s="94">
        <f t="shared" si="28"/>
        <v>167580331</v>
      </c>
      <c r="R51" s="48">
        <f t="shared" si="29"/>
        <v>-16.89018337789177</v>
      </c>
      <c r="S51" s="49">
        <f t="shared" si="30"/>
        <v>-9.9571349023785789</v>
      </c>
      <c r="T51" s="48">
        <f t="shared" si="31"/>
        <v>64.468102252979207</v>
      </c>
      <c r="U51" s="50">
        <f t="shared" si="32"/>
        <v>34.628542764864022</v>
      </c>
      <c r="V51" s="93">
        <v>6534000</v>
      </c>
      <c r="W51" s="94" t="s">
        <v>35</v>
      </c>
    </row>
    <row r="52" spans="1:23" ht="12.95" customHeight="1" x14ac:dyDescent="0.2">
      <c r="A52" s="47" t="s">
        <v>74</v>
      </c>
      <c r="B52" s="92">
        <v>80000000</v>
      </c>
      <c r="C52" s="92">
        <v>126000000</v>
      </c>
      <c r="D52" s="92"/>
      <c r="E52" s="92">
        <f t="shared" si="26"/>
        <v>206000000</v>
      </c>
      <c r="F52" s="93">
        <v>206000000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1889730000</v>
      </c>
      <c r="C53" s="95">
        <f>SUM(C42:C52)</f>
        <v>-86000000</v>
      </c>
      <c r="D53" s="95"/>
      <c r="E53" s="95">
        <f t="shared" si="26"/>
        <v>1803730000</v>
      </c>
      <c r="F53" s="96">
        <f t="shared" ref="F53:O53" si="33">SUM(F42:F52)</f>
        <v>1803730000</v>
      </c>
      <c r="G53" s="97">
        <f t="shared" si="33"/>
        <v>903730000</v>
      </c>
      <c r="H53" s="96">
        <f t="shared" si="33"/>
        <v>96487000</v>
      </c>
      <c r="I53" s="97">
        <f t="shared" si="33"/>
        <v>19927137</v>
      </c>
      <c r="J53" s="96">
        <f t="shared" si="33"/>
        <v>213423000</v>
      </c>
      <c r="K53" s="97">
        <f t="shared" si="33"/>
        <v>60189097</v>
      </c>
      <c r="L53" s="96">
        <f t="shared" si="33"/>
        <v>170804000</v>
      </c>
      <c r="M53" s="97">
        <f t="shared" si="33"/>
        <v>82075028</v>
      </c>
      <c r="N53" s="96">
        <f t="shared" si="33"/>
        <v>0</v>
      </c>
      <c r="O53" s="97">
        <f t="shared" si="33"/>
        <v>0</v>
      </c>
      <c r="P53" s="96">
        <f t="shared" si="27"/>
        <v>480714000</v>
      </c>
      <c r="Q53" s="97">
        <f t="shared" si="28"/>
        <v>162191262</v>
      </c>
      <c r="R53" s="52">
        <f t="shared" si="29"/>
        <v>-19.969262919179283</v>
      </c>
      <c r="S53" s="53">
        <f t="shared" si="30"/>
        <v>36.361952730408966</v>
      </c>
      <c r="T53" s="52">
        <f>IF((+$E43+$E45+$E47+$E48+$E51) =0,0,(P53   /(+$E43+$E45+$E47+$E48+$E51) )*100)</f>
        <v>53.192214488840698</v>
      </c>
      <c r="U53" s="54">
        <f>IF((+$E43+$E45+$E47+$E48+$E51) =0,0,(Q53   /(+$E43+$E45+$E47+$E48+$E51) )*100)</f>
        <v>17.946871521361469</v>
      </c>
      <c r="V53" s="96">
        <f>SUM(V42:V52)</f>
        <v>46698000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2861915000</v>
      </c>
      <c r="C67" s="104">
        <f>SUM(C9:C14,C17:C23,C26:C29,C32,C35:C39,C42:C52,C55:C58,C61:C65)</f>
        <v>106484000</v>
      </c>
      <c r="D67" s="104"/>
      <c r="E67" s="104">
        <f t="shared" si="35"/>
        <v>2968399000</v>
      </c>
      <c r="F67" s="105">
        <f t="shared" ref="F67:O67" si="43">SUM(F9:F14,F17:F23,F26:F29,F32,F35:F39,F42:F52,F55:F58,F61:F65)</f>
        <v>2968399000</v>
      </c>
      <c r="G67" s="106">
        <f t="shared" si="43"/>
        <v>1731773000</v>
      </c>
      <c r="H67" s="105">
        <f t="shared" si="43"/>
        <v>180221000</v>
      </c>
      <c r="I67" s="106">
        <f t="shared" si="43"/>
        <v>69660014</v>
      </c>
      <c r="J67" s="105">
        <f t="shared" si="43"/>
        <v>427945000</v>
      </c>
      <c r="K67" s="106">
        <f t="shared" si="43"/>
        <v>132245180</v>
      </c>
      <c r="L67" s="105">
        <f t="shared" si="43"/>
        <v>269163000</v>
      </c>
      <c r="M67" s="106">
        <f t="shared" si="43"/>
        <v>146875955</v>
      </c>
      <c r="N67" s="105">
        <f t="shared" si="43"/>
        <v>0</v>
      </c>
      <c r="O67" s="106">
        <f t="shared" si="43"/>
        <v>0</v>
      </c>
      <c r="P67" s="105">
        <f t="shared" si="36"/>
        <v>877329000</v>
      </c>
      <c r="Q67" s="106">
        <f t="shared" si="37"/>
        <v>348781149</v>
      </c>
      <c r="R67" s="61">
        <f t="shared" si="38"/>
        <v>-37.103366086763486</v>
      </c>
      <c r="S67" s="62">
        <f t="shared" si="39"/>
        <v>11.063371080896861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50.66249430477221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20.140817156191588</v>
      </c>
      <c r="V67" s="105">
        <f>SUM(V9:V14,V17:V23,V26:V29,V32,V35:V39,V42:V52,V55:V58,V61:V65)</f>
        <v>302944000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2097302000</v>
      </c>
      <c r="C69" s="92">
        <v>-115276000</v>
      </c>
      <c r="D69" s="92"/>
      <c r="E69" s="92">
        <f>$B69      +$C69      +$D69</f>
        <v>1982026000</v>
      </c>
      <c r="F69" s="93">
        <v>1982026000</v>
      </c>
      <c r="G69" s="94">
        <v>1982026000</v>
      </c>
      <c r="H69" s="93">
        <v>523618000</v>
      </c>
      <c r="I69" s="94">
        <v>261053803</v>
      </c>
      <c r="J69" s="93">
        <v>584336000</v>
      </c>
      <c r="K69" s="94">
        <v>370835145</v>
      </c>
      <c r="L69" s="93">
        <v>444726000</v>
      </c>
      <c r="M69" s="94">
        <v>794609857</v>
      </c>
      <c r="N69" s="93"/>
      <c r="O69" s="94"/>
      <c r="P69" s="93">
        <f>$H69      +$J69      +$L69      +$N69</f>
        <v>1552680000</v>
      </c>
      <c r="Q69" s="94">
        <f>$I69      +$K69      +$M69      +$O69</f>
        <v>1426498805</v>
      </c>
      <c r="R69" s="48">
        <f>IF(($J69      =0),0,((($L69      -$J69      )/$J69      )*100))</f>
        <v>-23.892075792010075</v>
      </c>
      <c r="S69" s="49">
        <f>IF(($K69      =0),0,((($M69      -$K69      )/$K69      )*100))</f>
        <v>114.27576854939142</v>
      </c>
      <c r="T69" s="48">
        <f>IF(($E69      =0),0,(($P69      /$E69      )*100))</f>
        <v>78.338023820070973</v>
      </c>
      <c r="U69" s="50">
        <f>IF(($E69      =0),0,(($Q69      /$E69      )*100))</f>
        <v>71.971750370580395</v>
      </c>
      <c r="V69" s="93">
        <v>22805000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2097302000</v>
      </c>
      <c r="C71" s="101">
        <f>SUM(C69:C70)</f>
        <v>-115276000</v>
      </c>
      <c r="D71" s="101"/>
      <c r="E71" s="101">
        <f>$B71      +$C71      +$D71</f>
        <v>1982026000</v>
      </c>
      <c r="F71" s="102">
        <f t="shared" ref="F71:O71" si="44">SUM(F69:F70)</f>
        <v>1982026000</v>
      </c>
      <c r="G71" s="103">
        <f t="shared" si="44"/>
        <v>1982026000</v>
      </c>
      <c r="H71" s="102">
        <f t="shared" si="44"/>
        <v>523618000</v>
      </c>
      <c r="I71" s="103">
        <f t="shared" si="44"/>
        <v>261053803</v>
      </c>
      <c r="J71" s="102">
        <f t="shared" si="44"/>
        <v>584336000</v>
      </c>
      <c r="K71" s="103">
        <f t="shared" si="44"/>
        <v>370835145</v>
      </c>
      <c r="L71" s="102">
        <f t="shared" si="44"/>
        <v>444726000</v>
      </c>
      <c r="M71" s="103">
        <f t="shared" si="44"/>
        <v>794609857</v>
      </c>
      <c r="N71" s="102">
        <f t="shared" si="44"/>
        <v>0</v>
      </c>
      <c r="O71" s="103">
        <f t="shared" si="44"/>
        <v>0</v>
      </c>
      <c r="P71" s="102">
        <f>$H71      +$J71      +$L71      +$N71</f>
        <v>1552680000</v>
      </c>
      <c r="Q71" s="103">
        <f>$I71      +$K71      +$M71      +$O71</f>
        <v>1426498805</v>
      </c>
      <c r="R71" s="57">
        <f>IF(($J71      =0),0,((($L71      -$J71      )/$J71      )*100))</f>
        <v>-23.892075792010075</v>
      </c>
      <c r="S71" s="58">
        <f>IF(($K71      =0),0,((($M71      -$K71      )/$K71      )*100))</f>
        <v>114.27576854939142</v>
      </c>
      <c r="T71" s="57">
        <f>IF(($E69      =0),0,(($P69      /$E69      )*100))</f>
        <v>78.338023820070973</v>
      </c>
      <c r="U71" s="59">
        <f>IF($E69   =0,0,($Q69   /$E69 )*100)</f>
        <v>71.971750370580395</v>
      </c>
      <c r="V71" s="102">
        <f>SUM(V69:V70)</f>
        <v>22805000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2097302000</v>
      </c>
      <c r="C72" s="104">
        <f>SUM(C69:C70)</f>
        <v>-115276000</v>
      </c>
      <c r="D72" s="104"/>
      <c r="E72" s="104">
        <f>$B72      +$C72      +$D72</f>
        <v>1982026000</v>
      </c>
      <c r="F72" s="105">
        <f t="shared" ref="F72:O72" si="45">SUM(F69:F70)</f>
        <v>1982026000</v>
      </c>
      <c r="G72" s="106">
        <f t="shared" si="45"/>
        <v>1982026000</v>
      </c>
      <c r="H72" s="105">
        <f t="shared" si="45"/>
        <v>523618000</v>
      </c>
      <c r="I72" s="106">
        <f t="shared" si="45"/>
        <v>261053803</v>
      </c>
      <c r="J72" s="105">
        <f t="shared" si="45"/>
        <v>584336000</v>
      </c>
      <c r="K72" s="106">
        <f t="shared" si="45"/>
        <v>370835145</v>
      </c>
      <c r="L72" s="105">
        <f t="shared" si="45"/>
        <v>444726000</v>
      </c>
      <c r="M72" s="106">
        <f t="shared" si="45"/>
        <v>794609857</v>
      </c>
      <c r="N72" s="105">
        <f t="shared" si="45"/>
        <v>0</v>
      </c>
      <c r="O72" s="106">
        <f t="shared" si="45"/>
        <v>0</v>
      </c>
      <c r="P72" s="105">
        <f>$H72      +$J72      +$L72      +$N72</f>
        <v>1552680000</v>
      </c>
      <c r="Q72" s="106">
        <f>$I72      +$K72      +$M72      +$O72</f>
        <v>1426498805</v>
      </c>
      <c r="R72" s="61">
        <f>IF(($J72      =0),0,((($L72      -$J72      )/$J72      )*100))</f>
        <v>-23.892075792010075</v>
      </c>
      <c r="S72" s="62">
        <f>IF(($K72      =0),0,((($M72      -$K72      )/$K72      )*100))</f>
        <v>114.27576854939142</v>
      </c>
      <c r="T72" s="61">
        <f>IF(($E69      =0),0,(($P69      /$E69      )*100))</f>
        <v>78.338023820070973</v>
      </c>
      <c r="U72" s="65">
        <f>IF($E69   =0,0,($Q69   /$E69 )*100)</f>
        <v>71.971750370580395</v>
      </c>
      <c r="V72" s="105">
        <f>SUM(V69:V70)</f>
        <v>22805000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4959217000</v>
      </c>
      <c r="C73" s="104">
        <f>SUM(C9:C14,C17:C23,C26:C29,C32,C35:C39,C42:C52,C55:C58,C61:C65,C69:C70)</f>
        <v>-8792000</v>
      </c>
      <c r="D73" s="104"/>
      <c r="E73" s="104">
        <f>$B73      +$C73      +$D73</f>
        <v>4950425000</v>
      </c>
      <c r="F73" s="105">
        <f t="shared" ref="F73:O73" si="46">SUM(F9:F14,F17:F23,F26:F29,F32,F35:F39,F42:F52,F55:F58,F61:F65,F69:F70)</f>
        <v>4950425000</v>
      </c>
      <c r="G73" s="106">
        <f t="shared" si="46"/>
        <v>3713799000</v>
      </c>
      <c r="H73" s="105">
        <f t="shared" si="46"/>
        <v>703839000</v>
      </c>
      <c r="I73" s="106">
        <f t="shared" si="46"/>
        <v>330713817</v>
      </c>
      <c r="J73" s="105">
        <f t="shared" si="46"/>
        <v>1012281000</v>
      </c>
      <c r="K73" s="106">
        <f t="shared" si="46"/>
        <v>503080325</v>
      </c>
      <c r="L73" s="105">
        <f t="shared" si="46"/>
        <v>713889000</v>
      </c>
      <c r="M73" s="106">
        <f t="shared" si="46"/>
        <v>941485812</v>
      </c>
      <c r="N73" s="105">
        <f t="shared" si="46"/>
        <v>0</v>
      </c>
      <c r="O73" s="106">
        <f t="shared" si="46"/>
        <v>0</v>
      </c>
      <c r="P73" s="105">
        <f>$H73      +$J73      +$L73      +$N73</f>
        <v>2430009000</v>
      </c>
      <c r="Q73" s="106">
        <f>$I73      +$K73      +$M73      +$O73</f>
        <v>1775279954</v>
      </c>
      <c r="R73" s="61">
        <f>IF(($J73      =0),0,((($L73      -$J73      )/$J73      )*100))</f>
        <v>-29.477190621971566</v>
      </c>
      <c r="S73" s="62">
        <f>IF(($K73      =0),0,((($M73      -$K73      )/$K73      )*100))</f>
        <v>87.144232285371132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65.432950457746216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47.803035000574894</v>
      </c>
      <c r="V73" s="105">
        <f>SUM(V9:V14,V17:V23,V26:V29,V32,V35:V39,V42:V52,V55:V58,V61:V65,V69:V70)</f>
        <v>325749000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 t="s">
        <v>90</v>
      </c>
      <c r="G124" s="30" t="s">
        <v>90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90</v>
      </c>
      <c r="G126" s="30" t="s">
        <v>90</v>
      </c>
      <c r="W126" s="30"/>
    </row>
  </sheetData>
  <sheetProtection algorithmName="SHA-512" hashValue="GVH/oeIOHc59KczhArXbhTBIvB6jtLm7eoT2FwcgN3bMIVcFacfIsTK4nIzPo9mGx5sB2W1SIxNWeVLP9D2qMA==" saltValue="Ce2tlNCak5lo4+tlg/hho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669000</v>
      </c>
      <c r="I10" s="94"/>
      <c r="J10" s="93">
        <v>254000</v>
      </c>
      <c r="K10" s="94"/>
      <c r="L10" s="93">
        <v>336000</v>
      </c>
      <c r="M10" s="94"/>
      <c r="N10" s="93"/>
      <c r="O10" s="94"/>
      <c r="P10" s="93">
        <f t="shared" ref="P10:P15" si="1">$H10      +$J10      +$L10      +$N10</f>
        <v>1259000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32.283464566929133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68.054054054054063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669000</v>
      </c>
      <c r="I15" s="97">
        <f t="shared" si="7"/>
        <v>0</v>
      </c>
      <c r="J15" s="96">
        <f t="shared" si="7"/>
        <v>254000</v>
      </c>
      <c r="K15" s="97">
        <f t="shared" si="7"/>
        <v>0</v>
      </c>
      <c r="L15" s="96">
        <f t="shared" si="7"/>
        <v>336000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1259000</v>
      </c>
      <c r="Q15" s="97">
        <f t="shared" si="2"/>
        <v>0</v>
      </c>
      <c r="R15" s="52">
        <f t="shared" si="3"/>
        <v>32.283464566929133</v>
      </c>
      <c r="S15" s="53">
        <f t="shared" si="4"/>
        <v>0</v>
      </c>
      <c r="T15" s="52">
        <f>IF((SUM($E9:$E13))=0,0,(P15/(SUM($E9:$E13))*100))</f>
        <v>68.054054054054063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1686000</v>
      </c>
      <c r="C32" s="92">
        <v>-252000</v>
      </c>
      <c r="D32" s="92"/>
      <c r="E32" s="92">
        <f>$B32      +$C32      +$D32</f>
        <v>1434000</v>
      </c>
      <c r="F32" s="93">
        <v>1434000</v>
      </c>
      <c r="G32" s="94">
        <v>1434000</v>
      </c>
      <c r="H32" s="93">
        <v>422000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422000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29.428172942817294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1686000</v>
      </c>
      <c r="C33" s="95">
        <f>C32</f>
        <v>-252000</v>
      </c>
      <c r="D33" s="95"/>
      <c r="E33" s="95">
        <f>$B33      +$C33      +$D33</f>
        <v>1434000</v>
      </c>
      <c r="F33" s="96">
        <f t="shared" ref="F33:O33" si="17">F32</f>
        <v>1434000</v>
      </c>
      <c r="G33" s="97">
        <f t="shared" si="17"/>
        <v>1434000</v>
      </c>
      <c r="H33" s="96">
        <f t="shared" si="17"/>
        <v>422000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422000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29.428172942817294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1452000</v>
      </c>
      <c r="C36" s="92">
        <v>64000</v>
      </c>
      <c r="D36" s="92"/>
      <c r="E36" s="92">
        <f t="shared" si="18"/>
        <v>1516000</v>
      </c>
      <c r="F36" s="93">
        <v>1516000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1452000</v>
      </c>
      <c r="C40" s="95">
        <f>SUM(C35:C39)</f>
        <v>64000</v>
      </c>
      <c r="D40" s="95"/>
      <c r="E40" s="95">
        <f t="shared" si="18"/>
        <v>1516000</v>
      </c>
      <c r="F40" s="96">
        <f t="shared" ref="F40:O40" si="25">SUM(F35:F39)</f>
        <v>1516000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30000000</v>
      </c>
      <c r="H51" s="93">
        <v>5552000</v>
      </c>
      <c r="I51" s="94"/>
      <c r="J51" s="93">
        <v>5212000</v>
      </c>
      <c r="K51" s="94"/>
      <c r="L51" s="93">
        <v>6980000</v>
      </c>
      <c r="M51" s="94"/>
      <c r="N51" s="93"/>
      <c r="O51" s="94"/>
      <c r="P51" s="93">
        <f t="shared" si="27"/>
        <v>17744000</v>
      </c>
      <c r="Q51" s="94">
        <f t="shared" si="28"/>
        <v>0</v>
      </c>
      <c r="R51" s="48">
        <f t="shared" si="29"/>
        <v>33.921719109746739</v>
      </c>
      <c r="S51" s="49">
        <f t="shared" si="30"/>
        <v>0</v>
      </c>
      <c r="T51" s="48">
        <f t="shared" si="31"/>
        <v>59.146666666666668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30000000</v>
      </c>
      <c r="C52" s="92">
        <v>26000000</v>
      </c>
      <c r="D52" s="92"/>
      <c r="E52" s="92">
        <f t="shared" si="26"/>
        <v>56000000</v>
      </c>
      <c r="F52" s="93">
        <v>56000000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60000000</v>
      </c>
      <c r="C53" s="95">
        <f>SUM(C42:C52)</f>
        <v>26000000</v>
      </c>
      <c r="D53" s="95"/>
      <c r="E53" s="95">
        <f t="shared" si="26"/>
        <v>86000000</v>
      </c>
      <c r="F53" s="96">
        <f t="shared" ref="F53:O53" si="33">SUM(F42:F52)</f>
        <v>86000000</v>
      </c>
      <c r="G53" s="97">
        <f t="shared" si="33"/>
        <v>30000000</v>
      </c>
      <c r="H53" s="96">
        <f t="shared" si="33"/>
        <v>5552000</v>
      </c>
      <c r="I53" s="97">
        <f t="shared" si="33"/>
        <v>0</v>
      </c>
      <c r="J53" s="96">
        <f t="shared" si="33"/>
        <v>5212000</v>
      </c>
      <c r="K53" s="97">
        <f t="shared" si="33"/>
        <v>0</v>
      </c>
      <c r="L53" s="96">
        <f t="shared" si="33"/>
        <v>6980000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17744000</v>
      </c>
      <c r="Q53" s="97">
        <f t="shared" si="28"/>
        <v>0</v>
      </c>
      <c r="R53" s="52">
        <f t="shared" si="29"/>
        <v>33.921719109746739</v>
      </c>
      <c r="S53" s="53">
        <f t="shared" si="30"/>
        <v>0</v>
      </c>
      <c r="T53" s="52">
        <f>IF((+$E43+$E45+$E47+$E48+$E51) =0,0,(P53   /(+$E43+$E45+$E47+$E48+$E51) )*100)</f>
        <v>59.146666666666668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64988000</v>
      </c>
      <c r="C67" s="104">
        <f>SUM(C9:C14,C17:C23,C26:C29,C32,C35:C39,C42:C52,C55:C58,C61:C65)</f>
        <v>25812000</v>
      </c>
      <c r="D67" s="104"/>
      <c r="E67" s="104">
        <f t="shared" si="35"/>
        <v>90800000</v>
      </c>
      <c r="F67" s="105">
        <f t="shared" ref="F67:O67" si="43">SUM(F9:F14,F17:F23,F26:F29,F32,F35:F39,F42:F52,F55:F58,F61:F65)</f>
        <v>90800000</v>
      </c>
      <c r="G67" s="106">
        <f t="shared" si="43"/>
        <v>33284000</v>
      </c>
      <c r="H67" s="105">
        <f t="shared" si="43"/>
        <v>6643000</v>
      </c>
      <c r="I67" s="106">
        <f t="shared" si="43"/>
        <v>0</v>
      </c>
      <c r="J67" s="105">
        <f t="shared" si="43"/>
        <v>5466000</v>
      </c>
      <c r="K67" s="106">
        <f t="shared" si="43"/>
        <v>0</v>
      </c>
      <c r="L67" s="105">
        <f t="shared" si="43"/>
        <v>7316000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19425000</v>
      </c>
      <c r="Q67" s="106">
        <f t="shared" si="37"/>
        <v>0</v>
      </c>
      <c r="R67" s="61">
        <f t="shared" si="38"/>
        <v>33.845590925722654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58.361374834755445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29074000</v>
      </c>
      <c r="C69" s="92">
        <v>-1945000</v>
      </c>
      <c r="D69" s="92"/>
      <c r="E69" s="92">
        <f>$B69      +$C69      +$D69</f>
        <v>27129000</v>
      </c>
      <c r="F69" s="93">
        <v>27129000</v>
      </c>
      <c r="G69" s="94">
        <v>27129000</v>
      </c>
      <c r="H69" s="93">
        <v>4802000</v>
      </c>
      <c r="I69" s="94"/>
      <c r="J69" s="93">
        <v>7750000</v>
      </c>
      <c r="K69" s="94"/>
      <c r="L69" s="93">
        <v>3576000</v>
      </c>
      <c r="M69" s="94"/>
      <c r="N69" s="93"/>
      <c r="O69" s="94"/>
      <c r="P69" s="93">
        <f>$H69      +$J69      +$L69      +$N69</f>
        <v>16128000</v>
      </c>
      <c r="Q69" s="94">
        <f>$I69      +$K69      +$M69      +$O69</f>
        <v>0</v>
      </c>
      <c r="R69" s="48">
        <f>IF(($J69      =0),0,((($L69      -$J69      )/$J69      )*100))</f>
        <v>-53.858064516129033</v>
      </c>
      <c r="S69" s="49">
        <f>IF(($K69      =0),0,((($M69      -$K69      )/$K69      )*100))</f>
        <v>0</v>
      </c>
      <c r="T69" s="48">
        <f>IF(($E69      =0),0,(($P69      /$E69      )*100))</f>
        <v>59.449297799402856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29074000</v>
      </c>
      <c r="C71" s="101">
        <f>SUM(C69:C70)</f>
        <v>-1945000</v>
      </c>
      <c r="D71" s="101"/>
      <c r="E71" s="101">
        <f>$B71      +$C71      +$D71</f>
        <v>27129000</v>
      </c>
      <c r="F71" s="102">
        <f t="shared" ref="F71:O71" si="44">SUM(F69:F70)</f>
        <v>27129000</v>
      </c>
      <c r="G71" s="103">
        <f t="shared" si="44"/>
        <v>27129000</v>
      </c>
      <c r="H71" s="102">
        <f t="shared" si="44"/>
        <v>4802000</v>
      </c>
      <c r="I71" s="103">
        <f t="shared" si="44"/>
        <v>0</v>
      </c>
      <c r="J71" s="102">
        <f t="shared" si="44"/>
        <v>7750000</v>
      </c>
      <c r="K71" s="103">
        <f t="shared" si="44"/>
        <v>0</v>
      </c>
      <c r="L71" s="102">
        <f t="shared" si="44"/>
        <v>3576000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16128000</v>
      </c>
      <c r="Q71" s="103">
        <f>$I71      +$K71      +$M71      +$O71</f>
        <v>0</v>
      </c>
      <c r="R71" s="57">
        <f>IF(($J71      =0),0,((($L71      -$J71      )/$J71      )*100))</f>
        <v>-53.858064516129033</v>
      </c>
      <c r="S71" s="58">
        <f>IF(($K71      =0),0,((($M71      -$K71      )/$K71      )*100))</f>
        <v>0</v>
      </c>
      <c r="T71" s="57">
        <f>IF(($E69      =0),0,(($P69      /$E69      )*100))</f>
        <v>59.449297799402856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29074000</v>
      </c>
      <c r="C72" s="104">
        <f>SUM(C69:C70)</f>
        <v>-1945000</v>
      </c>
      <c r="D72" s="104"/>
      <c r="E72" s="104">
        <f>$B72      +$C72      +$D72</f>
        <v>27129000</v>
      </c>
      <c r="F72" s="105">
        <f t="shared" ref="F72:O72" si="45">SUM(F69:F70)</f>
        <v>27129000</v>
      </c>
      <c r="G72" s="106">
        <f t="shared" si="45"/>
        <v>27129000</v>
      </c>
      <c r="H72" s="105">
        <f t="shared" si="45"/>
        <v>4802000</v>
      </c>
      <c r="I72" s="106">
        <f t="shared" si="45"/>
        <v>0</v>
      </c>
      <c r="J72" s="105">
        <f t="shared" si="45"/>
        <v>7750000</v>
      </c>
      <c r="K72" s="106">
        <f t="shared" si="45"/>
        <v>0</v>
      </c>
      <c r="L72" s="105">
        <f t="shared" si="45"/>
        <v>3576000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16128000</v>
      </c>
      <c r="Q72" s="106">
        <f>$I72      +$K72      +$M72      +$O72</f>
        <v>0</v>
      </c>
      <c r="R72" s="61">
        <f>IF(($J72      =0),0,((($L72      -$J72      )/$J72      )*100))</f>
        <v>-53.858064516129033</v>
      </c>
      <c r="S72" s="62">
        <f>IF(($K72      =0),0,((($M72      -$K72      )/$K72      )*100))</f>
        <v>0</v>
      </c>
      <c r="T72" s="61">
        <f>IF(($E69      =0),0,(($P69      /$E69      )*100))</f>
        <v>59.449297799402856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94062000</v>
      </c>
      <c r="C73" s="104">
        <f>SUM(C9:C14,C17:C23,C26:C29,C32,C35:C39,C42:C52,C55:C58,C61:C65,C69:C70)</f>
        <v>23867000</v>
      </c>
      <c r="D73" s="104"/>
      <c r="E73" s="104">
        <f>$B73      +$C73      +$D73</f>
        <v>117929000</v>
      </c>
      <c r="F73" s="105">
        <f t="shared" ref="F73:O73" si="46">SUM(F9:F14,F17:F23,F26:F29,F32,F35:F39,F42:F52,F55:F58,F61:F65,F69:F70)</f>
        <v>117929000</v>
      </c>
      <c r="G73" s="106">
        <f t="shared" si="46"/>
        <v>60413000</v>
      </c>
      <c r="H73" s="105">
        <f t="shared" si="46"/>
        <v>11445000</v>
      </c>
      <c r="I73" s="106">
        <f t="shared" si="46"/>
        <v>0</v>
      </c>
      <c r="J73" s="105">
        <f t="shared" si="46"/>
        <v>13216000</v>
      </c>
      <c r="K73" s="106">
        <f t="shared" si="46"/>
        <v>0</v>
      </c>
      <c r="L73" s="105">
        <f t="shared" si="46"/>
        <v>10892000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35553000</v>
      </c>
      <c r="Q73" s="106">
        <f>$I73      +$K73      +$M73      +$O73</f>
        <v>0</v>
      </c>
      <c r="R73" s="61">
        <f>IF(($J73      =0),0,((($L73      -$J73      )/$J73      )*100))</f>
        <v>-17.584745762711865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58.849916408719984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RdU/5kaMJoKgfyg0NMkBwPCrEifJhWYkRf8rHuT6NnUktvK1Jvw7Z0EJ1WFGmBpmYJZ/MXyLGdvy7l/OxInRqQ==" saltValue="4+Jif0IwyAqZl5GMNXyX2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338000</v>
      </c>
      <c r="I10" s="94">
        <v>-2302013</v>
      </c>
      <c r="J10" s="93">
        <v>933000</v>
      </c>
      <c r="K10" s="94">
        <v>336362</v>
      </c>
      <c r="L10" s="93">
        <v>189000</v>
      </c>
      <c r="M10" s="94">
        <v>710073</v>
      </c>
      <c r="N10" s="93"/>
      <c r="O10" s="94"/>
      <c r="P10" s="93">
        <f t="shared" ref="P10:P15" si="1">$H10      +$J10      +$L10      +$N10</f>
        <v>1460000</v>
      </c>
      <c r="Q10" s="94">
        <f t="shared" ref="Q10:Q15" si="2">$I10      +$K10      +$M10      +$O10</f>
        <v>-1255578</v>
      </c>
      <c r="R10" s="48">
        <f t="shared" ref="R10:R15" si="3">IF(($J10      =0),0,((($L10      -$J10      )/$J10      )*100))</f>
        <v>-79.742765273311903</v>
      </c>
      <c r="S10" s="49">
        <f t="shared" ref="S10:S15" si="4">IF(($K10      =0),0,((($M10      -$K10      )/$K10      )*100))</f>
        <v>111.10381077529566</v>
      </c>
      <c r="T10" s="48">
        <f t="shared" ref="T10:T14" si="5">IF(($E10      =0),0,(($P10      /$E10      )*100))</f>
        <v>48.666666666666671</v>
      </c>
      <c r="U10" s="50">
        <f t="shared" ref="U10:U14" si="6">IF(($E10      =0),0,(($Q10      /$E10      )*100))</f>
        <v>-41.852600000000002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338000</v>
      </c>
      <c r="I15" s="97">
        <f t="shared" si="7"/>
        <v>-2302013</v>
      </c>
      <c r="J15" s="96">
        <f t="shared" si="7"/>
        <v>933000</v>
      </c>
      <c r="K15" s="97">
        <f t="shared" si="7"/>
        <v>336362</v>
      </c>
      <c r="L15" s="96">
        <f t="shared" si="7"/>
        <v>189000</v>
      </c>
      <c r="M15" s="97">
        <f t="shared" si="7"/>
        <v>710073</v>
      </c>
      <c r="N15" s="96">
        <f t="shared" si="7"/>
        <v>0</v>
      </c>
      <c r="O15" s="97">
        <f t="shared" si="7"/>
        <v>0</v>
      </c>
      <c r="P15" s="96">
        <f t="shared" si="1"/>
        <v>1460000</v>
      </c>
      <c r="Q15" s="97">
        <f t="shared" si="2"/>
        <v>-1255578</v>
      </c>
      <c r="R15" s="52">
        <f t="shared" si="3"/>
        <v>-79.742765273311903</v>
      </c>
      <c r="S15" s="53">
        <f t="shared" si="4"/>
        <v>111.10381077529566</v>
      </c>
      <c r="T15" s="52">
        <f>IF((SUM($E9:$E13))=0,0,(P15/(SUM($E9:$E13))*100))</f>
        <v>48.666666666666671</v>
      </c>
      <c r="U15" s="54">
        <f>IF((SUM($E9:$E13))=0,0,(Q15/(SUM($E9:$E13))*100))</f>
        <v>-41.852600000000002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13000000</v>
      </c>
      <c r="D20" s="92"/>
      <c r="E20" s="92">
        <f t="shared" si="8"/>
        <v>13000000</v>
      </c>
      <c r="F20" s="93">
        <v>13000000</v>
      </c>
      <c r="G20" s="94">
        <v>13000000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13000000</v>
      </c>
      <c r="D24" s="95"/>
      <c r="E24" s="95">
        <f t="shared" si="8"/>
        <v>13000000</v>
      </c>
      <c r="F24" s="96">
        <f t="shared" ref="F24:O24" si="15">SUM(F17:F23)</f>
        <v>13000000</v>
      </c>
      <c r="G24" s="97">
        <f t="shared" si="15"/>
        <v>13000000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5654000</v>
      </c>
      <c r="C32" s="92">
        <v>-316000</v>
      </c>
      <c r="D32" s="92"/>
      <c r="E32" s="92">
        <f>$B32      +$C32      +$D32</f>
        <v>5338000</v>
      </c>
      <c r="F32" s="93">
        <v>5338000</v>
      </c>
      <c r="G32" s="94">
        <v>5338000</v>
      </c>
      <c r="H32" s="93">
        <v>3156000</v>
      </c>
      <c r="I32" s="94">
        <v>15242</v>
      </c>
      <c r="J32" s="93">
        <v>801000</v>
      </c>
      <c r="K32" s="94">
        <v>267779</v>
      </c>
      <c r="L32" s="93"/>
      <c r="M32" s="94"/>
      <c r="N32" s="93"/>
      <c r="O32" s="94"/>
      <c r="P32" s="93">
        <f>$H32      +$J32      +$L32      +$N32</f>
        <v>3957000</v>
      </c>
      <c r="Q32" s="94">
        <f>$I32      +$K32      +$M32      +$O32</f>
        <v>283021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74.128887223679286</v>
      </c>
      <c r="U32" s="50">
        <f>IF(($E32      =0),0,(($Q32      /$E32      )*100))</f>
        <v>5.3020044960659423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5654000</v>
      </c>
      <c r="C33" s="95">
        <f>C32</f>
        <v>-316000</v>
      </c>
      <c r="D33" s="95"/>
      <c r="E33" s="95">
        <f>$B33      +$C33      +$D33</f>
        <v>5338000</v>
      </c>
      <c r="F33" s="96">
        <f t="shared" ref="F33:O33" si="17">F32</f>
        <v>5338000</v>
      </c>
      <c r="G33" s="97">
        <f t="shared" si="17"/>
        <v>5338000</v>
      </c>
      <c r="H33" s="96">
        <f t="shared" si="17"/>
        <v>3156000</v>
      </c>
      <c r="I33" s="97">
        <f t="shared" si="17"/>
        <v>15242</v>
      </c>
      <c r="J33" s="96">
        <f t="shared" si="17"/>
        <v>801000</v>
      </c>
      <c r="K33" s="97">
        <f t="shared" si="17"/>
        <v>267779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3957000</v>
      </c>
      <c r="Q33" s="97">
        <f>$I33      +$K33      +$M33      +$O33</f>
        <v>283021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74.128887223679286</v>
      </c>
      <c r="U33" s="54">
        <f>IF($E33   =0,0,($Q33   /$E33   )*100)</f>
        <v>5.3020044960659423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59259000</v>
      </c>
      <c r="C35" s="92">
        <v>-5804000</v>
      </c>
      <c r="D35" s="92"/>
      <c r="E35" s="92">
        <f t="shared" ref="E35:E40" si="18">$B35      +$C35      +$D35</f>
        <v>53455000</v>
      </c>
      <c r="F35" s="93">
        <v>53455000</v>
      </c>
      <c r="G35" s="94">
        <v>53455000</v>
      </c>
      <c r="H35" s="93">
        <v>9477000</v>
      </c>
      <c r="I35" s="94">
        <v>1085600</v>
      </c>
      <c r="J35" s="93">
        <v>1931000</v>
      </c>
      <c r="K35" s="94">
        <v>8296908</v>
      </c>
      <c r="L35" s="93">
        <v>7723000</v>
      </c>
      <c r="M35" s="94">
        <v>12023361</v>
      </c>
      <c r="N35" s="93"/>
      <c r="O35" s="94"/>
      <c r="P35" s="93">
        <f t="shared" ref="P35:P40" si="19">$H35      +$J35      +$L35      +$N35</f>
        <v>19131000</v>
      </c>
      <c r="Q35" s="94">
        <f t="shared" ref="Q35:Q40" si="20">$I35      +$K35      +$M35      +$O35</f>
        <v>21405869</v>
      </c>
      <c r="R35" s="48">
        <f t="shared" ref="R35:R40" si="21">IF(($J35      =0),0,((($L35      -$J35      )/$J35      )*100))</f>
        <v>299.94821336095288</v>
      </c>
      <c r="S35" s="49">
        <f t="shared" ref="S35:S40" si="22">IF(($K35      =0),0,((($M35      -$K35      )/$K35      )*100))</f>
        <v>44.913755823253673</v>
      </c>
      <c r="T35" s="48">
        <f t="shared" ref="T35:T39" si="23">IF(($E35      =0),0,(($P35      /$E35      )*100))</f>
        <v>35.788981386212704</v>
      </c>
      <c r="U35" s="50">
        <f t="shared" ref="U35:U39" si="24">IF(($E35      =0),0,(($Q35      /$E35      )*100))</f>
        <v>40.044652511458231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846000</v>
      </c>
      <c r="C36" s="92">
        <v>433000</v>
      </c>
      <c r="D36" s="92"/>
      <c r="E36" s="92">
        <f t="shared" si="18"/>
        <v>1279000</v>
      </c>
      <c r="F36" s="93">
        <v>1279000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1712253</v>
      </c>
      <c r="J38" s="93">
        <v>4156000</v>
      </c>
      <c r="K38" s="94"/>
      <c r="L38" s="93">
        <v>596000</v>
      </c>
      <c r="M38" s="94">
        <v>388281</v>
      </c>
      <c r="N38" s="93"/>
      <c r="O38" s="94"/>
      <c r="P38" s="93">
        <f t="shared" si="19"/>
        <v>4752000</v>
      </c>
      <c r="Q38" s="94">
        <f t="shared" si="20"/>
        <v>2100534</v>
      </c>
      <c r="R38" s="48">
        <f t="shared" si="21"/>
        <v>-85.659287776708368</v>
      </c>
      <c r="S38" s="49">
        <f t="shared" si="22"/>
        <v>0</v>
      </c>
      <c r="T38" s="48">
        <f t="shared" si="23"/>
        <v>95.04</v>
      </c>
      <c r="U38" s="50">
        <f t="shared" si="24"/>
        <v>42.010680000000001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65105000</v>
      </c>
      <c r="C40" s="95">
        <f>SUM(C35:C39)</f>
        <v>-5371000</v>
      </c>
      <c r="D40" s="95"/>
      <c r="E40" s="95">
        <f t="shared" si="18"/>
        <v>59734000</v>
      </c>
      <c r="F40" s="96">
        <f t="shared" ref="F40:O40" si="25">SUM(F35:F39)</f>
        <v>59734000</v>
      </c>
      <c r="G40" s="97">
        <f t="shared" si="25"/>
        <v>58455000</v>
      </c>
      <c r="H40" s="96">
        <f t="shared" si="25"/>
        <v>9477000</v>
      </c>
      <c r="I40" s="97">
        <f t="shared" si="25"/>
        <v>2797853</v>
      </c>
      <c r="J40" s="96">
        <f t="shared" si="25"/>
        <v>6087000</v>
      </c>
      <c r="K40" s="97">
        <f t="shared" si="25"/>
        <v>8296908</v>
      </c>
      <c r="L40" s="96">
        <f t="shared" si="25"/>
        <v>8319000</v>
      </c>
      <c r="M40" s="97">
        <f t="shared" si="25"/>
        <v>12411642</v>
      </c>
      <c r="N40" s="96">
        <f t="shared" si="25"/>
        <v>0</v>
      </c>
      <c r="O40" s="97">
        <f t="shared" si="25"/>
        <v>0</v>
      </c>
      <c r="P40" s="96">
        <f t="shared" si="19"/>
        <v>23883000</v>
      </c>
      <c r="Q40" s="97">
        <f t="shared" si="20"/>
        <v>23506403</v>
      </c>
      <c r="R40" s="52">
        <f t="shared" si="21"/>
        <v>36.668309512074913</v>
      </c>
      <c r="S40" s="53">
        <f t="shared" si="22"/>
        <v>49.593583537385257</v>
      </c>
      <c r="T40" s="52">
        <f>IF((+$E35+$E38) =0,0,(P40   /(+$E35+$E38) )*100)</f>
        <v>40.857069540672313</v>
      </c>
      <c r="U40" s="54">
        <f>IF((+$E35+$E38) =0,0,(Q40   /(+$E35+$E38) )*100)</f>
        <v>40.212818407321869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15000000</v>
      </c>
      <c r="H51" s="93">
        <v>7600000</v>
      </c>
      <c r="I51" s="94">
        <v>7835674</v>
      </c>
      <c r="J51" s="93">
        <v>4900000</v>
      </c>
      <c r="K51" s="94">
        <v>7549015</v>
      </c>
      <c r="L51" s="93">
        <v>2500000</v>
      </c>
      <c r="M51" s="94"/>
      <c r="N51" s="93"/>
      <c r="O51" s="94"/>
      <c r="P51" s="93">
        <f t="shared" si="27"/>
        <v>15000000</v>
      </c>
      <c r="Q51" s="94">
        <f t="shared" si="28"/>
        <v>15384689</v>
      </c>
      <c r="R51" s="48">
        <f t="shared" si="29"/>
        <v>-48.979591836734691</v>
      </c>
      <c r="S51" s="49">
        <f t="shared" si="30"/>
        <v>-100</v>
      </c>
      <c r="T51" s="48">
        <f t="shared" si="31"/>
        <v>100</v>
      </c>
      <c r="U51" s="50">
        <f t="shared" si="32"/>
        <v>102.56459333333335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15000000</v>
      </c>
      <c r="C53" s="95">
        <f>SUM(C42:C52)</f>
        <v>0</v>
      </c>
      <c r="D53" s="95"/>
      <c r="E53" s="95">
        <f t="shared" si="26"/>
        <v>15000000</v>
      </c>
      <c r="F53" s="96">
        <f t="shared" ref="F53:O53" si="33">SUM(F42:F52)</f>
        <v>15000000</v>
      </c>
      <c r="G53" s="97">
        <f t="shared" si="33"/>
        <v>15000000</v>
      </c>
      <c r="H53" s="96">
        <f t="shared" si="33"/>
        <v>7600000</v>
      </c>
      <c r="I53" s="97">
        <f t="shared" si="33"/>
        <v>7835674</v>
      </c>
      <c r="J53" s="96">
        <f t="shared" si="33"/>
        <v>4900000</v>
      </c>
      <c r="K53" s="97">
        <f t="shared" si="33"/>
        <v>7549015</v>
      </c>
      <c r="L53" s="96">
        <f t="shared" si="33"/>
        <v>2500000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15000000</v>
      </c>
      <c r="Q53" s="97">
        <f t="shared" si="28"/>
        <v>15384689</v>
      </c>
      <c r="R53" s="52">
        <f t="shared" si="29"/>
        <v>-48.979591836734691</v>
      </c>
      <c r="S53" s="53">
        <f t="shared" si="30"/>
        <v>-100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102.56459333333335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88759000</v>
      </c>
      <c r="C67" s="104">
        <f>SUM(C9:C14,C17:C23,C26:C29,C32,C35:C39,C42:C52,C55:C58,C61:C65)</f>
        <v>7313000</v>
      </c>
      <c r="D67" s="104"/>
      <c r="E67" s="104">
        <f t="shared" si="35"/>
        <v>96072000</v>
      </c>
      <c r="F67" s="105">
        <f t="shared" ref="F67:O67" si="43">SUM(F9:F14,F17:F23,F26:F29,F32,F35:F39,F42:F52,F55:F58,F61:F65)</f>
        <v>96072000</v>
      </c>
      <c r="G67" s="106">
        <f t="shared" si="43"/>
        <v>94793000</v>
      </c>
      <c r="H67" s="105">
        <f t="shared" si="43"/>
        <v>20571000</v>
      </c>
      <c r="I67" s="106">
        <f t="shared" si="43"/>
        <v>8346756</v>
      </c>
      <c r="J67" s="105">
        <f t="shared" si="43"/>
        <v>12721000</v>
      </c>
      <c r="K67" s="106">
        <f t="shared" si="43"/>
        <v>16450064</v>
      </c>
      <c r="L67" s="105">
        <f t="shared" si="43"/>
        <v>11008000</v>
      </c>
      <c r="M67" s="106">
        <f t="shared" si="43"/>
        <v>13121715</v>
      </c>
      <c r="N67" s="105">
        <f t="shared" si="43"/>
        <v>0</v>
      </c>
      <c r="O67" s="106">
        <f t="shared" si="43"/>
        <v>0</v>
      </c>
      <c r="P67" s="105">
        <f t="shared" si="36"/>
        <v>44300000</v>
      </c>
      <c r="Q67" s="106">
        <f t="shared" si="37"/>
        <v>37918535</v>
      </c>
      <c r="R67" s="61">
        <f t="shared" si="38"/>
        <v>-13.465922490370255</v>
      </c>
      <c r="S67" s="62">
        <f t="shared" si="39"/>
        <v>-20.233045901827495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46.733408585022104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40.001408331838853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144010000</v>
      </c>
      <c r="C69" s="92">
        <v>-9632000</v>
      </c>
      <c r="D69" s="92"/>
      <c r="E69" s="92">
        <f>$B69      +$C69      +$D69</f>
        <v>134378000</v>
      </c>
      <c r="F69" s="93">
        <v>134378000</v>
      </c>
      <c r="G69" s="94">
        <v>134378000</v>
      </c>
      <c r="H69" s="93">
        <v>45164000</v>
      </c>
      <c r="I69" s="94">
        <v>36558855</v>
      </c>
      <c r="J69" s="93">
        <v>36470000</v>
      </c>
      <c r="K69" s="94">
        <v>26437398</v>
      </c>
      <c r="L69" s="93">
        <v>11062000</v>
      </c>
      <c r="M69" s="94">
        <v>18444280</v>
      </c>
      <c r="N69" s="93"/>
      <c r="O69" s="94"/>
      <c r="P69" s="93">
        <f>$H69      +$J69      +$L69      +$N69</f>
        <v>92696000</v>
      </c>
      <c r="Q69" s="94">
        <f>$I69      +$K69      +$M69      +$O69</f>
        <v>81440533</v>
      </c>
      <c r="R69" s="48">
        <f>IF(($J69      =0),0,((($L69      -$J69      )/$J69      )*100))</f>
        <v>-69.668220455168623</v>
      </c>
      <c r="S69" s="49">
        <f>IF(($K69      =0),0,((($M69      -$K69      )/$K69      )*100))</f>
        <v>-30.234132723651548</v>
      </c>
      <c r="T69" s="48">
        <f>IF(($E69      =0),0,(($P69      /$E69      )*100))</f>
        <v>68.981529714685436</v>
      </c>
      <c r="U69" s="50">
        <f>IF(($E69      =0),0,(($Q69      /$E69      )*100))</f>
        <v>60.605555224813592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144010000</v>
      </c>
      <c r="C71" s="101">
        <f>SUM(C69:C70)</f>
        <v>-9632000</v>
      </c>
      <c r="D71" s="101"/>
      <c r="E71" s="101">
        <f>$B71      +$C71      +$D71</f>
        <v>134378000</v>
      </c>
      <c r="F71" s="102">
        <f t="shared" ref="F71:O71" si="44">SUM(F69:F70)</f>
        <v>134378000</v>
      </c>
      <c r="G71" s="103">
        <f t="shared" si="44"/>
        <v>134378000</v>
      </c>
      <c r="H71" s="102">
        <f t="shared" si="44"/>
        <v>45164000</v>
      </c>
      <c r="I71" s="103">
        <f t="shared" si="44"/>
        <v>36558855</v>
      </c>
      <c r="J71" s="102">
        <f t="shared" si="44"/>
        <v>36470000</v>
      </c>
      <c r="K71" s="103">
        <f t="shared" si="44"/>
        <v>26437398</v>
      </c>
      <c r="L71" s="102">
        <f t="shared" si="44"/>
        <v>11062000</v>
      </c>
      <c r="M71" s="103">
        <f t="shared" si="44"/>
        <v>18444280</v>
      </c>
      <c r="N71" s="102">
        <f t="shared" si="44"/>
        <v>0</v>
      </c>
      <c r="O71" s="103">
        <f t="shared" si="44"/>
        <v>0</v>
      </c>
      <c r="P71" s="102">
        <f>$H71      +$J71      +$L71      +$N71</f>
        <v>92696000</v>
      </c>
      <c r="Q71" s="103">
        <f>$I71      +$K71      +$M71      +$O71</f>
        <v>81440533</v>
      </c>
      <c r="R71" s="57">
        <f>IF(($J71      =0),0,((($L71      -$J71      )/$J71      )*100))</f>
        <v>-69.668220455168623</v>
      </c>
      <c r="S71" s="58">
        <f>IF(($K71      =0),0,((($M71      -$K71      )/$K71      )*100))</f>
        <v>-30.234132723651548</v>
      </c>
      <c r="T71" s="57">
        <f>IF(($E69      =0),0,(($P69      /$E69      )*100))</f>
        <v>68.981529714685436</v>
      </c>
      <c r="U71" s="59">
        <f>IF($E69   =0,0,($Q69   /$E69 )*100)</f>
        <v>60.605555224813592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144010000</v>
      </c>
      <c r="C72" s="104">
        <f>SUM(C69:C70)</f>
        <v>-9632000</v>
      </c>
      <c r="D72" s="104"/>
      <c r="E72" s="104">
        <f>$B72      +$C72      +$D72</f>
        <v>134378000</v>
      </c>
      <c r="F72" s="105">
        <f t="shared" ref="F72:O72" si="45">SUM(F69:F70)</f>
        <v>134378000</v>
      </c>
      <c r="G72" s="106">
        <f t="shared" si="45"/>
        <v>134378000</v>
      </c>
      <c r="H72" s="105">
        <f t="shared" si="45"/>
        <v>45164000</v>
      </c>
      <c r="I72" s="106">
        <f t="shared" si="45"/>
        <v>36558855</v>
      </c>
      <c r="J72" s="105">
        <f t="shared" si="45"/>
        <v>36470000</v>
      </c>
      <c r="K72" s="106">
        <f t="shared" si="45"/>
        <v>26437398</v>
      </c>
      <c r="L72" s="105">
        <f t="shared" si="45"/>
        <v>11062000</v>
      </c>
      <c r="M72" s="106">
        <f t="shared" si="45"/>
        <v>18444280</v>
      </c>
      <c r="N72" s="105">
        <f t="shared" si="45"/>
        <v>0</v>
      </c>
      <c r="O72" s="106">
        <f t="shared" si="45"/>
        <v>0</v>
      </c>
      <c r="P72" s="105">
        <f>$H72      +$J72      +$L72      +$N72</f>
        <v>92696000</v>
      </c>
      <c r="Q72" s="106">
        <f>$I72      +$K72      +$M72      +$O72</f>
        <v>81440533</v>
      </c>
      <c r="R72" s="61">
        <f>IF(($J72      =0),0,((($L72      -$J72      )/$J72      )*100))</f>
        <v>-69.668220455168623</v>
      </c>
      <c r="S72" s="62">
        <f>IF(($K72      =0),0,((($M72      -$K72      )/$K72      )*100))</f>
        <v>-30.234132723651548</v>
      </c>
      <c r="T72" s="61">
        <f>IF(($E69      =0),0,(($P69      /$E69      )*100))</f>
        <v>68.981529714685436</v>
      </c>
      <c r="U72" s="65">
        <f>IF($E69   =0,0,($Q69   /$E69 )*100)</f>
        <v>60.605555224813592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232769000</v>
      </c>
      <c r="C73" s="104">
        <f>SUM(C9:C14,C17:C23,C26:C29,C32,C35:C39,C42:C52,C55:C58,C61:C65,C69:C70)</f>
        <v>-2319000</v>
      </c>
      <c r="D73" s="104"/>
      <c r="E73" s="104">
        <f>$B73      +$C73      +$D73</f>
        <v>230450000</v>
      </c>
      <c r="F73" s="105">
        <f t="shared" ref="F73:O73" si="46">SUM(F9:F14,F17:F23,F26:F29,F32,F35:F39,F42:F52,F55:F58,F61:F65,F69:F70)</f>
        <v>230450000</v>
      </c>
      <c r="G73" s="106">
        <f t="shared" si="46"/>
        <v>229171000</v>
      </c>
      <c r="H73" s="105">
        <f t="shared" si="46"/>
        <v>65735000</v>
      </c>
      <c r="I73" s="106">
        <f t="shared" si="46"/>
        <v>44905611</v>
      </c>
      <c r="J73" s="105">
        <f t="shared" si="46"/>
        <v>49191000</v>
      </c>
      <c r="K73" s="106">
        <f t="shared" si="46"/>
        <v>42887462</v>
      </c>
      <c r="L73" s="105">
        <f t="shared" si="46"/>
        <v>22070000</v>
      </c>
      <c r="M73" s="106">
        <f t="shared" si="46"/>
        <v>31565995</v>
      </c>
      <c r="N73" s="105">
        <f t="shared" si="46"/>
        <v>0</v>
      </c>
      <c r="O73" s="106">
        <f t="shared" si="46"/>
        <v>0</v>
      </c>
      <c r="P73" s="105">
        <f>$H73      +$J73      +$L73      +$N73</f>
        <v>136996000</v>
      </c>
      <c r="Q73" s="106">
        <f>$I73      +$K73      +$M73      +$O73</f>
        <v>119359068</v>
      </c>
      <c r="R73" s="61">
        <f>IF(($J73      =0),0,((($L73      -$J73      )/$J73      )*100))</f>
        <v>-55.134069240308179</v>
      </c>
      <c r="S73" s="62">
        <f>IF(($K73      =0),0,((($M73      -$K73      )/$K73      )*100))</f>
        <v>-26.398081098853552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59.778942361817158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52.082972103800216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/9i2kRzU4UaZCE98FhRm2t+BzBglmOajCl7kyVb9drr1A7uqCpam3cpCGvhJ/9eKk+FkQgvAiCOBEHyOiKlIg==" saltValue="brWxaVZxmqeMPwYe4ED8A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50000</v>
      </c>
      <c r="I10" s="94"/>
      <c r="J10" s="93">
        <v>156000</v>
      </c>
      <c r="K10" s="94"/>
      <c r="L10" s="93">
        <v>387000</v>
      </c>
      <c r="M10" s="94"/>
      <c r="N10" s="93"/>
      <c r="O10" s="94"/>
      <c r="P10" s="93">
        <f t="shared" ref="P10:P15" si="1">$H10      +$J10      +$L10      +$N10</f>
        <v>593000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148.07692307692309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34.882352941176471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50000</v>
      </c>
      <c r="I15" s="97">
        <f t="shared" si="7"/>
        <v>0</v>
      </c>
      <c r="J15" s="96">
        <f t="shared" si="7"/>
        <v>156000</v>
      </c>
      <c r="K15" s="97">
        <f t="shared" si="7"/>
        <v>0</v>
      </c>
      <c r="L15" s="96">
        <f t="shared" si="7"/>
        <v>387000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593000</v>
      </c>
      <c r="Q15" s="97">
        <f t="shared" si="2"/>
        <v>0</v>
      </c>
      <c r="R15" s="52">
        <f t="shared" si="3"/>
        <v>148.07692307692309</v>
      </c>
      <c r="S15" s="53">
        <f t="shared" si="4"/>
        <v>0</v>
      </c>
      <c r="T15" s="52">
        <f>IF((SUM($E9:$E13))=0,0,(P15/(SUM($E9:$E13))*100))</f>
        <v>34.882352941176471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76765000</v>
      </c>
      <c r="C17" s="92"/>
      <c r="D17" s="92"/>
      <c r="E17" s="92">
        <f t="shared" ref="E17:E24" si="8">$B17      +$C17      +$D17</f>
        <v>76765000</v>
      </c>
      <c r="F17" s="93">
        <v>76765000</v>
      </c>
      <c r="G17" s="94">
        <v>76765000</v>
      </c>
      <c r="H17" s="93">
        <v>1453000</v>
      </c>
      <c r="I17" s="94"/>
      <c r="J17" s="93">
        <v>25354000</v>
      </c>
      <c r="K17" s="94"/>
      <c r="L17" s="93">
        <v>24367000</v>
      </c>
      <c r="M17" s="94"/>
      <c r="N17" s="93"/>
      <c r="O17" s="94"/>
      <c r="P17" s="93">
        <f t="shared" ref="P17:P24" si="9">$H17      +$J17      +$L17      +$N17</f>
        <v>51174000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-3.8928768636112645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66.663192861330032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76765000</v>
      </c>
      <c r="C24" s="95">
        <f>SUM(C17:C23)</f>
        <v>0</v>
      </c>
      <c r="D24" s="95"/>
      <c r="E24" s="95">
        <f t="shared" si="8"/>
        <v>76765000</v>
      </c>
      <c r="F24" s="96">
        <f t="shared" ref="F24:O24" si="15">SUM(F17:F23)</f>
        <v>76765000</v>
      </c>
      <c r="G24" s="97">
        <f t="shared" si="15"/>
        <v>76765000</v>
      </c>
      <c r="H24" s="96">
        <f t="shared" si="15"/>
        <v>1453000</v>
      </c>
      <c r="I24" s="97">
        <f t="shared" si="15"/>
        <v>0</v>
      </c>
      <c r="J24" s="96">
        <f t="shared" si="15"/>
        <v>25354000</v>
      </c>
      <c r="K24" s="97">
        <f t="shared" si="15"/>
        <v>0</v>
      </c>
      <c r="L24" s="96">
        <f t="shared" si="15"/>
        <v>24367000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51174000</v>
      </c>
      <c r="Q24" s="97">
        <f t="shared" si="10"/>
        <v>0</v>
      </c>
      <c r="R24" s="52">
        <f t="shared" si="11"/>
        <v>-3.8928768636112645</v>
      </c>
      <c r="S24" s="53">
        <f t="shared" si="12"/>
        <v>0</v>
      </c>
      <c r="T24" s="52">
        <f>IF(($E24-$E19-$E23)   =0,0,($P24   /($E24-$E19-$E23)   )*100)</f>
        <v>66.663192861330032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4298000</v>
      </c>
      <c r="C32" s="92">
        <v>-240000</v>
      </c>
      <c r="D32" s="92"/>
      <c r="E32" s="92">
        <f>$B32      +$C32      +$D32</f>
        <v>4058000</v>
      </c>
      <c r="F32" s="93">
        <v>4058000</v>
      </c>
      <c r="G32" s="94">
        <v>4058000</v>
      </c>
      <c r="H32" s="93">
        <v>325000</v>
      </c>
      <c r="I32" s="94"/>
      <c r="J32" s="93">
        <v>1215000</v>
      </c>
      <c r="K32" s="94"/>
      <c r="L32" s="93">
        <v>1749000</v>
      </c>
      <c r="M32" s="94"/>
      <c r="N32" s="93"/>
      <c r="O32" s="94"/>
      <c r="P32" s="93">
        <f>$H32      +$J32      +$L32      +$N32</f>
        <v>3289000</v>
      </c>
      <c r="Q32" s="94">
        <f>$I32      +$K32      +$M32      +$O32</f>
        <v>0</v>
      </c>
      <c r="R32" s="48">
        <f>IF(($J32      =0),0,((($L32      -$J32      )/$J32      )*100))</f>
        <v>43.950617283950614</v>
      </c>
      <c r="S32" s="49">
        <f>IF(($K32      =0),0,((($M32      -$K32      )/$K32      )*100))</f>
        <v>0</v>
      </c>
      <c r="T32" s="48">
        <f>IF(($E32      =0),0,(($P32      /$E32      )*100))</f>
        <v>81.049778215869878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4298000</v>
      </c>
      <c r="C33" s="95">
        <f>C32</f>
        <v>-240000</v>
      </c>
      <c r="D33" s="95"/>
      <c r="E33" s="95">
        <f>$B33      +$C33      +$D33</f>
        <v>4058000</v>
      </c>
      <c r="F33" s="96">
        <f t="shared" ref="F33:O33" si="17">F32</f>
        <v>4058000</v>
      </c>
      <c r="G33" s="97">
        <f t="shared" si="17"/>
        <v>4058000</v>
      </c>
      <c r="H33" s="96">
        <f t="shared" si="17"/>
        <v>325000</v>
      </c>
      <c r="I33" s="97">
        <f t="shared" si="17"/>
        <v>0</v>
      </c>
      <c r="J33" s="96">
        <f t="shared" si="17"/>
        <v>1215000</v>
      </c>
      <c r="K33" s="97">
        <f t="shared" si="17"/>
        <v>0</v>
      </c>
      <c r="L33" s="96">
        <f t="shared" si="17"/>
        <v>1749000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3289000</v>
      </c>
      <c r="Q33" s="97">
        <f>$I33      +$K33      +$M33      +$O33</f>
        <v>0</v>
      </c>
      <c r="R33" s="52">
        <f>IF(($J33      =0),0,((($L33      -$J33      )/$J33      )*100))</f>
        <v>43.950617283950614</v>
      </c>
      <c r="S33" s="53">
        <f>IF(($K33      =0),0,((($M33      -$K33      )/$K33      )*100))</f>
        <v>0</v>
      </c>
      <c r="T33" s="52">
        <f>IF($E33   =0,0,($P33   /$E33   )*100)</f>
        <v>81.049778215869878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19890000</v>
      </c>
      <c r="C35" s="92"/>
      <c r="D35" s="92"/>
      <c r="E35" s="92">
        <f t="shared" ref="E35:E40" si="18">$B35      +$C35      +$D35</f>
        <v>19890000</v>
      </c>
      <c r="F35" s="93">
        <v>19890000</v>
      </c>
      <c r="G35" s="94">
        <v>19890000</v>
      </c>
      <c r="H35" s="93"/>
      <c r="I35" s="94"/>
      <c r="J35" s="93">
        <v>11203000</v>
      </c>
      <c r="K35" s="94"/>
      <c r="L35" s="93">
        <v>2442000</v>
      </c>
      <c r="M35" s="94"/>
      <c r="N35" s="93"/>
      <c r="O35" s="94"/>
      <c r="P35" s="93">
        <f t="shared" ref="P35:P40" si="19">$H35      +$J35      +$L35      +$N35</f>
        <v>13645000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-78.2022672498438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68.602312719959784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1607000</v>
      </c>
      <c r="C36" s="92">
        <v>2037000</v>
      </c>
      <c r="D36" s="92"/>
      <c r="E36" s="92">
        <f t="shared" si="18"/>
        <v>3644000</v>
      </c>
      <c r="F36" s="93">
        <v>3644000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25497000</v>
      </c>
      <c r="C40" s="95">
        <f>SUM(C35:C39)</f>
        <v>2037000</v>
      </c>
      <c r="D40" s="95"/>
      <c r="E40" s="95">
        <f t="shared" si="18"/>
        <v>27534000</v>
      </c>
      <c r="F40" s="96">
        <f t="shared" ref="F40:O40" si="25">SUM(F35:F39)</f>
        <v>27534000</v>
      </c>
      <c r="G40" s="97">
        <f t="shared" si="25"/>
        <v>23890000</v>
      </c>
      <c r="H40" s="96">
        <f t="shared" si="25"/>
        <v>0</v>
      </c>
      <c r="I40" s="97">
        <f t="shared" si="25"/>
        <v>0</v>
      </c>
      <c r="J40" s="96">
        <f t="shared" si="25"/>
        <v>11203000</v>
      </c>
      <c r="K40" s="97">
        <f t="shared" si="25"/>
        <v>0</v>
      </c>
      <c r="L40" s="96">
        <f t="shared" si="25"/>
        <v>2442000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13645000</v>
      </c>
      <c r="Q40" s="97">
        <f t="shared" si="20"/>
        <v>0</v>
      </c>
      <c r="R40" s="52">
        <f t="shared" si="21"/>
        <v>-78.2022672498438</v>
      </c>
      <c r="S40" s="53">
        <f t="shared" si="22"/>
        <v>0</v>
      </c>
      <c r="T40" s="52">
        <f>IF((+$E35+$E38) =0,0,(P40   /(+$E35+$E38) )*100)</f>
        <v>57.115948095437417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100000000</v>
      </c>
      <c r="C43" s="92">
        <v>-25000000</v>
      </c>
      <c r="D43" s="92"/>
      <c r="E43" s="92">
        <f t="shared" si="26"/>
        <v>75000000</v>
      </c>
      <c r="F43" s="93">
        <v>75000000</v>
      </c>
      <c r="G43" s="94">
        <v>75000000</v>
      </c>
      <c r="H43" s="93">
        <v>10602000</v>
      </c>
      <c r="I43" s="94"/>
      <c r="J43" s="93">
        <v>18073000</v>
      </c>
      <c r="K43" s="94"/>
      <c r="L43" s="93">
        <v>2549000</v>
      </c>
      <c r="M43" s="94"/>
      <c r="N43" s="93"/>
      <c r="O43" s="94"/>
      <c r="P43" s="93">
        <f t="shared" si="27"/>
        <v>31224000</v>
      </c>
      <c r="Q43" s="94">
        <f t="shared" si="28"/>
        <v>0</v>
      </c>
      <c r="R43" s="48">
        <f t="shared" si="29"/>
        <v>-85.896088087201903</v>
      </c>
      <c r="S43" s="49">
        <f t="shared" si="30"/>
        <v>0</v>
      </c>
      <c r="T43" s="48">
        <f t="shared" si="31"/>
        <v>41.632000000000005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12000000</v>
      </c>
      <c r="C51" s="92"/>
      <c r="D51" s="92"/>
      <c r="E51" s="92">
        <f t="shared" si="26"/>
        <v>12000000</v>
      </c>
      <c r="F51" s="93">
        <v>12000000</v>
      </c>
      <c r="G51" s="94">
        <v>12000000</v>
      </c>
      <c r="H51" s="93">
        <v>377000</v>
      </c>
      <c r="I51" s="94"/>
      <c r="J51" s="93">
        <v>7166000</v>
      </c>
      <c r="K51" s="94"/>
      <c r="L51" s="93">
        <v>2609000</v>
      </c>
      <c r="M51" s="94"/>
      <c r="N51" s="93"/>
      <c r="O51" s="94"/>
      <c r="P51" s="93">
        <f t="shared" si="27"/>
        <v>10152000</v>
      </c>
      <c r="Q51" s="94">
        <f t="shared" si="28"/>
        <v>0</v>
      </c>
      <c r="R51" s="48">
        <f t="shared" si="29"/>
        <v>-63.59196204298074</v>
      </c>
      <c r="S51" s="49">
        <f t="shared" si="30"/>
        <v>0</v>
      </c>
      <c r="T51" s="48">
        <f t="shared" si="31"/>
        <v>84.6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112000000</v>
      </c>
      <c r="C53" s="95">
        <f>SUM(C42:C52)</f>
        <v>-25000000</v>
      </c>
      <c r="D53" s="95"/>
      <c r="E53" s="95">
        <f t="shared" si="26"/>
        <v>87000000</v>
      </c>
      <c r="F53" s="96">
        <f t="shared" ref="F53:O53" si="33">SUM(F42:F52)</f>
        <v>87000000</v>
      </c>
      <c r="G53" s="97">
        <f t="shared" si="33"/>
        <v>87000000</v>
      </c>
      <c r="H53" s="96">
        <f t="shared" si="33"/>
        <v>10979000</v>
      </c>
      <c r="I53" s="97">
        <f t="shared" si="33"/>
        <v>0</v>
      </c>
      <c r="J53" s="96">
        <f t="shared" si="33"/>
        <v>25239000</v>
      </c>
      <c r="K53" s="97">
        <f t="shared" si="33"/>
        <v>0</v>
      </c>
      <c r="L53" s="96">
        <f t="shared" si="33"/>
        <v>5158000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41376000</v>
      </c>
      <c r="Q53" s="97">
        <f t="shared" si="28"/>
        <v>0</v>
      </c>
      <c r="R53" s="52">
        <f t="shared" si="29"/>
        <v>-79.563374143191083</v>
      </c>
      <c r="S53" s="53">
        <f t="shared" si="30"/>
        <v>0</v>
      </c>
      <c r="T53" s="52">
        <f>IF((+$E43+$E45+$E47+$E48+$E51) =0,0,(P53   /(+$E43+$E45+$E47+$E48+$E51) )*100)</f>
        <v>47.558620689655172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220260000</v>
      </c>
      <c r="C67" s="104">
        <f>SUM(C9:C14,C17:C23,C26:C29,C32,C35:C39,C42:C52,C55:C58,C61:C65)</f>
        <v>-23203000</v>
      </c>
      <c r="D67" s="104"/>
      <c r="E67" s="104">
        <f t="shared" si="35"/>
        <v>197057000</v>
      </c>
      <c r="F67" s="105">
        <f t="shared" ref="F67:O67" si="43">SUM(F9:F14,F17:F23,F26:F29,F32,F35:F39,F42:F52,F55:F58,F61:F65)</f>
        <v>197057000</v>
      </c>
      <c r="G67" s="106">
        <f t="shared" si="43"/>
        <v>193413000</v>
      </c>
      <c r="H67" s="105">
        <f t="shared" si="43"/>
        <v>12807000</v>
      </c>
      <c r="I67" s="106">
        <f t="shared" si="43"/>
        <v>0</v>
      </c>
      <c r="J67" s="105">
        <f t="shared" si="43"/>
        <v>63167000</v>
      </c>
      <c r="K67" s="106">
        <f t="shared" si="43"/>
        <v>0</v>
      </c>
      <c r="L67" s="105">
        <f t="shared" si="43"/>
        <v>34103000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110077000</v>
      </c>
      <c r="Q67" s="106">
        <f t="shared" si="37"/>
        <v>0</v>
      </c>
      <c r="R67" s="61">
        <f t="shared" si="38"/>
        <v>-46.011366694634859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56.912927259284544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220260000</v>
      </c>
      <c r="C73" s="104">
        <f>SUM(C9:C14,C17:C23,C26:C29,C32,C35:C39,C42:C52,C55:C58,C61:C65,C69:C70)</f>
        <v>-23203000</v>
      </c>
      <c r="D73" s="104"/>
      <c r="E73" s="104">
        <f>$B73      +$C73      +$D73</f>
        <v>197057000</v>
      </c>
      <c r="F73" s="105">
        <f t="shared" ref="F73:O73" si="46">SUM(F9:F14,F17:F23,F26:F29,F32,F35:F39,F42:F52,F55:F58,F61:F65,F69:F70)</f>
        <v>197057000</v>
      </c>
      <c r="G73" s="106">
        <f t="shared" si="46"/>
        <v>193413000</v>
      </c>
      <c r="H73" s="105">
        <f t="shared" si="46"/>
        <v>12807000</v>
      </c>
      <c r="I73" s="106">
        <f t="shared" si="46"/>
        <v>0</v>
      </c>
      <c r="J73" s="105">
        <f t="shared" si="46"/>
        <v>63167000</v>
      </c>
      <c r="K73" s="106">
        <f t="shared" si="46"/>
        <v>0</v>
      </c>
      <c r="L73" s="105">
        <f t="shared" si="46"/>
        <v>34103000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110077000</v>
      </c>
      <c r="Q73" s="106">
        <f>$I73      +$K73      +$M73      +$O73</f>
        <v>0</v>
      </c>
      <c r="R73" s="61">
        <f>IF(($J73      =0),0,((($L73      -$J73      )/$J73      )*100))</f>
        <v>-46.011366694634859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56.912927259284544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TlS4Dtr3CoZIeQdecx61Dxze8i6I1O4eImWhTlu7ZrmLgkH0iqHRBparmK2ZovvgWIytxCF3whB+OEHtfy9gg==" saltValue="F+0VyKuWqM/GUTskY8xec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W126"/>
  <sheetViews>
    <sheetView showGridLines="0" tabSelected="1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150000</v>
      </c>
      <c r="I10" s="94">
        <v>651729</v>
      </c>
      <c r="J10" s="93">
        <v>1185000</v>
      </c>
      <c r="K10" s="94"/>
      <c r="L10" s="93">
        <v>566000</v>
      </c>
      <c r="M10" s="94">
        <v>898405</v>
      </c>
      <c r="N10" s="93"/>
      <c r="O10" s="94"/>
      <c r="P10" s="93">
        <f t="shared" ref="P10:P15" si="1">$H10      +$J10      +$L10      +$N10</f>
        <v>1901000</v>
      </c>
      <c r="Q10" s="94">
        <f t="shared" ref="Q10:Q15" si="2">$I10      +$K10      +$M10      +$O10</f>
        <v>1550134</v>
      </c>
      <c r="R10" s="48">
        <f t="shared" ref="R10:R15" si="3">IF(($J10      =0),0,((($L10      -$J10      )/$J10      )*100))</f>
        <v>-52.236286919831223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65.551724137931032</v>
      </c>
      <c r="U10" s="50">
        <f t="shared" ref="U10:U14" si="6">IF(($E10      =0),0,(($Q10      /$E10      )*100))</f>
        <v>53.452896551724137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150000</v>
      </c>
      <c r="I15" s="97">
        <f t="shared" si="7"/>
        <v>651729</v>
      </c>
      <c r="J15" s="96">
        <f t="shared" si="7"/>
        <v>1185000</v>
      </c>
      <c r="K15" s="97">
        <f t="shared" si="7"/>
        <v>0</v>
      </c>
      <c r="L15" s="96">
        <f t="shared" si="7"/>
        <v>566000</v>
      </c>
      <c r="M15" s="97">
        <f t="shared" si="7"/>
        <v>898405</v>
      </c>
      <c r="N15" s="96">
        <f t="shared" si="7"/>
        <v>0</v>
      </c>
      <c r="O15" s="97">
        <f t="shared" si="7"/>
        <v>0</v>
      </c>
      <c r="P15" s="96">
        <f t="shared" si="1"/>
        <v>1901000</v>
      </c>
      <c r="Q15" s="97">
        <f t="shared" si="2"/>
        <v>1550134</v>
      </c>
      <c r="R15" s="52">
        <f t="shared" si="3"/>
        <v>-52.236286919831223</v>
      </c>
      <c r="S15" s="53">
        <f t="shared" si="4"/>
        <v>0</v>
      </c>
      <c r="T15" s="52">
        <f>IF((SUM($E9:$E13))=0,0,(P15/(SUM($E9:$E13))*100))</f>
        <v>65.551724137931032</v>
      </c>
      <c r="U15" s="54">
        <f>IF((SUM($E9:$E13))=0,0,(Q15/(SUM($E9:$E13))*100))</f>
        <v>53.452896551724137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1950000</v>
      </c>
      <c r="C20" s="92">
        <v>15000000</v>
      </c>
      <c r="D20" s="92"/>
      <c r="E20" s="92">
        <f t="shared" si="8"/>
        <v>16950000</v>
      </c>
      <c r="F20" s="93">
        <v>16950000</v>
      </c>
      <c r="G20" s="94">
        <v>16950000</v>
      </c>
      <c r="H20" s="93"/>
      <c r="I20" s="94"/>
      <c r="J20" s="93">
        <v>2847000</v>
      </c>
      <c r="K20" s="94"/>
      <c r="L20" s="93"/>
      <c r="M20" s="94"/>
      <c r="N20" s="93"/>
      <c r="O20" s="94"/>
      <c r="P20" s="93">
        <f t="shared" si="9"/>
        <v>2847000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16.79646017699115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1950000</v>
      </c>
      <c r="C24" s="95">
        <f>SUM(C17:C23)</f>
        <v>15000000</v>
      </c>
      <c r="D24" s="95"/>
      <c r="E24" s="95">
        <f t="shared" si="8"/>
        <v>16950000</v>
      </c>
      <c r="F24" s="96">
        <f t="shared" ref="F24:O24" si="15">SUM(F17:F23)</f>
        <v>16950000</v>
      </c>
      <c r="G24" s="97">
        <f t="shared" si="15"/>
        <v>16950000</v>
      </c>
      <c r="H24" s="96">
        <f t="shared" si="15"/>
        <v>0</v>
      </c>
      <c r="I24" s="97">
        <f t="shared" si="15"/>
        <v>0</v>
      </c>
      <c r="J24" s="96">
        <f t="shared" si="15"/>
        <v>2847000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2847000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16.79646017699115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3031000</v>
      </c>
      <c r="C32" s="92">
        <v>-169000</v>
      </c>
      <c r="D32" s="92"/>
      <c r="E32" s="92">
        <f>$B32      +$C32      +$D32</f>
        <v>2862000</v>
      </c>
      <c r="F32" s="93">
        <v>2862000</v>
      </c>
      <c r="G32" s="94">
        <v>2862000</v>
      </c>
      <c r="H32" s="93">
        <v>599000</v>
      </c>
      <c r="I32" s="94">
        <v>586368</v>
      </c>
      <c r="J32" s="93">
        <v>1061000</v>
      </c>
      <c r="K32" s="94">
        <v>846416</v>
      </c>
      <c r="L32" s="93">
        <v>553000</v>
      </c>
      <c r="M32" s="94">
        <v>1112047</v>
      </c>
      <c r="N32" s="93"/>
      <c r="O32" s="94"/>
      <c r="P32" s="93">
        <f>$H32      +$J32      +$L32      +$N32</f>
        <v>2213000</v>
      </c>
      <c r="Q32" s="94">
        <f>$I32      +$K32      +$M32      +$O32</f>
        <v>2544831</v>
      </c>
      <c r="R32" s="48">
        <f>IF(($J32      =0),0,((($L32      -$J32      )/$J32      )*100))</f>
        <v>-47.879359095193216</v>
      </c>
      <c r="S32" s="49">
        <f>IF(($K32      =0),0,((($M32      -$K32      )/$K32      )*100))</f>
        <v>31.383031511691652</v>
      </c>
      <c r="T32" s="48">
        <f>IF(($E32      =0),0,(($P32      /$E32      )*100))</f>
        <v>77.323549965059399</v>
      </c>
      <c r="U32" s="50">
        <f>IF(($E32      =0),0,(($Q32      /$E32      )*100))</f>
        <v>88.917924528301882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3031000</v>
      </c>
      <c r="C33" s="95">
        <f>C32</f>
        <v>-169000</v>
      </c>
      <c r="D33" s="95"/>
      <c r="E33" s="95">
        <f>$B33      +$C33      +$D33</f>
        <v>2862000</v>
      </c>
      <c r="F33" s="96">
        <f t="shared" ref="F33:O33" si="17">F32</f>
        <v>2862000</v>
      </c>
      <c r="G33" s="97">
        <f t="shared" si="17"/>
        <v>2862000</v>
      </c>
      <c r="H33" s="96">
        <f t="shared" si="17"/>
        <v>599000</v>
      </c>
      <c r="I33" s="97">
        <f t="shared" si="17"/>
        <v>586368</v>
      </c>
      <c r="J33" s="96">
        <f t="shared" si="17"/>
        <v>1061000</v>
      </c>
      <c r="K33" s="97">
        <f t="shared" si="17"/>
        <v>846416</v>
      </c>
      <c r="L33" s="96">
        <f t="shared" si="17"/>
        <v>553000</v>
      </c>
      <c r="M33" s="97">
        <f t="shared" si="17"/>
        <v>1112047</v>
      </c>
      <c r="N33" s="96">
        <f t="shared" si="17"/>
        <v>0</v>
      </c>
      <c r="O33" s="97">
        <f t="shared" si="17"/>
        <v>0</v>
      </c>
      <c r="P33" s="96">
        <f>$H33      +$J33      +$L33      +$N33</f>
        <v>2213000</v>
      </c>
      <c r="Q33" s="97">
        <f>$I33      +$K33      +$M33      +$O33</f>
        <v>2544831</v>
      </c>
      <c r="R33" s="52">
        <f>IF(($J33      =0),0,((($L33      -$J33      )/$J33      )*100))</f>
        <v>-47.879359095193216</v>
      </c>
      <c r="S33" s="53">
        <f>IF(($K33      =0),0,((($M33      -$K33      )/$K33      )*100))</f>
        <v>31.383031511691652</v>
      </c>
      <c r="T33" s="52">
        <f>IF($E33   =0,0,($P33   /$E33   )*100)</f>
        <v>77.323549965059399</v>
      </c>
      <c r="U33" s="54">
        <f>IF($E33   =0,0,($Q33   /$E33   )*100)</f>
        <v>88.917924528301882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835000</v>
      </c>
      <c r="C35" s="92">
        <v>2500000</v>
      </c>
      <c r="D35" s="92"/>
      <c r="E35" s="92">
        <f t="shared" ref="E35:E40" si="18">$B35      +$C35      +$D35</f>
        <v>3335000</v>
      </c>
      <c r="F35" s="93">
        <v>3335000</v>
      </c>
      <c r="G35" s="94">
        <v>3335000</v>
      </c>
      <c r="H35" s="93">
        <v>450000</v>
      </c>
      <c r="I35" s="94"/>
      <c r="J35" s="93">
        <v>223000</v>
      </c>
      <c r="K35" s="94">
        <v>86250</v>
      </c>
      <c r="L35" s="93">
        <v>162000</v>
      </c>
      <c r="M35" s="94">
        <v>728487</v>
      </c>
      <c r="N35" s="93"/>
      <c r="O35" s="94"/>
      <c r="P35" s="93">
        <f t="shared" ref="P35:P40" si="19">$H35      +$J35      +$L35      +$N35</f>
        <v>835000</v>
      </c>
      <c r="Q35" s="94">
        <f t="shared" ref="Q35:Q40" si="20">$I35      +$K35      +$M35      +$O35</f>
        <v>814737</v>
      </c>
      <c r="R35" s="48">
        <f t="shared" ref="R35:R40" si="21">IF(($J35      =0),0,((($L35      -$J35      )/$J35      )*100))</f>
        <v>-27.3542600896861</v>
      </c>
      <c r="S35" s="49">
        <f t="shared" ref="S35:S40" si="22">IF(($K35      =0),0,((($M35      -$K35      )/$K35      )*100))</f>
        <v>744.62260869565216</v>
      </c>
      <c r="T35" s="48">
        <f t="shared" ref="T35:T39" si="23">IF(($E35      =0),0,(($P35      /$E35      )*100))</f>
        <v>25.037481259370313</v>
      </c>
      <c r="U35" s="50">
        <f t="shared" ref="U35:U39" si="24">IF(($E35      =0),0,(($Q35      /$E35      )*100))</f>
        <v>24.429895052473764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837000</v>
      </c>
      <c r="C36" s="92">
        <v>-339000</v>
      </c>
      <c r="D36" s="92"/>
      <c r="E36" s="92">
        <f t="shared" si="18"/>
        <v>498000</v>
      </c>
      <c r="F36" s="93">
        <v>498000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1672000</v>
      </c>
      <c r="C40" s="95">
        <f>SUM(C35:C39)</f>
        <v>2161000</v>
      </c>
      <c r="D40" s="95"/>
      <c r="E40" s="95">
        <f t="shared" si="18"/>
        <v>3833000</v>
      </c>
      <c r="F40" s="96">
        <f t="shared" ref="F40:O40" si="25">SUM(F35:F39)</f>
        <v>3833000</v>
      </c>
      <c r="G40" s="97">
        <f t="shared" si="25"/>
        <v>3335000</v>
      </c>
      <c r="H40" s="96">
        <f t="shared" si="25"/>
        <v>450000</v>
      </c>
      <c r="I40" s="97">
        <f t="shared" si="25"/>
        <v>0</v>
      </c>
      <c r="J40" s="96">
        <f t="shared" si="25"/>
        <v>223000</v>
      </c>
      <c r="K40" s="97">
        <f t="shared" si="25"/>
        <v>86250</v>
      </c>
      <c r="L40" s="96">
        <f t="shared" si="25"/>
        <v>162000</v>
      </c>
      <c r="M40" s="97">
        <f t="shared" si="25"/>
        <v>728487</v>
      </c>
      <c r="N40" s="96">
        <f t="shared" si="25"/>
        <v>0</v>
      </c>
      <c r="O40" s="97">
        <f t="shared" si="25"/>
        <v>0</v>
      </c>
      <c r="P40" s="96">
        <f t="shared" si="19"/>
        <v>835000</v>
      </c>
      <c r="Q40" s="97">
        <f t="shared" si="20"/>
        <v>814737</v>
      </c>
      <c r="R40" s="52">
        <f t="shared" si="21"/>
        <v>-27.3542600896861</v>
      </c>
      <c r="S40" s="53">
        <f t="shared" si="22"/>
        <v>744.62260869565216</v>
      </c>
      <c r="T40" s="52">
        <f>IF((+$E35+$E38) =0,0,(P40   /(+$E35+$E38) )*100)</f>
        <v>25.037481259370313</v>
      </c>
      <c r="U40" s="54">
        <f>IF((+$E35+$E38) =0,0,(Q40   /(+$E35+$E38) )*100)</f>
        <v>24.429895052473764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29000000</v>
      </c>
      <c r="C51" s="92"/>
      <c r="D51" s="92"/>
      <c r="E51" s="92">
        <f t="shared" si="26"/>
        <v>29000000</v>
      </c>
      <c r="F51" s="93">
        <v>29000000</v>
      </c>
      <c r="G51" s="94">
        <v>29000000</v>
      </c>
      <c r="H51" s="93">
        <v>4764000</v>
      </c>
      <c r="I51" s="94">
        <v>4144950</v>
      </c>
      <c r="J51" s="93">
        <v>10761000</v>
      </c>
      <c r="K51" s="94">
        <v>9045866</v>
      </c>
      <c r="L51" s="93">
        <v>4581000</v>
      </c>
      <c r="M51" s="94">
        <v>5156943</v>
      </c>
      <c r="N51" s="93"/>
      <c r="O51" s="94"/>
      <c r="P51" s="93">
        <f t="shared" si="27"/>
        <v>20106000</v>
      </c>
      <c r="Q51" s="94">
        <f t="shared" si="28"/>
        <v>18347759</v>
      </c>
      <c r="R51" s="48">
        <f t="shared" si="29"/>
        <v>-57.429606913855594</v>
      </c>
      <c r="S51" s="49">
        <f t="shared" si="30"/>
        <v>-42.991163035136715</v>
      </c>
      <c r="T51" s="48">
        <f t="shared" si="31"/>
        <v>69.331034482758625</v>
      </c>
      <c r="U51" s="50">
        <f t="shared" si="32"/>
        <v>63.268134482758619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29000000</v>
      </c>
      <c r="C53" s="95">
        <f>SUM(C42:C52)</f>
        <v>0</v>
      </c>
      <c r="D53" s="95"/>
      <c r="E53" s="95">
        <f t="shared" si="26"/>
        <v>29000000</v>
      </c>
      <c r="F53" s="96">
        <f t="shared" ref="F53:O53" si="33">SUM(F42:F52)</f>
        <v>29000000</v>
      </c>
      <c r="G53" s="97">
        <f t="shared" si="33"/>
        <v>29000000</v>
      </c>
      <c r="H53" s="96">
        <f t="shared" si="33"/>
        <v>4764000</v>
      </c>
      <c r="I53" s="97">
        <f t="shared" si="33"/>
        <v>4144950</v>
      </c>
      <c r="J53" s="96">
        <f t="shared" si="33"/>
        <v>10761000</v>
      </c>
      <c r="K53" s="97">
        <f t="shared" si="33"/>
        <v>9045866</v>
      </c>
      <c r="L53" s="96">
        <f t="shared" si="33"/>
        <v>4581000</v>
      </c>
      <c r="M53" s="97">
        <f t="shared" si="33"/>
        <v>5156943</v>
      </c>
      <c r="N53" s="96">
        <f t="shared" si="33"/>
        <v>0</v>
      </c>
      <c r="O53" s="97">
        <f t="shared" si="33"/>
        <v>0</v>
      </c>
      <c r="P53" s="96">
        <f t="shared" si="27"/>
        <v>20106000</v>
      </c>
      <c r="Q53" s="97">
        <f t="shared" si="28"/>
        <v>18347759</v>
      </c>
      <c r="R53" s="52">
        <f t="shared" si="29"/>
        <v>-57.429606913855594</v>
      </c>
      <c r="S53" s="53">
        <f t="shared" si="30"/>
        <v>-42.991163035136715</v>
      </c>
      <c r="T53" s="52">
        <f>IF((+$E43+$E45+$E47+$E48+$E51) =0,0,(P53   /(+$E43+$E45+$E47+$E48+$E51) )*100)</f>
        <v>69.331034482758625</v>
      </c>
      <c r="U53" s="54">
        <f>IF((+$E43+$E45+$E47+$E48+$E51) =0,0,(Q53   /(+$E43+$E45+$E47+$E48+$E51) )*100)</f>
        <v>63.268134482758619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38553000</v>
      </c>
      <c r="C67" s="104">
        <f>SUM(C9:C14,C17:C23,C26:C29,C32,C35:C39,C42:C52,C55:C58,C61:C65)</f>
        <v>16992000</v>
      </c>
      <c r="D67" s="104"/>
      <c r="E67" s="104">
        <f t="shared" si="35"/>
        <v>55545000</v>
      </c>
      <c r="F67" s="105">
        <f t="shared" ref="F67:O67" si="43">SUM(F9:F14,F17:F23,F26:F29,F32,F35:F39,F42:F52,F55:F58,F61:F65)</f>
        <v>55545000</v>
      </c>
      <c r="G67" s="106">
        <f t="shared" si="43"/>
        <v>55047000</v>
      </c>
      <c r="H67" s="105">
        <f t="shared" si="43"/>
        <v>5963000</v>
      </c>
      <c r="I67" s="106">
        <f t="shared" si="43"/>
        <v>5383047</v>
      </c>
      <c r="J67" s="105">
        <f t="shared" si="43"/>
        <v>16077000</v>
      </c>
      <c r="K67" s="106">
        <f t="shared" si="43"/>
        <v>9978532</v>
      </c>
      <c r="L67" s="105">
        <f t="shared" si="43"/>
        <v>5862000</v>
      </c>
      <c r="M67" s="106">
        <f t="shared" si="43"/>
        <v>7895882</v>
      </c>
      <c r="N67" s="105">
        <f t="shared" si="43"/>
        <v>0</v>
      </c>
      <c r="O67" s="106">
        <f t="shared" si="43"/>
        <v>0</v>
      </c>
      <c r="P67" s="105">
        <f t="shared" si="36"/>
        <v>27902000</v>
      </c>
      <c r="Q67" s="106">
        <f t="shared" si="37"/>
        <v>23257461</v>
      </c>
      <c r="R67" s="61">
        <f t="shared" si="38"/>
        <v>-63.537973502519129</v>
      </c>
      <c r="S67" s="62">
        <f t="shared" si="39"/>
        <v>-20.871306520838935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50.687594237651453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42.250188021145568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21001000</v>
      </c>
      <c r="C69" s="92">
        <v>-1405000</v>
      </c>
      <c r="D69" s="92"/>
      <c r="E69" s="92">
        <f>$B69      +$C69      +$D69</f>
        <v>19596000</v>
      </c>
      <c r="F69" s="93">
        <v>19596000</v>
      </c>
      <c r="G69" s="94">
        <v>19596000</v>
      </c>
      <c r="H69" s="93">
        <v>568000</v>
      </c>
      <c r="I69" s="94"/>
      <c r="J69" s="93">
        <v>9423000</v>
      </c>
      <c r="K69" s="94">
        <v>6343411</v>
      </c>
      <c r="L69" s="93">
        <v>4109000</v>
      </c>
      <c r="M69" s="94">
        <v>2339039</v>
      </c>
      <c r="N69" s="93"/>
      <c r="O69" s="94"/>
      <c r="P69" s="93">
        <f>$H69      +$J69      +$L69      +$N69</f>
        <v>14100000</v>
      </c>
      <c r="Q69" s="94">
        <f>$I69      +$K69      +$M69      +$O69</f>
        <v>8682450</v>
      </c>
      <c r="R69" s="48">
        <f>IF(($J69      =0),0,((($L69      -$J69      )/$J69      )*100))</f>
        <v>-56.393929746365281</v>
      </c>
      <c r="S69" s="49">
        <f>IF(($K69      =0),0,((($M69      -$K69      )/$K69      )*100))</f>
        <v>-63.126478798236477</v>
      </c>
      <c r="T69" s="48">
        <f>IF(($E69      =0),0,(($P69      /$E69      )*100))</f>
        <v>71.953459889773413</v>
      </c>
      <c r="U69" s="50">
        <f>IF(($E69      =0),0,(($Q69      /$E69      )*100))</f>
        <v>44.307256582976116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21001000</v>
      </c>
      <c r="C71" s="101">
        <f>SUM(C69:C70)</f>
        <v>-1405000</v>
      </c>
      <c r="D71" s="101"/>
      <c r="E71" s="101">
        <f>$B71      +$C71      +$D71</f>
        <v>19596000</v>
      </c>
      <c r="F71" s="102">
        <f t="shared" ref="F71:O71" si="44">SUM(F69:F70)</f>
        <v>19596000</v>
      </c>
      <c r="G71" s="103">
        <f t="shared" si="44"/>
        <v>19596000</v>
      </c>
      <c r="H71" s="102">
        <f t="shared" si="44"/>
        <v>568000</v>
      </c>
      <c r="I71" s="103">
        <f t="shared" si="44"/>
        <v>0</v>
      </c>
      <c r="J71" s="102">
        <f t="shared" si="44"/>
        <v>9423000</v>
      </c>
      <c r="K71" s="103">
        <f t="shared" si="44"/>
        <v>6343411</v>
      </c>
      <c r="L71" s="102">
        <f t="shared" si="44"/>
        <v>4109000</v>
      </c>
      <c r="M71" s="103">
        <f t="shared" si="44"/>
        <v>2339039</v>
      </c>
      <c r="N71" s="102">
        <f t="shared" si="44"/>
        <v>0</v>
      </c>
      <c r="O71" s="103">
        <f t="shared" si="44"/>
        <v>0</v>
      </c>
      <c r="P71" s="102">
        <f>$H71      +$J71      +$L71      +$N71</f>
        <v>14100000</v>
      </c>
      <c r="Q71" s="103">
        <f>$I71      +$K71      +$M71      +$O71</f>
        <v>8682450</v>
      </c>
      <c r="R71" s="57">
        <f>IF(($J71      =0),0,((($L71      -$J71      )/$J71      )*100))</f>
        <v>-56.393929746365281</v>
      </c>
      <c r="S71" s="58">
        <f>IF(($K71      =0),0,((($M71      -$K71      )/$K71      )*100))</f>
        <v>-63.126478798236477</v>
      </c>
      <c r="T71" s="57">
        <f>IF(($E69      =0),0,(($P69      /$E69      )*100))</f>
        <v>71.953459889773413</v>
      </c>
      <c r="U71" s="59">
        <f>IF($E69   =0,0,($Q69   /$E69 )*100)</f>
        <v>44.307256582976116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21001000</v>
      </c>
      <c r="C72" s="104">
        <f>SUM(C69:C70)</f>
        <v>-1405000</v>
      </c>
      <c r="D72" s="104"/>
      <c r="E72" s="104">
        <f>$B72      +$C72      +$D72</f>
        <v>19596000</v>
      </c>
      <c r="F72" s="105">
        <f t="shared" ref="F72:O72" si="45">SUM(F69:F70)</f>
        <v>19596000</v>
      </c>
      <c r="G72" s="106">
        <f t="shared" si="45"/>
        <v>19596000</v>
      </c>
      <c r="H72" s="105">
        <f t="shared" si="45"/>
        <v>568000</v>
      </c>
      <c r="I72" s="106">
        <f t="shared" si="45"/>
        <v>0</v>
      </c>
      <c r="J72" s="105">
        <f t="shared" si="45"/>
        <v>9423000</v>
      </c>
      <c r="K72" s="106">
        <f t="shared" si="45"/>
        <v>6343411</v>
      </c>
      <c r="L72" s="105">
        <f t="shared" si="45"/>
        <v>4109000</v>
      </c>
      <c r="M72" s="106">
        <f t="shared" si="45"/>
        <v>2339039</v>
      </c>
      <c r="N72" s="105">
        <f t="shared" si="45"/>
        <v>0</v>
      </c>
      <c r="O72" s="106">
        <f t="shared" si="45"/>
        <v>0</v>
      </c>
      <c r="P72" s="105">
        <f>$H72      +$J72      +$L72      +$N72</f>
        <v>14100000</v>
      </c>
      <c r="Q72" s="106">
        <f>$I72      +$K72      +$M72      +$O72</f>
        <v>8682450</v>
      </c>
      <c r="R72" s="61">
        <f>IF(($J72      =0),0,((($L72      -$J72      )/$J72      )*100))</f>
        <v>-56.393929746365281</v>
      </c>
      <c r="S72" s="62">
        <f>IF(($K72      =0),0,((($M72      -$K72      )/$K72      )*100))</f>
        <v>-63.126478798236477</v>
      </c>
      <c r="T72" s="61">
        <f>IF(($E69      =0),0,(($P69      /$E69      )*100))</f>
        <v>71.953459889773413</v>
      </c>
      <c r="U72" s="65">
        <f>IF($E69   =0,0,($Q69   /$E69 )*100)</f>
        <v>44.307256582976116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59554000</v>
      </c>
      <c r="C73" s="104">
        <f>SUM(C9:C14,C17:C23,C26:C29,C32,C35:C39,C42:C52,C55:C58,C61:C65,C69:C70)</f>
        <v>15587000</v>
      </c>
      <c r="D73" s="104"/>
      <c r="E73" s="104">
        <f>$B73      +$C73      +$D73</f>
        <v>75141000</v>
      </c>
      <c r="F73" s="105">
        <f t="shared" ref="F73:O73" si="46">SUM(F9:F14,F17:F23,F26:F29,F32,F35:F39,F42:F52,F55:F58,F61:F65,F69:F70)</f>
        <v>75141000</v>
      </c>
      <c r="G73" s="106">
        <f t="shared" si="46"/>
        <v>74643000</v>
      </c>
      <c r="H73" s="105">
        <f t="shared" si="46"/>
        <v>6531000</v>
      </c>
      <c r="I73" s="106">
        <f t="shared" si="46"/>
        <v>5383047</v>
      </c>
      <c r="J73" s="105">
        <f t="shared" si="46"/>
        <v>25500000</v>
      </c>
      <c r="K73" s="106">
        <f t="shared" si="46"/>
        <v>16321943</v>
      </c>
      <c r="L73" s="105">
        <f t="shared" si="46"/>
        <v>9971000</v>
      </c>
      <c r="M73" s="106">
        <f t="shared" si="46"/>
        <v>10234921</v>
      </c>
      <c r="N73" s="105">
        <f t="shared" si="46"/>
        <v>0</v>
      </c>
      <c r="O73" s="106">
        <f t="shared" si="46"/>
        <v>0</v>
      </c>
      <c r="P73" s="105">
        <f>$H73      +$J73      +$L73      +$N73</f>
        <v>42002000</v>
      </c>
      <c r="Q73" s="106">
        <f>$I73      +$K73      +$M73      +$O73</f>
        <v>31939911</v>
      </c>
      <c r="R73" s="61">
        <f>IF(($J73      =0),0,((($L73      -$J73      )/$J73      )*100))</f>
        <v>-60.898039215686275</v>
      </c>
      <c r="S73" s="62">
        <f>IF(($K73      =0),0,((($M73      -$K73      )/$K73      )*100))</f>
        <v>-37.293488894061205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56.270514314805141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42.790229492383745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7vwrCQrMLGMSCtXhbD0Tfhwelwiz+4n1V3uS6Z3d/JOoWkxaqf6b5epaOe3oJ4MujuCspEosdlvAN/MG9wseQ==" saltValue="6EhiLyp3GlDzm0/gkznFd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74000</v>
      </c>
      <c r="I10" s="94"/>
      <c r="J10" s="93">
        <v>955000</v>
      </c>
      <c r="K10" s="94"/>
      <c r="L10" s="93">
        <v>470000</v>
      </c>
      <c r="M10" s="94"/>
      <c r="N10" s="93"/>
      <c r="O10" s="94"/>
      <c r="P10" s="93">
        <f t="shared" ref="P10:P15" si="1">$H10      +$J10      +$L10      +$N10</f>
        <v>1499000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-50.785340314136128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84.68926553672317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74000</v>
      </c>
      <c r="I15" s="97">
        <f t="shared" si="7"/>
        <v>0</v>
      </c>
      <c r="J15" s="96">
        <f t="shared" si="7"/>
        <v>955000</v>
      </c>
      <c r="K15" s="97">
        <f t="shared" si="7"/>
        <v>0</v>
      </c>
      <c r="L15" s="96">
        <f t="shared" si="7"/>
        <v>470000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1499000</v>
      </c>
      <c r="Q15" s="97">
        <f t="shared" si="2"/>
        <v>0</v>
      </c>
      <c r="R15" s="52">
        <f t="shared" si="3"/>
        <v>-50.785340314136128</v>
      </c>
      <c r="S15" s="53">
        <f t="shared" si="4"/>
        <v>0</v>
      </c>
      <c r="T15" s="52">
        <f>IF((SUM($E9:$E13))=0,0,(P15/(SUM($E9:$E13))*100))</f>
        <v>84.68926553672317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1150000</v>
      </c>
      <c r="C20" s="92"/>
      <c r="D20" s="92"/>
      <c r="E20" s="92">
        <f t="shared" si="8"/>
        <v>1150000</v>
      </c>
      <c r="F20" s="93">
        <v>1150000</v>
      </c>
      <c r="G20" s="94">
        <v>1150000</v>
      </c>
      <c r="H20" s="93">
        <v>746000</v>
      </c>
      <c r="I20" s="94"/>
      <c r="J20" s="93"/>
      <c r="K20" s="94"/>
      <c r="L20" s="93"/>
      <c r="M20" s="94"/>
      <c r="N20" s="93"/>
      <c r="O20" s="94"/>
      <c r="P20" s="93">
        <f t="shared" si="9"/>
        <v>746000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64.869565217391298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1150000</v>
      </c>
      <c r="C24" s="95">
        <f>SUM(C17:C23)</f>
        <v>0</v>
      </c>
      <c r="D24" s="95"/>
      <c r="E24" s="95">
        <f t="shared" si="8"/>
        <v>1150000</v>
      </c>
      <c r="F24" s="96">
        <f t="shared" ref="F24:O24" si="15">SUM(F17:F23)</f>
        <v>1150000</v>
      </c>
      <c r="G24" s="97">
        <f t="shared" si="15"/>
        <v>1150000</v>
      </c>
      <c r="H24" s="96">
        <f t="shared" si="15"/>
        <v>746000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746000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64.869565217391298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5166000</v>
      </c>
      <c r="C32" s="92"/>
      <c r="D32" s="92"/>
      <c r="E32" s="92">
        <f>$B32      +$C32      +$D32</f>
        <v>5166000</v>
      </c>
      <c r="F32" s="93">
        <v>5166000</v>
      </c>
      <c r="G32" s="94">
        <v>5166000</v>
      </c>
      <c r="H32" s="93">
        <v>1887000</v>
      </c>
      <c r="I32" s="94"/>
      <c r="J32" s="93">
        <v>1729000</v>
      </c>
      <c r="K32" s="94"/>
      <c r="L32" s="93">
        <v>1396000</v>
      </c>
      <c r="M32" s="94"/>
      <c r="N32" s="93"/>
      <c r="O32" s="94"/>
      <c r="P32" s="93">
        <f>$H32      +$J32      +$L32      +$N32</f>
        <v>5012000</v>
      </c>
      <c r="Q32" s="94">
        <f>$I32      +$K32      +$M32      +$O32</f>
        <v>0</v>
      </c>
      <c r="R32" s="48">
        <f>IF(($J32      =0),0,((($L32      -$J32      )/$J32      )*100))</f>
        <v>-19.259687680740313</v>
      </c>
      <c r="S32" s="49">
        <f>IF(($K32      =0),0,((($M32      -$K32      )/$K32      )*100))</f>
        <v>0</v>
      </c>
      <c r="T32" s="48">
        <f>IF(($E32      =0),0,(($P32      /$E32      )*100))</f>
        <v>97.018970189701889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5166000</v>
      </c>
      <c r="C33" s="95">
        <f>C32</f>
        <v>0</v>
      </c>
      <c r="D33" s="95"/>
      <c r="E33" s="95">
        <f>$B33      +$C33      +$D33</f>
        <v>5166000</v>
      </c>
      <c r="F33" s="96">
        <f t="shared" ref="F33:O33" si="17">F32</f>
        <v>5166000</v>
      </c>
      <c r="G33" s="97">
        <f t="shared" si="17"/>
        <v>5166000</v>
      </c>
      <c r="H33" s="96">
        <f t="shared" si="17"/>
        <v>1887000</v>
      </c>
      <c r="I33" s="97">
        <f t="shared" si="17"/>
        <v>0</v>
      </c>
      <c r="J33" s="96">
        <f t="shared" si="17"/>
        <v>1729000</v>
      </c>
      <c r="K33" s="97">
        <f t="shared" si="17"/>
        <v>0</v>
      </c>
      <c r="L33" s="96">
        <f t="shared" si="17"/>
        <v>1396000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5012000</v>
      </c>
      <c r="Q33" s="97">
        <f>$I33      +$K33      +$M33      +$O33</f>
        <v>0</v>
      </c>
      <c r="R33" s="52">
        <f>IF(($J33      =0),0,((($L33      -$J33      )/$J33      )*100))</f>
        <v>-19.259687680740313</v>
      </c>
      <c r="S33" s="53">
        <f>IF(($K33      =0),0,((($M33      -$K33      )/$K33      )*100))</f>
        <v>0</v>
      </c>
      <c r="T33" s="52">
        <f>IF($E33   =0,0,($P33   /$E33   )*100)</f>
        <v>97.018970189701889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25200000</v>
      </c>
      <c r="C35" s="92"/>
      <c r="D35" s="92"/>
      <c r="E35" s="92">
        <f t="shared" ref="E35:E40" si="18">$B35      +$C35      +$D35</f>
        <v>25200000</v>
      </c>
      <c r="F35" s="93">
        <v>25200000</v>
      </c>
      <c r="G35" s="94">
        <v>25200000</v>
      </c>
      <c r="H35" s="93">
        <v>8017000</v>
      </c>
      <c r="I35" s="94"/>
      <c r="J35" s="93">
        <v>3046000</v>
      </c>
      <c r="K35" s="94"/>
      <c r="L35" s="93">
        <v>9981000</v>
      </c>
      <c r="M35" s="94"/>
      <c r="N35" s="93"/>
      <c r="O35" s="94"/>
      <c r="P35" s="93">
        <f t="shared" ref="P35:P40" si="19">$H35      +$J35      +$L35      +$N35</f>
        <v>21044000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227.67564018384766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83.507936507936506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77971000</v>
      </c>
      <c r="C36" s="92">
        <v>-3325000</v>
      </c>
      <c r="D36" s="92"/>
      <c r="E36" s="92">
        <f t="shared" si="18"/>
        <v>74646000</v>
      </c>
      <c r="F36" s="93">
        <v>74646000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>
        <v>3141000</v>
      </c>
      <c r="K38" s="94"/>
      <c r="L38" s="93"/>
      <c r="M38" s="94"/>
      <c r="N38" s="93"/>
      <c r="O38" s="94"/>
      <c r="P38" s="93">
        <f t="shared" si="19"/>
        <v>3141000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62.82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108171000</v>
      </c>
      <c r="C40" s="95">
        <f>SUM(C35:C39)</f>
        <v>-3325000</v>
      </c>
      <c r="D40" s="95"/>
      <c r="E40" s="95">
        <f t="shared" si="18"/>
        <v>104846000</v>
      </c>
      <c r="F40" s="96">
        <f t="shared" ref="F40:O40" si="25">SUM(F35:F39)</f>
        <v>104846000</v>
      </c>
      <c r="G40" s="97">
        <f t="shared" si="25"/>
        <v>30200000</v>
      </c>
      <c r="H40" s="96">
        <f t="shared" si="25"/>
        <v>8017000</v>
      </c>
      <c r="I40" s="97">
        <f t="shared" si="25"/>
        <v>0</v>
      </c>
      <c r="J40" s="96">
        <f t="shared" si="25"/>
        <v>6187000</v>
      </c>
      <c r="K40" s="97">
        <f t="shared" si="25"/>
        <v>0</v>
      </c>
      <c r="L40" s="96">
        <f t="shared" si="25"/>
        <v>9981000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24185000</v>
      </c>
      <c r="Q40" s="97">
        <f t="shared" si="20"/>
        <v>0</v>
      </c>
      <c r="R40" s="52">
        <f t="shared" si="21"/>
        <v>61.32212704056893</v>
      </c>
      <c r="S40" s="53">
        <f t="shared" si="22"/>
        <v>0</v>
      </c>
      <c r="T40" s="52">
        <f>IF((+$E35+$E38) =0,0,(P40   /(+$E35+$E38) )*100)</f>
        <v>80.08278145695364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500000000</v>
      </c>
      <c r="C44" s="92">
        <v>-56000000</v>
      </c>
      <c r="D44" s="92"/>
      <c r="E44" s="92">
        <f t="shared" si="26"/>
        <v>444000000</v>
      </c>
      <c r="F44" s="93">
        <v>444000000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88000000</v>
      </c>
      <c r="C51" s="92"/>
      <c r="D51" s="92"/>
      <c r="E51" s="92">
        <f t="shared" si="26"/>
        <v>88000000</v>
      </c>
      <c r="F51" s="93">
        <v>88000000</v>
      </c>
      <c r="G51" s="94">
        <v>88000000</v>
      </c>
      <c r="H51" s="93">
        <v>7121000</v>
      </c>
      <c r="I51" s="94"/>
      <c r="J51" s="93">
        <v>31232000</v>
      </c>
      <c r="K51" s="94"/>
      <c r="L51" s="93">
        <v>20908000</v>
      </c>
      <c r="M51" s="94"/>
      <c r="N51" s="93"/>
      <c r="O51" s="94"/>
      <c r="P51" s="93">
        <f t="shared" si="27"/>
        <v>59261000</v>
      </c>
      <c r="Q51" s="94">
        <f t="shared" si="28"/>
        <v>0</v>
      </c>
      <c r="R51" s="48">
        <f t="shared" si="29"/>
        <v>-33.055840163934427</v>
      </c>
      <c r="S51" s="49">
        <f t="shared" si="30"/>
        <v>0</v>
      </c>
      <c r="T51" s="48">
        <f t="shared" si="31"/>
        <v>67.342045454545456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588000000</v>
      </c>
      <c r="C53" s="95">
        <f>SUM(C42:C52)</f>
        <v>-56000000</v>
      </c>
      <c r="D53" s="95"/>
      <c r="E53" s="95">
        <f t="shared" si="26"/>
        <v>532000000</v>
      </c>
      <c r="F53" s="96">
        <f t="shared" ref="F53:O53" si="33">SUM(F42:F52)</f>
        <v>532000000</v>
      </c>
      <c r="G53" s="97">
        <f t="shared" si="33"/>
        <v>88000000</v>
      </c>
      <c r="H53" s="96">
        <f t="shared" si="33"/>
        <v>7121000</v>
      </c>
      <c r="I53" s="97">
        <f t="shared" si="33"/>
        <v>0</v>
      </c>
      <c r="J53" s="96">
        <f t="shared" si="33"/>
        <v>31232000</v>
      </c>
      <c r="K53" s="97">
        <f t="shared" si="33"/>
        <v>0</v>
      </c>
      <c r="L53" s="96">
        <f t="shared" si="33"/>
        <v>20908000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59261000</v>
      </c>
      <c r="Q53" s="97">
        <f t="shared" si="28"/>
        <v>0</v>
      </c>
      <c r="R53" s="52">
        <f t="shared" si="29"/>
        <v>-33.055840163934427</v>
      </c>
      <c r="S53" s="53">
        <f t="shared" si="30"/>
        <v>0</v>
      </c>
      <c r="T53" s="52">
        <f>IF((+$E43+$E45+$E47+$E48+$E51) =0,0,(P53   /(+$E43+$E45+$E47+$E48+$E51) )*100)</f>
        <v>67.342045454545456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704257000</v>
      </c>
      <c r="C67" s="104">
        <f>SUM(C9:C14,C17:C23,C26:C29,C32,C35:C39,C42:C52,C55:C58,C61:C65)</f>
        <v>-59325000</v>
      </c>
      <c r="D67" s="104"/>
      <c r="E67" s="104">
        <f t="shared" si="35"/>
        <v>644932000</v>
      </c>
      <c r="F67" s="105">
        <f t="shared" ref="F67:O67" si="43">SUM(F9:F14,F17:F23,F26:F29,F32,F35:F39,F42:F52,F55:F58,F61:F65)</f>
        <v>644932000</v>
      </c>
      <c r="G67" s="106">
        <f t="shared" si="43"/>
        <v>126286000</v>
      </c>
      <c r="H67" s="105">
        <f t="shared" si="43"/>
        <v>17845000</v>
      </c>
      <c r="I67" s="106">
        <f t="shared" si="43"/>
        <v>0</v>
      </c>
      <c r="J67" s="105">
        <f t="shared" si="43"/>
        <v>40103000</v>
      </c>
      <c r="K67" s="106">
        <f t="shared" si="43"/>
        <v>0</v>
      </c>
      <c r="L67" s="105">
        <f t="shared" si="43"/>
        <v>32755000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90703000</v>
      </c>
      <c r="Q67" s="106">
        <f t="shared" si="37"/>
        <v>0</v>
      </c>
      <c r="R67" s="61">
        <f t="shared" si="38"/>
        <v>-18.322818741740019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71.823480037375475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148185000</v>
      </c>
      <c r="C69" s="92">
        <v>4989000</v>
      </c>
      <c r="D69" s="92"/>
      <c r="E69" s="92">
        <f>$B69      +$C69      +$D69</f>
        <v>153174000</v>
      </c>
      <c r="F69" s="93">
        <v>153174000</v>
      </c>
      <c r="G69" s="94">
        <v>153174000</v>
      </c>
      <c r="H69" s="93">
        <v>55709000</v>
      </c>
      <c r="I69" s="94"/>
      <c r="J69" s="93">
        <v>49507000</v>
      </c>
      <c r="K69" s="94"/>
      <c r="L69" s="93">
        <v>20123000</v>
      </c>
      <c r="M69" s="94"/>
      <c r="N69" s="93"/>
      <c r="O69" s="94"/>
      <c r="P69" s="93">
        <f>$H69      +$J69      +$L69      +$N69</f>
        <v>125339000</v>
      </c>
      <c r="Q69" s="94">
        <f>$I69      +$K69      +$M69      +$O69</f>
        <v>0</v>
      </c>
      <c r="R69" s="48">
        <f>IF(($J69      =0),0,((($L69      -$J69      )/$J69      )*100))</f>
        <v>-59.353222776577056</v>
      </c>
      <c r="S69" s="49">
        <f>IF(($K69      =0),0,((($M69      -$K69      )/$K69      )*100))</f>
        <v>0</v>
      </c>
      <c r="T69" s="48">
        <f>IF(($E69      =0),0,(($P69      /$E69      )*100))</f>
        <v>81.827855902437747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148185000</v>
      </c>
      <c r="C71" s="101">
        <f>SUM(C69:C70)</f>
        <v>4989000</v>
      </c>
      <c r="D71" s="101"/>
      <c r="E71" s="101">
        <f>$B71      +$C71      +$D71</f>
        <v>153174000</v>
      </c>
      <c r="F71" s="102">
        <f t="shared" ref="F71:O71" si="44">SUM(F69:F70)</f>
        <v>153174000</v>
      </c>
      <c r="G71" s="103">
        <f t="shared" si="44"/>
        <v>153174000</v>
      </c>
      <c r="H71" s="102">
        <f t="shared" si="44"/>
        <v>55709000</v>
      </c>
      <c r="I71" s="103">
        <f t="shared" si="44"/>
        <v>0</v>
      </c>
      <c r="J71" s="102">
        <f t="shared" si="44"/>
        <v>49507000</v>
      </c>
      <c r="K71" s="103">
        <f t="shared" si="44"/>
        <v>0</v>
      </c>
      <c r="L71" s="102">
        <f t="shared" si="44"/>
        <v>20123000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125339000</v>
      </c>
      <c r="Q71" s="103">
        <f>$I71      +$K71      +$M71      +$O71</f>
        <v>0</v>
      </c>
      <c r="R71" s="57">
        <f>IF(($J71      =0),0,((($L71      -$J71      )/$J71      )*100))</f>
        <v>-59.353222776577056</v>
      </c>
      <c r="S71" s="58">
        <f>IF(($K71      =0),0,((($M71      -$K71      )/$K71      )*100))</f>
        <v>0</v>
      </c>
      <c r="T71" s="57">
        <f>IF(($E69      =0),0,(($P69      /$E69      )*100))</f>
        <v>81.827855902437747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148185000</v>
      </c>
      <c r="C72" s="104">
        <f>SUM(C69:C70)</f>
        <v>4989000</v>
      </c>
      <c r="D72" s="104"/>
      <c r="E72" s="104">
        <f>$B72      +$C72      +$D72</f>
        <v>153174000</v>
      </c>
      <c r="F72" s="105">
        <f t="shared" ref="F72:O72" si="45">SUM(F69:F70)</f>
        <v>153174000</v>
      </c>
      <c r="G72" s="106">
        <f t="shared" si="45"/>
        <v>153174000</v>
      </c>
      <c r="H72" s="105">
        <f t="shared" si="45"/>
        <v>55709000</v>
      </c>
      <c r="I72" s="106">
        <f t="shared" si="45"/>
        <v>0</v>
      </c>
      <c r="J72" s="105">
        <f t="shared" si="45"/>
        <v>49507000</v>
      </c>
      <c r="K72" s="106">
        <f t="shared" si="45"/>
        <v>0</v>
      </c>
      <c r="L72" s="105">
        <f t="shared" si="45"/>
        <v>20123000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125339000</v>
      </c>
      <c r="Q72" s="106">
        <f>$I72      +$K72      +$M72      +$O72</f>
        <v>0</v>
      </c>
      <c r="R72" s="61">
        <f>IF(($J72      =0),0,((($L72      -$J72      )/$J72      )*100))</f>
        <v>-59.353222776577056</v>
      </c>
      <c r="S72" s="62">
        <f>IF(($K72      =0),0,((($M72      -$K72      )/$K72      )*100))</f>
        <v>0</v>
      </c>
      <c r="T72" s="61">
        <f>IF(($E69      =0),0,(($P69      /$E69      )*100))</f>
        <v>81.827855902437747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852442000</v>
      </c>
      <c r="C73" s="104">
        <f>SUM(C9:C14,C17:C23,C26:C29,C32,C35:C39,C42:C52,C55:C58,C61:C65,C69:C70)</f>
        <v>-54336000</v>
      </c>
      <c r="D73" s="104"/>
      <c r="E73" s="104">
        <f>$B73      +$C73      +$D73</f>
        <v>798106000</v>
      </c>
      <c r="F73" s="105">
        <f t="shared" ref="F73:O73" si="46">SUM(F9:F14,F17:F23,F26:F29,F32,F35:F39,F42:F52,F55:F58,F61:F65,F69:F70)</f>
        <v>798106000</v>
      </c>
      <c r="G73" s="106">
        <f t="shared" si="46"/>
        <v>279460000</v>
      </c>
      <c r="H73" s="105">
        <f t="shared" si="46"/>
        <v>73554000</v>
      </c>
      <c r="I73" s="106">
        <f t="shared" si="46"/>
        <v>0</v>
      </c>
      <c r="J73" s="105">
        <f t="shared" si="46"/>
        <v>89610000</v>
      </c>
      <c r="K73" s="106">
        <f t="shared" si="46"/>
        <v>0</v>
      </c>
      <c r="L73" s="105">
        <f t="shared" si="46"/>
        <v>52878000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216042000</v>
      </c>
      <c r="Q73" s="106">
        <f>$I73      +$K73      +$M73      +$O73</f>
        <v>0</v>
      </c>
      <c r="R73" s="61">
        <f>IF(($J73      =0),0,((($L73      -$J73      )/$J73      )*100))</f>
        <v>-40.990960830264477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77.30694911615258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QijHPC3w/6zEWWwfmF7TfRucMepXkNi5qKduzj4Qx52GaPC/WGUIQ1542mK3oeRYwUvUArGbtGdZWmWWgekVw==" saltValue="n3U/JGsxfYiApdXelSf2X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91000</v>
      </c>
      <c r="I10" s="94"/>
      <c r="J10" s="93">
        <v>1038000</v>
      </c>
      <c r="K10" s="94"/>
      <c r="L10" s="93">
        <v>120000</v>
      </c>
      <c r="M10" s="94"/>
      <c r="N10" s="93"/>
      <c r="O10" s="94"/>
      <c r="P10" s="93">
        <f t="shared" ref="P10:P15" si="1">$H10      +$J10      +$L10      +$N10</f>
        <v>1249000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-88.439306358381501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50.979591836734691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91000</v>
      </c>
      <c r="I15" s="97">
        <f t="shared" si="7"/>
        <v>0</v>
      </c>
      <c r="J15" s="96">
        <f t="shared" si="7"/>
        <v>1038000</v>
      </c>
      <c r="K15" s="97">
        <f t="shared" si="7"/>
        <v>0</v>
      </c>
      <c r="L15" s="96">
        <f t="shared" si="7"/>
        <v>120000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1249000</v>
      </c>
      <c r="Q15" s="97">
        <f t="shared" si="2"/>
        <v>0</v>
      </c>
      <c r="R15" s="52">
        <f t="shared" si="3"/>
        <v>-88.439306358381501</v>
      </c>
      <c r="S15" s="53">
        <f t="shared" si="4"/>
        <v>0</v>
      </c>
      <c r="T15" s="52">
        <f>IF((SUM($E9:$E13))=0,0,(P15/(SUM($E9:$E13))*100))</f>
        <v>50.979591836734691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100000</v>
      </c>
      <c r="C20" s="92"/>
      <c r="D20" s="92"/>
      <c r="E20" s="92">
        <f t="shared" si="8"/>
        <v>100000</v>
      </c>
      <c r="F20" s="93">
        <v>100000</v>
      </c>
      <c r="G20" s="94">
        <v>100000</v>
      </c>
      <c r="H20" s="93">
        <v>32000</v>
      </c>
      <c r="I20" s="94"/>
      <c r="J20" s="93">
        <v>67000</v>
      </c>
      <c r="K20" s="94"/>
      <c r="L20" s="93"/>
      <c r="M20" s="94"/>
      <c r="N20" s="93"/>
      <c r="O20" s="94"/>
      <c r="P20" s="93">
        <f t="shared" si="9"/>
        <v>99000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99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100000</v>
      </c>
      <c r="C24" s="95">
        <f>SUM(C17:C23)</f>
        <v>0</v>
      </c>
      <c r="D24" s="95"/>
      <c r="E24" s="95">
        <f t="shared" si="8"/>
        <v>100000</v>
      </c>
      <c r="F24" s="96">
        <f t="shared" ref="F24:O24" si="15">SUM(F17:F23)</f>
        <v>100000</v>
      </c>
      <c r="G24" s="97">
        <f t="shared" si="15"/>
        <v>100000</v>
      </c>
      <c r="H24" s="96">
        <f t="shared" si="15"/>
        <v>32000</v>
      </c>
      <c r="I24" s="97">
        <f t="shared" si="15"/>
        <v>0</v>
      </c>
      <c r="J24" s="96">
        <f t="shared" si="15"/>
        <v>67000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99000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99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4399000</v>
      </c>
      <c r="C32" s="92">
        <v>-575000</v>
      </c>
      <c r="D32" s="92"/>
      <c r="E32" s="92">
        <f>$B32      +$C32      +$D32</f>
        <v>3824000</v>
      </c>
      <c r="F32" s="93">
        <v>3824000</v>
      </c>
      <c r="G32" s="94">
        <v>3824000</v>
      </c>
      <c r="H32" s="93">
        <v>339000</v>
      </c>
      <c r="I32" s="94"/>
      <c r="J32" s="93">
        <v>1092000</v>
      </c>
      <c r="K32" s="94"/>
      <c r="L32" s="93">
        <v>998000</v>
      </c>
      <c r="M32" s="94"/>
      <c r="N32" s="93"/>
      <c r="O32" s="94"/>
      <c r="P32" s="93">
        <f>$H32      +$J32      +$L32      +$N32</f>
        <v>2429000</v>
      </c>
      <c r="Q32" s="94">
        <f>$I32      +$K32      +$M32      +$O32</f>
        <v>0</v>
      </c>
      <c r="R32" s="48">
        <f>IF(($J32      =0),0,((($L32      -$J32      )/$J32      )*100))</f>
        <v>-8.6080586080586077</v>
      </c>
      <c r="S32" s="49">
        <f>IF(($K32      =0),0,((($M32      -$K32      )/$K32      )*100))</f>
        <v>0</v>
      </c>
      <c r="T32" s="48">
        <f>IF(($E32      =0),0,(($P32      /$E32      )*100))</f>
        <v>63.519874476987447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4399000</v>
      </c>
      <c r="C33" s="95">
        <f>C32</f>
        <v>-575000</v>
      </c>
      <c r="D33" s="95"/>
      <c r="E33" s="95">
        <f>$B33      +$C33      +$D33</f>
        <v>3824000</v>
      </c>
      <c r="F33" s="96">
        <f t="shared" ref="F33:O33" si="17">F32</f>
        <v>3824000</v>
      </c>
      <c r="G33" s="97">
        <f t="shared" si="17"/>
        <v>3824000</v>
      </c>
      <c r="H33" s="96">
        <f t="shared" si="17"/>
        <v>339000</v>
      </c>
      <c r="I33" s="97">
        <f t="shared" si="17"/>
        <v>0</v>
      </c>
      <c r="J33" s="96">
        <f t="shared" si="17"/>
        <v>1092000</v>
      </c>
      <c r="K33" s="97">
        <f t="shared" si="17"/>
        <v>0</v>
      </c>
      <c r="L33" s="96">
        <f t="shared" si="17"/>
        <v>998000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2429000</v>
      </c>
      <c r="Q33" s="97">
        <f>$I33      +$K33      +$M33      +$O33</f>
        <v>0</v>
      </c>
      <c r="R33" s="52">
        <f>IF(($J33      =0),0,((($L33      -$J33      )/$J33      )*100))</f>
        <v>-8.6080586080586077</v>
      </c>
      <c r="S33" s="53">
        <f>IF(($K33      =0),0,((($M33      -$K33      )/$K33      )*100))</f>
        <v>0</v>
      </c>
      <c r="T33" s="52">
        <f>IF($E33   =0,0,($P33   /$E33   )*100)</f>
        <v>63.519874476987447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6880000</v>
      </c>
      <c r="C35" s="92"/>
      <c r="D35" s="92"/>
      <c r="E35" s="92">
        <f t="shared" ref="E35:E40" si="18">$B35      +$C35      +$D35</f>
        <v>6880000</v>
      </c>
      <c r="F35" s="93">
        <v>6880000</v>
      </c>
      <c r="G35" s="94">
        <v>6880000</v>
      </c>
      <c r="H35" s="93"/>
      <c r="I35" s="94"/>
      <c r="J35" s="93"/>
      <c r="K35" s="94"/>
      <c r="L35" s="93">
        <v>2507000</v>
      </c>
      <c r="M35" s="94"/>
      <c r="N35" s="93"/>
      <c r="O35" s="94"/>
      <c r="P35" s="93">
        <f t="shared" ref="P35:P40" si="19">$H35      +$J35      +$L35      +$N35</f>
        <v>2507000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36.438953488372093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11204000</v>
      </c>
      <c r="C36" s="92">
        <v>10133000</v>
      </c>
      <c r="D36" s="92"/>
      <c r="E36" s="92">
        <f t="shared" si="18"/>
        <v>21337000</v>
      </c>
      <c r="F36" s="93">
        <v>21337000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18084000</v>
      </c>
      <c r="C40" s="95">
        <f>SUM(C35:C39)</f>
        <v>10133000</v>
      </c>
      <c r="D40" s="95"/>
      <c r="E40" s="95">
        <f t="shared" si="18"/>
        <v>28217000</v>
      </c>
      <c r="F40" s="96">
        <f t="shared" ref="F40:O40" si="25">SUM(F35:F39)</f>
        <v>28217000</v>
      </c>
      <c r="G40" s="97">
        <f t="shared" si="25"/>
        <v>6880000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2507000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2507000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36.438953488372093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30033000</v>
      </c>
      <c r="C67" s="104">
        <f>SUM(C9:C14,C17:C23,C26:C29,C32,C35:C39,C42:C52,C55:C58,C61:C65)</f>
        <v>9558000</v>
      </c>
      <c r="D67" s="104"/>
      <c r="E67" s="104">
        <f t="shared" si="35"/>
        <v>39591000</v>
      </c>
      <c r="F67" s="105">
        <f t="shared" ref="F67:O67" si="43">SUM(F9:F14,F17:F23,F26:F29,F32,F35:F39,F42:F52,F55:F58,F61:F65)</f>
        <v>39591000</v>
      </c>
      <c r="G67" s="106">
        <f t="shared" si="43"/>
        <v>13254000</v>
      </c>
      <c r="H67" s="105">
        <f t="shared" si="43"/>
        <v>462000</v>
      </c>
      <c r="I67" s="106">
        <f t="shared" si="43"/>
        <v>0</v>
      </c>
      <c r="J67" s="105">
        <f t="shared" si="43"/>
        <v>2197000</v>
      </c>
      <c r="K67" s="106">
        <f t="shared" si="43"/>
        <v>0</v>
      </c>
      <c r="L67" s="105">
        <f t="shared" si="43"/>
        <v>3625000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6284000</v>
      </c>
      <c r="Q67" s="106">
        <f t="shared" si="37"/>
        <v>0</v>
      </c>
      <c r="R67" s="61">
        <f t="shared" si="38"/>
        <v>64.997724169321799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47.412102006941304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150219000</v>
      </c>
      <c r="C69" s="92">
        <v>-10047000</v>
      </c>
      <c r="D69" s="92"/>
      <c r="E69" s="92">
        <f>$B69      +$C69      +$D69</f>
        <v>140172000</v>
      </c>
      <c r="F69" s="93">
        <v>140172000</v>
      </c>
      <c r="G69" s="94">
        <v>140172000</v>
      </c>
      <c r="H69" s="93">
        <v>18147000</v>
      </c>
      <c r="I69" s="94"/>
      <c r="J69" s="93">
        <v>58824000</v>
      </c>
      <c r="K69" s="94"/>
      <c r="L69" s="93">
        <v>33662000</v>
      </c>
      <c r="M69" s="94"/>
      <c r="N69" s="93"/>
      <c r="O69" s="94"/>
      <c r="P69" s="93">
        <f>$H69      +$J69      +$L69      +$N69</f>
        <v>110633000</v>
      </c>
      <c r="Q69" s="94">
        <f>$I69      +$K69      +$M69      +$O69</f>
        <v>0</v>
      </c>
      <c r="R69" s="48">
        <f>IF(($J69      =0),0,((($L69      -$J69      )/$J69      )*100))</f>
        <v>-42.775057799537599</v>
      </c>
      <c r="S69" s="49">
        <f>IF(($K69      =0),0,((($M69      -$K69      )/$K69      )*100))</f>
        <v>0</v>
      </c>
      <c r="T69" s="48">
        <f>IF(($E69      =0),0,(($P69      /$E69      )*100))</f>
        <v>78.926604457380932</v>
      </c>
      <c r="U69" s="50">
        <f>IF(($E69      =0),0,(($Q69      /$E69      )*100))</f>
        <v>0</v>
      </c>
      <c r="V69" s="93">
        <v>6130000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150219000</v>
      </c>
      <c r="C71" s="101">
        <f>SUM(C69:C70)</f>
        <v>-10047000</v>
      </c>
      <c r="D71" s="101"/>
      <c r="E71" s="101">
        <f>$B71      +$C71      +$D71</f>
        <v>140172000</v>
      </c>
      <c r="F71" s="102">
        <f t="shared" ref="F71:O71" si="44">SUM(F69:F70)</f>
        <v>140172000</v>
      </c>
      <c r="G71" s="103">
        <f t="shared" si="44"/>
        <v>140172000</v>
      </c>
      <c r="H71" s="102">
        <f t="shared" si="44"/>
        <v>18147000</v>
      </c>
      <c r="I71" s="103">
        <f t="shared" si="44"/>
        <v>0</v>
      </c>
      <c r="J71" s="102">
        <f t="shared" si="44"/>
        <v>58824000</v>
      </c>
      <c r="K71" s="103">
        <f t="shared" si="44"/>
        <v>0</v>
      </c>
      <c r="L71" s="102">
        <f t="shared" si="44"/>
        <v>33662000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110633000</v>
      </c>
      <c r="Q71" s="103">
        <f>$I71      +$K71      +$M71      +$O71</f>
        <v>0</v>
      </c>
      <c r="R71" s="57">
        <f>IF(($J71      =0),0,((($L71      -$J71      )/$J71      )*100))</f>
        <v>-42.775057799537599</v>
      </c>
      <c r="S71" s="58">
        <f>IF(($K71      =0),0,((($M71      -$K71      )/$K71      )*100))</f>
        <v>0</v>
      </c>
      <c r="T71" s="57">
        <f>IF(($E69      =0),0,(($P69      /$E69      )*100))</f>
        <v>78.926604457380932</v>
      </c>
      <c r="U71" s="59">
        <f>IF($E69   =0,0,($Q69   /$E69 )*100)</f>
        <v>0</v>
      </c>
      <c r="V71" s="102">
        <f>SUM(V69:V70)</f>
        <v>6130000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150219000</v>
      </c>
      <c r="C72" s="104">
        <f>SUM(C69:C70)</f>
        <v>-10047000</v>
      </c>
      <c r="D72" s="104"/>
      <c r="E72" s="104">
        <f>$B72      +$C72      +$D72</f>
        <v>140172000</v>
      </c>
      <c r="F72" s="105">
        <f t="shared" ref="F72:O72" si="45">SUM(F69:F70)</f>
        <v>140172000</v>
      </c>
      <c r="G72" s="106">
        <f t="shared" si="45"/>
        <v>140172000</v>
      </c>
      <c r="H72" s="105">
        <f t="shared" si="45"/>
        <v>18147000</v>
      </c>
      <c r="I72" s="106">
        <f t="shared" si="45"/>
        <v>0</v>
      </c>
      <c r="J72" s="105">
        <f t="shared" si="45"/>
        <v>58824000</v>
      </c>
      <c r="K72" s="106">
        <f t="shared" si="45"/>
        <v>0</v>
      </c>
      <c r="L72" s="105">
        <f t="shared" si="45"/>
        <v>33662000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110633000</v>
      </c>
      <c r="Q72" s="106">
        <f>$I72      +$K72      +$M72      +$O72</f>
        <v>0</v>
      </c>
      <c r="R72" s="61">
        <f>IF(($J72      =0),0,((($L72      -$J72      )/$J72      )*100))</f>
        <v>-42.775057799537599</v>
      </c>
      <c r="S72" s="62">
        <f>IF(($K72      =0),0,((($M72      -$K72      )/$K72      )*100))</f>
        <v>0</v>
      </c>
      <c r="T72" s="61">
        <f>IF(($E69      =0),0,(($P69      /$E69      )*100))</f>
        <v>78.926604457380932</v>
      </c>
      <c r="U72" s="65">
        <f>IF($E69   =0,0,($Q69   /$E69 )*100)</f>
        <v>0</v>
      </c>
      <c r="V72" s="105">
        <f>SUM(V69:V70)</f>
        <v>6130000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180252000</v>
      </c>
      <c r="C73" s="104">
        <f>SUM(C9:C14,C17:C23,C26:C29,C32,C35:C39,C42:C52,C55:C58,C61:C65,C69:C70)</f>
        <v>-489000</v>
      </c>
      <c r="D73" s="104"/>
      <c r="E73" s="104">
        <f>$B73      +$C73      +$D73</f>
        <v>179763000</v>
      </c>
      <c r="F73" s="105">
        <f t="shared" ref="F73:O73" si="46">SUM(F9:F14,F17:F23,F26:F29,F32,F35:F39,F42:F52,F55:F58,F61:F65,F69:F70)</f>
        <v>179763000</v>
      </c>
      <c r="G73" s="106">
        <f t="shared" si="46"/>
        <v>153426000</v>
      </c>
      <c r="H73" s="105">
        <f t="shared" si="46"/>
        <v>18609000</v>
      </c>
      <c r="I73" s="106">
        <f t="shared" si="46"/>
        <v>0</v>
      </c>
      <c r="J73" s="105">
        <f t="shared" si="46"/>
        <v>61021000</v>
      </c>
      <c r="K73" s="106">
        <f t="shared" si="46"/>
        <v>0</v>
      </c>
      <c r="L73" s="105">
        <f t="shared" si="46"/>
        <v>37287000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116917000</v>
      </c>
      <c r="Q73" s="106">
        <f>$I73      +$K73      +$M73      +$O73</f>
        <v>0</v>
      </c>
      <c r="R73" s="61">
        <f>IF(($J73      =0),0,((($L73      -$J73      )/$J73      )*100))</f>
        <v>-38.894806705888136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76.204163570711614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6130000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H1zsnGynRKpb/7dJcQuBcgCUXE6HKJnmsujLErMbY6eroDnLJ1ZsgDxpnOQiNhE4MRtIB8zeuOtK1k3cSWsjQ==" saltValue="RLR850r8Jle/EsIOhVJa/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577000</v>
      </c>
      <c r="I10" s="94">
        <v>526134</v>
      </c>
      <c r="J10" s="93">
        <v>120000</v>
      </c>
      <c r="K10" s="94">
        <v>100132</v>
      </c>
      <c r="L10" s="93">
        <v>102000</v>
      </c>
      <c r="M10" s="94">
        <v>145233</v>
      </c>
      <c r="N10" s="93"/>
      <c r="O10" s="94"/>
      <c r="P10" s="93">
        <f t="shared" ref="P10:P15" si="1">$H10      +$J10      +$L10      +$N10</f>
        <v>799000</v>
      </c>
      <c r="Q10" s="94">
        <f t="shared" ref="Q10:Q15" si="2">$I10      +$K10      +$M10      +$O10</f>
        <v>771499</v>
      </c>
      <c r="R10" s="48">
        <f t="shared" ref="R10:R15" si="3">IF(($J10      =0),0,((($L10      -$J10      )/$J10      )*100))</f>
        <v>-15</v>
      </c>
      <c r="S10" s="49">
        <f t="shared" ref="S10:S15" si="4">IF(($K10      =0),0,((($M10      -$K10      )/$K10      )*100))</f>
        <v>45.041545160388289</v>
      </c>
      <c r="T10" s="48">
        <f t="shared" ref="T10:T14" si="5">IF(($E10      =0),0,(($P10      /$E10      )*100))</f>
        <v>79.900000000000006</v>
      </c>
      <c r="U10" s="50">
        <f t="shared" ref="U10:U14" si="6">IF(($E10      =0),0,(($Q10      /$E10      )*100))</f>
        <v>77.149900000000002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577000</v>
      </c>
      <c r="I15" s="97">
        <f t="shared" si="7"/>
        <v>526134</v>
      </c>
      <c r="J15" s="96">
        <f t="shared" si="7"/>
        <v>120000</v>
      </c>
      <c r="K15" s="97">
        <f t="shared" si="7"/>
        <v>100132</v>
      </c>
      <c r="L15" s="96">
        <f t="shared" si="7"/>
        <v>102000</v>
      </c>
      <c r="M15" s="97">
        <f t="shared" si="7"/>
        <v>145233</v>
      </c>
      <c r="N15" s="96">
        <f t="shared" si="7"/>
        <v>0</v>
      </c>
      <c r="O15" s="97">
        <f t="shared" si="7"/>
        <v>0</v>
      </c>
      <c r="P15" s="96">
        <f t="shared" si="1"/>
        <v>799000</v>
      </c>
      <c r="Q15" s="97">
        <f t="shared" si="2"/>
        <v>771499</v>
      </c>
      <c r="R15" s="52">
        <f t="shared" si="3"/>
        <v>-15</v>
      </c>
      <c r="S15" s="53">
        <f t="shared" si="4"/>
        <v>45.041545160388289</v>
      </c>
      <c r="T15" s="52">
        <f>IF((SUM($E9:$E13))=0,0,(P15/(SUM($E9:$E13))*100))</f>
        <v>79.900000000000006</v>
      </c>
      <c r="U15" s="54">
        <f>IF((SUM($E9:$E13))=0,0,(Q15/(SUM($E9:$E13))*100))</f>
        <v>77.149900000000002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2000000</v>
      </c>
      <c r="C19" s="92"/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2000000</v>
      </c>
      <c r="C24" s="95">
        <f>SUM(C17:C23)</f>
        <v>0</v>
      </c>
      <c r="D24" s="95"/>
      <c r="E24" s="95">
        <f t="shared" si="8"/>
        <v>2000000</v>
      </c>
      <c r="F24" s="96">
        <f t="shared" ref="F24:O24" si="15">SUM(F17:F23)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2341000</v>
      </c>
      <c r="C29" s="92"/>
      <c r="D29" s="92"/>
      <c r="E29" s="92">
        <f>$B29      +$C29      +$D29</f>
        <v>2341000</v>
      </c>
      <c r="F29" s="93">
        <v>2341000</v>
      </c>
      <c r="G29" s="94">
        <v>2341000</v>
      </c>
      <c r="H29" s="93">
        <v>340000</v>
      </c>
      <c r="I29" s="94">
        <v>340064</v>
      </c>
      <c r="J29" s="93">
        <v>720000</v>
      </c>
      <c r="K29" s="94"/>
      <c r="L29" s="93">
        <v>506000</v>
      </c>
      <c r="M29" s="94">
        <v>902161</v>
      </c>
      <c r="N29" s="93"/>
      <c r="O29" s="94"/>
      <c r="P29" s="93">
        <f>$H29      +$J29      +$L29      +$N29</f>
        <v>1566000</v>
      </c>
      <c r="Q29" s="94">
        <f>$I29      +$K29      +$M29      +$O29</f>
        <v>1242225</v>
      </c>
      <c r="R29" s="48">
        <f>IF(($J29      =0),0,((($L29      -$J29      )/$J29      )*100))</f>
        <v>-29.722222222222221</v>
      </c>
      <c r="S29" s="49">
        <f>IF(($K29      =0),0,((($M29      -$K29      )/$K29      )*100))</f>
        <v>0</v>
      </c>
      <c r="T29" s="48">
        <f>IF(($E29      =0),0,(($P29      /$E29      )*100))</f>
        <v>66.89448953438702</v>
      </c>
      <c r="U29" s="50">
        <f>IF(($E29      =0),0,(($Q29      /$E29      )*100))</f>
        <v>53.063861597607861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2341000</v>
      </c>
      <c r="C30" s="95">
        <f>SUM(C26:C29)</f>
        <v>0</v>
      </c>
      <c r="D30" s="95"/>
      <c r="E30" s="95">
        <f>$B30      +$C30      +$D30</f>
        <v>2341000</v>
      </c>
      <c r="F30" s="96">
        <f t="shared" ref="F30:O30" si="16">SUM(F26:F29)</f>
        <v>2341000</v>
      </c>
      <c r="G30" s="97">
        <f t="shared" si="16"/>
        <v>2341000</v>
      </c>
      <c r="H30" s="96">
        <f t="shared" si="16"/>
        <v>340000</v>
      </c>
      <c r="I30" s="97">
        <f t="shared" si="16"/>
        <v>340064</v>
      </c>
      <c r="J30" s="96">
        <f t="shared" si="16"/>
        <v>720000</v>
      </c>
      <c r="K30" s="97">
        <f t="shared" si="16"/>
        <v>0</v>
      </c>
      <c r="L30" s="96">
        <f t="shared" si="16"/>
        <v>506000</v>
      </c>
      <c r="M30" s="97">
        <f t="shared" si="16"/>
        <v>902161</v>
      </c>
      <c r="N30" s="96">
        <f t="shared" si="16"/>
        <v>0</v>
      </c>
      <c r="O30" s="97">
        <f t="shared" si="16"/>
        <v>0</v>
      </c>
      <c r="P30" s="96">
        <f>$H30      +$J30      +$L30      +$N30</f>
        <v>1566000</v>
      </c>
      <c r="Q30" s="97">
        <f>$I30      +$K30      +$M30      +$O30</f>
        <v>1242225</v>
      </c>
      <c r="R30" s="52">
        <f>IF(($J30      =0),0,((($L30      -$J30      )/$J30      )*100))</f>
        <v>-29.722222222222221</v>
      </c>
      <c r="S30" s="53">
        <f>IF(($K30      =0),0,((($M30      -$K30      )/$K30      )*100))</f>
        <v>0</v>
      </c>
      <c r="T30" s="52">
        <f>IF($E30   =0,0,($P30   /$E30   )*100)</f>
        <v>66.89448953438702</v>
      </c>
      <c r="U30" s="54">
        <f>IF($E30   =0,0,($Q30   /$E30   )*100)</f>
        <v>53.063861597607861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2094000</v>
      </c>
      <c r="C32" s="92"/>
      <c r="D32" s="92"/>
      <c r="E32" s="92">
        <f>$B32      +$C32      +$D32</f>
        <v>2094000</v>
      </c>
      <c r="F32" s="93">
        <v>2094000</v>
      </c>
      <c r="G32" s="94">
        <v>2094000</v>
      </c>
      <c r="H32" s="93"/>
      <c r="I32" s="94"/>
      <c r="J32" s="93">
        <v>1465000</v>
      </c>
      <c r="K32" s="94"/>
      <c r="L32" s="93"/>
      <c r="M32" s="94">
        <v>1997439</v>
      </c>
      <c r="N32" s="93"/>
      <c r="O32" s="94"/>
      <c r="P32" s="93">
        <f>$H32      +$J32      +$L32      +$N32</f>
        <v>1465000</v>
      </c>
      <c r="Q32" s="94">
        <f>$I32      +$K32      +$M32      +$O32</f>
        <v>1997439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69.961795606494746</v>
      </c>
      <c r="U32" s="50">
        <f>IF(($E32      =0),0,(($Q32      /$E32      )*100))</f>
        <v>95.388681948424065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2094000</v>
      </c>
      <c r="C33" s="95">
        <f>C32</f>
        <v>0</v>
      </c>
      <c r="D33" s="95"/>
      <c r="E33" s="95">
        <f>$B33      +$C33      +$D33</f>
        <v>2094000</v>
      </c>
      <c r="F33" s="96">
        <f t="shared" ref="F33:O33" si="17">F32</f>
        <v>2094000</v>
      </c>
      <c r="G33" s="97">
        <f t="shared" si="17"/>
        <v>2094000</v>
      </c>
      <c r="H33" s="96">
        <f t="shared" si="17"/>
        <v>0</v>
      </c>
      <c r="I33" s="97">
        <f t="shared" si="17"/>
        <v>0</v>
      </c>
      <c r="J33" s="96">
        <f t="shared" si="17"/>
        <v>1465000</v>
      </c>
      <c r="K33" s="97">
        <f t="shared" si="17"/>
        <v>0</v>
      </c>
      <c r="L33" s="96">
        <f t="shared" si="17"/>
        <v>0</v>
      </c>
      <c r="M33" s="97">
        <f t="shared" si="17"/>
        <v>1997439</v>
      </c>
      <c r="N33" s="96">
        <f t="shared" si="17"/>
        <v>0</v>
      </c>
      <c r="O33" s="97">
        <f t="shared" si="17"/>
        <v>0</v>
      </c>
      <c r="P33" s="96">
        <f>$H33      +$J33      +$L33      +$N33</f>
        <v>1465000</v>
      </c>
      <c r="Q33" s="97">
        <f>$I33      +$K33      +$M33      +$O33</f>
        <v>1997439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69.961795606494746</v>
      </c>
      <c r="U33" s="54">
        <f>IF($E33   =0,0,($Q33   /$E33   )*100)</f>
        <v>95.388681948424065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7435000</v>
      </c>
      <c r="C67" s="104">
        <f>SUM(C9:C14,C17:C23,C26:C29,C32,C35:C39,C42:C52,C55:C58,C61:C65)</f>
        <v>0</v>
      </c>
      <c r="D67" s="104"/>
      <c r="E67" s="104">
        <f t="shared" si="35"/>
        <v>7435000</v>
      </c>
      <c r="F67" s="105">
        <f t="shared" ref="F67:O67" si="43">SUM(F9:F14,F17:F23,F26:F29,F32,F35:F39,F42:F52,F55:F58,F61:F65)</f>
        <v>7435000</v>
      </c>
      <c r="G67" s="106">
        <f t="shared" si="43"/>
        <v>5435000</v>
      </c>
      <c r="H67" s="105">
        <f t="shared" si="43"/>
        <v>917000</v>
      </c>
      <c r="I67" s="106">
        <f t="shared" si="43"/>
        <v>866198</v>
      </c>
      <c r="J67" s="105">
        <f t="shared" si="43"/>
        <v>2305000</v>
      </c>
      <c r="K67" s="106">
        <f t="shared" si="43"/>
        <v>100132</v>
      </c>
      <c r="L67" s="105">
        <f t="shared" si="43"/>
        <v>608000</v>
      </c>
      <c r="M67" s="106">
        <f t="shared" si="43"/>
        <v>3044833</v>
      </c>
      <c r="N67" s="105">
        <f t="shared" si="43"/>
        <v>0</v>
      </c>
      <c r="O67" s="106">
        <f t="shared" si="43"/>
        <v>0</v>
      </c>
      <c r="P67" s="105">
        <f t="shared" si="36"/>
        <v>3830000</v>
      </c>
      <c r="Q67" s="106">
        <f t="shared" si="37"/>
        <v>4011163</v>
      </c>
      <c r="R67" s="61">
        <f t="shared" si="38"/>
        <v>-73.622559652928416</v>
      </c>
      <c r="S67" s="62">
        <f t="shared" si="39"/>
        <v>2940.8191187632328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70.469181232750685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73.80244710211592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7435000</v>
      </c>
      <c r="C73" s="104">
        <f>SUM(C9:C14,C17:C23,C26:C29,C32,C35:C39,C42:C52,C55:C58,C61:C65,C69:C70)</f>
        <v>0</v>
      </c>
      <c r="D73" s="104"/>
      <c r="E73" s="104">
        <f>$B73      +$C73      +$D73</f>
        <v>7435000</v>
      </c>
      <c r="F73" s="105">
        <f t="shared" ref="F73:O73" si="46">SUM(F9:F14,F17:F23,F26:F29,F32,F35:F39,F42:F52,F55:F58,F61:F65,F69:F70)</f>
        <v>7435000</v>
      </c>
      <c r="G73" s="106">
        <f t="shared" si="46"/>
        <v>5435000</v>
      </c>
      <c r="H73" s="105">
        <f t="shared" si="46"/>
        <v>917000</v>
      </c>
      <c r="I73" s="106">
        <f t="shared" si="46"/>
        <v>866198</v>
      </c>
      <c r="J73" s="105">
        <f t="shared" si="46"/>
        <v>2305000</v>
      </c>
      <c r="K73" s="106">
        <f t="shared" si="46"/>
        <v>100132</v>
      </c>
      <c r="L73" s="105">
        <f t="shared" si="46"/>
        <v>608000</v>
      </c>
      <c r="M73" s="106">
        <f t="shared" si="46"/>
        <v>3044833</v>
      </c>
      <c r="N73" s="105">
        <f t="shared" si="46"/>
        <v>0</v>
      </c>
      <c r="O73" s="106">
        <f t="shared" si="46"/>
        <v>0</v>
      </c>
      <c r="P73" s="105">
        <f>$H73      +$J73      +$L73      +$N73</f>
        <v>3830000</v>
      </c>
      <c r="Q73" s="106">
        <f>$I73      +$K73      +$M73      +$O73</f>
        <v>4011163</v>
      </c>
      <c r="R73" s="61">
        <f>IF(($J73      =0),0,((($L73      -$J73      )/$J73      )*100))</f>
        <v>-73.622559652928416</v>
      </c>
      <c r="S73" s="62">
        <f>IF(($K73      =0),0,((($M73      -$K73      )/$K73      )*100))</f>
        <v>2940.8191187632328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70.469181232750685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73.80244710211592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jrFeFwQCiesOINPIzw9+Jbnr5HJv+cRLFstFI4182ZmK8s3rQZUSLT9EWAUKNWgbpfAIUuihnnb1OhyyLj+wg==" saltValue="MJa0W0zfjBUl5U9UPHTUq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117000</v>
      </c>
      <c r="I10" s="94">
        <v>116667</v>
      </c>
      <c r="J10" s="93">
        <v>33000</v>
      </c>
      <c r="K10" s="94">
        <v>99999</v>
      </c>
      <c r="L10" s="93">
        <v>220000</v>
      </c>
      <c r="M10" s="94">
        <v>187165</v>
      </c>
      <c r="N10" s="93"/>
      <c r="O10" s="94"/>
      <c r="P10" s="93">
        <f t="shared" ref="P10:P15" si="1">$H10      +$J10      +$L10      +$N10</f>
        <v>370000</v>
      </c>
      <c r="Q10" s="94">
        <f t="shared" ref="Q10:Q15" si="2">$I10      +$K10      +$M10      +$O10</f>
        <v>403831</v>
      </c>
      <c r="R10" s="48">
        <f t="shared" ref="R10:R15" si="3">IF(($J10      =0),0,((($L10      -$J10      )/$J10      )*100))</f>
        <v>566.66666666666674</v>
      </c>
      <c r="S10" s="49">
        <f t="shared" ref="S10:S15" si="4">IF(($K10      =0),0,((($M10      -$K10      )/$K10      )*100))</f>
        <v>87.166871668716681</v>
      </c>
      <c r="T10" s="48">
        <f t="shared" ref="T10:T14" si="5">IF(($E10      =0),0,(($P10      /$E10      )*100))</f>
        <v>12.333333333333334</v>
      </c>
      <c r="U10" s="50">
        <f t="shared" ref="U10:U14" si="6">IF(($E10      =0),0,(($Q10      /$E10      )*100))</f>
        <v>13.461033333333333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117000</v>
      </c>
      <c r="I15" s="97">
        <f t="shared" si="7"/>
        <v>116667</v>
      </c>
      <c r="J15" s="96">
        <f t="shared" si="7"/>
        <v>33000</v>
      </c>
      <c r="K15" s="97">
        <f t="shared" si="7"/>
        <v>99999</v>
      </c>
      <c r="L15" s="96">
        <f t="shared" si="7"/>
        <v>220000</v>
      </c>
      <c r="M15" s="97">
        <f t="shared" si="7"/>
        <v>187165</v>
      </c>
      <c r="N15" s="96">
        <f t="shared" si="7"/>
        <v>0</v>
      </c>
      <c r="O15" s="97">
        <f t="shared" si="7"/>
        <v>0</v>
      </c>
      <c r="P15" s="96">
        <f t="shared" si="1"/>
        <v>370000</v>
      </c>
      <c r="Q15" s="97">
        <f t="shared" si="2"/>
        <v>403831</v>
      </c>
      <c r="R15" s="52">
        <f t="shared" si="3"/>
        <v>566.66666666666674</v>
      </c>
      <c r="S15" s="53">
        <f t="shared" si="4"/>
        <v>87.166871668716681</v>
      </c>
      <c r="T15" s="52">
        <f>IF((SUM($E9:$E13))=0,0,(P15/(SUM($E9:$E13))*100))</f>
        <v>12.333333333333334</v>
      </c>
      <c r="U15" s="54">
        <f>IF((SUM($E9:$E13))=0,0,(Q15/(SUM($E9:$E13))*100))</f>
        <v>13.461033333333333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14680000</v>
      </c>
      <c r="D20" s="92"/>
      <c r="E20" s="92">
        <f t="shared" si="8"/>
        <v>14680000</v>
      </c>
      <c r="F20" s="93">
        <v>14680000</v>
      </c>
      <c r="G20" s="94">
        <v>14680000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14680000</v>
      </c>
      <c r="D24" s="95"/>
      <c r="E24" s="95">
        <f t="shared" si="8"/>
        <v>14680000</v>
      </c>
      <c r="F24" s="96">
        <f t="shared" ref="F24:O24" si="15">SUM(F17:F23)</f>
        <v>14680000</v>
      </c>
      <c r="G24" s="97">
        <f t="shared" si="15"/>
        <v>14680000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1731000</v>
      </c>
      <c r="C32" s="92"/>
      <c r="D32" s="92"/>
      <c r="E32" s="92">
        <f>$B32      +$C32      +$D32</f>
        <v>1731000</v>
      </c>
      <c r="F32" s="93">
        <v>1731000</v>
      </c>
      <c r="G32" s="94">
        <v>1731000</v>
      </c>
      <c r="H32" s="93">
        <v>862000</v>
      </c>
      <c r="I32" s="94">
        <v>861662</v>
      </c>
      <c r="J32" s="93">
        <v>350000</v>
      </c>
      <c r="K32" s="94">
        <v>869338</v>
      </c>
      <c r="L32" s="93"/>
      <c r="M32" s="94"/>
      <c r="N32" s="93"/>
      <c r="O32" s="94"/>
      <c r="P32" s="93">
        <f>$H32      +$J32      +$L32      +$N32</f>
        <v>1212000</v>
      </c>
      <c r="Q32" s="94">
        <f>$I32      +$K32      +$M32      +$O32</f>
        <v>1731000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70.017331022530328</v>
      </c>
      <c r="U32" s="50">
        <f>IF(($E32      =0),0,(($Q32      /$E32      )*100))</f>
        <v>100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1731000</v>
      </c>
      <c r="C33" s="95">
        <f>C32</f>
        <v>0</v>
      </c>
      <c r="D33" s="95"/>
      <c r="E33" s="95">
        <f>$B33      +$C33      +$D33</f>
        <v>1731000</v>
      </c>
      <c r="F33" s="96">
        <f t="shared" ref="F33:O33" si="17">F32</f>
        <v>1731000</v>
      </c>
      <c r="G33" s="97">
        <f t="shared" si="17"/>
        <v>1731000</v>
      </c>
      <c r="H33" s="96">
        <f t="shared" si="17"/>
        <v>862000</v>
      </c>
      <c r="I33" s="97">
        <f t="shared" si="17"/>
        <v>861662</v>
      </c>
      <c r="J33" s="96">
        <f t="shared" si="17"/>
        <v>350000</v>
      </c>
      <c r="K33" s="97">
        <f t="shared" si="17"/>
        <v>869338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1212000</v>
      </c>
      <c r="Q33" s="97">
        <f>$I33      +$K33      +$M33      +$O33</f>
        <v>1731000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70.017331022530328</v>
      </c>
      <c r="U33" s="54">
        <f>IF($E33   =0,0,($Q33   /$E33   )*100)</f>
        <v>100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4707000</v>
      </c>
      <c r="C36" s="92">
        <v>4205000</v>
      </c>
      <c r="D36" s="92"/>
      <c r="E36" s="92">
        <f t="shared" si="18"/>
        <v>8912000</v>
      </c>
      <c r="F36" s="93">
        <v>8912000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4707000</v>
      </c>
      <c r="C40" s="95">
        <f>SUM(C35:C39)</f>
        <v>4205000</v>
      </c>
      <c r="D40" s="95"/>
      <c r="E40" s="95">
        <f t="shared" si="18"/>
        <v>8912000</v>
      </c>
      <c r="F40" s="96">
        <f t="shared" ref="F40:O40" si="25">SUM(F35:F39)</f>
        <v>8912000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10000000</v>
      </c>
      <c r="C43" s="92">
        <v>-5000000</v>
      </c>
      <c r="D43" s="92"/>
      <c r="E43" s="92">
        <f t="shared" si="26"/>
        <v>5000000</v>
      </c>
      <c r="F43" s="93">
        <v>5000000</v>
      </c>
      <c r="G43" s="94">
        <v>5000000</v>
      </c>
      <c r="H43" s="93"/>
      <c r="I43" s="94"/>
      <c r="J43" s="93"/>
      <c r="K43" s="94">
        <v>742522</v>
      </c>
      <c r="L43" s="93">
        <v>1975000</v>
      </c>
      <c r="M43" s="94">
        <v>1233128</v>
      </c>
      <c r="N43" s="93"/>
      <c r="O43" s="94"/>
      <c r="P43" s="93">
        <f t="shared" si="27"/>
        <v>1975000</v>
      </c>
      <c r="Q43" s="94">
        <f t="shared" si="28"/>
        <v>1975650</v>
      </c>
      <c r="R43" s="48">
        <f t="shared" si="29"/>
        <v>0</v>
      </c>
      <c r="S43" s="49">
        <f t="shared" si="30"/>
        <v>66.072924438602485</v>
      </c>
      <c r="T43" s="48">
        <f t="shared" si="31"/>
        <v>39.5</v>
      </c>
      <c r="U43" s="50">
        <f t="shared" si="32"/>
        <v>39.512999999999998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80000000</v>
      </c>
      <c r="C51" s="92"/>
      <c r="D51" s="92"/>
      <c r="E51" s="92">
        <f t="shared" si="26"/>
        <v>80000000</v>
      </c>
      <c r="F51" s="93">
        <v>80000000</v>
      </c>
      <c r="G51" s="94">
        <v>80000000</v>
      </c>
      <c r="H51" s="93"/>
      <c r="I51" s="94"/>
      <c r="J51" s="93">
        <v>15000000</v>
      </c>
      <c r="K51" s="94">
        <v>18717921</v>
      </c>
      <c r="L51" s="93">
        <v>21074000</v>
      </c>
      <c r="M51" s="94">
        <v>28101288</v>
      </c>
      <c r="N51" s="93"/>
      <c r="O51" s="94"/>
      <c r="P51" s="93">
        <f t="shared" si="27"/>
        <v>36074000</v>
      </c>
      <c r="Q51" s="94">
        <f t="shared" si="28"/>
        <v>46819209</v>
      </c>
      <c r="R51" s="48">
        <f t="shared" si="29"/>
        <v>40.493333333333332</v>
      </c>
      <c r="S51" s="49">
        <f t="shared" si="30"/>
        <v>50.130391083496932</v>
      </c>
      <c r="T51" s="48">
        <f t="shared" si="31"/>
        <v>45.092500000000001</v>
      </c>
      <c r="U51" s="50">
        <f t="shared" si="32"/>
        <v>58.524011249999994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90000000</v>
      </c>
      <c r="C53" s="95">
        <f>SUM(C42:C52)</f>
        <v>-5000000</v>
      </c>
      <c r="D53" s="95"/>
      <c r="E53" s="95">
        <f t="shared" si="26"/>
        <v>85000000</v>
      </c>
      <c r="F53" s="96">
        <f t="shared" ref="F53:O53" si="33">SUM(F42:F52)</f>
        <v>85000000</v>
      </c>
      <c r="G53" s="97">
        <f t="shared" si="33"/>
        <v>85000000</v>
      </c>
      <c r="H53" s="96">
        <f t="shared" si="33"/>
        <v>0</v>
      </c>
      <c r="I53" s="97">
        <f t="shared" si="33"/>
        <v>0</v>
      </c>
      <c r="J53" s="96">
        <f t="shared" si="33"/>
        <v>15000000</v>
      </c>
      <c r="K53" s="97">
        <f t="shared" si="33"/>
        <v>19460443</v>
      </c>
      <c r="L53" s="96">
        <f t="shared" si="33"/>
        <v>23049000</v>
      </c>
      <c r="M53" s="97">
        <f t="shared" si="33"/>
        <v>29334416</v>
      </c>
      <c r="N53" s="96">
        <f t="shared" si="33"/>
        <v>0</v>
      </c>
      <c r="O53" s="97">
        <f t="shared" si="33"/>
        <v>0</v>
      </c>
      <c r="P53" s="96">
        <f t="shared" si="27"/>
        <v>38049000</v>
      </c>
      <c r="Q53" s="97">
        <f t="shared" si="28"/>
        <v>48794859</v>
      </c>
      <c r="R53" s="52">
        <f t="shared" si="29"/>
        <v>53.66</v>
      </c>
      <c r="S53" s="53">
        <f t="shared" si="30"/>
        <v>50.738685650681226</v>
      </c>
      <c r="T53" s="52">
        <f>IF((+$E43+$E45+$E47+$E48+$E51) =0,0,(P53   /(+$E43+$E45+$E47+$E48+$E51) )*100)</f>
        <v>44.763529411764708</v>
      </c>
      <c r="U53" s="54">
        <f>IF((+$E43+$E45+$E47+$E48+$E51) =0,0,(Q53   /(+$E43+$E45+$E47+$E48+$E51) )*100)</f>
        <v>57.405716470588231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99438000</v>
      </c>
      <c r="C67" s="104">
        <f>SUM(C9:C14,C17:C23,C26:C29,C32,C35:C39,C42:C52,C55:C58,C61:C65)</f>
        <v>13885000</v>
      </c>
      <c r="D67" s="104"/>
      <c r="E67" s="104">
        <f t="shared" si="35"/>
        <v>113323000</v>
      </c>
      <c r="F67" s="105">
        <f t="shared" ref="F67:O67" si="43">SUM(F9:F14,F17:F23,F26:F29,F32,F35:F39,F42:F52,F55:F58,F61:F65)</f>
        <v>113323000</v>
      </c>
      <c r="G67" s="106">
        <f t="shared" si="43"/>
        <v>104411000</v>
      </c>
      <c r="H67" s="105">
        <f t="shared" si="43"/>
        <v>979000</v>
      </c>
      <c r="I67" s="106">
        <f t="shared" si="43"/>
        <v>978329</v>
      </c>
      <c r="J67" s="105">
        <f t="shared" si="43"/>
        <v>15383000</v>
      </c>
      <c r="K67" s="106">
        <f t="shared" si="43"/>
        <v>20429780</v>
      </c>
      <c r="L67" s="105">
        <f t="shared" si="43"/>
        <v>23269000</v>
      </c>
      <c r="M67" s="106">
        <f t="shared" si="43"/>
        <v>29521581</v>
      </c>
      <c r="N67" s="105">
        <f t="shared" si="43"/>
        <v>0</v>
      </c>
      <c r="O67" s="106">
        <f t="shared" si="43"/>
        <v>0</v>
      </c>
      <c r="P67" s="105">
        <f t="shared" si="36"/>
        <v>39631000</v>
      </c>
      <c r="Q67" s="106">
        <f t="shared" si="37"/>
        <v>50929690</v>
      </c>
      <c r="R67" s="61">
        <f t="shared" si="38"/>
        <v>51.264382760189818</v>
      </c>
      <c r="S67" s="62">
        <f t="shared" si="39"/>
        <v>44.502686764125706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37.956728697167925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48.778088515577863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56241000</v>
      </c>
      <c r="C69" s="92">
        <v>-10162000</v>
      </c>
      <c r="D69" s="92"/>
      <c r="E69" s="92">
        <f>$B69      +$C69      +$D69</f>
        <v>46079000</v>
      </c>
      <c r="F69" s="93">
        <v>46079000</v>
      </c>
      <c r="G69" s="94">
        <v>46079000</v>
      </c>
      <c r="H69" s="93">
        <v>5056000</v>
      </c>
      <c r="I69" s="94">
        <v>5056412</v>
      </c>
      <c r="J69" s="93">
        <v>11009000</v>
      </c>
      <c r="K69" s="94">
        <v>21560515</v>
      </c>
      <c r="L69" s="93">
        <v>24237000</v>
      </c>
      <c r="M69" s="94">
        <v>13629041</v>
      </c>
      <c r="N69" s="93"/>
      <c r="O69" s="94"/>
      <c r="P69" s="93">
        <f>$H69      +$J69      +$L69      +$N69</f>
        <v>40302000</v>
      </c>
      <c r="Q69" s="94">
        <f>$I69      +$K69      +$M69      +$O69</f>
        <v>40245968</v>
      </c>
      <c r="R69" s="48">
        <f>IF(($J69      =0),0,((($L69      -$J69      )/$J69      )*100))</f>
        <v>120.15623580706693</v>
      </c>
      <c r="S69" s="49">
        <f>IF(($K69      =0),0,((($M69      -$K69      )/$K69      )*100))</f>
        <v>-36.787034075948554</v>
      </c>
      <c r="T69" s="48">
        <f>IF(($E69      =0),0,(($P69      /$E69      )*100))</f>
        <v>87.462835565007921</v>
      </c>
      <c r="U69" s="50">
        <f>IF(($E69      =0),0,(($Q69      /$E69      )*100))</f>
        <v>87.341235703899827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56241000</v>
      </c>
      <c r="C71" s="101">
        <f>SUM(C69:C70)</f>
        <v>-10162000</v>
      </c>
      <c r="D71" s="101"/>
      <c r="E71" s="101">
        <f>$B71      +$C71      +$D71</f>
        <v>46079000</v>
      </c>
      <c r="F71" s="102">
        <f t="shared" ref="F71:O71" si="44">SUM(F69:F70)</f>
        <v>46079000</v>
      </c>
      <c r="G71" s="103">
        <f t="shared" si="44"/>
        <v>46079000</v>
      </c>
      <c r="H71" s="102">
        <f t="shared" si="44"/>
        <v>5056000</v>
      </c>
      <c r="I71" s="103">
        <f t="shared" si="44"/>
        <v>5056412</v>
      </c>
      <c r="J71" s="102">
        <f t="shared" si="44"/>
        <v>11009000</v>
      </c>
      <c r="K71" s="103">
        <f t="shared" si="44"/>
        <v>21560515</v>
      </c>
      <c r="L71" s="102">
        <f t="shared" si="44"/>
        <v>24237000</v>
      </c>
      <c r="M71" s="103">
        <f t="shared" si="44"/>
        <v>13629041</v>
      </c>
      <c r="N71" s="102">
        <f t="shared" si="44"/>
        <v>0</v>
      </c>
      <c r="O71" s="103">
        <f t="shared" si="44"/>
        <v>0</v>
      </c>
      <c r="P71" s="102">
        <f>$H71      +$J71      +$L71      +$N71</f>
        <v>40302000</v>
      </c>
      <c r="Q71" s="103">
        <f>$I71      +$K71      +$M71      +$O71</f>
        <v>40245968</v>
      </c>
      <c r="R71" s="57">
        <f>IF(($J71      =0),0,((($L71      -$J71      )/$J71      )*100))</f>
        <v>120.15623580706693</v>
      </c>
      <c r="S71" s="58">
        <f>IF(($K71      =0),0,((($M71      -$K71      )/$K71      )*100))</f>
        <v>-36.787034075948554</v>
      </c>
      <c r="T71" s="57">
        <f>IF(($E69      =0),0,(($P69      /$E69      )*100))</f>
        <v>87.462835565007921</v>
      </c>
      <c r="U71" s="59">
        <f>IF($E69   =0,0,($Q69   /$E69 )*100)</f>
        <v>87.341235703899827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56241000</v>
      </c>
      <c r="C72" s="104">
        <f>SUM(C69:C70)</f>
        <v>-10162000</v>
      </c>
      <c r="D72" s="104"/>
      <c r="E72" s="104">
        <f>$B72      +$C72      +$D72</f>
        <v>46079000</v>
      </c>
      <c r="F72" s="105">
        <f t="shared" ref="F72:O72" si="45">SUM(F69:F70)</f>
        <v>46079000</v>
      </c>
      <c r="G72" s="106">
        <f t="shared" si="45"/>
        <v>46079000</v>
      </c>
      <c r="H72" s="105">
        <f t="shared" si="45"/>
        <v>5056000</v>
      </c>
      <c r="I72" s="106">
        <f t="shared" si="45"/>
        <v>5056412</v>
      </c>
      <c r="J72" s="105">
        <f t="shared" si="45"/>
        <v>11009000</v>
      </c>
      <c r="K72" s="106">
        <f t="shared" si="45"/>
        <v>21560515</v>
      </c>
      <c r="L72" s="105">
        <f t="shared" si="45"/>
        <v>24237000</v>
      </c>
      <c r="M72" s="106">
        <f t="shared" si="45"/>
        <v>13629041</v>
      </c>
      <c r="N72" s="105">
        <f t="shared" si="45"/>
        <v>0</v>
      </c>
      <c r="O72" s="106">
        <f t="shared" si="45"/>
        <v>0</v>
      </c>
      <c r="P72" s="105">
        <f>$H72      +$J72      +$L72      +$N72</f>
        <v>40302000</v>
      </c>
      <c r="Q72" s="106">
        <f>$I72      +$K72      +$M72      +$O72</f>
        <v>40245968</v>
      </c>
      <c r="R72" s="61">
        <f>IF(($J72      =0),0,((($L72      -$J72      )/$J72      )*100))</f>
        <v>120.15623580706693</v>
      </c>
      <c r="S72" s="62">
        <f>IF(($K72      =0),0,((($M72      -$K72      )/$K72      )*100))</f>
        <v>-36.787034075948554</v>
      </c>
      <c r="T72" s="61">
        <f>IF(($E69      =0),0,(($P69      /$E69      )*100))</f>
        <v>87.462835565007921</v>
      </c>
      <c r="U72" s="65">
        <f>IF($E69   =0,0,($Q69   /$E69 )*100)</f>
        <v>87.341235703899827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155679000</v>
      </c>
      <c r="C73" s="104">
        <f>SUM(C9:C14,C17:C23,C26:C29,C32,C35:C39,C42:C52,C55:C58,C61:C65,C69:C70)</f>
        <v>3723000</v>
      </c>
      <c r="D73" s="104"/>
      <c r="E73" s="104">
        <f>$B73      +$C73      +$D73</f>
        <v>159402000</v>
      </c>
      <c r="F73" s="105">
        <f t="shared" ref="F73:O73" si="46">SUM(F9:F14,F17:F23,F26:F29,F32,F35:F39,F42:F52,F55:F58,F61:F65,F69:F70)</f>
        <v>159402000</v>
      </c>
      <c r="G73" s="106">
        <f t="shared" si="46"/>
        <v>150490000</v>
      </c>
      <c r="H73" s="105">
        <f t="shared" si="46"/>
        <v>6035000</v>
      </c>
      <c r="I73" s="106">
        <f t="shared" si="46"/>
        <v>6034741</v>
      </c>
      <c r="J73" s="105">
        <f t="shared" si="46"/>
        <v>26392000</v>
      </c>
      <c r="K73" s="106">
        <f t="shared" si="46"/>
        <v>41990295</v>
      </c>
      <c r="L73" s="105">
        <f t="shared" si="46"/>
        <v>47506000</v>
      </c>
      <c r="M73" s="106">
        <f t="shared" si="46"/>
        <v>43150622</v>
      </c>
      <c r="N73" s="105">
        <f t="shared" si="46"/>
        <v>0</v>
      </c>
      <c r="O73" s="106">
        <f t="shared" si="46"/>
        <v>0</v>
      </c>
      <c r="P73" s="105">
        <f>$H73      +$J73      +$L73      +$N73</f>
        <v>79933000</v>
      </c>
      <c r="Q73" s="106">
        <f>$I73      +$K73      +$M73      +$O73</f>
        <v>91175658</v>
      </c>
      <c r="R73" s="61">
        <f>IF(($J73      =0),0,((($L73      -$J73      )/$J73      )*100))</f>
        <v>80.001515610791145</v>
      </c>
      <c r="S73" s="62">
        <f>IF(($K73      =0),0,((($M73      -$K73      )/$K73      )*100))</f>
        <v>2.7633218580626782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53.115157153299222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60.585858196557908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8RMjewQrlpN6G20ANKetYlhu1YXUTKCeG4Q380HcmakTpliyXIl/F+THYeV0Ics58E17egdVl29M6/c+54xvQ==" saltValue="/dXLJI/C1MuyCzpAUY8jt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355000</v>
      </c>
      <c r="I10" s="94">
        <v>522483</v>
      </c>
      <c r="J10" s="93">
        <v>218000</v>
      </c>
      <c r="K10" s="94">
        <v>463984</v>
      </c>
      <c r="L10" s="93">
        <v>445000</v>
      </c>
      <c r="M10" s="94">
        <v>271772</v>
      </c>
      <c r="N10" s="93"/>
      <c r="O10" s="94"/>
      <c r="P10" s="93">
        <f t="shared" ref="P10:P15" si="1">$H10      +$J10      +$L10      +$N10</f>
        <v>1018000</v>
      </c>
      <c r="Q10" s="94">
        <f t="shared" ref="Q10:Q15" si="2">$I10      +$K10      +$M10      +$O10</f>
        <v>1258239</v>
      </c>
      <c r="R10" s="48">
        <f t="shared" ref="R10:R15" si="3">IF(($J10      =0),0,((($L10      -$J10      )/$J10      )*100))</f>
        <v>104.12844036697248</v>
      </c>
      <c r="S10" s="49">
        <f t="shared" ref="S10:S15" si="4">IF(($K10      =0),0,((($M10      -$K10      )/$K10      )*100))</f>
        <v>-41.426428497534395</v>
      </c>
      <c r="T10" s="48">
        <f t="shared" ref="T10:T14" si="5">IF(($E10      =0),0,(($P10      /$E10      )*100))</f>
        <v>57.514124293785308</v>
      </c>
      <c r="U10" s="50">
        <f t="shared" ref="U10:U14" si="6">IF(($E10      =0),0,(($Q10      /$E10      )*100))</f>
        <v>71.086949152542374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1870000</v>
      </c>
      <c r="C15" s="95">
        <f>SUM(C9:C14)</f>
        <v>-100000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355000</v>
      </c>
      <c r="I15" s="97">
        <f t="shared" si="7"/>
        <v>522483</v>
      </c>
      <c r="J15" s="96">
        <f t="shared" si="7"/>
        <v>218000</v>
      </c>
      <c r="K15" s="97">
        <f t="shared" si="7"/>
        <v>463984</v>
      </c>
      <c r="L15" s="96">
        <f t="shared" si="7"/>
        <v>445000</v>
      </c>
      <c r="M15" s="97">
        <f t="shared" si="7"/>
        <v>271772</v>
      </c>
      <c r="N15" s="96">
        <f t="shared" si="7"/>
        <v>0</v>
      </c>
      <c r="O15" s="97">
        <f t="shared" si="7"/>
        <v>0</v>
      </c>
      <c r="P15" s="96">
        <f t="shared" si="1"/>
        <v>1018000</v>
      </c>
      <c r="Q15" s="97">
        <f t="shared" si="2"/>
        <v>1258239</v>
      </c>
      <c r="R15" s="52">
        <f t="shared" si="3"/>
        <v>104.12844036697248</v>
      </c>
      <c r="S15" s="53">
        <f t="shared" si="4"/>
        <v>-41.426428497534395</v>
      </c>
      <c r="T15" s="52">
        <f>IF((SUM($E9:$E13))=0,0,(P15/(SUM($E9:$E13))*100))</f>
        <v>57.514124293785308</v>
      </c>
      <c r="U15" s="54">
        <f>IF((SUM($E9:$E13))=0,0,(Q15/(SUM($E9:$E13))*100))</f>
        <v>71.086949152542374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16230000</v>
      </c>
      <c r="C20" s="92"/>
      <c r="D20" s="92"/>
      <c r="E20" s="92">
        <f t="shared" si="8"/>
        <v>16230000</v>
      </c>
      <c r="F20" s="93">
        <v>16230000</v>
      </c>
      <c r="G20" s="94">
        <v>16230000</v>
      </c>
      <c r="H20" s="93">
        <v>9073000</v>
      </c>
      <c r="I20" s="94">
        <v>9073056</v>
      </c>
      <c r="J20" s="93">
        <v>2246000</v>
      </c>
      <c r="K20" s="94"/>
      <c r="L20" s="93"/>
      <c r="M20" s="94">
        <v>2858735</v>
      </c>
      <c r="N20" s="93"/>
      <c r="O20" s="94"/>
      <c r="P20" s="93">
        <f t="shared" si="9"/>
        <v>11319000</v>
      </c>
      <c r="Q20" s="94">
        <f t="shared" si="10"/>
        <v>11931791</v>
      </c>
      <c r="R20" s="48">
        <f t="shared" si="11"/>
        <v>-100</v>
      </c>
      <c r="S20" s="49">
        <f t="shared" si="12"/>
        <v>0</v>
      </c>
      <c r="T20" s="48">
        <f t="shared" si="13"/>
        <v>69.741219963031426</v>
      </c>
      <c r="U20" s="50">
        <f t="shared" si="14"/>
        <v>73.51688847812693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66501000</v>
      </c>
      <c r="D21" s="92"/>
      <c r="E21" s="92">
        <f t="shared" si="8"/>
        <v>66501000</v>
      </c>
      <c r="F21" s="93">
        <v>66501000</v>
      </c>
      <c r="G21" s="94">
        <v>66501000</v>
      </c>
      <c r="H21" s="93"/>
      <c r="I21" s="94"/>
      <c r="J21" s="93"/>
      <c r="K21" s="94"/>
      <c r="L21" s="93"/>
      <c r="M21" s="94">
        <v>4051034</v>
      </c>
      <c r="N21" s="93"/>
      <c r="O21" s="94"/>
      <c r="P21" s="93">
        <f t="shared" si="9"/>
        <v>0</v>
      </c>
      <c r="Q21" s="94">
        <f t="shared" si="10"/>
        <v>4051034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6.0916888467842583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16230000</v>
      </c>
      <c r="C24" s="95">
        <f>SUM(C17:C23)</f>
        <v>66501000</v>
      </c>
      <c r="D24" s="95"/>
      <c r="E24" s="95">
        <f t="shared" si="8"/>
        <v>82731000</v>
      </c>
      <c r="F24" s="96">
        <f t="shared" ref="F24:O24" si="15">SUM(F17:F23)</f>
        <v>82731000</v>
      </c>
      <c r="G24" s="97">
        <f t="shared" si="15"/>
        <v>82731000</v>
      </c>
      <c r="H24" s="96">
        <f t="shared" si="15"/>
        <v>9073000</v>
      </c>
      <c r="I24" s="97">
        <f t="shared" si="15"/>
        <v>9073056</v>
      </c>
      <c r="J24" s="96">
        <f t="shared" si="15"/>
        <v>2246000</v>
      </c>
      <c r="K24" s="97">
        <f t="shared" si="15"/>
        <v>0</v>
      </c>
      <c r="L24" s="96">
        <f t="shared" si="15"/>
        <v>0</v>
      </c>
      <c r="M24" s="97">
        <f t="shared" si="15"/>
        <v>6909769</v>
      </c>
      <c r="N24" s="96">
        <f t="shared" si="15"/>
        <v>0</v>
      </c>
      <c r="O24" s="97">
        <f t="shared" si="15"/>
        <v>0</v>
      </c>
      <c r="P24" s="96">
        <f t="shared" si="9"/>
        <v>11319000</v>
      </c>
      <c r="Q24" s="97">
        <f t="shared" si="10"/>
        <v>15982825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13.681691264459515</v>
      </c>
      <c r="U24" s="54">
        <f>IF(($E24-$E19-$E23)   =0,0,($Q24   /($E24-$E19-$E23)   )*100)</f>
        <v>19.319027933906273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3718000</v>
      </c>
      <c r="C32" s="92">
        <v>-208000</v>
      </c>
      <c r="D32" s="92"/>
      <c r="E32" s="92">
        <f>$B32      +$C32      +$D32</f>
        <v>3510000</v>
      </c>
      <c r="F32" s="93">
        <v>3510000</v>
      </c>
      <c r="G32" s="94">
        <v>3510000</v>
      </c>
      <c r="H32" s="93">
        <v>488000</v>
      </c>
      <c r="I32" s="94">
        <v>487951</v>
      </c>
      <c r="J32" s="93">
        <v>1035000</v>
      </c>
      <c r="K32" s="94">
        <v>1557177</v>
      </c>
      <c r="L32" s="93">
        <v>1464000</v>
      </c>
      <c r="M32" s="94">
        <v>1464871</v>
      </c>
      <c r="N32" s="93"/>
      <c r="O32" s="94"/>
      <c r="P32" s="93">
        <f>$H32      +$J32      +$L32      +$N32</f>
        <v>2987000</v>
      </c>
      <c r="Q32" s="94">
        <f>$I32      +$K32      +$M32      +$O32</f>
        <v>3509999</v>
      </c>
      <c r="R32" s="48">
        <f>IF(($J32      =0),0,((($L32      -$J32      )/$J32      )*100))</f>
        <v>41.449275362318836</v>
      </c>
      <c r="S32" s="49">
        <f>IF(($K32      =0),0,((($M32      -$K32      )/$K32      )*100))</f>
        <v>-5.9277782808248514</v>
      </c>
      <c r="T32" s="48">
        <f>IF(($E32      =0),0,(($P32      /$E32      )*100))</f>
        <v>85.099715099715098</v>
      </c>
      <c r="U32" s="50">
        <f>IF(($E32      =0),0,(($Q32      /$E32      )*100))</f>
        <v>99.999971509971502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3718000</v>
      </c>
      <c r="C33" s="95">
        <f>C32</f>
        <v>-208000</v>
      </c>
      <c r="D33" s="95"/>
      <c r="E33" s="95">
        <f>$B33      +$C33      +$D33</f>
        <v>3510000</v>
      </c>
      <c r="F33" s="96">
        <f t="shared" ref="F33:O33" si="17">F32</f>
        <v>3510000</v>
      </c>
      <c r="G33" s="97">
        <f t="shared" si="17"/>
        <v>3510000</v>
      </c>
      <c r="H33" s="96">
        <f t="shared" si="17"/>
        <v>488000</v>
      </c>
      <c r="I33" s="97">
        <f t="shared" si="17"/>
        <v>487951</v>
      </c>
      <c r="J33" s="96">
        <f t="shared" si="17"/>
        <v>1035000</v>
      </c>
      <c r="K33" s="97">
        <f t="shared" si="17"/>
        <v>1557177</v>
      </c>
      <c r="L33" s="96">
        <f t="shared" si="17"/>
        <v>1464000</v>
      </c>
      <c r="M33" s="97">
        <f t="shared" si="17"/>
        <v>1464871</v>
      </c>
      <c r="N33" s="96">
        <f t="shared" si="17"/>
        <v>0</v>
      </c>
      <c r="O33" s="97">
        <f t="shared" si="17"/>
        <v>0</v>
      </c>
      <c r="P33" s="96">
        <f>$H33      +$J33      +$L33      +$N33</f>
        <v>2987000</v>
      </c>
      <c r="Q33" s="97">
        <f>$I33      +$K33      +$M33      +$O33</f>
        <v>3509999</v>
      </c>
      <c r="R33" s="52">
        <f>IF(($J33      =0),0,((($L33      -$J33      )/$J33      )*100))</f>
        <v>41.449275362318836</v>
      </c>
      <c r="S33" s="53">
        <f>IF(($K33      =0),0,((($M33      -$K33      )/$K33      )*100))</f>
        <v>-5.9277782808248514</v>
      </c>
      <c r="T33" s="52">
        <f>IF($E33   =0,0,($P33   /$E33   )*100)</f>
        <v>85.099715099715098</v>
      </c>
      <c r="U33" s="54">
        <f>IF($E33   =0,0,($Q33   /$E33   )*100)</f>
        <v>99.999971509971502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16400000</v>
      </c>
      <c r="C35" s="92">
        <v>-2000000</v>
      </c>
      <c r="D35" s="92"/>
      <c r="E35" s="92">
        <f t="shared" ref="E35:E40" si="18">$B35      +$C35      +$D35</f>
        <v>14400000</v>
      </c>
      <c r="F35" s="93">
        <v>14400000</v>
      </c>
      <c r="G35" s="94">
        <v>14400000</v>
      </c>
      <c r="H35" s="93">
        <v>868000</v>
      </c>
      <c r="I35" s="94">
        <v>1888662</v>
      </c>
      <c r="J35" s="93">
        <v>495000</v>
      </c>
      <c r="K35" s="94">
        <v>495717</v>
      </c>
      <c r="L35" s="93">
        <v>5974000</v>
      </c>
      <c r="M35" s="94">
        <v>6164175</v>
      </c>
      <c r="N35" s="93"/>
      <c r="O35" s="94"/>
      <c r="P35" s="93">
        <f t="shared" ref="P35:P40" si="19">$H35      +$J35      +$L35      +$N35</f>
        <v>7337000</v>
      </c>
      <c r="Q35" s="94">
        <f t="shared" ref="Q35:Q40" si="20">$I35      +$K35      +$M35      +$O35</f>
        <v>8548554</v>
      </c>
      <c r="R35" s="48">
        <f t="shared" ref="R35:R40" si="21">IF(($J35      =0),0,((($L35      -$J35      )/$J35      )*100))</f>
        <v>1106.8686868686871</v>
      </c>
      <c r="S35" s="49">
        <f t="shared" ref="S35:S40" si="22">IF(($K35      =0),0,((($M35      -$K35      )/$K35      )*100))</f>
        <v>1143.486707133304</v>
      </c>
      <c r="T35" s="48">
        <f t="shared" ref="T35:T39" si="23">IF(($E35      =0),0,(($P35      /$E35      )*100))</f>
        <v>50.951388888888893</v>
      </c>
      <c r="U35" s="50">
        <f t="shared" ref="U35:U39" si="24">IF(($E35      =0),0,(($Q35      /$E35      )*100))</f>
        <v>59.364958333333327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21801000</v>
      </c>
      <c r="C36" s="92">
        <v>6278000</v>
      </c>
      <c r="D36" s="92"/>
      <c r="E36" s="92">
        <f t="shared" si="18"/>
        <v>28079000</v>
      </c>
      <c r="F36" s="93">
        <v>28079000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38201000</v>
      </c>
      <c r="C40" s="95">
        <f>SUM(C35:C39)</f>
        <v>4278000</v>
      </c>
      <c r="D40" s="95"/>
      <c r="E40" s="95">
        <f t="shared" si="18"/>
        <v>42479000</v>
      </c>
      <c r="F40" s="96">
        <f t="shared" ref="F40:O40" si="25">SUM(F35:F39)</f>
        <v>42479000</v>
      </c>
      <c r="G40" s="97">
        <f t="shared" si="25"/>
        <v>14400000</v>
      </c>
      <c r="H40" s="96">
        <f t="shared" si="25"/>
        <v>868000</v>
      </c>
      <c r="I40" s="97">
        <f t="shared" si="25"/>
        <v>1888662</v>
      </c>
      <c r="J40" s="96">
        <f t="shared" si="25"/>
        <v>495000</v>
      </c>
      <c r="K40" s="97">
        <f t="shared" si="25"/>
        <v>495717</v>
      </c>
      <c r="L40" s="96">
        <f t="shared" si="25"/>
        <v>5974000</v>
      </c>
      <c r="M40" s="97">
        <f t="shared" si="25"/>
        <v>6164175</v>
      </c>
      <c r="N40" s="96">
        <f t="shared" si="25"/>
        <v>0</v>
      </c>
      <c r="O40" s="97">
        <f t="shared" si="25"/>
        <v>0</v>
      </c>
      <c r="P40" s="96">
        <f t="shared" si="19"/>
        <v>7337000</v>
      </c>
      <c r="Q40" s="97">
        <f t="shared" si="20"/>
        <v>8548554</v>
      </c>
      <c r="R40" s="52">
        <f t="shared" si="21"/>
        <v>1106.8686868686871</v>
      </c>
      <c r="S40" s="53">
        <f t="shared" si="22"/>
        <v>1143.486707133304</v>
      </c>
      <c r="T40" s="52">
        <f>IF((+$E35+$E38) =0,0,(P40   /(+$E35+$E38) )*100)</f>
        <v>50.951388888888893</v>
      </c>
      <c r="U40" s="54">
        <f>IF((+$E35+$E38) =0,0,(Q40   /(+$E35+$E38) )*100)</f>
        <v>59.364958333333327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30000000</v>
      </c>
      <c r="H51" s="93">
        <v>7000000</v>
      </c>
      <c r="I51" s="94">
        <v>7946513</v>
      </c>
      <c r="J51" s="93">
        <v>12857000</v>
      </c>
      <c r="K51" s="94">
        <v>17220415</v>
      </c>
      <c r="L51" s="93">
        <v>8224000</v>
      </c>
      <c r="M51" s="94">
        <v>4833072</v>
      </c>
      <c r="N51" s="93"/>
      <c r="O51" s="94"/>
      <c r="P51" s="93">
        <f t="shared" si="27"/>
        <v>28081000</v>
      </c>
      <c r="Q51" s="94">
        <f t="shared" si="28"/>
        <v>30000000</v>
      </c>
      <c r="R51" s="48">
        <f t="shared" si="29"/>
        <v>-36.034844831609242</v>
      </c>
      <c r="S51" s="49">
        <f t="shared" si="30"/>
        <v>-71.934056176927214</v>
      </c>
      <c r="T51" s="48">
        <f t="shared" si="31"/>
        <v>93.603333333333339</v>
      </c>
      <c r="U51" s="50">
        <f t="shared" si="32"/>
        <v>100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35000000</v>
      </c>
      <c r="C53" s="95">
        <f>SUM(C42:C52)</f>
        <v>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30000000</v>
      </c>
      <c r="H53" s="96">
        <f t="shared" si="33"/>
        <v>7000000</v>
      </c>
      <c r="I53" s="97">
        <f t="shared" si="33"/>
        <v>7946513</v>
      </c>
      <c r="J53" s="96">
        <f t="shared" si="33"/>
        <v>12857000</v>
      </c>
      <c r="K53" s="97">
        <f t="shared" si="33"/>
        <v>17220415</v>
      </c>
      <c r="L53" s="96">
        <f t="shared" si="33"/>
        <v>8224000</v>
      </c>
      <c r="M53" s="97">
        <f t="shared" si="33"/>
        <v>4833072</v>
      </c>
      <c r="N53" s="96">
        <f t="shared" si="33"/>
        <v>0</v>
      </c>
      <c r="O53" s="97">
        <f t="shared" si="33"/>
        <v>0</v>
      </c>
      <c r="P53" s="96">
        <f t="shared" si="27"/>
        <v>28081000</v>
      </c>
      <c r="Q53" s="97">
        <f t="shared" si="28"/>
        <v>30000000</v>
      </c>
      <c r="R53" s="52">
        <f t="shared" si="29"/>
        <v>-36.034844831609242</v>
      </c>
      <c r="S53" s="53">
        <f t="shared" si="30"/>
        <v>-71.934056176927214</v>
      </c>
      <c r="T53" s="52">
        <f>IF((+$E43+$E45+$E47+$E48+$E51) =0,0,(P53   /(+$E43+$E45+$E47+$E48+$E51) )*100)</f>
        <v>93.603333333333339</v>
      </c>
      <c r="U53" s="54">
        <f>IF((+$E43+$E45+$E47+$E48+$E51) =0,0,(Q53   /(+$E43+$E45+$E47+$E48+$E51) )*100)</f>
        <v>100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95019000</v>
      </c>
      <c r="C67" s="104">
        <f>SUM(C9:C14,C17:C23,C26:C29,C32,C35:C39,C42:C52,C55:C58,C61:C65)</f>
        <v>70471000</v>
      </c>
      <c r="D67" s="104"/>
      <c r="E67" s="104">
        <f t="shared" si="35"/>
        <v>165490000</v>
      </c>
      <c r="F67" s="105">
        <f t="shared" ref="F67:O67" si="43">SUM(F9:F14,F17:F23,F26:F29,F32,F35:F39,F42:F52,F55:F58,F61:F65)</f>
        <v>165490000</v>
      </c>
      <c r="G67" s="106">
        <f t="shared" si="43"/>
        <v>132411000</v>
      </c>
      <c r="H67" s="105">
        <f t="shared" si="43"/>
        <v>17784000</v>
      </c>
      <c r="I67" s="106">
        <f t="shared" si="43"/>
        <v>19918665</v>
      </c>
      <c r="J67" s="105">
        <f t="shared" si="43"/>
        <v>16851000</v>
      </c>
      <c r="K67" s="106">
        <f t="shared" si="43"/>
        <v>19737293</v>
      </c>
      <c r="L67" s="105">
        <f t="shared" si="43"/>
        <v>16107000</v>
      </c>
      <c r="M67" s="106">
        <f t="shared" si="43"/>
        <v>19643659</v>
      </c>
      <c r="N67" s="105">
        <f t="shared" si="43"/>
        <v>0</v>
      </c>
      <c r="O67" s="106">
        <f t="shared" si="43"/>
        <v>0</v>
      </c>
      <c r="P67" s="105">
        <f t="shared" si="36"/>
        <v>50742000</v>
      </c>
      <c r="Q67" s="106">
        <f t="shared" si="37"/>
        <v>59299617</v>
      </c>
      <c r="R67" s="61">
        <f t="shared" si="38"/>
        <v>-4.4151682392736333</v>
      </c>
      <c r="S67" s="62">
        <f t="shared" si="39"/>
        <v>-0.47440142880789171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38.321589596030542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44.78450959512427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271064000</v>
      </c>
      <c r="C69" s="92">
        <v>-18130000</v>
      </c>
      <c r="D69" s="92"/>
      <c r="E69" s="92">
        <f>$B69      +$C69      +$D69</f>
        <v>252934000</v>
      </c>
      <c r="F69" s="93">
        <v>252934000</v>
      </c>
      <c r="G69" s="94">
        <v>252934000</v>
      </c>
      <c r="H69" s="93">
        <v>55998000</v>
      </c>
      <c r="I69" s="94">
        <v>56806511</v>
      </c>
      <c r="J69" s="93">
        <v>81369000</v>
      </c>
      <c r="K69" s="94">
        <v>85968920</v>
      </c>
      <c r="L69" s="93">
        <v>53253000</v>
      </c>
      <c r="M69" s="94">
        <v>64374037</v>
      </c>
      <c r="N69" s="93"/>
      <c r="O69" s="94"/>
      <c r="P69" s="93">
        <f>$H69      +$J69      +$L69      +$N69</f>
        <v>190620000</v>
      </c>
      <c r="Q69" s="94">
        <f>$I69      +$K69      +$M69      +$O69</f>
        <v>207149468</v>
      </c>
      <c r="R69" s="48">
        <f>IF(($J69      =0),0,((($L69      -$J69      )/$J69      )*100))</f>
        <v>-34.553699811967704</v>
      </c>
      <c r="S69" s="49">
        <f>IF(($K69      =0),0,((($M69      -$K69      )/$K69      )*100))</f>
        <v>-25.119407106661342</v>
      </c>
      <c r="T69" s="48">
        <f>IF(($E69      =0),0,(($P69      /$E69      )*100))</f>
        <v>75.363533570022227</v>
      </c>
      <c r="U69" s="50">
        <f>IF(($E69      =0),0,(($Q69      /$E69      )*100))</f>
        <v>81.898624937730787</v>
      </c>
      <c r="V69" s="93">
        <v>16675000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271064000</v>
      </c>
      <c r="C71" s="101">
        <f>SUM(C69:C70)</f>
        <v>-18130000</v>
      </c>
      <c r="D71" s="101"/>
      <c r="E71" s="101">
        <f>$B71      +$C71      +$D71</f>
        <v>252934000</v>
      </c>
      <c r="F71" s="102">
        <f t="shared" ref="F71:O71" si="44">SUM(F69:F70)</f>
        <v>252934000</v>
      </c>
      <c r="G71" s="103">
        <f t="shared" si="44"/>
        <v>252934000</v>
      </c>
      <c r="H71" s="102">
        <f t="shared" si="44"/>
        <v>55998000</v>
      </c>
      <c r="I71" s="103">
        <f t="shared" si="44"/>
        <v>56806511</v>
      </c>
      <c r="J71" s="102">
        <f t="shared" si="44"/>
        <v>81369000</v>
      </c>
      <c r="K71" s="103">
        <f t="shared" si="44"/>
        <v>85968920</v>
      </c>
      <c r="L71" s="102">
        <f t="shared" si="44"/>
        <v>53253000</v>
      </c>
      <c r="M71" s="103">
        <f t="shared" si="44"/>
        <v>64374037</v>
      </c>
      <c r="N71" s="102">
        <f t="shared" si="44"/>
        <v>0</v>
      </c>
      <c r="O71" s="103">
        <f t="shared" si="44"/>
        <v>0</v>
      </c>
      <c r="P71" s="102">
        <f>$H71      +$J71      +$L71      +$N71</f>
        <v>190620000</v>
      </c>
      <c r="Q71" s="103">
        <f>$I71      +$K71      +$M71      +$O71</f>
        <v>207149468</v>
      </c>
      <c r="R71" s="57">
        <f>IF(($J71      =0),0,((($L71      -$J71      )/$J71      )*100))</f>
        <v>-34.553699811967704</v>
      </c>
      <c r="S71" s="58">
        <f>IF(($K71      =0),0,((($M71      -$K71      )/$K71      )*100))</f>
        <v>-25.119407106661342</v>
      </c>
      <c r="T71" s="57">
        <f>IF(($E69      =0),0,(($P69      /$E69      )*100))</f>
        <v>75.363533570022227</v>
      </c>
      <c r="U71" s="59">
        <f>IF($E69   =0,0,($Q69   /$E69 )*100)</f>
        <v>81.898624937730787</v>
      </c>
      <c r="V71" s="102">
        <f>SUM(V69:V70)</f>
        <v>16675000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271064000</v>
      </c>
      <c r="C72" s="104">
        <f>SUM(C69:C70)</f>
        <v>-18130000</v>
      </c>
      <c r="D72" s="104"/>
      <c r="E72" s="104">
        <f>$B72      +$C72      +$D72</f>
        <v>252934000</v>
      </c>
      <c r="F72" s="105">
        <f t="shared" ref="F72:O72" si="45">SUM(F69:F70)</f>
        <v>252934000</v>
      </c>
      <c r="G72" s="106">
        <f t="shared" si="45"/>
        <v>252934000</v>
      </c>
      <c r="H72" s="105">
        <f t="shared" si="45"/>
        <v>55998000</v>
      </c>
      <c r="I72" s="106">
        <f t="shared" si="45"/>
        <v>56806511</v>
      </c>
      <c r="J72" s="105">
        <f t="shared" si="45"/>
        <v>81369000</v>
      </c>
      <c r="K72" s="106">
        <f t="shared" si="45"/>
        <v>85968920</v>
      </c>
      <c r="L72" s="105">
        <f t="shared" si="45"/>
        <v>53253000</v>
      </c>
      <c r="M72" s="106">
        <f t="shared" si="45"/>
        <v>64374037</v>
      </c>
      <c r="N72" s="105">
        <f t="shared" si="45"/>
        <v>0</v>
      </c>
      <c r="O72" s="106">
        <f t="shared" si="45"/>
        <v>0</v>
      </c>
      <c r="P72" s="105">
        <f>$H72      +$J72      +$L72      +$N72</f>
        <v>190620000</v>
      </c>
      <c r="Q72" s="106">
        <f>$I72      +$K72      +$M72      +$O72</f>
        <v>207149468</v>
      </c>
      <c r="R72" s="61">
        <f>IF(($J72      =0),0,((($L72      -$J72      )/$J72      )*100))</f>
        <v>-34.553699811967704</v>
      </c>
      <c r="S72" s="62">
        <f>IF(($K72      =0),0,((($M72      -$K72      )/$K72      )*100))</f>
        <v>-25.119407106661342</v>
      </c>
      <c r="T72" s="61">
        <f>IF(($E69      =0),0,(($P69      /$E69      )*100))</f>
        <v>75.363533570022227</v>
      </c>
      <c r="U72" s="65">
        <f>IF($E69   =0,0,($Q69   /$E69 )*100)</f>
        <v>81.898624937730787</v>
      </c>
      <c r="V72" s="105">
        <f>SUM(V69:V70)</f>
        <v>16675000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366083000</v>
      </c>
      <c r="C73" s="104">
        <f>SUM(C9:C14,C17:C23,C26:C29,C32,C35:C39,C42:C52,C55:C58,C61:C65,C69:C70)</f>
        <v>52341000</v>
      </c>
      <c r="D73" s="104"/>
      <c r="E73" s="104">
        <f>$B73      +$C73      +$D73</f>
        <v>418424000</v>
      </c>
      <c r="F73" s="105">
        <f t="shared" ref="F73:O73" si="46">SUM(F9:F14,F17:F23,F26:F29,F32,F35:F39,F42:F52,F55:F58,F61:F65,F69:F70)</f>
        <v>418424000</v>
      </c>
      <c r="G73" s="106">
        <f t="shared" si="46"/>
        <v>385345000</v>
      </c>
      <c r="H73" s="105">
        <f t="shared" si="46"/>
        <v>73782000</v>
      </c>
      <c r="I73" s="106">
        <f t="shared" si="46"/>
        <v>76725176</v>
      </c>
      <c r="J73" s="105">
        <f t="shared" si="46"/>
        <v>98220000</v>
      </c>
      <c r="K73" s="106">
        <f t="shared" si="46"/>
        <v>105706213</v>
      </c>
      <c r="L73" s="105">
        <f t="shared" si="46"/>
        <v>69360000</v>
      </c>
      <c r="M73" s="106">
        <f t="shared" si="46"/>
        <v>84017696</v>
      </c>
      <c r="N73" s="105">
        <f t="shared" si="46"/>
        <v>0</v>
      </c>
      <c r="O73" s="106">
        <f t="shared" si="46"/>
        <v>0</v>
      </c>
      <c r="P73" s="105">
        <f>$H73      +$J73      +$L73      +$N73</f>
        <v>241362000</v>
      </c>
      <c r="Q73" s="106">
        <f>$I73      +$K73      +$M73      +$O73</f>
        <v>266449085</v>
      </c>
      <c r="R73" s="61">
        <f>IF(($J73      =0),0,((($L73      -$J73      )/$J73      )*100))</f>
        <v>-29.383017715332926</v>
      </c>
      <c r="S73" s="62">
        <f>IF(($K73      =0),0,((($M73      -$K73      )/$K73      )*100))</f>
        <v>-20.517731535799129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62.635300834317299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69.145592910249249</v>
      </c>
      <c r="V73" s="105">
        <f>SUM(V9:V14,V17:V23,V26:V29,V32,V35:V39,V42:V52,V55:V58,V61:V65,V69:V70)</f>
        <v>16675000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UtACO4/u3cVqXSdPbAAL1jCDkPCgq7w5bQPJk43SDfJO8f8xquSnWnUSBygyBPX5y1phNB7au2VCEAH/TRxgQ==" saltValue="loI+ktJK9tjcFIyfj6XKy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530000</v>
      </c>
      <c r="I10" s="94"/>
      <c r="J10" s="93">
        <v>810000</v>
      </c>
      <c r="K10" s="94"/>
      <c r="L10" s="93">
        <v>270000</v>
      </c>
      <c r="M10" s="94">
        <v>261419</v>
      </c>
      <c r="N10" s="93"/>
      <c r="O10" s="94"/>
      <c r="P10" s="93">
        <f t="shared" ref="P10:P15" si="1">$H10      +$J10      +$L10      +$N10</f>
        <v>1610000</v>
      </c>
      <c r="Q10" s="94">
        <f t="shared" ref="Q10:Q15" si="2">$I10      +$K10      +$M10      +$O10</f>
        <v>261419</v>
      </c>
      <c r="R10" s="48">
        <f t="shared" ref="R10:R15" si="3">IF(($J10      =0),0,((($L10      -$J10      )/$J10      )*100))</f>
        <v>-66.666666666666657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60.75471698113207</v>
      </c>
      <c r="U10" s="50">
        <f t="shared" ref="U10:U14" si="6">IF(($E10      =0),0,(($Q10      /$E10      )*100))</f>
        <v>9.8648679245283013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10000000</v>
      </c>
      <c r="C13" s="92">
        <v>-5000000</v>
      </c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>
        <v>3483000</v>
      </c>
      <c r="K13" s="94"/>
      <c r="L13" s="93"/>
      <c r="M13" s="94"/>
      <c r="N13" s="93"/>
      <c r="O13" s="94"/>
      <c r="P13" s="93">
        <f t="shared" si="1"/>
        <v>3483000</v>
      </c>
      <c r="Q13" s="94">
        <f t="shared" si="2"/>
        <v>0</v>
      </c>
      <c r="R13" s="48">
        <f t="shared" si="3"/>
        <v>-100</v>
      </c>
      <c r="S13" s="49">
        <f t="shared" si="4"/>
        <v>0</v>
      </c>
      <c r="T13" s="48">
        <f t="shared" si="5"/>
        <v>69.66</v>
      </c>
      <c r="U13" s="50">
        <f t="shared" si="6"/>
        <v>0</v>
      </c>
      <c r="V13" s="93">
        <v>500000</v>
      </c>
      <c r="W13" s="94" t="s">
        <v>35</v>
      </c>
    </row>
    <row r="14" spans="1:23" ht="12.95" customHeight="1" x14ac:dyDescent="0.2">
      <c r="A14" s="47" t="s">
        <v>40</v>
      </c>
      <c r="B14" s="92">
        <v>1000000</v>
      </c>
      <c r="C14" s="92">
        <v>-174000</v>
      </c>
      <c r="D14" s="92"/>
      <c r="E14" s="92">
        <f t="shared" si="0"/>
        <v>826000</v>
      </c>
      <c r="F14" s="93">
        <v>826000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13650000</v>
      </c>
      <c r="C15" s="95">
        <f>SUM(C9:C14)</f>
        <v>-5174000</v>
      </c>
      <c r="D15" s="95"/>
      <c r="E15" s="95">
        <f t="shared" si="0"/>
        <v>8476000</v>
      </c>
      <c r="F15" s="96">
        <f t="shared" ref="F15:O15" si="7">SUM(F9:F14)</f>
        <v>8476000</v>
      </c>
      <c r="G15" s="97">
        <f t="shared" si="7"/>
        <v>7650000</v>
      </c>
      <c r="H15" s="96">
        <f t="shared" si="7"/>
        <v>530000</v>
      </c>
      <c r="I15" s="97">
        <f t="shared" si="7"/>
        <v>0</v>
      </c>
      <c r="J15" s="96">
        <f t="shared" si="7"/>
        <v>4293000</v>
      </c>
      <c r="K15" s="97">
        <f t="shared" si="7"/>
        <v>0</v>
      </c>
      <c r="L15" s="96">
        <f t="shared" si="7"/>
        <v>270000</v>
      </c>
      <c r="M15" s="97">
        <f t="shared" si="7"/>
        <v>261419</v>
      </c>
      <c r="N15" s="96">
        <f t="shared" si="7"/>
        <v>0</v>
      </c>
      <c r="O15" s="97">
        <f t="shared" si="7"/>
        <v>0</v>
      </c>
      <c r="P15" s="96">
        <f t="shared" si="1"/>
        <v>5093000</v>
      </c>
      <c r="Q15" s="97">
        <f t="shared" si="2"/>
        <v>261419</v>
      </c>
      <c r="R15" s="52">
        <f t="shared" si="3"/>
        <v>-93.710691823899367</v>
      </c>
      <c r="S15" s="53">
        <f t="shared" si="4"/>
        <v>0</v>
      </c>
      <c r="T15" s="52">
        <f>IF((SUM($E9:$E13))=0,0,(P15/(SUM($E9:$E13))*100))</f>
        <v>66.575163398692823</v>
      </c>
      <c r="U15" s="54">
        <f>IF((SUM($E9:$E13))=0,0,(Q15/(SUM($E9:$E13))*100))</f>
        <v>3.4172418300653593</v>
      </c>
      <c r="V15" s="96">
        <f>SUM(V9:V14)</f>
        <v>500000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43100000</v>
      </c>
      <c r="C20" s="92"/>
      <c r="D20" s="92"/>
      <c r="E20" s="92">
        <f t="shared" si="8"/>
        <v>43100000</v>
      </c>
      <c r="F20" s="93">
        <v>43100000</v>
      </c>
      <c r="G20" s="94">
        <v>43100000</v>
      </c>
      <c r="H20" s="93"/>
      <c r="I20" s="94"/>
      <c r="J20" s="93">
        <v>41642000</v>
      </c>
      <c r="K20" s="94"/>
      <c r="L20" s="93">
        <v>1620000</v>
      </c>
      <c r="M20" s="94"/>
      <c r="N20" s="93"/>
      <c r="O20" s="94"/>
      <c r="P20" s="93">
        <f t="shared" si="9"/>
        <v>43262000</v>
      </c>
      <c r="Q20" s="94">
        <f t="shared" si="10"/>
        <v>0</v>
      </c>
      <c r="R20" s="48">
        <f t="shared" si="11"/>
        <v>-96.109696940588833</v>
      </c>
      <c r="S20" s="49">
        <f t="shared" si="12"/>
        <v>0</v>
      </c>
      <c r="T20" s="48">
        <f t="shared" si="13"/>
        <v>100.37587006960558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14720000</v>
      </c>
      <c r="D21" s="92"/>
      <c r="E21" s="92">
        <f t="shared" si="8"/>
        <v>14720000</v>
      </c>
      <c r="F21" s="93">
        <v>14720000</v>
      </c>
      <c r="G21" s="94">
        <v>14720000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43100000</v>
      </c>
      <c r="C24" s="95">
        <f>SUM(C17:C23)</f>
        <v>14720000</v>
      </c>
      <c r="D24" s="95"/>
      <c r="E24" s="95">
        <f t="shared" si="8"/>
        <v>57820000</v>
      </c>
      <c r="F24" s="96">
        <f t="shared" ref="F24:O24" si="15">SUM(F17:F23)</f>
        <v>57820000</v>
      </c>
      <c r="G24" s="97">
        <f t="shared" si="15"/>
        <v>57820000</v>
      </c>
      <c r="H24" s="96">
        <f t="shared" si="15"/>
        <v>0</v>
      </c>
      <c r="I24" s="97">
        <f t="shared" si="15"/>
        <v>0</v>
      </c>
      <c r="J24" s="96">
        <f t="shared" si="15"/>
        <v>41642000</v>
      </c>
      <c r="K24" s="97">
        <f t="shared" si="15"/>
        <v>0</v>
      </c>
      <c r="L24" s="96">
        <f t="shared" si="15"/>
        <v>1620000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43262000</v>
      </c>
      <c r="Q24" s="97">
        <f t="shared" si="10"/>
        <v>0</v>
      </c>
      <c r="R24" s="52">
        <f t="shared" si="11"/>
        <v>-96.109696940588833</v>
      </c>
      <c r="S24" s="53">
        <f t="shared" si="12"/>
        <v>0</v>
      </c>
      <c r="T24" s="52">
        <f>IF(($E24-$E19-$E23)   =0,0,($P24   /($E24-$E19-$E23)   )*100)</f>
        <v>74.82186094776894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3243000</v>
      </c>
      <c r="C32" s="92"/>
      <c r="D32" s="92"/>
      <c r="E32" s="92">
        <f>$B32      +$C32      +$D32</f>
        <v>3243000</v>
      </c>
      <c r="F32" s="93">
        <v>3243000</v>
      </c>
      <c r="G32" s="94">
        <v>3243000</v>
      </c>
      <c r="H32" s="93">
        <v>2023000</v>
      </c>
      <c r="I32" s="94"/>
      <c r="J32" s="93">
        <v>247000</v>
      </c>
      <c r="K32" s="94"/>
      <c r="L32" s="93"/>
      <c r="M32" s="94">
        <v>292000</v>
      </c>
      <c r="N32" s="93"/>
      <c r="O32" s="94"/>
      <c r="P32" s="93">
        <f>$H32      +$J32      +$L32      +$N32</f>
        <v>2270000</v>
      </c>
      <c r="Q32" s="94">
        <f>$I32      +$K32      +$M32      +$O32</f>
        <v>292000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69.996916435399328</v>
      </c>
      <c r="U32" s="50">
        <f>IF(($E32      =0),0,(($Q32      /$E32      )*100))</f>
        <v>9.0040086339808827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3243000</v>
      </c>
      <c r="C33" s="95">
        <f>C32</f>
        <v>0</v>
      </c>
      <c r="D33" s="95"/>
      <c r="E33" s="95">
        <f>$B33      +$C33      +$D33</f>
        <v>3243000</v>
      </c>
      <c r="F33" s="96">
        <f t="shared" ref="F33:O33" si="17">F32</f>
        <v>3243000</v>
      </c>
      <c r="G33" s="97">
        <f t="shared" si="17"/>
        <v>3243000</v>
      </c>
      <c r="H33" s="96">
        <f t="shared" si="17"/>
        <v>2023000</v>
      </c>
      <c r="I33" s="97">
        <f t="shared" si="17"/>
        <v>0</v>
      </c>
      <c r="J33" s="96">
        <f t="shared" si="17"/>
        <v>247000</v>
      </c>
      <c r="K33" s="97">
        <f t="shared" si="17"/>
        <v>0</v>
      </c>
      <c r="L33" s="96">
        <f t="shared" si="17"/>
        <v>0</v>
      </c>
      <c r="M33" s="97">
        <f t="shared" si="17"/>
        <v>292000</v>
      </c>
      <c r="N33" s="96">
        <f t="shared" si="17"/>
        <v>0</v>
      </c>
      <c r="O33" s="97">
        <f t="shared" si="17"/>
        <v>0</v>
      </c>
      <c r="P33" s="96">
        <f>$H33      +$J33      +$L33      +$N33</f>
        <v>2270000</v>
      </c>
      <c r="Q33" s="97">
        <f>$I33      +$K33      +$M33      +$O33</f>
        <v>292000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69.996916435399328</v>
      </c>
      <c r="U33" s="54">
        <f>IF($E33   =0,0,($Q33   /$E33   )*100)</f>
        <v>9.0040086339808827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18000000</v>
      </c>
      <c r="C35" s="92">
        <v>-3000000</v>
      </c>
      <c r="D35" s="92"/>
      <c r="E35" s="92">
        <f t="shared" ref="E35:E40" si="18">$B35      +$C35      +$D35</f>
        <v>15000000</v>
      </c>
      <c r="F35" s="93">
        <v>15000000</v>
      </c>
      <c r="G35" s="94">
        <v>15000000</v>
      </c>
      <c r="H35" s="93"/>
      <c r="I35" s="94"/>
      <c r="J35" s="93">
        <v>3852000</v>
      </c>
      <c r="K35" s="94"/>
      <c r="L35" s="93">
        <v>2358000</v>
      </c>
      <c r="M35" s="94">
        <v>4315186</v>
      </c>
      <c r="N35" s="93"/>
      <c r="O35" s="94"/>
      <c r="P35" s="93">
        <f t="shared" ref="P35:P40" si="19">$H35      +$J35      +$L35      +$N35</f>
        <v>6210000</v>
      </c>
      <c r="Q35" s="94">
        <f t="shared" ref="Q35:Q40" si="20">$I35      +$K35      +$M35      +$O35</f>
        <v>4315186</v>
      </c>
      <c r="R35" s="48">
        <f t="shared" ref="R35:R40" si="21">IF(($J35      =0),0,((($L35      -$J35      )/$J35      )*100))</f>
        <v>-38.785046728971963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41.4</v>
      </c>
      <c r="U35" s="50">
        <f t="shared" ref="U35:U39" si="24">IF(($E35      =0),0,(($Q35      /$E35      )*100))</f>
        <v>28.767906666666665</v>
      </c>
      <c r="V35" s="93">
        <v>1683000</v>
      </c>
      <c r="W35" s="94" t="s">
        <v>35</v>
      </c>
    </row>
    <row r="36" spans="1:23" ht="12.95" customHeight="1" x14ac:dyDescent="0.2">
      <c r="A36" s="47" t="s">
        <v>59</v>
      </c>
      <c r="B36" s="92">
        <v>93903000</v>
      </c>
      <c r="C36" s="92">
        <v>22177000</v>
      </c>
      <c r="D36" s="92"/>
      <c r="E36" s="92">
        <f t="shared" si="18"/>
        <v>116080000</v>
      </c>
      <c r="F36" s="93">
        <v>116080000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111903000</v>
      </c>
      <c r="C40" s="95">
        <f>SUM(C35:C39)</f>
        <v>19177000</v>
      </c>
      <c r="D40" s="95"/>
      <c r="E40" s="95">
        <f t="shared" si="18"/>
        <v>131080000</v>
      </c>
      <c r="F40" s="96">
        <f t="shared" ref="F40:O40" si="25">SUM(F35:F39)</f>
        <v>131080000</v>
      </c>
      <c r="G40" s="97">
        <f t="shared" si="25"/>
        <v>15000000</v>
      </c>
      <c r="H40" s="96">
        <f t="shared" si="25"/>
        <v>0</v>
      </c>
      <c r="I40" s="97">
        <f t="shared" si="25"/>
        <v>0</v>
      </c>
      <c r="J40" s="96">
        <f t="shared" si="25"/>
        <v>3852000</v>
      </c>
      <c r="K40" s="97">
        <f t="shared" si="25"/>
        <v>0</v>
      </c>
      <c r="L40" s="96">
        <f t="shared" si="25"/>
        <v>2358000</v>
      </c>
      <c r="M40" s="97">
        <f t="shared" si="25"/>
        <v>4315186</v>
      </c>
      <c r="N40" s="96">
        <f t="shared" si="25"/>
        <v>0</v>
      </c>
      <c r="O40" s="97">
        <f t="shared" si="25"/>
        <v>0</v>
      </c>
      <c r="P40" s="96">
        <f t="shared" si="19"/>
        <v>6210000</v>
      </c>
      <c r="Q40" s="97">
        <f t="shared" si="20"/>
        <v>4315186</v>
      </c>
      <c r="R40" s="52">
        <f t="shared" si="21"/>
        <v>-38.785046728971963</v>
      </c>
      <c r="S40" s="53">
        <f t="shared" si="22"/>
        <v>0</v>
      </c>
      <c r="T40" s="52">
        <f>IF((+$E35+$E38) =0,0,(P40   /(+$E35+$E38) )*100)</f>
        <v>41.4</v>
      </c>
      <c r="U40" s="54">
        <f>IF((+$E35+$E38) =0,0,(Q40   /(+$E35+$E38) )*100)</f>
        <v>28.767906666666665</v>
      </c>
      <c r="V40" s="96">
        <f>SUM(V35:V39)</f>
        <v>1683000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40000000</v>
      </c>
      <c r="C43" s="92">
        <v>-26000000</v>
      </c>
      <c r="D43" s="92"/>
      <c r="E43" s="92">
        <f t="shared" si="26"/>
        <v>14000000</v>
      </c>
      <c r="F43" s="93">
        <v>14000000</v>
      </c>
      <c r="G43" s="94">
        <v>14000000</v>
      </c>
      <c r="H43" s="93"/>
      <c r="I43" s="94"/>
      <c r="J43" s="93"/>
      <c r="K43" s="94"/>
      <c r="L43" s="93">
        <v>3765000</v>
      </c>
      <c r="M43" s="94"/>
      <c r="N43" s="93"/>
      <c r="O43" s="94"/>
      <c r="P43" s="93">
        <f t="shared" si="27"/>
        <v>3765000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26.892857142857139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50000000</v>
      </c>
      <c r="C51" s="92"/>
      <c r="D51" s="92"/>
      <c r="E51" s="92">
        <f t="shared" si="26"/>
        <v>50000000</v>
      </c>
      <c r="F51" s="93">
        <v>50000000</v>
      </c>
      <c r="G51" s="94">
        <v>50000000</v>
      </c>
      <c r="H51" s="93">
        <v>1990000</v>
      </c>
      <c r="I51" s="94"/>
      <c r="J51" s="93">
        <v>14569000</v>
      </c>
      <c r="K51" s="94"/>
      <c r="L51" s="93">
        <v>19695000</v>
      </c>
      <c r="M51" s="94">
        <v>27813671</v>
      </c>
      <c r="N51" s="93"/>
      <c r="O51" s="94"/>
      <c r="P51" s="93">
        <f t="shared" si="27"/>
        <v>36254000</v>
      </c>
      <c r="Q51" s="94">
        <f t="shared" si="28"/>
        <v>27813671</v>
      </c>
      <c r="R51" s="48">
        <f t="shared" si="29"/>
        <v>35.184295421785983</v>
      </c>
      <c r="S51" s="49">
        <f t="shared" si="30"/>
        <v>0</v>
      </c>
      <c r="T51" s="48">
        <f t="shared" si="31"/>
        <v>72.507999999999996</v>
      </c>
      <c r="U51" s="50">
        <f t="shared" si="32"/>
        <v>55.627341999999999</v>
      </c>
      <c r="V51" s="93">
        <v>3487000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90000000</v>
      </c>
      <c r="C53" s="95">
        <f>SUM(C42:C52)</f>
        <v>-26000000</v>
      </c>
      <c r="D53" s="95"/>
      <c r="E53" s="95">
        <f t="shared" si="26"/>
        <v>64000000</v>
      </c>
      <c r="F53" s="96">
        <f t="shared" ref="F53:O53" si="33">SUM(F42:F52)</f>
        <v>64000000</v>
      </c>
      <c r="G53" s="97">
        <f t="shared" si="33"/>
        <v>64000000</v>
      </c>
      <c r="H53" s="96">
        <f t="shared" si="33"/>
        <v>1990000</v>
      </c>
      <c r="I53" s="97">
        <f t="shared" si="33"/>
        <v>0</v>
      </c>
      <c r="J53" s="96">
        <f t="shared" si="33"/>
        <v>14569000</v>
      </c>
      <c r="K53" s="97">
        <f t="shared" si="33"/>
        <v>0</v>
      </c>
      <c r="L53" s="96">
        <f t="shared" si="33"/>
        <v>23460000</v>
      </c>
      <c r="M53" s="97">
        <f t="shared" si="33"/>
        <v>27813671</v>
      </c>
      <c r="N53" s="96">
        <f t="shared" si="33"/>
        <v>0</v>
      </c>
      <c r="O53" s="97">
        <f t="shared" si="33"/>
        <v>0</v>
      </c>
      <c r="P53" s="96">
        <f t="shared" si="27"/>
        <v>40019000</v>
      </c>
      <c r="Q53" s="97">
        <f t="shared" si="28"/>
        <v>27813671</v>
      </c>
      <c r="R53" s="52">
        <f t="shared" si="29"/>
        <v>61.026837806301046</v>
      </c>
      <c r="S53" s="53">
        <f t="shared" si="30"/>
        <v>0</v>
      </c>
      <c r="T53" s="52">
        <f>IF((+$E43+$E45+$E47+$E48+$E51) =0,0,(P53   /(+$E43+$E45+$E47+$E48+$E51) )*100)</f>
        <v>62.529687499999994</v>
      </c>
      <c r="U53" s="54">
        <f>IF((+$E43+$E45+$E47+$E48+$E51) =0,0,(Q53   /(+$E43+$E45+$E47+$E48+$E51) )*100)</f>
        <v>43.458860937499999</v>
      </c>
      <c r="V53" s="96">
        <f>SUM(V42:V52)</f>
        <v>3487000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261896000</v>
      </c>
      <c r="C67" s="104">
        <f>SUM(C9:C14,C17:C23,C26:C29,C32,C35:C39,C42:C52,C55:C58,C61:C65)</f>
        <v>2723000</v>
      </c>
      <c r="D67" s="104"/>
      <c r="E67" s="104">
        <f t="shared" si="35"/>
        <v>264619000</v>
      </c>
      <c r="F67" s="105">
        <f t="shared" ref="F67:O67" si="43">SUM(F9:F14,F17:F23,F26:F29,F32,F35:F39,F42:F52,F55:F58,F61:F65)</f>
        <v>264619000</v>
      </c>
      <c r="G67" s="106">
        <f t="shared" si="43"/>
        <v>147713000</v>
      </c>
      <c r="H67" s="105">
        <f t="shared" si="43"/>
        <v>4543000</v>
      </c>
      <c r="I67" s="106">
        <f t="shared" si="43"/>
        <v>0</v>
      </c>
      <c r="J67" s="105">
        <f t="shared" si="43"/>
        <v>64603000</v>
      </c>
      <c r="K67" s="106">
        <f t="shared" si="43"/>
        <v>0</v>
      </c>
      <c r="L67" s="105">
        <f t="shared" si="43"/>
        <v>27708000</v>
      </c>
      <c r="M67" s="106">
        <f t="shared" si="43"/>
        <v>32682276</v>
      </c>
      <c r="N67" s="105">
        <f t="shared" si="43"/>
        <v>0</v>
      </c>
      <c r="O67" s="106">
        <f t="shared" si="43"/>
        <v>0</v>
      </c>
      <c r="P67" s="105">
        <f t="shared" si="36"/>
        <v>96854000</v>
      </c>
      <c r="Q67" s="106">
        <f t="shared" si="37"/>
        <v>32682276</v>
      </c>
      <c r="R67" s="61">
        <f t="shared" si="38"/>
        <v>-57.110350912496322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65.569042670584182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22.125524496828309</v>
      </c>
      <c r="V67" s="105">
        <f>SUM(V9:V14,V17:V23,V26:V29,V32,V35:V39,V42:V52,V55:V58,V61:V65)</f>
        <v>5670000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451183000</v>
      </c>
      <c r="C69" s="92">
        <v>-30176000</v>
      </c>
      <c r="D69" s="92"/>
      <c r="E69" s="92">
        <f>$B69      +$C69      +$D69</f>
        <v>421007000</v>
      </c>
      <c r="F69" s="93">
        <v>421007000</v>
      </c>
      <c r="G69" s="94">
        <v>421007000</v>
      </c>
      <c r="H69" s="93">
        <v>150823000</v>
      </c>
      <c r="I69" s="94"/>
      <c r="J69" s="93">
        <v>113587000</v>
      </c>
      <c r="K69" s="94"/>
      <c r="L69" s="93">
        <v>132997000</v>
      </c>
      <c r="M69" s="94">
        <v>553768960</v>
      </c>
      <c r="N69" s="93"/>
      <c r="O69" s="94"/>
      <c r="P69" s="93">
        <f>$H69      +$J69      +$L69      +$N69</f>
        <v>397407000</v>
      </c>
      <c r="Q69" s="94">
        <f>$I69      +$K69      +$M69      +$O69</f>
        <v>553768960</v>
      </c>
      <c r="R69" s="48">
        <f>IF(($J69      =0),0,((($L69      -$J69      )/$J69      )*100))</f>
        <v>17.088223124125122</v>
      </c>
      <c r="S69" s="49">
        <f>IF(($K69      =0),0,((($M69      -$K69      )/$K69      )*100))</f>
        <v>0</v>
      </c>
      <c r="T69" s="48">
        <f>IF(($E69      =0),0,(($P69      /$E69      )*100))</f>
        <v>94.394392492286343</v>
      </c>
      <c r="U69" s="50">
        <f>IF(($E69      =0),0,(($Q69      /$E69      )*100))</f>
        <v>131.5343830387618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451183000</v>
      </c>
      <c r="C71" s="101">
        <f>SUM(C69:C70)</f>
        <v>-30176000</v>
      </c>
      <c r="D71" s="101"/>
      <c r="E71" s="101">
        <f>$B71      +$C71      +$D71</f>
        <v>421007000</v>
      </c>
      <c r="F71" s="102">
        <f t="shared" ref="F71:O71" si="44">SUM(F69:F70)</f>
        <v>421007000</v>
      </c>
      <c r="G71" s="103">
        <f t="shared" si="44"/>
        <v>421007000</v>
      </c>
      <c r="H71" s="102">
        <f t="shared" si="44"/>
        <v>150823000</v>
      </c>
      <c r="I71" s="103">
        <f t="shared" si="44"/>
        <v>0</v>
      </c>
      <c r="J71" s="102">
        <f t="shared" si="44"/>
        <v>113587000</v>
      </c>
      <c r="K71" s="103">
        <f t="shared" si="44"/>
        <v>0</v>
      </c>
      <c r="L71" s="102">
        <f t="shared" si="44"/>
        <v>132997000</v>
      </c>
      <c r="M71" s="103">
        <f t="shared" si="44"/>
        <v>553768960</v>
      </c>
      <c r="N71" s="102">
        <f t="shared" si="44"/>
        <v>0</v>
      </c>
      <c r="O71" s="103">
        <f t="shared" si="44"/>
        <v>0</v>
      </c>
      <c r="P71" s="102">
        <f>$H71      +$J71      +$L71      +$N71</f>
        <v>397407000</v>
      </c>
      <c r="Q71" s="103">
        <f>$I71      +$K71      +$M71      +$O71</f>
        <v>553768960</v>
      </c>
      <c r="R71" s="57">
        <f>IF(($J71      =0),0,((($L71      -$J71      )/$J71      )*100))</f>
        <v>17.088223124125122</v>
      </c>
      <c r="S71" s="58">
        <f>IF(($K71      =0),0,((($M71      -$K71      )/$K71      )*100))</f>
        <v>0</v>
      </c>
      <c r="T71" s="57">
        <f>IF(($E69      =0),0,(($P69      /$E69      )*100))</f>
        <v>94.394392492286343</v>
      </c>
      <c r="U71" s="59">
        <f>IF($E69   =0,0,($Q69   /$E69 )*100)</f>
        <v>131.5343830387618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451183000</v>
      </c>
      <c r="C72" s="104">
        <f>SUM(C69:C70)</f>
        <v>-30176000</v>
      </c>
      <c r="D72" s="104"/>
      <c r="E72" s="104">
        <f>$B72      +$C72      +$D72</f>
        <v>421007000</v>
      </c>
      <c r="F72" s="105">
        <f t="shared" ref="F72:O72" si="45">SUM(F69:F70)</f>
        <v>421007000</v>
      </c>
      <c r="G72" s="106">
        <f t="shared" si="45"/>
        <v>421007000</v>
      </c>
      <c r="H72" s="105">
        <f t="shared" si="45"/>
        <v>150823000</v>
      </c>
      <c r="I72" s="106">
        <f t="shared" si="45"/>
        <v>0</v>
      </c>
      <c r="J72" s="105">
        <f t="shared" si="45"/>
        <v>113587000</v>
      </c>
      <c r="K72" s="106">
        <f t="shared" si="45"/>
        <v>0</v>
      </c>
      <c r="L72" s="105">
        <f t="shared" si="45"/>
        <v>132997000</v>
      </c>
      <c r="M72" s="106">
        <f t="shared" si="45"/>
        <v>553768960</v>
      </c>
      <c r="N72" s="105">
        <f t="shared" si="45"/>
        <v>0</v>
      </c>
      <c r="O72" s="106">
        <f t="shared" si="45"/>
        <v>0</v>
      </c>
      <c r="P72" s="105">
        <f>$H72      +$J72      +$L72      +$N72</f>
        <v>397407000</v>
      </c>
      <c r="Q72" s="106">
        <f>$I72      +$K72      +$M72      +$O72</f>
        <v>553768960</v>
      </c>
      <c r="R72" s="61">
        <f>IF(($J72      =0),0,((($L72      -$J72      )/$J72      )*100))</f>
        <v>17.088223124125122</v>
      </c>
      <c r="S72" s="62">
        <f>IF(($K72      =0),0,((($M72      -$K72      )/$K72      )*100))</f>
        <v>0</v>
      </c>
      <c r="T72" s="61">
        <f>IF(($E69      =0),0,(($P69      /$E69      )*100))</f>
        <v>94.394392492286343</v>
      </c>
      <c r="U72" s="65">
        <f>IF($E69   =0,0,($Q69   /$E69 )*100)</f>
        <v>131.5343830387618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713079000</v>
      </c>
      <c r="C73" s="104">
        <f>SUM(C9:C14,C17:C23,C26:C29,C32,C35:C39,C42:C52,C55:C58,C61:C65,C69:C70)</f>
        <v>-27453000</v>
      </c>
      <c r="D73" s="104"/>
      <c r="E73" s="104">
        <f>$B73      +$C73      +$D73</f>
        <v>685626000</v>
      </c>
      <c r="F73" s="105">
        <f t="shared" ref="F73:O73" si="46">SUM(F9:F14,F17:F23,F26:F29,F32,F35:F39,F42:F52,F55:F58,F61:F65,F69:F70)</f>
        <v>685626000</v>
      </c>
      <c r="G73" s="106">
        <f t="shared" si="46"/>
        <v>568720000</v>
      </c>
      <c r="H73" s="105">
        <f t="shared" si="46"/>
        <v>155366000</v>
      </c>
      <c r="I73" s="106">
        <f t="shared" si="46"/>
        <v>0</v>
      </c>
      <c r="J73" s="105">
        <f t="shared" si="46"/>
        <v>178190000</v>
      </c>
      <c r="K73" s="106">
        <f t="shared" si="46"/>
        <v>0</v>
      </c>
      <c r="L73" s="105">
        <f t="shared" si="46"/>
        <v>160705000</v>
      </c>
      <c r="M73" s="106">
        <f t="shared" si="46"/>
        <v>586451236</v>
      </c>
      <c r="N73" s="105">
        <f t="shared" si="46"/>
        <v>0</v>
      </c>
      <c r="O73" s="106">
        <f t="shared" si="46"/>
        <v>0</v>
      </c>
      <c r="P73" s="105">
        <f>$H73      +$J73      +$L73      +$N73</f>
        <v>494261000</v>
      </c>
      <c r="Q73" s="106">
        <f>$I73      +$K73      +$M73      +$O73</f>
        <v>586451236</v>
      </c>
      <c r="R73" s="61">
        <f>IF(($J73      =0),0,((($L73      -$J73      )/$J73      )*100))</f>
        <v>-9.812559627364049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86.907617105078074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103.11774440849628</v>
      </c>
      <c r="V73" s="105">
        <f>SUM(V9:V14,V17:V23,V26:V29,V32,V35:V39,V42:V52,V55:V58,V61:V65,V69:V70)</f>
        <v>5670000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1Dab/qK+8CEkGcGDaJOztn32VXZlBxhh9Kl8i9kN71lRt360rnq0d7plX1DXYxJIIGx5eJBjwdyrWN+xeQIE+w==" saltValue="QEDBYh7hr8mSFGziE+Qba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/>
      <c r="I10" s="94"/>
      <c r="J10" s="93"/>
      <c r="K10" s="94">
        <v>142592</v>
      </c>
      <c r="L10" s="93">
        <v>1024000</v>
      </c>
      <c r="M10" s="94">
        <v>392807</v>
      </c>
      <c r="N10" s="93"/>
      <c r="O10" s="94"/>
      <c r="P10" s="93">
        <f t="shared" ref="P10:P15" si="1">$H10      +$J10      +$L10      +$N10</f>
        <v>1024000</v>
      </c>
      <c r="Q10" s="94">
        <f t="shared" ref="Q10:Q15" si="2">$I10      +$K10      +$M10      +$O10</f>
        <v>535399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175.47618379712745</v>
      </c>
      <c r="T10" s="48">
        <f t="shared" ref="T10:T14" si="5">IF(($E10      =0),0,(($P10      /$E10      )*100))</f>
        <v>51.2</v>
      </c>
      <c r="U10" s="50">
        <f t="shared" ref="U10:U14" si="6">IF(($E10      =0),0,(($Q10      /$E10      )*100))</f>
        <v>26.769949999999998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142592</v>
      </c>
      <c r="L15" s="96">
        <f t="shared" si="7"/>
        <v>1024000</v>
      </c>
      <c r="M15" s="97">
        <f t="shared" si="7"/>
        <v>392807</v>
      </c>
      <c r="N15" s="96">
        <f t="shared" si="7"/>
        <v>0</v>
      </c>
      <c r="O15" s="97">
        <f t="shared" si="7"/>
        <v>0</v>
      </c>
      <c r="P15" s="96">
        <f t="shared" si="1"/>
        <v>1024000</v>
      </c>
      <c r="Q15" s="97">
        <f t="shared" si="2"/>
        <v>535399</v>
      </c>
      <c r="R15" s="52">
        <f t="shared" si="3"/>
        <v>0</v>
      </c>
      <c r="S15" s="53">
        <f t="shared" si="4"/>
        <v>175.47618379712745</v>
      </c>
      <c r="T15" s="52">
        <f>IF((SUM($E9:$E13))=0,0,(P15/(SUM($E9:$E13))*100))</f>
        <v>51.2</v>
      </c>
      <c r="U15" s="54">
        <f>IF((SUM($E9:$E13))=0,0,(Q15/(SUM($E9:$E13))*100))</f>
        <v>26.769949999999998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8150000</v>
      </c>
      <c r="C20" s="92"/>
      <c r="D20" s="92"/>
      <c r="E20" s="92">
        <f t="shared" si="8"/>
        <v>8150000</v>
      </c>
      <c r="F20" s="93">
        <v>8150000</v>
      </c>
      <c r="G20" s="94">
        <v>8150000</v>
      </c>
      <c r="H20" s="93">
        <v>4049000</v>
      </c>
      <c r="I20" s="94"/>
      <c r="J20" s="93">
        <v>4830000</v>
      </c>
      <c r="K20" s="94"/>
      <c r="L20" s="93"/>
      <c r="M20" s="94"/>
      <c r="N20" s="93"/>
      <c r="O20" s="94"/>
      <c r="P20" s="93">
        <f t="shared" si="9"/>
        <v>8879000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108.94478527607363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15800000</v>
      </c>
      <c r="D21" s="92"/>
      <c r="E21" s="92">
        <f t="shared" si="8"/>
        <v>15800000</v>
      </c>
      <c r="F21" s="93">
        <v>15800000</v>
      </c>
      <c r="G21" s="94">
        <v>15800000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8150000</v>
      </c>
      <c r="C24" s="95">
        <f>SUM(C17:C23)</f>
        <v>15800000</v>
      </c>
      <c r="D24" s="95"/>
      <c r="E24" s="95">
        <f t="shared" si="8"/>
        <v>23950000</v>
      </c>
      <c r="F24" s="96">
        <f t="shared" ref="F24:O24" si="15">SUM(F17:F23)</f>
        <v>23950000</v>
      </c>
      <c r="G24" s="97">
        <f t="shared" si="15"/>
        <v>23950000</v>
      </c>
      <c r="H24" s="96">
        <f t="shared" si="15"/>
        <v>4049000</v>
      </c>
      <c r="I24" s="97">
        <f t="shared" si="15"/>
        <v>0</v>
      </c>
      <c r="J24" s="96">
        <f t="shared" si="15"/>
        <v>4830000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8879000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37.07306889352818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3004000</v>
      </c>
      <c r="C32" s="92">
        <v>-901000</v>
      </c>
      <c r="D32" s="92"/>
      <c r="E32" s="92">
        <f>$B32      +$C32      +$D32</f>
        <v>2103000</v>
      </c>
      <c r="F32" s="93">
        <v>2103000</v>
      </c>
      <c r="G32" s="94">
        <v>2103000</v>
      </c>
      <c r="H32" s="93">
        <v>221000</v>
      </c>
      <c r="I32" s="94"/>
      <c r="J32" s="93"/>
      <c r="K32" s="94">
        <v>140409</v>
      </c>
      <c r="L32" s="93">
        <v>458000</v>
      </c>
      <c r="M32" s="94">
        <v>7000</v>
      </c>
      <c r="N32" s="93"/>
      <c r="O32" s="94"/>
      <c r="P32" s="93">
        <f>$H32      +$J32      +$L32      +$N32</f>
        <v>679000</v>
      </c>
      <c r="Q32" s="94">
        <f>$I32      +$K32      +$M32      +$O32</f>
        <v>147409</v>
      </c>
      <c r="R32" s="48">
        <f>IF(($J32      =0),0,((($L32      -$J32      )/$J32      )*100))</f>
        <v>0</v>
      </c>
      <c r="S32" s="49">
        <f>IF(($K32      =0),0,((($M32      -$K32      )/$K32      )*100))</f>
        <v>-95.01456459343774</v>
      </c>
      <c r="T32" s="48">
        <f>IF(($E32      =0),0,(($P32      /$E32      )*100))</f>
        <v>32.287208749405607</v>
      </c>
      <c r="U32" s="50">
        <f>IF(($E32      =0),0,(($Q32      /$E32      )*100))</f>
        <v>7.0094626723728002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3004000</v>
      </c>
      <c r="C33" s="95">
        <f>C32</f>
        <v>-901000</v>
      </c>
      <c r="D33" s="95"/>
      <c r="E33" s="95">
        <f>$B33      +$C33      +$D33</f>
        <v>2103000</v>
      </c>
      <c r="F33" s="96">
        <f t="shared" ref="F33:O33" si="17">F32</f>
        <v>2103000</v>
      </c>
      <c r="G33" s="97">
        <f t="shared" si="17"/>
        <v>2103000</v>
      </c>
      <c r="H33" s="96">
        <f t="shared" si="17"/>
        <v>221000</v>
      </c>
      <c r="I33" s="97">
        <f t="shared" si="17"/>
        <v>0</v>
      </c>
      <c r="J33" s="96">
        <f t="shared" si="17"/>
        <v>0</v>
      </c>
      <c r="K33" s="97">
        <f t="shared" si="17"/>
        <v>140409</v>
      </c>
      <c r="L33" s="96">
        <f t="shared" si="17"/>
        <v>458000</v>
      </c>
      <c r="M33" s="97">
        <f t="shared" si="17"/>
        <v>7000</v>
      </c>
      <c r="N33" s="96">
        <f t="shared" si="17"/>
        <v>0</v>
      </c>
      <c r="O33" s="97">
        <f t="shared" si="17"/>
        <v>0</v>
      </c>
      <c r="P33" s="96">
        <f>$H33      +$J33      +$L33      +$N33</f>
        <v>679000</v>
      </c>
      <c r="Q33" s="97">
        <f>$I33      +$K33      +$M33      +$O33</f>
        <v>147409</v>
      </c>
      <c r="R33" s="52">
        <f>IF(($J33      =0),0,((($L33      -$J33      )/$J33      )*100))</f>
        <v>0</v>
      </c>
      <c r="S33" s="53">
        <f>IF(($K33      =0),0,((($M33      -$K33      )/$K33      )*100))</f>
        <v>-95.01456459343774</v>
      </c>
      <c r="T33" s="52">
        <f>IF($E33   =0,0,($P33   /$E33   )*100)</f>
        <v>32.287208749405607</v>
      </c>
      <c r="U33" s="54">
        <f>IF($E33   =0,0,($Q33   /$E33   )*100)</f>
        <v>7.0094626723728002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6460000</v>
      </c>
      <c r="C35" s="92">
        <v>3000000</v>
      </c>
      <c r="D35" s="92"/>
      <c r="E35" s="92">
        <f t="shared" ref="E35:E40" si="18">$B35      +$C35      +$D35</f>
        <v>9460000</v>
      </c>
      <c r="F35" s="93">
        <v>9460000</v>
      </c>
      <c r="G35" s="94">
        <v>9460000</v>
      </c>
      <c r="H35" s="93"/>
      <c r="I35" s="94"/>
      <c r="J35" s="93">
        <v>5855000</v>
      </c>
      <c r="K35" s="94">
        <v>1765907</v>
      </c>
      <c r="L35" s="93">
        <v>731000</v>
      </c>
      <c r="M35" s="94">
        <v>1220603</v>
      </c>
      <c r="N35" s="93"/>
      <c r="O35" s="94"/>
      <c r="P35" s="93">
        <f t="shared" ref="P35:P40" si="19">$H35      +$J35      +$L35      +$N35</f>
        <v>6586000</v>
      </c>
      <c r="Q35" s="94">
        <f t="shared" ref="Q35:Q40" si="20">$I35      +$K35      +$M35      +$O35</f>
        <v>2986510</v>
      </c>
      <c r="R35" s="48">
        <f t="shared" ref="R35:R40" si="21">IF(($J35      =0),0,((($L35      -$J35      )/$J35      )*100))</f>
        <v>-87.514944491887277</v>
      </c>
      <c r="S35" s="49">
        <f t="shared" ref="S35:S40" si="22">IF(($K35      =0),0,((($M35      -$K35      )/$K35      )*100))</f>
        <v>-30.879542354155681</v>
      </c>
      <c r="T35" s="48">
        <f t="shared" ref="T35:T39" si="23">IF(($E35      =0),0,(($P35      /$E35      )*100))</f>
        <v>69.619450317124731</v>
      </c>
      <c r="U35" s="50">
        <f t="shared" ref="U35:U39" si="24">IF(($E35      =0),0,(($Q35      /$E35      )*100))</f>
        <v>31.56987315010571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9147000</v>
      </c>
      <c r="C36" s="92">
        <v>302000</v>
      </c>
      <c r="D36" s="92"/>
      <c r="E36" s="92">
        <f t="shared" si="18"/>
        <v>9449000</v>
      </c>
      <c r="F36" s="93">
        <v>9449000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15607000</v>
      </c>
      <c r="C40" s="95">
        <f>SUM(C35:C39)</f>
        <v>3302000</v>
      </c>
      <c r="D40" s="95"/>
      <c r="E40" s="95">
        <f t="shared" si="18"/>
        <v>18909000</v>
      </c>
      <c r="F40" s="96">
        <f t="shared" ref="F40:O40" si="25">SUM(F35:F39)</f>
        <v>18909000</v>
      </c>
      <c r="G40" s="97">
        <f t="shared" si="25"/>
        <v>9460000</v>
      </c>
      <c r="H40" s="96">
        <f t="shared" si="25"/>
        <v>0</v>
      </c>
      <c r="I40" s="97">
        <f t="shared" si="25"/>
        <v>0</v>
      </c>
      <c r="J40" s="96">
        <f t="shared" si="25"/>
        <v>5855000</v>
      </c>
      <c r="K40" s="97">
        <f t="shared" si="25"/>
        <v>1765907</v>
      </c>
      <c r="L40" s="96">
        <f t="shared" si="25"/>
        <v>731000</v>
      </c>
      <c r="M40" s="97">
        <f t="shared" si="25"/>
        <v>1220603</v>
      </c>
      <c r="N40" s="96">
        <f t="shared" si="25"/>
        <v>0</v>
      </c>
      <c r="O40" s="97">
        <f t="shared" si="25"/>
        <v>0</v>
      </c>
      <c r="P40" s="96">
        <f t="shared" si="19"/>
        <v>6586000</v>
      </c>
      <c r="Q40" s="97">
        <f t="shared" si="20"/>
        <v>2986510</v>
      </c>
      <c r="R40" s="52">
        <f t="shared" si="21"/>
        <v>-87.514944491887277</v>
      </c>
      <c r="S40" s="53">
        <f t="shared" si="22"/>
        <v>-30.879542354155681</v>
      </c>
      <c r="T40" s="52">
        <f>IF((+$E35+$E38) =0,0,(P40   /(+$E35+$E38) )*100)</f>
        <v>69.619450317124731</v>
      </c>
      <c r="U40" s="54">
        <f>IF((+$E35+$E38) =0,0,(Q40   /(+$E35+$E38) )*100)</f>
        <v>31.56987315010571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305793000</v>
      </c>
      <c r="C43" s="92">
        <v>-23000000</v>
      </c>
      <c r="D43" s="92"/>
      <c r="E43" s="92">
        <f t="shared" si="26"/>
        <v>282793000</v>
      </c>
      <c r="F43" s="93">
        <v>282793000</v>
      </c>
      <c r="G43" s="94">
        <v>282793000</v>
      </c>
      <c r="H43" s="93">
        <v>26630000</v>
      </c>
      <c r="I43" s="94"/>
      <c r="J43" s="93">
        <v>55333000</v>
      </c>
      <c r="K43" s="94">
        <v>-18248104</v>
      </c>
      <c r="L43" s="93">
        <v>42078000</v>
      </c>
      <c r="M43" s="94">
        <v>10883385</v>
      </c>
      <c r="N43" s="93"/>
      <c r="O43" s="94"/>
      <c r="P43" s="93">
        <f t="shared" si="27"/>
        <v>124041000</v>
      </c>
      <c r="Q43" s="94">
        <f t="shared" si="28"/>
        <v>-7364719</v>
      </c>
      <c r="R43" s="48">
        <f t="shared" si="29"/>
        <v>-23.954963584117976</v>
      </c>
      <c r="S43" s="49">
        <f t="shared" si="30"/>
        <v>-159.64118244832451</v>
      </c>
      <c r="T43" s="48">
        <f t="shared" si="31"/>
        <v>43.862825458904567</v>
      </c>
      <c r="U43" s="50">
        <f t="shared" si="32"/>
        <v>-2.6042791016750768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104937000</v>
      </c>
      <c r="C51" s="92"/>
      <c r="D51" s="92"/>
      <c r="E51" s="92">
        <f t="shared" si="26"/>
        <v>104937000</v>
      </c>
      <c r="F51" s="93">
        <v>104937000</v>
      </c>
      <c r="G51" s="94">
        <v>104937000</v>
      </c>
      <c r="H51" s="93">
        <v>9851000</v>
      </c>
      <c r="I51" s="94"/>
      <c r="J51" s="93">
        <v>24503000</v>
      </c>
      <c r="K51" s="94">
        <v>25161462</v>
      </c>
      <c r="L51" s="93">
        <v>16463000</v>
      </c>
      <c r="M51" s="94">
        <v>4053541</v>
      </c>
      <c r="N51" s="93"/>
      <c r="O51" s="94"/>
      <c r="P51" s="93">
        <f t="shared" si="27"/>
        <v>50817000</v>
      </c>
      <c r="Q51" s="94">
        <f t="shared" si="28"/>
        <v>29215003</v>
      </c>
      <c r="R51" s="48">
        <f t="shared" si="29"/>
        <v>-32.812308696894263</v>
      </c>
      <c r="S51" s="49">
        <f t="shared" si="30"/>
        <v>-83.889882869286367</v>
      </c>
      <c r="T51" s="48">
        <f t="shared" si="31"/>
        <v>48.426198576288634</v>
      </c>
      <c r="U51" s="50">
        <f t="shared" si="32"/>
        <v>27.840516690966961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410730000</v>
      </c>
      <c r="C53" s="95">
        <f>SUM(C42:C52)</f>
        <v>-23000000</v>
      </c>
      <c r="D53" s="95"/>
      <c r="E53" s="95">
        <f t="shared" si="26"/>
        <v>387730000</v>
      </c>
      <c r="F53" s="96">
        <f t="shared" ref="F53:O53" si="33">SUM(F42:F52)</f>
        <v>387730000</v>
      </c>
      <c r="G53" s="97">
        <f t="shared" si="33"/>
        <v>387730000</v>
      </c>
      <c r="H53" s="96">
        <f t="shared" si="33"/>
        <v>36481000</v>
      </c>
      <c r="I53" s="97">
        <f t="shared" si="33"/>
        <v>0</v>
      </c>
      <c r="J53" s="96">
        <f t="shared" si="33"/>
        <v>79836000</v>
      </c>
      <c r="K53" s="97">
        <f t="shared" si="33"/>
        <v>6913358</v>
      </c>
      <c r="L53" s="96">
        <f t="shared" si="33"/>
        <v>58541000</v>
      </c>
      <c r="M53" s="97">
        <f t="shared" si="33"/>
        <v>14936926</v>
      </c>
      <c r="N53" s="96">
        <f t="shared" si="33"/>
        <v>0</v>
      </c>
      <c r="O53" s="97">
        <f t="shared" si="33"/>
        <v>0</v>
      </c>
      <c r="P53" s="96">
        <f t="shared" si="27"/>
        <v>174858000</v>
      </c>
      <c r="Q53" s="97">
        <f t="shared" si="28"/>
        <v>21850284</v>
      </c>
      <c r="R53" s="52">
        <f t="shared" si="29"/>
        <v>-26.673430532591812</v>
      </c>
      <c r="S53" s="53">
        <f t="shared" si="30"/>
        <v>116.05891087948868</v>
      </c>
      <c r="T53" s="52">
        <f>IF((+$E43+$E45+$E47+$E48+$E51) =0,0,(P53   /(+$E43+$E45+$E47+$E48+$E51) )*100)</f>
        <v>45.097877388904649</v>
      </c>
      <c r="U53" s="54">
        <f>IF((+$E43+$E45+$E47+$E48+$E51) =0,0,(Q53   /(+$E43+$E45+$E47+$E48+$E51) )*100)</f>
        <v>5.6354380625693139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439491000</v>
      </c>
      <c r="C67" s="104">
        <f>SUM(C9:C14,C17:C23,C26:C29,C32,C35:C39,C42:C52,C55:C58,C61:C65)</f>
        <v>-4799000</v>
      </c>
      <c r="D67" s="104"/>
      <c r="E67" s="104">
        <f t="shared" si="35"/>
        <v>434692000</v>
      </c>
      <c r="F67" s="105">
        <f t="shared" ref="F67:O67" si="43">SUM(F9:F14,F17:F23,F26:F29,F32,F35:F39,F42:F52,F55:F58,F61:F65)</f>
        <v>434692000</v>
      </c>
      <c r="G67" s="106">
        <f t="shared" si="43"/>
        <v>425243000</v>
      </c>
      <c r="H67" s="105">
        <f t="shared" si="43"/>
        <v>40751000</v>
      </c>
      <c r="I67" s="106">
        <f t="shared" si="43"/>
        <v>0</v>
      </c>
      <c r="J67" s="105">
        <f t="shared" si="43"/>
        <v>90521000</v>
      </c>
      <c r="K67" s="106">
        <f t="shared" si="43"/>
        <v>8962266</v>
      </c>
      <c r="L67" s="105">
        <f t="shared" si="43"/>
        <v>60754000</v>
      </c>
      <c r="M67" s="106">
        <f t="shared" si="43"/>
        <v>16557336</v>
      </c>
      <c r="N67" s="105">
        <f t="shared" si="43"/>
        <v>0</v>
      </c>
      <c r="O67" s="106">
        <f t="shared" si="43"/>
        <v>0</v>
      </c>
      <c r="P67" s="105">
        <f t="shared" si="36"/>
        <v>192026000</v>
      </c>
      <c r="Q67" s="106">
        <f t="shared" si="37"/>
        <v>25519602</v>
      </c>
      <c r="R67" s="61">
        <f t="shared" si="38"/>
        <v>-32.884082146684193</v>
      </c>
      <c r="S67" s="62">
        <f t="shared" si="39"/>
        <v>84.744974094721144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45.156769188440492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6.0011809718208182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104228000</v>
      </c>
      <c r="C69" s="92">
        <v>-6971000</v>
      </c>
      <c r="D69" s="92"/>
      <c r="E69" s="92">
        <f>$B69      +$C69      +$D69</f>
        <v>97257000</v>
      </c>
      <c r="F69" s="93">
        <v>97257000</v>
      </c>
      <c r="G69" s="94">
        <v>97257000</v>
      </c>
      <c r="H69" s="93">
        <v>25274000</v>
      </c>
      <c r="I69" s="94"/>
      <c r="J69" s="93">
        <v>28584000</v>
      </c>
      <c r="K69" s="94">
        <v>39034337</v>
      </c>
      <c r="L69" s="93">
        <v>14253000</v>
      </c>
      <c r="M69" s="94">
        <v>5454298</v>
      </c>
      <c r="N69" s="93"/>
      <c r="O69" s="94"/>
      <c r="P69" s="93">
        <f>$H69      +$J69      +$L69      +$N69</f>
        <v>68111000</v>
      </c>
      <c r="Q69" s="94">
        <f>$I69      +$K69      +$M69      +$O69</f>
        <v>44488635</v>
      </c>
      <c r="R69" s="48">
        <f>IF(($J69      =0),0,((($L69      -$J69      )/$J69      )*100))</f>
        <v>-50.136439966414784</v>
      </c>
      <c r="S69" s="49">
        <f>IF(($K69      =0),0,((($M69      -$K69      )/$K69      )*100))</f>
        <v>-86.026922911486878</v>
      </c>
      <c r="T69" s="48">
        <f>IF(($E69      =0),0,(($P69      /$E69      )*100))</f>
        <v>70.031977132751365</v>
      </c>
      <c r="U69" s="50">
        <f>IF(($E69      =0),0,(($Q69      /$E69      )*100))</f>
        <v>45.743375798143063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104228000</v>
      </c>
      <c r="C71" s="101">
        <f>SUM(C69:C70)</f>
        <v>-6971000</v>
      </c>
      <c r="D71" s="101"/>
      <c r="E71" s="101">
        <f>$B71      +$C71      +$D71</f>
        <v>97257000</v>
      </c>
      <c r="F71" s="102">
        <f t="shared" ref="F71:O71" si="44">SUM(F69:F70)</f>
        <v>97257000</v>
      </c>
      <c r="G71" s="103">
        <f t="shared" si="44"/>
        <v>97257000</v>
      </c>
      <c r="H71" s="102">
        <f t="shared" si="44"/>
        <v>25274000</v>
      </c>
      <c r="I71" s="103">
        <f t="shared" si="44"/>
        <v>0</v>
      </c>
      <c r="J71" s="102">
        <f t="shared" si="44"/>
        <v>28584000</v>
      </c>
      <c r="K71" s="103">
        <f t="shared" si="44"/>
        <v>39034337</v>
      </c>
      <c r="L71" s="102">
        <f t="shared" si="44"/>
        <v>14253000</v>
      </c>
      <c r="M71" s="103">
        <f t="shared" si="44"/>
        <v>5454298</v>
      </c>
      <c r="N71" s="102">
        <f t="shared" si="44"/>
        <v>0</v>
      </c>
      <c r="O71" s="103">
        <f t="shared" si="44"/>
        <v>0</v>
      </c>
      <c r="P71" s="102">
        <f>$H71      +$J71      +$L71      +$N71</f>
        <v>68111000</v>
      </c>
      <c r="Q71" s="103">
        <f>$I71      +$K71      +$M71      +$O71</f>
        <v>44488635</v>
      </c>
      <c r="R71" s="57">
        <f>IF(($J71      =0),0,((($L71      -$J71      )/$J71      )*100))</f>
        <v>-50.136439966414784</v>
      </c>
      <c r="S71" s="58">
        <f>IF(($K71      =0),0,((($M71      -$K71      )/$K71      )*100))</f>
        <v>-86.026922911486878</v>
      </c>
      <c r="T71" s="57">
        <f>IF(($E69      =0),0,(($P69      /$E69      )*100))</f>
        <v>70.031977132751365</v>
      </c>
      <c r="U71" s="59">
        <f>IF($E69   =0,0,($Q69   /$E69 )*100)</f>
        <v>45.743375798143063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104228000</v>
      </c>
      <c r="C72" s="104">
        <f>SUM(C69:C70)</f>
        <v>-6971000</v>
      </c>
      <c r="D72" s="104"/>
      <c r="E72" s="104">
        <f>$B72      +$C72      +$D72</f>
        <v>97257000</v>
      </c>
      <c r="F72" s="105">
        <f t="shared" ref="F72:O72" si="45">SUM(F69:F70)</f>
        <v>97257000</v>
      </c>
      <c r="G72" s="106">
        <f t="shared" si="45"/>
        <v>97257000</v>
      </c>
      <c r="H72" s="105">
        <f t="shared" si="45"/>
        <v>25274000</v>
      </c>
      <c r="I72" s="106">
        <f t="shared" si="45"/>
        <v>0</v>
      </c>
      <c r="J72" s="105">
        <f t="shared" si="45"/>
        <v>28584000</v>
      </c>
      <c r="K72" s="106">
        <f t="shared" si="45"/>
        <v>39034337</v>
      </c>
      <c r="L72" s="105">
        <f t="shared" si="45"/>
        <v>14253000</v>
      </c>
      <c r="M72" s="106">
        <f t="shared" si="45"/>
        <v>5454298</v>
      </c>
      <c r="N72" s="105">
        <f t="shared" si="45"/>
        <v>0</v>
      </c>
      <c r="O72" s="106">
        <f t="shared" si="45"/>
        <v>0</v>
      </c>
      <c r="P72" s="105">
        <f>$H72      +$J72      +$L72      +$N72</f>
        <v>68111000</v>
      </c>
      <c r="Q72" s="106">
        <f>$I72      +$K72      +$M72      +$O72</f>
        <v>44488635</v>
      </c>
      <c r="R72" s="61">
        <f>IF(($J72      =0),0,((($L72      -$J72      )/$J72      )*100))</f>
        <v>-50.136439966414784</v>
      </c>
      <c r="S72" s="62">
        <f>IF(($K72      =0),0,((($M72      -$K72      )/$K72      )*100))</f>
        <v>-86.026922911486878</v>
      </c>
      <c r="T72" s="61">
        <f>IF(($E69      =0),0,(($P69      /$E69      )*100))</f>
        <v>70.031977132751365</v>
      </c>
      <c r="U72" s="65">
        <f>IF($E69   =0,0,($Q69   /$E69 )*100)</f>
        <v>45.743375798143063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543719000</v>
      </c>
      <c r="C73" s="104">
        <f>SUM(C9:C14,C17:C23,C26:C29,C32,C35:C39,C42:C52,C55:C58,C61:C65,C69:C70)</f>
        <v>-11770000</v>
      </c>
      <c r="D73" s="104"/>
      <c r="E73" s="104">
        <f>$B73      +$C73      +$D73</f>
        <v>531949000</v>
      </c>
      <c r="F73" s="105">
        <f t="shared" ref="F73:O73" si="46">SUM(F9:F14,F17:F23,F26:F29,F32,F35:F39,F42:F52,F55:F58,F61:F65,F69:F70)</f>
        <v>531949000</v>
      </c>
      <c r="G73" s="106">
        <f t="shared" si="46"/>
        <v>522500000</v>
      </c>
      <c r="H73" s="105">
        <f t="shared" si="46"/>
        <v>66025000</v>
      </c>
      <c r="I73" s="106">
        <f t="shared" si="46"/>
        <v>0</v>
      </c>
      <c r="J73" s="105">
        <f t="shared" si="46"/>
        <v>119105000</v>
      </c>
      <c r="K73" s="106">
        <f t="shared" si="46"/>
        <v>47996603</v>
      </c>
      <c r="L73" s="105">
        <f t="shared" si="46"/>
        <v>75007000</v>
      </c>
      <c r="M73" s="106">
        <f t="shared" si="46"/>
        <v>22011634</v>
      </c>
      <c r="N73" s="105">
        <f t="shared" si="46"/>
        <v>0</v>
      </c>
      <c r="O73" s="106">
        <f t="shared" si="46"/>
        <v>0</v>
      </c>
      <c r="P73" s="105">
        <f>$H73      +$J73      +$L73      +$N73</f>
        <v>260137000</v>
      </c>
      <c r="Q73" s="106">
        <f>$I73      +$K73      +$M73      +$O73</f>
        <v>70008237</v>
      </c>
      <c r="R73" s="61">
        <f>IF(($J73      =0),0,((($L73      -$J73      )/$J73      )*100))</f>
        <v>-37.024474203433947</v>
      </c>
      <c r="S73" s="62">
        <f>IF(($K73      =0),0,((($M73      -$K73      )/$K73      )*100))</f>
        <v>-54.139183558469753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49.786985645933015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13.398705645933015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2Bq/FoP8lV9VlAk71MvrqQUuRfW1/kVGyuEOYTu0Uv+zawipZAXEtm4FLpuL8tQLOHNHgE+0AbMAo0hkiVbZ4w==" saltValue="Hi1jV/gTzJdRlmXFb/sik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170000</v>
      </c>
      <c r="I10" s="94">
        <v>256269</v>
      </c>
      <c r="J10" s="93">
        <v>283000</v>
      </c>
      <c r="K10" s="94">
        <v>282997</v>
      </c>
      <c r="L10" s="93">
        <v>122000</v>
      </c>
      <c r="M10" s="94">
        <v>799256</v>
      </c>
      <c r="N10" s="93"/>
      <c r="O10" s="94"/>
      <c r="P10" s="93">
        <f t="shared" ref="P10:P15" si="1">$H10      +$J10      +$L10      +$N10</f>
        <v>575000</v>
      </c>
      <c r="Q10" s="94">
        <f t="shared" ref="Q10:Q15" si="2">$I10      +$K10      +$M10      +$O10</f>
        <v>1338522</v>
      </c>
      <c r="R10" s="48">
        <f t="shared" ref="R10:R15" si="3">IF(($J10      =0),0,((($L10      -$J10      )/$J10      )*100))</f>
        <v>-56.890459363957604</v>
      </c>
      <c r="S10" s="49">
        <f t="shared" ref="S10:S15" si="4">IF(($K10      =0),0,((($M10      -$K10      )/$K10      )*100))</f>
        <v>182.42560875203623</v>
      </c>
      <c r="T10" s="48">
        <f t="shared" ref="T10:T14" si="5">IF(($E10      =0),0,(($P10      /$E10      )*100))</f>
        <v>21.69811320754717</v>
      </c>
      <c r="U10" s="50">
        <f t="shared" ref="U10:U14" si="6">IF(($E10      =0),0,(($Q10      /$E10      )*100))</f>
        <v>50.510264150943399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15000000</v>
      </c>
      <c r="C13" s="92">
        <v>-10000000</v>
      </c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>
        <v>1441000</v>
      </c>
      <c r="K13" s="94"/>
      <c r="L13" s="93">
        <v>2071000</v>
      </c>
      <c r="M13" s="94">
        <v>1082216</v>
      </c>
      <c r="N13" s="93"/>
      <c r="O13" s="94"/>
      <c r="P13" s="93">
        <f t="shared" si="1"/>
        <v>3512000</v>
      </c>
      <c r="Q13" s="94">
        <f t="shared" si="2"/>
        <v>1082216</v>
      </c>
      <c r="R13" s="48">
        <f t="shared" si="3"/>
        <v>43.719639139486468</v>
      </c>
      <c r="S13" s="49">
        <f t="shared" si="4"/>
        <v>0</v>
      </c>
      <c r="T13" s="48">
        <f t="shared" si="5"/>
        <v>70.240000000000009</v>
      </c>
      <c r="U13" s="50">
        <f t="shared" si="6"/>
        <v>21.64432</v>
      </c>
      <c r="V13" s="93">
        <v>101000</v>
      </c>
      <c r="W13" s="94" t="s">
        <v>35</v>
      </c>
    </row>
    <row r="14" spans="1:23" ht="12.95" customHeight="1" x14ac:dyDescent="0.2">
      <c r="A14" s="47" t="s">
        <v>40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19650000</v>
      </c>
      <c r="C15" s="95">
        <f>SUM(C9:C14)</f>
        <v>-12000000</v>
      </c>
      <c r="D15" s="95"/>
      <c r="E15" s="95">
        <f t="shared" si="0"/>
        <v>7650000</v>
      </c>
      <c r="F15" s="96">
        <f t="shared" ref="F15:O15" si="7">SUM(F9:F14)</f>
        <v>7650000</v>
      </c>
      <c r="G15" s="97">
        <f t="shared" si="7"/>
        <v>7650000</v>
      </c>
      <c r="H15" s="96">
        <f t="shared" si="7"/>
        <v>170000</v>
      </c>
      <c r="I15" s="97">
        <f t="shared" si="7"/>
        <v>256269</v>
      </c>
      <c r="J15" s="96">
        <f t="shared" si="7"/>
        <v>1724000</v>
      </c>
      <c r="K15" s="97">
        <f t="shared" si="7"/>
        <v>282997</v>
      </c>
      <c r="L15" s="96">
        <f t="shared" si="7"/>
        <v>2193000</v>
      </c>
      <c r="M15" s="97">
        <f t="shared" si="7"/>
        <v>1881472</v>
      </c>
      <c r="N15" s="96">
        <f t="shared" si="7"/>
        <v>0</v>
      </c>
      <c r="O15" s="97">
        <f t="shared" si="7"/>
        <v>0</v>
      </c>
      <c r="P15" s="96">
        <f t="shared" si="1"/>
        <v>4087000</v>
      </c>
      <c r="Q15" s="97">
        <f t="shared" si="2"/>
        <v>2420738</v>
      </c>
      <c r="R15" s="52">
        <f t="shared" si="3"/>
        <v>27.204176334106727</v>
      </c>
      <c r="S15" s="53">
        <f t="shared" si="4"/>
        <v>564.83814316052815</v>
      </c>
      <c r="T15" s="52">
        <f>IF((SUM($E9:$E13))=0,0,(P15/(SUM($E9:$E13))*100))</f>
        <v>53.424836601307192</v>
      </c>
      <c r="U15" s="54">
        <f>IF((SUM($E9:$E13))=0,0,(Q15/(SUM($E9:$E13))*100))</f>
        <v>31.643633986928105</v>
      </c>
      <c r="V15" s="96">
        <f>SUM(V9:V14)</f>
        <v>101000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11805000</v>
      </c>
      <c r="C20" s="92"/>
      <c r="D20" s="92"/>
      <c r="E20" s="92">
        <f t="shared" si="8"/>
        <v>11805000</v>
      </c>
      <c r="F20" s="93">
        <v>11805000</v>
      </c>
      <c r="G20" s="94">
        <v>11805000</v>
      </c>
      <c r="H20" s="93"/>
      <c r="I20" s="94"/>
      <c r="J20" s="93">
        <v>650000</v>
      </c>
      <c r="K20" s="94">
        <v>650079</v>
      </c>
      <c r="L20" s="93">
        <v>633000</v>
      </c>
      <c r="M20" s="94">
        <v>1821809</v>
      </c>
      <c r="N20" s="93"/>
      <c r="O20" s="94"/>
      <c r="P20" s="93">
        <f t="shared" si="9"/>
        <v>1283000</v>
      </c>
      <c r="Q20" s="94">
        <f t="shared" si="10"/>
        <v>2471888</v>
      </c>
      <c r="R20" s="48">
        <f t="shared" si="11"/>
        <v>-2.6153846153846154</v>
      </c>
      <c r="S20" s="49">
        <f t="shared" si="12"/>
        <v>180.24424723764344</v>
      </c>
      <c r="T20" s="48">
        <f t="shared" si="13"/>
        <v>10.868276154171962</v>
      </c>
      <c r="U20" s="50">
        <f t="shared" si="14"/>
        <v>20.939330792037271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20117000</v>
      </c>
      <c r="D21" s="92"/>
      <c r="E21" s="92">
        <f t="shared" si="8"/>
        <v>20117000</v>
      </c>
      <c r="F21" s="93">
        <v>20117000</v>
      </c>
      <c r="G21" s="94">
        <v>20177000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11805000</v>
      </c>
      <c r="C24" s="95">
        <f>SUM(C17:C23)</f>
        <v>20117000</v>
      </c>
      <c r="D24" s="95"/>
      <c r="E24" s="95">
        <f t="shared" si="8"/>
        <v>31922000</v>
      </c>
      <c r="F24" s="96">
        <f t="shared" ref="F24:O24" si="15">SUM(F17:F23)</f>
        <v>31922000</v>
      </c>
      <c r="G24" s="97">
        <f t="shared" si="15"/>
        <v>31982000</v>
      </c>
      <c r="H24" s="96">
        <f t="shared" si="15"/>
        <v>0</v>
      </c>
      <c r="I24" s="97">
        <f t="shared" si="15"/>
        <v>0</v>
      </c>
      <c r="J24" s="96">
        <f t="shared" si="15"/>
        <v>650000</v>
      </c>
      <c r="K24" s="97">
        <f t="shared" si="15"/>
        <v>650079</v>
      </c>
      <c r="L24" s="96">
        <f t="shared" si="15"/>
        <v>633000</v>
      </c>
      <c r="M24" s="97">
        <f t="shared" si="15"/>
        <v>1821809</v>
      </c>
      <c r="N24" s="96">
        <f t="shared" si="15"/>
        <v>0</v>
      </c>
      <c r="O24" s="97">
        <f t="shared" si="15"/>
        <v>0</v>
      </c>
      <c r="P24" s="96">
        <f t="shared" si="9"/>
        <v>1283000</v>
      </c>
      <c r="Q24" s="97">
        <f t="shared" si="10"/>
        <v>2471888</v>
      </c>
      <c r="R24" s="52">
        <f t="shared" si="11"/>
        <v>-2.6153846153846154</v>
      </c>
      <c r="S24" s="53">
        <f t="shared" si="12"/>
        <v>180.24424723764344</v>
      </c>
      <c r="T24" s="52">
        <f>IF(($E24-$E19-$E23)   =0,0,($P24   /($E24-$E19-$E23)   )*100)</f>
        <v>4.0191717310945432</v>
      </c>
      <c r="U24" s="54">
        <f>IF(($E24-$E19-$E23)   =0,0,($Q24   /($E24-$E19-$E23)   )*100)</f>
        <v>7.743524841801892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84654000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84654000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169308000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7052000</v>
      </c>
      <c r="C32" s="92">
        <v>-394000</v>
      </c>
      <c r="D32" s="92"/>
      <c r="E32" s="92">
        <f>$B32      +$C32      +$D32</f>
        <v>6658000</v>
      </c>
      <c r="F32" s="93">
        <v>6658000</v>
      </c>
      <c r="G32" s="94">
        <v>6658000</v>
      </c>
      <c r="H32" s="93">
        <v>4190000</v>
      </c>
      <c r="I32" s="94">
        <v>4189763</v>
      </c>
      <c r="J32" s="93">
        <v>746000</v>
      </c>
      <c r="K32" s="94">
        <v>2862237</v>
      </c>
      <c r="L32" s="93"/>
      <c r="M32" s="94">
        <v>-394000</v>
      </c>
      <c r="N32" s="93"/>
      <c r="O32" s="94"/>
      <c r="P32" s="93">
        <f>$H32      +$J32      +$L32      +$N32</f>
        <v>4936000</v>
      </c>
      <c r="Q32" s="94">
        <f>$I32      +$K32      +$M32      +$O32</f>
        <v>6658000</v>
      </c>
      <c r="R32" s="48">
        <f>IF(($J32      =0),0,((($L32      -$J32      )/$J32      )*100))</f>
        <v>-100</v>
      </c>
      <c r="S32" s="49">
        <f>IF(($K32      =0),0,((($M32      -$K32      )/$K32      )*100))</f>
        <v>-113.7654568786582</v>
      </c>
      <c r="T32" s="48">
        <f>IF(($E32      =0),0,(($P32      /$E32      )*100))</f>
        <v>74.136377290477611</v>
      </c>
      <c r="U32" s="50">
        <f>IF(($E32      =0),0,(($Q32      /$E32      )*100))</f>
        <v>100</v>
      </c>
      <c r="V32" s="93">
        <v>84654000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7052000</v>
      </c>
      <c r="C33" s="95">
        <f>C32</f>
        <v>-394000</v>
      </c>
      <c r="D33" s="95"/>
      <c r="E33" s="95">
        <f>$B33      +$C33      +$D33</f>
        <v>6658000</v>
      </c>
      <c r="F33" s="96">
        <f t="shared" ref="F33:O33" si="17">F32</f>
        <v>6658000</v>
      </c>
      <c r="G33" s="97">
        <f t="shared" si="17"/>
        <v>6658000</v>
      </c>
      <c r="H33" s="96">
        <f t="shared" si="17"/>
        <v>4190000</v>
      </c>
      <c r="I33" s="97">
        <f t="shared" si="17"/>
        <v>4189763</v>
      </c>
      <c r="J33" s="96">
        <f t="shared" si="17"/>
        <v>746000</v>
      </c>
      <c r="K33" s="97">
        <f t="shared" si="17"/>
        <v>2862237</v>
      </c>
      <c r="L33" s="96">
        <f t="shared" si="17"/>
        <v>0</v>
      </c>
      <c r="M33" s="97">
        <f t="shared" si="17"/>
        <v>-394000</v>
      </c>
      <c r="N33" s="96">
        <f t="shared" si="17"/>
        <v>0</v>
      </c>
      <c r="O33" s="97">
        <f t="shared" si="17"/>
        <v>0</v>
      </c>
      <c r="P33" s="96">
        <f>$H33      +$J33      +$L33      +$N33</f>
        <v>4936000</v>
      </c>
      <c r="Q33" s="97">
        <f>$I33      +$K33      +$M33      +$O33</f>
        <v>6658000</v>
      </c>
      <c r="R33" s="52">
        <f>IF(($J33      =0),0,((($L33      -$J33      )/$J33      )*100))</f>
        <v>-100</v>
      </c>
      <c r="S33" s="53">
        <f>IF(($K33      =0),0,((($M33      -$K33      )/$K33      )*100))</f>
        <v>-113.7654568786582</v>
      </c>
      <c r="T33" s="52">
        <f>IF($E33   =0,0,($P33   /$E33   )*100)</f>
        <v>74.136377290477611</v>
      </c>
      <c r="U33" s="54">
        <f>IF($E33   =0,0,($Q33   /$E33   )*100)</f>
        <v>100</v>
      </c>
      <c r="V33" s="96">
        <f>V32</f>
        <v>84654000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30000000</v>
      </c>
      <c r="H35" s="93">
        <v>5903000</v>
      </c>
      <c r="I35" s="94">
        <v>5100047</v>
      </c>
      <c r="J35" s="93">
        <v>11612000</v>
      </c>
      <c r="K35" s="94">
        <v>13376425</v>
      </c>
      <c r="L35" s="93">
        <v>1703000</v>
      </c>
      <c r="M35" s="94">
        <v>5951063</v>
      </c>
      <c r="N35" s="93"/>
      <c r="O35" s="94"/>
      <c r="P35" s="93">
        <f t="shared" ref="P35:P40" si="19">$H35      +$J35      +$L35      +$N35</f>
        <v>19218000</v>
      </c>
      <c r="Q35" s="94">
        <f t="shared" ref="Q35:Q40" si="20">$I35      +$K35      +$M35      +$O35</f>
        <v>24427535</v>
      </c>
      <c r="R35" s="48">
        <f t="shared" ref="R35:R40" si="21">IF(($J35      =0),0,((($L35      -$J35      )/$J35      )*100))</f>
        <v>-85.334137099552194</v>
      </c>
      <c r="S35" s="49">
        <f t="shared" ref="S35:S40" si="22">IF(($K35      =0),0,((($M35      -$K35      )/$K35      )*100))</f>
        <v>-55.510810997706784</v>
      </c>
      <c r="T35" s="48">
        <f t="shared" ref="T35:T39" si="23">IF(($E35      =0),0,(($P35      /$E35      )*100))</f>
        <v>64.059999999999988</v>
      </c>
      <c r="U35" s="50">
        <f t="shared" ref="U35:U39" si="24">IF(($E35      =0),0,(($Q35      /$E35      )*100))</f>
        <v>81.425116666666668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60034000</v>
      </c>
      <c r="C36" s="92">
        <v>-36744000</v>
      </c>
      <c r="D36" s="92"/>
      <c r="E36" s="92">
        <f t="shared" si="18"/>
        <v>23290000</v>
      </c>
      <c r="F36" s="93">
        <v>23290000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90034000</v>
      </c>
      <c r="C40" s="95">
        <f>SUM(C35:C39)</f>
        <v>-36744000</v>
      </c>
      <c r="D40" s="95"/>
      <c r="E40" s="95">
        <f t="shared" si="18"/>
        <v>53290000</v>
      </c>
      <c r="F40" s="96">
        <f t="shared" ref="F40:O40" si="25">SUM(F35:F39)</f>
        <v>53290000</v>
      </c>
      <c r="G40" s="97">
        <f t="shared" si="25"/>
        <v>30000000</v>
      </c>
      <c r="H40" s="96">
        <f t="shared" si="25"/>
        <v>5903000</v>
      </c>
      <c r="I40" s="97">
        <f t="shared" si="25"/>
        <v>5100047</v>
      </c>
      <c r="J40" s="96">
        <f t="shared" si="25"/>
        <v>11612000</v>
      </c>
      <c r="K40" s="97">
        <f t="shared" si="25"/>
        <v>13376425</v>
      </c>
      <c r="L40" s="96">
        <f t="shared" si="25"/>
        <v>1703000</v>
      </c>
      <c r="M40" s="97">
        <f t="shared" si="25"/>
        <v>5951063</v>
      </c>
      <c r="N40" s="96">
        <f t="shared" si="25"/>
        <v>0</v>
      </c>
      <c r="O40" s="97">
        <f t="shared" si="25"/>
        <v>0</v>
      </c>
      <c r="P40" s="96">
        <f t="shared" si="19"/>
        <v>19218000</v>
      </c>
      <c r="Q40" s="97">
        <f t="shared" si="20"/>
        <v>24427535</v>
      </c>
      <c r="R40" s="52">
        <f t="shared" si="21"/>
        <v>-85.334137099552194</v>
      </c>
      <c r="S40" s="53">
        <f t="shared" si="22"/>
        <v>-55.510810997706784</v>
      </c>
      <c r="T40" s="52">
        <f>IF((+$E35+$E38) =0,0,(P40   /(+$E35+$E38) )*100)</f>
        <v>64.059999999999988</v>
      </c>
      <c r="U40" s="54">
        <f>IF((+$E35+$E38) =0,0,(Q40   /(+$E35+$E38) )*100)</f>
        <v>81.425116666666668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91000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91000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128541000</v>
      </c>
      <c r="C67" s="104">
        <f>SUM(C9:C14,C17:C23,C26:C29,C32,C35:C39,C42:C52,C55:C58,C61:C65)</f>
        <v>-29021000</v>
      </c>
      <c r="D67" s="104"/>
      <c r="E67" s="104">
        <f t="shared" si="35"/>
        <v>99520000</v>
      </c>
      <c r="F67" s="105">
        <f t="shared" ref="F67:O67" si="43">SUM(F9:F14,F17:F23,F26:F29,F32,F35:F39,F42:F52,F55:F58,F61:F65)</f>
        <v>99520000</v>
      </c>
      <c r="G67" s="106">
        <f t="shared" si="43"/>
        <v>76290000</v>
      </c>
      <c r="H67" s="105">
        <f t="shared" si="43"/>
        <v>10263000</v>
      </c>
      <c r="I67" s="106">
        <f t="shared" si="43"/>
        <v>9546079</v>
      </c>
      <c r="J67" s="105">
        <f t="shared" si="43"/>
        <v>14732000</v>
      </c>
      <c r="K67" s="106">
        <f t="shared" si="43"/>
        <v>17171738</v>
      </c>
      <c r="L67" s="105">
        <f t="shared" si="43"/>
        <v>4529000</v>
      </c>
      <c r="M67" s="106">
        <f t="shared" si="43"/>
        <v>9260344</v>
      </c>
      <c r="N67" s="105">
        <f t="shared" si="43"/>
        <v>0</v>
      </c>
      <c r="O67" s="106">
        <f t="shared" si="43"/>
        <v>0</v>
      </c>
      <c r="P67" s="105">
        <f t="shared" si="36"/>
        <v>29524000</v>
      </c>
      <c r="Q67" s="106">
        <f t="shared" si="37"/>
        <v>35978161</v>
      </c>
      <c r="R67" s="61">
        <f t="shared" si="38"/>
        <v>-69.257398859625312</v>
      </c>
      <c r="S67" s="62">
        <f t="shared" si="39"/>
        <v>-46.072179764214901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38.730158730158735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47.196852945034763</v>
      </c>
      <c r="V67" s="105">
        <f>SUM(V9:V14,V17:V23,V26:V29,V32,V35:V39,V42:V52,V55:V58,V61:V65)</f>
        <v>254154000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410474000</v>
      </c>
      <c r="C69" s="92">
        <v>-27454000</v>
      </c>
      <c r="D69" s="92"/>
      <c r="E69" s="92">
        <f>$B69      +$C69      +$D69</f>
        <v>383020000</v>
      </c>
      <c r="F69" s="93">
        <v>383020000</v>
      </c>
      <c r="G69" s="94">
        <v>383020000</v>
      </c>
      <c r="H69" s="93">
        <v>94025000</v>
      </c>
      <c r="I69" s="94">
        <v>143792188</v>
      </c>
      <c r="J69" s="93">
        <v>84324000</v>
      </c>
      <c r="K69" s="94">
        <v>130891149</v>
      </c>
      <c r="L69" s="93">
        <v>101664000</v>
      </c>
      <c r="M69" s="94">
        <v>108336663</v>
      </c>
      <c r="N69" s="93"/>
      <c r="O69" s="94"/>
      <c r="P69" s="93">
        <f>$H69      +$J69      +$L69      +$N69</f>
        <v>280013000</v>
      </c>
      <c r="Q69" s="94">
        <f>$I69      +$K69      +$M69      +$O69</f>
        <v>383020000</v>
      </c>
      <c r="R69" s="48">
        <f>IF(($J69      =0),0,((($L69      -$J69      )/$J69      )*100))</f>
        <v>20.563540629002418</v>
      </c>
      <c r="S69" s="49">
        <f>IF(($K69      =0),0,((($M69      -$K69      )/$K69      )*100))</f>
        <v>-17.231482932432659</v>
      </c>
      <c r="T69" s="48">
        <f>IF(($E69      =0),0,(($P69      /$E69      )*100))</f>
        <v>73.106626285833642</v>
      </c>
      <c r="U69" s="50">
        <f>IF(($E69      =0),0,(($Q69      /$E69      )*100))</f>
        <v>100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410474000</v>
      </c>
      <c r="C71" s="101">
        <f>SUM(C69:C70)</f>
        <v>-27454000</v>
      </c>
      <c r="D71" s="101"/>
      <c r="E71" s="101">
        <f>$B71      +$C71      +$D71</f>
        <v>383020000</v>
      </c>
      <c r="F71" s="102">
        <f t="shared" ref="F71:O71" si="44">SUM(F69:F70)</f>
        <v>383020000</v>
      </c>
      <c r="G71" s="103">
        <f t="shared" si="44"/>
        <v>383020000</v>
      </c>
      <c r="H71" s="102">
        <f t="shared" si="44"/>
        <v>94025000</v>
      </c>
      <c r="I71" s="103">
        <f t="shared" si="44"/>
        <v>143792188</v>
      </c>
      <c r="J71" s="102">
        <f t="shared" si="44"/>
        <v>84324000</v>
      </c>
      <c r="K71" s="103">
        <f t="shared" si="44"/>
        <v>130891149</v>
      </c>
      <c r="L71" s="102">
        <f t="shared" si="44"/>
        <v>101664000</v>
      </c>
      <c r="M71" s="103">
        <f t="shared" si="44"/>
        <v>108336663</v>
      </c>
      <c r="N71" s="102">
        <f t="shared" si="44"/>
        <v>0</v>
      </c>
      <c r="O71" s="103">
        <f t="shared" si="44"/>
        <v>0</v>
      </c>
      <c r="P71" s="102">
        <f>$H71      +$J71      +$L71      +$N71</f>
        <v>280013000</v>
      </c>
      <c r="Q71" s="103">
        <f>$I71      +$K71      +$M71      +$O71</f>
        <v>383020000</v>
      </c>
      <c r="R71" s="57">
        <f>IF(($J71      =0),0,((($L71      -$J71      )/$J71      )*100))</f>
        <v>20.563540629002418</v>
      </c>
      <c r="S71" s="58">
        <f>IF(($K71      =0),0,((($M71      -$K71      )/$K71      )*100))</f>
        <v>-17.231482932432659</v>
      </c>
      <c r="T71" s="57">
        <f>IF(($E69      =0),0,(($P69      /$E69      )*100))</f>
        <v>73.106626285833642</v>
      </c>
      <c r="U71" s="59">
        <f>IF($E69   =0,0,($Q69   /$E69 )*100)</f>
        <v>100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410474000</v>
      </c>
      <c r="C72" s="104">
        <f>SUM(C69:C70)</f>
        <v>-27454000</v>
      </c>
      <c r="D72" s="104"/>
      <c r="E72" s="104">
        <f>$B72      +$C72      +$D72</f>
        <v>383020000</v>
      </c>
      <c r="F72" s="105">
        <f t="shared" ref="F72:O72" si="45">SUM(F69:F70)</f>
        <v>383020000</v>
      </c>
      <c r="G72" s="106">
        <f t="shared" si="45"/>
        <v>383020000</v>
      </c>
      <c r="H72" s="105">
        <f t="shared" si="45"/>
        <v>94025000</v>
      </c>
      <c r="I72" s="106">
        <f t="shared" si="45"/>
        <v>143792188</v>
      </c>
      <c r="J72" s="105">
        <f t="shared" si="45"/>
        <v>84324000</v>
      </c>
      <c r="K72" s="106">
        <f t="shared" si="45"/>
        <v>130891149</v>
      </c>
      <c r="L72" s="105">
        <f t="shared" si="45"/>
        <v>101664000</v>
      </c>
      <c r="M72" s="106">
        <f t="shared" si="45"/>
        <v>108336663</v>
      </c>
      <c r="N72" s="105">
        <f t="shared" si="45"/>
        <v>0</v>
      </c>
      <c r="O72" s="106">
        <f t="shared" si="45"/>
        <v>0</v>
      </c>
      <c r="P72" s="105">
        <f>$H72      +$J72      +$L72      +$N72</f>
        <v>280013000</v>
      </c>
      <c r="Q72" s="106">
        <f>$I72      +$K72      +$M72      +$O72</f>
        <v>383020000</v>
      </c>
      <c r="R72" s="61">
        <f>IF(($J72      =0),0,((($L72      -$J72      )/$J72      )*100))</f>
        <v>20.563540629002418</v>
      </c>
      <c r="S72" s="62">
        <f>IF(($K72      =0),0,((($M72      -$K72      )/$K72      )*100))</f>
        <v>-17.231482932432659</v>
      </c>
      <c r="T72" s="61">
        <f>IF(($E69      =0),0,(($P69      /$E69      )*100))</f>
        <v>73.106626285833642</v>
      </c>
      <c r="U72" s="65">
        <f>IF($E69   =0,0,($Q69   /$E69 )*100)</f>
        <v>100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539015000</v>
      </c>
      <c r="C73" s="104">
        <f>SUM(C9:C14,C17:C23,C26:C29,C32,C35:C39,C42:C52,C55:C58,C61:C65,C69:C70)</f>
        <v>-56475000</v>
      </c>
      <c r="D73" s="104"/>
      <c r="E73" s="104">
        <f>$B73      +$C73      +$D73</f>
        <v>482540000</v>
      </c>
      <c r="F73" s="105">
        <f t="shared" ref="F73:O73" si="46">SUM(F9:F14,F17:F23,F26:F29,F32,F35:F39,F42:F52,F55:F58,F61:F65,F69:F70)</f>
        <v>482540000</v>
      </c>
      <c r="G73" s="106">
        <f t="shared" si="46"/>
        <v>459310000</v>
      </c>
      <c r="H73" s="105">
        <f t="shared" si="46"/>
        <v>104288000</v>
      </c>
      <c r="I73" s="106">
        <f t="shared" si="46"/>
        <v>153338267</v>
      </c>
      <c r="J73" s="105">
        <f t="shared" si="46"/>
        <v>99056000</v>
      </c>
      <c r="K73" s="106">
        <f t="shared" si="46"/>
        <v>148062887</v>
      </c>
      <c r="L73" s="105">
        <f t="shared" si="46"/>
        <v>106193000</v>
      </c>
      <c r="M73" s="106">
        <f t="shared" si="46"/>
        <v>117597007</v>
      </c>
      <c r="N73" s="105">
        <f t="shared" si="46"/>
        <v>0</v>
      </c>
      <c r="O73" s="106">
        <f t="shared" si="46"/>
        <v>0</v>
      </c>
      <c r="P73" s="105">
        <f>$H73      +$J73      +$L73      +$N73</f>
        <v>309537000</v>
      </c>
      <c r="Q73" s="106">
        <f>$I73      +$K73      +$M73      +$O73</f>
        <v>418998161</v>
      </c>
      <c r="R73" s="61">
        <f>IF(($J73      =0),0,((($L73      -$J73      )/$J73      )*100))</f>
        <v>7.2050153448554353</v>
      </c>
      <c r="S73" s="62">
        <f>IF(($K73      =0),0,((($M73      -$K73      )/$K73      )*100))</f>
        <v>-20.576310929287768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67.400544365813829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91.235309961894401</v>
      </c>
      <c r="V73" s="105">
        <f>SUM(V9:V14,V17:V23,V26:V29,V32,V35:V39,V42:V52,V55:V58,V61:V65,V69:V70)</f>
        <v>254154000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KTCa3tzIfvg8kpC5+SQo2gi86zb0Mq5N4ieF+3tAFRbldBuXpVimupRgu/Rornt/sH6vWejHQf7LdHibvCuTA==" saltValue="/2NtVEI3ttr4cXAr3opdf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126000</v>
      </c>
      <c r="I10" s="94">
        <v>125000</v>
      </c>
      <c r="J10" s="93">
        <v>376000</v>
      </c>
      <c r="K10" s="94">
        <v>375000</v>
      </c>
      <c r="L10" s="93">
        <v>126000</v>
      </c>
      <c r="M10" s="94"/>
      <c r="N10" s="93"/>
      <c r="O10" s="94"/>
      <c r="P10" s="93">
        <f t="shared" ref="P10:P15" si="1">$H10      +$J10      +$L10      +$N10</f>
        <v>628000</v>
      </c>
      <c r="Q10" s="94">
        <f t="shared" ref="Q10:Q15" si="2">$I10      +$K10      +$M10      +$O10</f>
        <v>500000</v>
      </c>
      <c r="R10" s="48">
        <f t="shared" ref="R10:R15" si="3">IF(($J10      =0),0,((($L10      -$J10      )/$J10      )*100))</f>
        <v>-66.489361702127653</v>
      </c>
      <c r="S10" s="49">
        <f t="shared" ref="S10:S15" si="4">IF(($K10      =0),0,((($M10      -$K10      )/$K10      )*100))</f>
        <v>-100</v>
      </c>
      <c r="T10" s="48">
        <f t="shared" ref="T10:T14" si="5">IF(($E10      =0),0,(($P10      /$E10      )*100))</f>
        <v>62.8</v>
      </c>
      <c r="U10" s="50">
        <f t="shared" ref="U10:U14" si="6">IF(($E10      =0),0,(($Q10      /$E10      )*100))</f>
        <v>50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126000</v>
      </c>
      <c r="I15" s="97">
        <f t="shared" si="7"/>
        <v>125000</v>
      </c>
      <c r="J15" s="96">
        <f t="shared" si="7"/>
        <v>376000</v>
      </c>
      <c r="K15" s="97">
        <f t="shared" si="7"/>
        <v>375000</v>
      </c>
      <c r="L15" s="96">
        <f t="shared" si="7"/>
        <v>126000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628000</v>
      </c>
      <c r="Q15" s="97">
        <f t="shared" si="2"/>
        <v>500000</v>
      </c>
      <c r="R15" s="52">
        <f t="shared" si="3"/>
        <v>-66.489361702127653</v>
      </c>
      <c r="S15" s="53">
        <f t="shared" si="4"/>
        <v>-100</v>
      </c>
      <c r="T15" s="52">
        <f>IF((SUM($E9:$E13))=0,0,(P15/(SUM($E9:$E13))*100))</f>
        <v>62.8</v>
      </c>
      <c r="U15" s="54">
        <f>IF((SUM($E9:$E13))=0,0,(Q15/(SUM($E9:$E13))*100))</f>
        <v>50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3900000</v>
      </c>
      <c r="C19" s="92"/>
      <c r="D19" s="92"/>
      <c r="E19" s="92">
        <f t="shared" si="8"/>
        <v>3900000</v>
      </c>
      <c r="F19" s="93">
        <v>3900000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3900000</v>
      </c>
      <c r="C24" s="95">
        <f>SUM(C17:C23)</f>
        <v>0</v>
      </c>
      <c r="D24" s="95"/>
      <c r="E24" s="95">
        <f t="shared" si="8"/>
        <v>3900000</v>
      </c>
      <c r="F24" s="96">
        <f t="shared" ref="F24:O24" si="15">SUM(F17:F23)</f>
        <v>3900000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2525000</v>
      </c>
      <c r="C29" s="92"/>
      <c r="D29" s="92"/>
      <c r="E29" s="92">
        <f>$B29      +$C29      +$D29</f>
        <v>2525000</v>
      </c>
      <c r="F29" s="93">
        <v>2525000</v>
      </c>
      <c r="G29" s="94">
        <v>2525000</v>
      </c>
      <c r="H29" s="93">
        <v>358000</v>
      </c>
      <c r="I29" s="94">
        <v>345454</v>
      </c>
      <c r="J29" s="93">
        <v>656000</v>
      </c>
      <c r="K29" s="94">
        <v>736461</v>
      </c>
      <c r="L29" s="93">
        <v>293000</v>
      </c>
      <c r="M29" s="94"/>
      <c r="N29" s="93"/>
      <c r="O29" s="94"/>
      <c r="P29" s="93">
        <f>$H29      +$J29      +$L29      +$N29</f>
        <v>1307000</v>
      </c>
      <c r="Q29" s="94">
        <f>$I29      +$K29      +$M29      +$O29</f>
        <v>1081915</v>
      </c>
      <c r="R29" s="48">
        <f>IF(($J29      =0),0,((($L29      -$J29      )/$J29      )*100))</f>
        <v>-55.335365853658537</v>
      </c>
      <c r="S29" s="49">
        <f>IF(($K29      =0),0,((($M29      -$K29      )/$K29      )*100))</f>
        <v>-100</v>
      </c>
      <c r="T29" s="48">
        <f>IF(($E29      =0),0,(($P29      /$E29      )*100))</f>
        <v>51.762376237623762</v>
      </c>
      <c r="U29" s="50">
        <f>IF(($E29      =0),0,(($Q29      /$E29      )*100))</f>
        <v>42.848118811881186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2525000</v>
      </c>
      <c r="C30" s="95">
        <f>SUM(C26:C29)</f>
        <v>0</v>
      </c>
      <c r="D30" s="95"/>
      <c r="E30" s="95">
        <f>$B30      +$C30      +$D30</f>
        <v>2525000</v>
      </c>
      <c r="F30" s="96">
        <f t="shared" ref="F30:O30" si="16">SUM(F26:F29)</f>
        <v>2525000</v>
      </c>
      <c r="G30" s="97">
        <f t="shared" si="16"/>
        <v>2525000</v>
      </c>
      <c r="H30" s="96">
        <f t="shared" si="16"/>
        <v>358000</v>
      </c>
      <c r="I30" s="97">
        <f t="shared" si="16"/>
        <v>345454</v>
      </c>
      <c r="J30" s="96">
        <f t="shared" si="16"/>
        <v>656000</v>
      </c>
      <c r="K30" s="97">
        <f t="shared" si="16"/>
        <v>736461</v>
      </c>
      <c r="L30" s="96">
        <f t="shared" si="16"/>
        <v>293000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1307000</v>
      </c>
      <c r="Q30" s="97">
        <f>$I30      +$K30      +$M30      +$O30</f>
        <v>1081915</v>
      </c>
      <c r="R30" s="52">
        <f>IF(($J30      =0),0,((($L30      -$J30      )/$J30      )*100))</f>
        <v>-55.335365853658537</v>
      </c>
      <c r="S30" s="53">
        <f>IF(($K30      =0),0,((($M30      -$K30      )/$K30      )*100))</f>
        <v>-100</v>
      </c>
      <c r="T30" s="52">
        <f>IF($E30   =0,0,($P30   /$E30   )*100)</f>
        <v>51.762376237623762</v>
      </c>
      <c r="U30" s="54">
        <f>IF($E30   =0,0,($Q30   /$E30   )*100)</f>
        <v>42.848118811881186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3172000</v>
      </c>
      <c r="C32" s="92">
        <v>-177000</v>
      </c>
      <c r="D32" s="92"/>
      <c r="E32" s="92">
        <f>$B32      +$C32      +$D32</f>
        <v>2995000</v>
      </c>
      <c r="F32" s="93">
        <v>2995000</v>
      </c>
      <c r="G32" s="94">
        <v>2995000</v>
      </c>
      <c r="H32" s="93">
        <v>1746000</v>
      </c>
      <c r="I32" s="94">
        <v>793000</v>
      </c>
      <c r="J32" s="93">
        <v>474000</v>
      </c>
      <c r="K32" s="94">
        <v>793000</v>
      </c>
      <c r="L32" s="93"/>
      <c r="M32" s="94"/>
      <c r="N32" s="93"/>
      <c r="O32" s="94"/>
      <c r="P32" s="93">
        <f>$H32      +$J32      +$L32      +$N32</f>
        <v>2220000</v>
      </c>
      <c r="Q32" s="94">
        <f>$I32      +$K32      +$M32      +$O32</f>
        <v>1586000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74.123539232053432</v>
      </c>
      <c r="U32" s="50">
        <f>IF(($E32      =0),0,(($Q32      /$E32      )*100))</f>
        <v>52.954924874791317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3172000</v>
      </c>
      <c r="C33" s="95">
        <f>C32</f>
        <v>-177000</v>
      </c>
      <c r="D33" s="95"/>
      <c r="E33" s="95">
        <f>$B33      +$C33      +$D33</f>
        <v>2995000</v>
      </c>
      <c r="F33" s="96">
        <f t="shared" ref="F33:O33" si="17">F32</f>
        <v>2995000</v>
      </c>
      <c r="G33" s="97">
        <f t="shared" si="17"/>
        <v>2995000</v>
      </c>
      <c r="H33" s="96">
        <f t="shared" si="17"/>
        <v>1746000</v>
      </c>
      <c r="I33" s="97">
        <f t="shared" si="17"/>
        <v>793000</v>
      </c>
      <c r="J33" s="96">
        <f t="shared" si="17"/>
        <v>474000</v>
      </c>
      <c r="K33" s="97">
        <f t="shared" si="17"/>
        <v>793000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2220000</v>
      </c>
      <c r="Q33" s="97">
        <f>$I33      +$K33      +$M33      +$O33</f>
        <v>1586000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74.123539232053432</v>
      </c>
      <c r="U33" s="54">
        <f>IF($E33   =0,0,($Q33   /$E33   )*100)</f>
        <v>52.954924874791317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10597000</v>
      </c>
      <c r="C67" s="104">
        <f>SUM(C9:C14,C17:C23,C26:C29,C32,C35:C39,C42:C52,C55:C58,C61:C65)</f>
        <v>-177000</v>
      </c>
      <c r="D67" s="104"/>
      <c r="E67" s="104">
        <f t="shared" si="35"/>
        <v>10420000</v>
      </c>
      <c r="F67" s="105">
        <f t="shared" ref="F67:O67" si="43">SUM(F9:F14,F17:F23,F26:F29,F32,F35:F39,F42:F52,F55:F58,F61:F65)</f>
        <v>10420000</v>
      </c>
      <c r="G67" s="106">
        <f t="shared" si="43"/>
        <v>6520000</v>
      </c>
      <c r="H67" s="105">
        <f t="shared" si="43"/>
        <v>2230000</v>
      </c>
      <c r="I67" s="106">
        <f t="shared" si="43"/>
        <v>1263454</v>
      </c>
      <c r="J67" s="105">
        <f t="shared" si="43"/>
        <v>1506000</v>
      </c>
      <c r="K67" s="106">
        <f t="shared" si="43"/>
        <v>1904461</v>
      </c>
      <c r="L67" s="105">
        <f t="shared" si="43"/>
        <v>419000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4155000</v>
      </c>
      <c r="Q67" s="106">
        <f t="shared" si="37"/>
        <v>3167915</v>
      </c>
      <c r="R67" s="61">
        <f t="shared" si="38"/>
        <v>-72.177954847277562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63.726993865030678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48.587653374233128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10597000</v>
      </c>
      <c r="C73" s="104">
        <f>SUM(C9:C14,C17:C23,C26:C29,C32,C35:C39,C42:C52,C55:C58,C61:C65,C69:C70)</f>
        <v>-177000</v>
      </c>
      <c r="D73" s="104"/>
      <c r="E73" s="104">
        <f>$B73      +$C73      +$D73</f>
        <v>10420000</v>
      </c>
      <c r="F73" s="105">
        <f t="shared" ref="F73:O73" si="46">SUM(F9:F14,F17:F23,F26:F29,F32,F35:F39,F42:F52,F55:F58,F61:F65,F69:F70)</f>
        <v>10420000</v>
      </c>
      <c r="G73" s="106">
        <f t="shared" si="46"/>
        <v>6520000</v>
      </c>
      <c r="H73" s="105">
        <f t="shared" si="46"/>
        <v>2230000</v>
      </c>
      <c r="I73" s="106">
        <f t="shared" si="46"/>
        <v>1263454</v>
      </c>
      <c r="J73" s="105">
        <f t="shared" si="46"/>
        <v>1506000</v>
      </c>
      <c r="K73" s="106">
        <f t="shared" si="46"/>
        <v>1904461</v>
      </c>
      <c r="L73" s="105">
        <f t="shared" si="46"/>
        <v>419000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4155000</v>
      </c>
      <c r="Q73" s="106">
        <f>$I73      +$K73      +$M73      +$O73</f>
        <v>3167915</v>
      </c>
      <c r="R73" s="61">
        <f>IF(($J73      =0),0,((($L73      -$J73      )/$J73      )*100))</f>
        <v>-72.177954847277562</v>
      </c>
      <c r="S73" s="62">
        <f>IF(($K73      =0),0,((($M73      -$K73      )/$K73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63.726993865030678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48.587653374233128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3oen/6aZ1tSJmYuhHsUUYf3MABLoqgY2q1y7MW+cCu/5JmLxDkEoITa6QZgwaJGVdGJwJVo7T3v0rBBWSeGITQ==" saltValue="AxYTynLtVYBqiBGYJPLrb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17000</v>
      </c>
      <c r="I10" s="94"/>
      <c r="J10" s="93">
        <v>77000</v>
      </c>
      <c r="K10" s="94"/>
      <c r="L10" s="93">
        <v>105000</v>
      </c>
      <c r="M10" s="94"/>
      <c r="N10" s="93"/>
      <c r="O10" s="94"/>
      <c r="P10" s="93">
        <f t="shared" ref="P10:P15" si="1">$H10      +$J10      +$L10      +$N10</f>
        <v>199000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36.363636363636367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6.6333333333333329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17000</v>
      </c>
      <c r="I15" s="97">
        <f t="shared" si="7"/>
        <v>0</v>
      </c>
      <c r="J15" s="96">
        <f t="shared" si="7"/>
        <v>77000</v>
      </c>
      <c r="K15" s="97">
        <f t="shared" si="7"/>
        <v>0</v>
      </c>
      <c r="L15" s="96">
        <f t="shared" si="7"/>
        <v>105000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199000</v>
      </c>
      <c r="Q15" s="97">
        <f t="shared" si="2"/>
        <v>0</v>
      </c>
      <c r="R15" s="52">
        <f t="shared" si="3"/>
        <v>36.363636363636367</v>
      </c>
      <c r="S15" s="53">
        <f t="shared" si="4"/>
        <v>0</v>
      </c>
      <c r="T15" s="52">
        <f>IF((SUM($E9:$E13))=0,0,(P15/(SUM($E9:$E13))*100))</f>
        <v>6.6333333333333329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1500000</v>
      </c>
      <c r="C20" s="92">
        <v>14500000</v>
      </c>
      <c r="D20" s="92"/>
      <c r="E20" s="92">
        <f t="shared" si="8"/>
        <v>16000000</v>
      </c>
      <c r="F20" s="93">
        <v>16000000</v>
      </c>
      <c r="G20" s="94">
        <v>16000000</v>
      </c>
      <c r="H20" s="93">
        <v>1345000</v>
      </c>
      <c r="I20" s="94"/>
      <c r="J20" s="93">
        <v>1645000</v>
      </c>
      <c r="K20" s="94"/>
      <c r="L20" s="93"/>
      <c r="M20" s="94"/>
      <c r="N20" s="93"/>
      <c r="O20" s="94"/>
      <c r="P20" s="93">
        <f t="shared" si="9"/>
        <v>2990000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18.6875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1500000</v>
      </c>
      <c r="C24" s="95">
        <f>SUM(C17:C23)</f>
        <v>14500000</v>
      </c>
      <c r="D24" s="95"/>
      <c r="E24" s="95">
        <f t="shared" si="8"/>
        <v>16000000</v>
      </c>
      <c r="F24" s="96">
        <f t="shared" ref="F24:O24" si="15">SUM(F17:F23)</f>
        <v>16000000</v>
      </c>
      <c r="G24" s="97">
        <f t="shared" si="15"/>
        <v>16000000</v>
      </c>
      <c r="H24" s="96">
        <f t="shared" si="15"/>
        <v>1345000</v>
      </c>
      <c r="I24" s="97">
        <f t="shared" si="15"/>
        <v>0</v>
      </c>
      <c r="J24" s="96">
        <f t="shared" si="15"/>
        <v>1645000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2990000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18.6875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1511000</v>
      </c>
      <c r="C32" s="92">
        <v>-813000</v>
      </c>
      <c r="D32" s="92"/>
      <c r="E32" s="92">
        <f>$B32      +$C32      +$D32</f>
        <v>698000</v>
      </c>
      <c r="F32" s="93">
        <v>1511000</v>
      </c>
      <c r="G32" s="94">
        <v>1511000</v>
      </c>
      <c r="H32" s="93"/>
      <c r="I32" s="94">
        <v>-378000</v>
      </c>
      <c r="J32" s="93"/>
      <c r="K32" s="94">
        <v>-679000</v>
      </c>
      <c r="L32" s="93"/>
      <c r="M32" s="94">
        <v>-454000</v>
      </c>
      <c r="N32" s="93"/>
      <c r="O32" s="94"/>
      <c r="P32" s="93">
        <f>$H32      +$J32      +$L32      +$N32</f>
        <v>0</v>
      </c>
      <c r="Q32" s="94">
        <f>$I32      +$K32      +$M32      +$O32</f>
        <v>-1511000</v>
      </c>
      <c r="R32" s="48">
        <f>IF(($J32      =0),0,((($L32      -$J32      )/$J32      )*100))</f>
        <v>0</v>
      </c>
      <c r="S32" s="49">
        <f>IF(($K32      =0),0,((($M32      -$K32      )/$K32      )*100))</f>
        <v>-33.136966126656844</v>
      </c>
      <c r="T32" s="48">
        <f>IF(($E32      =0),0,(($P32      /$E32      )*100))</f>
        <v>0</v>
      </c>
      <c r="U32" s="50">
        <f>IF(($E32      =0),0,(($Q32      /$E32      )*100))</f>
        <v>-216.47564469914039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1511000</v>
      </c>
      <c r="C33" s="95">
        <f>C32</f>
        <v>-813000</v>
      </c>
      <c r="D33" s="95"/>
      <c r="E33" s="95">
        <f>$B33      +$C33      +$D33</f>
        <v>698000</v>
      </c>
      <c r="F33" s="96">
        <f t="shared" ref="F33:O33" si="17">F32</f>
        <v>1511000</v>
      </c>
      <c r="G33" s="97">
        <f t="shared" si="17"/>
        <v>1511000</v>
      </c>
      <c r="H33" s="96">
        <f t="shared" si="17"/>
        <v>0</v>
      </c>
      <c r="I33" s="97">
        <f t="shared" si="17"/>
        <v>-378000</v>
      </c>
      <c r="J33" s="96">
        <f t="shared" si="17"/>
        <v>0</v>
      </c>
      <c r="K33" s="97">
        <f t="shared" si="17"/>
        <v>-679000</v>
      </c>
      <c r="L33" s="96">
        <f t="shared" si="17"/>
        <v>0</v>
      </c>
      <c r="M33" s="97">
        <f t="shared" si="17"/>
        <v>-454000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-1511000</v>
      </c>
      <c r="R33" s="52">
        <f>IF(($J33      =0),0,((($L33      -$J33      )/$J33      )*100))</f>
        <v>0</v>
      </c>
      <c r="S33" s="53">
        <f>IF(($K33      =0),0,((($M33      -$K33      )/$K33      )*100))</f>
        <v>-33.136966126656844</v>
      </c>
      <c r="T33" s="52">
        <f>IF($E33   =0,0,($P33   /$E33   )*100)</f>
        <v>0</v>
      </c>
      <c r="U33" s="54">
        <f>IF($E33   =0,0,($Q33   /$E33   )*100)</f>
        <v>-216.47564469914039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1800000</v>
      </c>
      <c r="C35" s="92">
        <v>5000000</v>
      </c>
      <c r="D35" s="92"/>
      <c r="E35" s="92">
        <f t="shared" ref="E35:E40" si="18">$B35      +$C35      +$D35</f>
        <v>6800000</v>
      </c>
      <c r="F35" s="93">
        <v>6800000</v>
      </c>
      <c r="G35" s="94">
        <v>6800000</v>
      </c>
      <c r="H35" s="93">
        <v>63000</v>
      </c>
      <c r="I35" s="94"/>
      <c r="J35" s="93">
        <v>1195000</v>
      </c>
      <c r="K35" s="94"/>
      <c r="L35" s="93"/>
      <c r="M35" s="94"/>
      <c r="N35" s="93"/>
      <c r="O35" s="94"/>
      <c r="P35" s="93">
        <f t="shared" ref="P35:P40" si="19">$H35      +$J35      +$L35      +$N35</f>
        <v>1258000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18.5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23231000</v>
      </c>
      <c r="C36" s="92">
        <v>-4807000</v>
      </c>
      <c r="D36" s="92"/>
      <c r="E36" s="92">
        <f t="shared" si="18"/>
        <v>18424000</v>
      </c>
      <c r="F36" s="93">
        <v>18424000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5000000</v>
      </c>
      <c r="C38" s="92">
        <v>2000000</v>
      </c>
      <c r="D38" s="92"/>
      <c r="E38" s="92">
        <f t="shared" si="18"/>
        <v>7000000</v>
      </c>
      <c r="F38" s="93">
        <v>7000000</v>
      </c>
      <c r="G38" s="94">
        <v>7000000</v>
      </c>
      <c r="H38" s="93">
        <v>1672000</v>
      </c>
      <c r="I38" s="94"/>
      <c r="J38" s="93">
        <v>2666000</v>
      </c>
      <c r="K38" s="94"/>
      <c r="L38" s="93"/>
      <c r="M38" s="94"/>
      <c r="N38" s="93"/>
      <c r="O38" s="94"/>
      <c r="P38" s="93">
        <f t="shared" si="19"/>
        <v>4338000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61.971428571428568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30031000</v>
      </c>
      <c r="C40" s="95">
        <f>SUM(C35:C39)</f>
        <v>2193000</v>
      </c>
      <c r="D40" s="95"/>
      <c r="E40" s="95">
        <f t="shared" si="18"/>
        <v>32224000</v>
      </c>
      <c r="F40" s="96">
        <f t="shared" ref="F40:O40" si="25">SUM(F35:F39)</f>
        <v>32224000</v>
      </c>
      <c r="G40" s="97">
        <f t="shared" si="25"/>
        <v>13800000</v>
      </c>
      <c r="H40" s="96">
        <f t="shared" si="25"/>
        <v>1735000</v>
      </c>
      <c r="I40" s="97">
        <f t="shared" si="25"/>
        <v>0</v>
      </c>
      <c r="J40" s="96">
        <f t="shared" si="25"/>
        <v>3861000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5596000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40.550724637681157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50000000</v>
      </c>
      <c r="C43" s="92">
        <v>-7000000</v>
      </c>
      <c r="D43" s="92"/>
      <c r="E43" s="92">
        <f t="shared" si="26"/>
        <v>43000000</v>
      </c>
      <c r="F43" s="93">
        <v>43000000</v>
      </c>
      <c r="G43" s="94">
        <v>43000000</v>
      </c>
      <c r="H43" s="93"/>
      <c r="I43" s="94"/>
      <c r="J43" s="93">
        <v>1996000</v>
      </c>
      <c r="K43" s="94"/>
      <c r="L43" s="93">
        <v>5728000</v>
      </c>
      <c r="M43" s="94"/>
      <c r="N43" s="93"/>
      <c r="O43" s="94"/>
      <c r="P43" s="93">
        <f t="shared" si="27"/>
        <v>7724000</v>
      </c>
      <c r="Q43" s="94">
        <f t="shared" si="28"/>
        <v>0</v>
      </c>
      <c r="R43" s="48">
        <f t="shared" si="29"/>
        <v>186.97394789579158</v>
      </c>
      <c r="S43" s="49">
        <f t="shared" si="30"/>
        <v>0</v>
      </c>
      <c r="T43" s="48">
        <f t="shared" si="31"/>
        <v>17.962790697674418</v>
      </c>
      <c r="U43" s="50">
        <f t="shared" si="32"/>
        <v>0</v>
      </c>
      <c r="V43" s="93">
        <v>40073000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30000000</v>
      </c>
      <c r="C51" s="92"/>
      <c r="D51" s="92"/>
      <c r="E51" s="92">
        <f t="shared" si="26"/>
        <v>30000000</v>
      </c>
      <c r="F51" s="93">
        <v>30000000</v>
      </c>
      <c r="G51" s="94">
        <v>30000000</v>
      </c>
      <c r="H51" s="93">
        <v>10000000</v>
      </c>
      <c r="I51" s="94"/>
      <c r="J51" s="93">
        <v>6821000</v>
      </c>
      <c r="K51" s="94"/>
      <c r="L51" s="93">
        <v>6675000</v>
      </c>
      <c r="M51" s="94"/>
      <c r="N51" s="93"/>
      <c r="O51" s="94"/>
      <c r="P51" s="93">
        <f t="shared" si="27"/>
        <v>23496000</v>
      </c>
      <c r="Q51" s="94">
        <f t="shared" si="28"/>
        <v>0</v>
      </c>
      <c r="R51" s="48">
        <f t="shared" si="29"/>
        <v>-2.1404486145726436</v>
      </c>
      <c r="S51" s="49">
        <f t="shared" si="30"/>
        <v>0</v>
      </c>
      <c r="T51" s="48">
        <f t="shared" si="31"/>
        <v>78.320000000000007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80000000</v>
      </c>
      <c r="C53" s="95">
        <f>SUM(C42:C52)</f>
        <v>-7000000</v>
      </c>
      <c r="D53" s="95"/>
      <c r="E53" s="95">
        <f t="shared" si="26"/>
        <v>73000000</v>
      </c>
      <c r="F53" s="96">
        <f t="shared" ref="F53:O53" si="33">SUM(F42:F52)</f>
        <v>73000000</v>
      </c>
      <c r="G53" s="97">
        <f t="shared" si="33"/>
        <v>73000000</v>
      </c>
      <c r="H53" s="96">
        <f t="shared" si="33"/>
        <v>10000000</v>
      </c>
      <c r="I53" s="97">
        <f t="shared" si="33"/>
        <v>0</v>
      </c>
      <c r="J53" s="96">
        <f t="shared" si="33"/>
        <v>8817000</v>
      </c>
      <c r="K53" s="97">
        <f t="shared" si="33"/>
        <v>0</v>
      </c>
      <c r="L53" s="96">
        <f t="shared" si="33"/>
        <v>12403000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31220000</v>
      </c>
      <c r="Q53" s="97">
        <f t="shared" si="28"/>
        <v>0</v>
      </c>
      <c r="R53" s="52">
        <f t="shared" si="29"/>
        <v>40.671430191675171</v>
      </c>
      <c r="S53" s="53">
        <f t="shared" si="30"/>
        <v>0</v>
      </c>
      <c r="T53" s="52">
        <f>IF((+$E43+$E45+$E47+$E48+$E51) =0,0,(P53   /(+$E43+$E45+$E47+$E48+$E51) )*100)</f>
        <v>42.767123287671232</v>
      </c>
      <c r="U53" s="54">
        <f>IF((+$E43+$E45+$E47+$E48+$E51) =0,0,(Q53   /(+$E43+$E45+$E47+$E48+$E51) )*100)</f>
        <v>0</v>
      </c>
      <c r="V53" s="96">
        <f>SUM(V42:V52)</f>
        <v>40073000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116042000</v>
      </c>
      <c r="C67" s="104">
        <f>SUM(C9:C14,C17:C23,C26:C29,C32,C35:C39,C42:C52,C55:C58,C61:C65)</f>
        <v>8880000</v>
      </c>
      <c r="D67" s="104"/>
      <c r="E67" s="104">
        <f t="shared" si="35"/>
        <v>124922000</v>
      </c>
      <c r="F67" s="105">
        <f t="shared" ref="F67:O67" si="43">SUM(F9:F14,F17:F23,F26:F29,F32,F35:F39,F42:F52,F55:F58,F61:F65)</f>
        <v>125735000</v>
      </c>
      <c r="G67" s="106">
        <f t="shared" si="43"/>
        <v>107311000</v>
      </c>
      <c r="H67" s="105">
        <f t="shared" si="43"/>
        <v>13097000</v>
      </c>
      <c r="I67" s="106">
        <f t="shared" si="43"/>
        <v>-378000</v>
      </c>
      <c r="J67" s="105">
        <f t="shared" si="43"/>
        <v>14400000</v>
      </c>
      <c r="K67" s="106">
        <f t="shared" si="43"/>
        <v>-679000</v>
      </c>
      <c r="L67" s="105">
        <f t="shared" si="43"/>
        <v>12508000</v>
      </c>
      <c r="M67" s="106">
        <f t="shared" si="43"/>
        <v>-454000</v>
      </c>
      <c r="N67" s="105">
        <f t="shared" si="43"/>
        <v>0</v>
      </c>
      <c r="O67" s="106">
        <f t="shared" si="43"/>
        <v>0</v>
      </c>
      <c r="P67" s="105">
        <f t="shared" si="36"/>
        <v>40005000</v>
      </c>
      <c r="Q67" s="106">
        <f t="shared" si="37"/>
        <v>-1511000</v>
      </c>
      <c r="R67" s="61">
        <f t="shared" si="38"/>
        <v>-13.138888888888889</v>
      </c>
      <c r="S67" s="62">
        <f t="shared" si="39"/>
        <v>-33.136966126656844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37.564085710529774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-1.4188059869668914</v>
      </c>
      <c r="V67" s="105">
        <f>SUM(V9:V14,V17:V23,V26:V29,V32,V35:V39,V42:V52,V55:V58,V61:V65)</f>
        <v>40073000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62683000</v>
      </c>
      <c r="C69" s="92">
        <v>-4192000</v>
      </c>
      <c r="D69" s="92"/>
      <c r="E69" s="92">
        <f>$B69      +$C69      +$D69</f>
        <v>58491000</v>
      </c>
      <c r="F69" s="93">
        <v>58491000</v>
      </c>
      <c r="G69" s="94">
        <v>58491000</v>
      </c>
      <c r="H69" s="93">
        <v>11518000</v>
      </c>
      <c r="I69" s="94"/>
      <c r="J69" s="93">
        <v>23961000</v>
      </c>
      <c r="K69" s="94"/>
      <c r="L69" s="93">
        <v>15354000</v>
      </c>
      <c r="M69" s="94"/>
      <c r="N69" s="93"/>
      <c r="O69" s="94"/>
      <c r="P69" s="93">
        <f>$H69      +$J69      +$L69      +$N69</f>
        <v>50833000</v>
      </c>
      <c r="Q69" s="94">
        <f>$I69      +$K69      +$M69      +$O69</f>
        <v>0</v>
      </c>
      <c r="R69" s="48">
        <f>IF(($J69      =0),0,((($L69      -$J69      )/$J69      )*100))</f>
        <v>-35.920871416051078</v>
      </c>
      <c r="S69" s="49">
        <f>IF(($K69      =0),0,((($M69      -$K69      )/$K69      )*100))</f>
        <v>0</v>
      </c>
      <c r="T69" s="48">
        <f>IF(($E69      =0),0,(($P69      /$E69      )*100))</f>
        <v>86.907387461318834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62683000</v>
      </c>
      <c r="C71" s="101">
        <f>SUM(C69:C70)</f>
        <v>-4192000</v>
      </c>
      <c r="D71" s="101"/>
      <c r="E71" s="101">
        <f>$B71      +$C71      +$D71</f>
        <v>58491000</v>
      </c>
      <c r="F71" s="102">
        <f t="shared" ref="F71:O71" si="44">SUM(F69:F70)</f>
        <v>58491000</v>
      </c>
      <c r="G71" s="103">
        <f t="shared" si="44"/>
        <v>58491000</v>
      </c>
      <c r="H71" s="102">
        <f t="shared" si="44"/>
        <v>11518000</v>
      </c>
      <c r="I71" s="103">
        <f t="shared" si="44"/>
        <v>0</v>
      </c>
      <c r="J71" s="102">
        <f t="shared" si="44"/>
        <v>23961000</v>
      </c>
      <c r="K71" s="103">
        <f t="shared" si="44"/>
        <v>0</v>
      </c>
      <c r="L71" s="102">
        <f t="shared" si="44"/>
        <v>15354000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50833000</v>
      </c>
      <c r="Q71" s="103">
        <f>$I71      +$K71      +$M71      +$O71</f>
        <v>0</v>
      </c>
      <c r="R71" s="57">
        <f>IF(($J71      =0),0,((($L71      -$J71      )/$J71      )*100))</f>
        <v>-35.920871416051078</v>
      </c>
      <c r="S71" s="58">
        <f>IF(($K71      =0),0,((($M71      -$K71      )/$K71      )*100))</f>
        <v>0</v>
      </c>
      <c r="T71" s="57">
        <f>IF(($E69      =0),0,(($P69      /$E69      )*100))</f>
        <v>86.907387461318834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62683000</v>
      </c>
      <c r="C72" s="104">
        <f>SUM(C69:C70)</f>
        <v>-4192000</v>
      </c>
      <c r="D72" s="104"/>
      <c r="E72" s="104">
        <f>$B72      +$C72      +$D72</f>
        <v>58491000</v>
      </c>
      <c r="F72" s="105">
        <f t="shared" ref="F72:O72" si="45">SUM(F69:F70)</f>
        <v>58491000</v>
      </c>
      <c r="G72" s="106">
        <f t="shared" si="45"/>
        <v>58491000</v>
      </c>
      <c r="H72" s="105">
        <f t="shared" si="45"/>
        <v>11518000</v>
      </c>
      <c r="I72" s="106">
        <f t="shared" si="45"/>
        <v>0</v>
      </c>
      <c r="J72" s="105">
        <f t="shared" si="45"/>
        <v>23961000</v>
      </c>
      <c r="K72" s="106">
        <f t="shared" si="45"/>
        <v>0</v>
      </c>
      <c r="L72" s="105">
        <f t="shared" si="45"/>
        <v>15354000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50833000</v>
      </c>
      <c r="Q72" s="106">
        <f>$I72      +$K72      +$M72      +$O72</f>
        <v>0</v>
      </c>
      <c r="R72" s="61">
        <f>IF(($J72      =0),0,((($L72      -$J72      )/$J72      )*100))</f>
        <v>-35.920871416051078</v>
      </c>
      <c r="S72" s="62">
        <f>IF(($K72      =0),0,((($M72      -$K72      )/$K72      )*100))</f>
        <v>0</v>
      </c>
      <c r="T72" s="61">
        <f>IF(($E69      =0),0,(($P69      /$E69      )*100))</f>
        <v>86.907387461318834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178725000</v>
      </c>
      <c r="C73" s="104">
        <f>SUM(C9:C14,C17:C23,C26:C29,C32,C35:C39,C42:C52,C55:C58,C61:C65,C69:C70)</f>
        <v>4688000</v>
      </c>
      <c r="D73" s="104"/>
      <c r="E73" s="104">
        <f>$B73      +$C73      +$D73</f>
        <v>183413000</v>
      </c>
      <c r="F73" s="105">
        <f t="shared" ref="F73:O73" si="46">SUM(F9:F14,F17:F23,F26:F29,F32,F35:F39,F42:F52,F55:F58,F61:F65,F69:F70)</f>
        <v>184226000</v>
      </c>
      <c r="G73" s="106">
        <f t="shared" si="46"/>
        <v>165802000</v>
      </c>
      <c r="H73" s="105">
        <f t="shared" si="46"/>
        <v>24615000</v>
      </c>
      <c r="I73" s="106">
        <f t="shared" si="46"/>
        <v>-378000</v>
      </c>
      <c r="J73" s="105">
        <f t="shared" si="46"/>
        <v>38361000</v>
      </c>
      <c r="K73" s="106">
        <f t="shared" si="46"/>
        <v>-679000</v>
      </c>
      <c r="L73" s="105">
        <f t="shared" si="46"/>
        <v>27862000</v>
      </c>
      <c r="M73" s="106">
        <f t="shared" si="46"/>
        <v>-454000</v>
      </c>
      <c r="N73" s="105">
        <f t="shared" si="46"/>
        <v>0</v>
      </c>
      <c r="O73" s="106">
        <f t="shared" si="46"/>
        <v>0</v>
      </c>
      <c r="P73" s="105">
        <f>$H73      +$J73      +$L73      +$N73</f>
        <v>90838000</v>
      </c>
      <c r="Q73" s="106">
        <f>$I73      +$K73      +$M73      +$O73</f>
        <v>-1511000</v>
      </c>
      <c r="R73" s="61">
        <f>IF(($J73      =0),0,((($L73      -$J73      )/$J73      )*100))</f>
        <v>-27.368942415474052</v>
      </c>
      <c r="S73" s="62">
        <f>IF(($K73      =0),0,((($M73      -$K73      )/$K73      )*100))</f>
        <v>-33.136966126656844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55.057003800253348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-0.91581863033293132</v>
      </c>
      <c r="V73" s="105">
        <f>SUM(V9:V14,V17:V23,V26:V29,V32,V35:V39,V42:V52,V55:V58,V61:V65,V69:V70)</f>
        <v>40073000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ibc/iMl+4XKhvoBBr0faIKcLrSGvtRS/dksRLuLz25buYX8zhS7SrwVsR1GrCBjNbZnAFIjB+fw0REGAOIqew==" saltValue="BGylEHvET9JZS9ZBfkrzy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339000</v>
      </c>
      <c r="I10" s="94"/>
      <c r="J10" s="93">
        <v>708000</v>
      </c>
      <c r="K10" s="94"/>
      <c r="L10" s="93">
        <v>69000</v>
      </c>
      <c r="M10" s="94"/>
      <c r="N10" s="93"/>
      <c r="O10" s="94"/>
      <c r="P10" s="93">
        <f t="shared" ref="P10:P15" si="1">$H10      +$J10      +$L10      +$N10</f>
        <v>1116000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-90.254237288135599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36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339000</v>
      </c>
      <c r="I15" s="97">
        <f t="shared" si="7"/>
        <v>0</v>
      </c>
      <c r="J15" s="96">
        <f t="shared" si="7"/>
        <v>708000</v>
      </c>
      <c r="K15" s="97">
        <f t="shared" si="7"/>
        <v>0</v>
      </c>
      <c r="L15" s="96">
        <f t="shared" si="7"/>
        <v>69000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1116000</v>
      </c>
      <c r="Q15" s="97">
        <f t="shared" si="2"/>
        <v>0</v>
      </c>
      <c r="R15" s="52">
        <f t="shared" si="3"/>
        <v>-90.254237288135599</v>
      </c>
      <c r="S15" s="53">
        <f t="shared" si="4"/>
        <v>0</v>
      </c>
      <c r="T15" s="52">
        <f>IF((SUM($E9:$E13))=0,0,(P15/(SUM($E9:$E13))*100))</f>
        <v>36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8000000</v>
      </c>
      <c r="C20" s="92"/>
      <c r="D20" s="92"/>
      <c r="E20" s="92">
        <f t="shared" si="8"/>
        <v>8000000</v>
      </c>
      <c r="F20" s="93">
        <v>8000000</v>
      </c>
      <c r="G20" s="94">
        <v>8000000</v>
      </c>
      <c r="H20" s="93"/>
      <c r="I20" s="94"/>
      <c r="J20" s="93">
        <v>7998000</v>
      </c>
      <c r="K20" s="94"/>
      <c r="L20" s="93"/>
      <c r="M20" s="94"/>
      <c r="N20" s="93"/>
      <c r="O20" s="94"/>
      <c r="P20" s="93">
        <f t="shared" si="9"/>
        <v>7998000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99.975000000000009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22600000</v>
      </c>
      <c r="D21" s="92"/>
      <c r="E21" s="92">
        <f t="shared" si="8"/>
        <v>22600000</v>
      </c>
      <c r="F21" s="93">
        <v>22600000</v>
      </c>
      <c r="G21" s="94">
        <v>22600000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8000000</v>
      </c>
      <c r="C24" s="95">
        <f>SUM(C17:C23)</f>
        <v>22600000</v>
      </c>
      <c r="D24" s="95"/>
      <c r="E24" s="95">
        <f t="shared" si="8"/>
        <v>30600000</v>
      </c>
      <c r="F24" s="96">
        <f t="shared" ref="F24:O24" si="15">SUM(F17:F23)</f>
        <v>30600000</v>
      </c>
      <c r="G24" s="97">
        <f t="shared" si="15"/>
        <v>30600000</v>
      </c>
      <c r="H24" s="96">
        <f t="shared" si="15"/>
        <v>0</v>
      </c>
      <c r="I24" s="97">
        <f t="shared" si="15"/>
        <v>0</v>
      </c>
      <c r="J24" s="96">
        <f t="shared" si="15"/>
        <v>7998000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7998000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26.137254901960784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2262000</v>
      </c>
      <c r="C32" s="92">
        <v>-126000</v>
      </c>
      <c r="D32" s="92"/>
      <c r="E32" s="92">
        <f>$B32      +$C32      +$D32</f>
        <v>2136000</v>
      </c>
      <c r="F32" s="93">
        <v>2136000</v>
      </c>
      <c r="G32" s="94">
        <v>2136000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2262000</v>
      </c>
      <c r="C33" s="95">
        <f>C32</f>
        <v>-126000</v>
      </c>
      <c r="D33" s="95"/>
      <c r="E33" s="95">
        <f>$B33      +$C33      +$D33</f>
        <v>2136000</v>
      </c>
      <c r="F33" s="96">
        <f t="shared" ref="F33:O33" si="17">F32</f>
        <v>2136000</v>
      </c>
      <c r="G33" s="97">
        <f t="shared" si="17"/>
        <v>2136000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4799000</v>
      </c>
      <c r="C35" s="92">
        <v>4000000</v>
      </c>
      <c r="D35" s="92"/>
      <c r="E35" s="92">
        <f t="shared" ref="E35:E40" si="18">$B35      +$C35      +$D35</f>
        <v>8799000</v>
      </c>
      <c r="F35" s="93">
        <v>8799000</v>
      </c>
      <c r="G35" s="94">
        <v>8799000</v>
      </c>
      <c r="H35" s="93">
        <v>1567000</v>
      </c>
      <c r="I35" s="94"/>
      <c r="J35" s="93">
        <v>1978000</v>
      </c>
      <c r="K35" s="94">
        <v>2795511</v>
      </c>
      <c r="L35" s="93">
        <v>508000</v>
      </c>
      <c r="M35" s="94"/>
      <c r="N35" s="93"/>
      <c r="O35" s="94"/>
      <c r="P35" s="93">
        <f t="shared" ref="P35:P40" si="19">$H35      +$J35      +$L35      +$N35</f>
        <v>4053000</v>
      </c>
      <c r="Q35" s="94">
        <f t="shared" ref="Q35:Q40" si="20">$I35      +$K35      +$M35      +$O35</f>
        <v>2795511</v>
      </c>
      <c r="R35" s="48">
        <f t="shared" ref="R35:R40" si="21">IF(($J35      =0),0,((($L35      -$J35      )/$J35      )*100))</f>
        <v>-74.317492416582411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46.062052505966591</v>
      </c>
      <c r="U35" s="50">
        <f t="shared" ref="U35:U39" si="24">IF(($E35      =0),0,(($Q35      /$E35      )*100))</f>
        <v>31.770780770542107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16436000</v>
      </c>
      <c r="C36" s="92">
        <v>189000</v>
      </c>
      <c r="D36" s="92"/>
      <c r="E36" s="92">
        <f t="shared" si="18"/>
        <v>16625000</v>
      </c>
      <c r="F36" s="93">
        <v>16625000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21235000</v>
      </c>
      <c r="C40" s="95">
        <f>SUM(C35:C39)</f>
        <v>4189000</v>
      </c>
      <c r="D40" s="95"/>
      <c r="E40" s="95">
        <f t="shared" si="18"/>
        <v>25424000</v>
      </c>
      <c r="F40" s="96">
        <f t="shared" ref="F40:O40" si="25">SUM(F35:F39)</f>
        <v>25424000</v>
      </c>
      <c r="G40" s="97">
        <f t="shared" si="25"/>
        <v>8799000</v>
      </c>
      <c r="H40" s="96">
        <f t="shared" si="25"/>
        <v>1567000</v>
      </c>
      <c r="I40" s="97">
        <f t="shared" si="25"/>
        <v>0</v>
      </c>
      <c r="J40" s="96">
        <f t="shared" si="25"/>
        <v>1978000</v>
      </c>
      <c r="K40" s="97">
        <f t="shared" si="25"/>
        <v>2795511</v>
      </c>
      <c r="L40" s="96">
        <f t="shared" si="25"/>
        <v>508000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4053000</v>
      </c>
      <c r="Q40" s="97">
        <f t="shared" si="20"/>
        <v>2795511</v>
      </c>
      <c r="R40" s="52">
        <f t="shared" si="21"/>
        <v>-74.317492416582411</v>
      </c>
      <c r="S40" s="53">
        <f t="shared" si="22"/>
        <v>-100</v>
      </c>
      <c r="T40" s="52">
        <f>IF((+$E35+$E38) =0,0,(P40   /(+$E35+$E38) )*100)</f>
        <v>46.062052505966591</v>
      </c>
      <c r="U40" s="54">
        <f>IF((+$E35+$E38) =0,0,(Q40   /(+$E35+$E38) )*100)</f>
        <v>31.770780770542107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70000000</v>
      </c>
      <c r="C44" s="92">
        <v>-10000000</v>
      </c>
      <c r="D44" s="92"/>
      <c r="E44" s="92">
        <f t="shared" si="26"/>
        <v>60000000</v>
      </c>
      <c r="F44" s="93">
        <v>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70000000</v>
      </c>
      <c r="C53" s="95">
        <f>SUM(C42:C52)</f>
        <v>-10000000</v>
      </c>
      <c r="D53" s="95"/>
      <c r="E53" s="95">
        <f t="shared" si="26"/>
        <v>60000000</v>
      </c>
      <c r="F53" s="96">
        <f t="shared" ref="F53:O53" si="33">SUM(F42:F52)</f>
        <v>60000000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104597000</v>
      </c>
      <c r="C67" s="104">
        <f>SUM(C9:C14,C17:C23,C26:C29,C32,C35:C39,C42:C52,C55:C58,C61:C65)</f>
        <v>16663000</v>
      </c>
      <c r="D67" s="104"/>
      <c r="E67" s="104">
        <f t="shared" si="35"/>
        <v>121260000</v>
      </c>
      <c r="F67" s="105">
        <f t="shared" ref="F67:O67" si="43">SUM(F9:F14,F17:F23,F26:F29,F32,F35:F39,F42:F52,F55:F58,F61:F65)</f>
        <v>121260000</v>
      </c>
      <c r="G67" s="106">
        <f t="shared" si="43"/>
        <v>44635000</v>
      </c>
      <c r="H67" s="105">
        <f t="shared" si="43"/>
        <v>1906000</v>
      </c>
      <c r="I67" s="106">
        <f t="shared" si="43"/>
        <v>0</v>
      </c>
      <c r="J67" s="105">
        <f t="shared" si="43"/>
        <v>10684000</v>
      </c>
      <c r="K67" s="106">
        <f t="shared" si="43"/>
        <v>2795511</v>
      </c>
      <c r="L67" s="105">
        <f t="shared" si="43"/>
        <v>577000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13167000</v>
      </c>
      <c r="Q67" s="106">
        <f t="shared" si="37"/>
        <v>2795511</v>
      </c>
      <c r="R67" s="61">
        <f t="shared" si="38"/>
        <v>-94.599400973418184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29.499271871849448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6.263046936260781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93665000</v>
      </c>
      <c r="C69" s="92">
        <v>-6265000</v>
      </c>
      <c r="D69" s="92"/>
      <c r="E69" s="92">
        <f>$B69      +$C69      +$D69</f>
        <v>87400000</v>
      </c>
      <c r="F69" s="93">
        <v>87400000</v>
      </c>
      <c r="G69" s="94">
        <v>87400000</v>
      </c>
      <c r="H69" s="93">
        <v>30857000</v>
      </c>
      <c r="I69" s="94"/>
      <c r="J69" s="93">
        <v>19990000</v>
      </c>
      <c r="K69" s="94">
        <v>37220715</v>
      </c>
      <c r="L69" s="93">
        <v>14690000</v>
      </c>
      <c r="M69" s="94"/>
      <c r="N69" s="93"/>
      <c r="O69" s="94"/>
      <c r="P69" s="93">
        <f>$H69      +$J69      +$L69      +$N69</f>
        <v>65537000</v>
      </c>
      <c r="Q69" s="94">
        <f>$I69      +$K69      +$M69      +$O69</f>
        <v>37220715</v>
      </c>
      <c r="R69" s="48">
        <f>IF(($J69      =0),0,((($L69      -$J69      )/$J69      )*100))</f>
        <v>-26.513256628314156</v>
      </c>
      <c r="S69" s="49">
        <f>IF(($K69      =0),0,((($M69      -$K69      )/$K69      )*100))</f>
        <v>-100</v>
      </c>
      <c r="T69" s="48">
        <f>IF(($E69      =0),0,(($P69      /$E69      )*100))</f>
        <v>74.985125858123567</v>
      </c>
      <c r="U69" s="50">
        <f>IF(($E69      =0),0,(($Q69      /$E69      )*100))</f>
        <v>42.586630434782606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93665000</v>
      </c>
      <c r="C71" s="101">
        <f>SUM(C69:C70)</f>
        <v>-6265000</v>
      </c>
      <c r="D71" s="101"/>
      <c r="E71" s="101">
        <f>$B71      +$C71      +$D71</f>
        <v>87400000</v>
      </c>
      <c r="F71" s="102">
        <f t="shared" ref="F71:O71" si="44">SUM(F69:F70)</f>
        <v>87400000</v>
      </c>
      <c r="G71" s="103">
        <f t="shared" si="44"/>
        <v>87400000</v>
      </c>
      <c r="H71" s="102">
        <f t="shared" si="44"/>
        <v>30857000</v>
      </c>
      <c r="I71" s="103">
        <f t="shared" si="44"/>
        <v>0</v>
      </c>
      <c r="J71" s="102">
        <f t="shared" si="44"/>
        <v>19990000</v>
      </c>
      <c r="K71" s="103">
        <f t="shared" si="44"/>
        <v>37220715</v>
      </c>
      <c r="L71" s="102">
        <f t="shared" si="44"/>
        <v>14690000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65537000</v>
      </c>
      <c r="Q71" s="103">
        <f>$I71      +$K71      +$M71      +$O71</f>
        <v>37220715</v>
      </c>
      <c r="R71" s="57">
        <f>IF(($J71      =0),0,((($L71      -$J71      )/$J71      )*100))</f>
        <v>-26.513256628314156</v>
      </c>
      <c r="S71" s="58">
        <f>IF(($K71      =0),0,((($M71      -$K71      )/$K71      )*100))</f>
        <v>-100</v>
      </c>
      <c r="T71" s="57">
        <f>IF(($E69      =0),0,(($P69      /$E69      )*100))</f>
        <v>74.985125858123567</v>
      </c>
      <c r="U71" s="59">
        <f>IF($E69   =0,0,($Q69   /$E69 )*100)</f>
        <v>42.586630434782606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93665000</v>
      </c>
      <c r="C72" s="104">
        <f>SUM(C69:C70)</f>
        <v>-6265000</v>
      </c>
      <c r="D72" s="104"/>
      <c r="E72" s="104">
        <f>$B72      +$C72      +$D72</f>
        <v>87400000</v>
      </c>
      <c r="F72" s="105">
        <f t="shared" ref="F72:O72" si="45">SUM(F69:F70)</f>
        <v>87400000</v>
      </c>
      <c r="G72" s="106">
        <f t="shared" si="45"/>
        <v>87400000</v>
      </c>
      <c r="H72" s="105">
        <f t="shared" si="45"/>
        <v>30857000</v>
      </c>
      <c r="I72" s="106">
        <f t="shared" si="45"/>
        <v>0</v>
      </c>
      <c r="J72" s="105">
        <f t="shared" si="45"/>
        <v>19990000</v>
      </c>
      <c r="K72" s="106">
        <f t="shared" si="45"/>
        <v>37220715</v>
      </c>
      <c r="L72" s="105">
        <f t="shared" si="45"/>
        <v>14690000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65537000</v>
      </c>
      <c r="Q72" s="106">
        <f>$I72      +$K72      +$M72      +$O72</f>
        <v>37220715</v>
      </c>
      <c r="R72" s="61">
        <f>IF(($J72      =0),0,((($L72      -$J72      )/$J72      )*100))</f>
        <v>-26.513256628314156</v>
      </c>
      <c r="S72" s="62">
        <f>IF(($K72      =0),0,((($M72      -$K72      )/$K72      )*100))</f>
        <v>-100</v>
      </c>
      <c r="T72" s="61">
        <f>IF(($E69      =0),0,(($P69      /$E69      )*100))</f>
        <v>74.985125858123567</v>
      </c>
      <c r="U72" s="65">
        <f>IF($E69   =0,0,($Q69   /$E69 )*100)</f>
        <v>42.586630434782606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198262000</v>
      </c>
      <c r="C73" s="104">
        <f>SUM(C9:C14,C17:C23,C26:C29,C32,C35:C39,C42:C52,C55:C58,C61:C65,C69:C70)</f>
        <v>10398000</v>
      </c>
      <c r="D73" s="104"/>
      <c r="E73" s="104">
        <f>$B73      +$C73      +$D73</f>
        <v>208660000</v>
      </c>
      <c r="F73" s="105">
        <f t="shared" ref="F73:O73" si="46">SUM(F9:F14,F17:F23,F26:F29,F32,F35:F39,F42:F52,F55:F58,F61:F65,F69:F70)</f>
        <v>208660000</v>
      </c>
      <c r="G73" s="106">
        <f t="shared" si="46"/>
        <v>132035000</v>
      </c>
      <c r="H73" s="105">
        <f t="shared" si="46"/>
        <v>32763000</v>
      </c>
      <c r="I73" s="106">
        <f t="shared" si="46"/>
        <v>0</v>
      </c>
      <c r="J73" s="105">
        <f t="shared" si="46"/>
        <v>30674000</v>
      </c>
      <c r="K73" s="106">
        <f t="shared" si="46"/>
        <v>40016226</v>
      </c>
      <c r="L73" s="105">
        <f t="shared" si="46"/>
        <v>15267000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78704000</v>
      </c>
      <c r="Q73" s="106">
        <f>$I73      +$K73      +$M73      +$O73</f>
        <v>40016226</v>
      </c>
      <c r="R73" s="61">
        <f>IF(($J73      =0),0,((($L73      -$J73      )/$J73      )*100))</f>
        <v>-50.228206298493838</v>
      </c>
      <c r="S73" s="62">
        <f>IF(($K73      =0),0,((($M73      -$K73      )/$K73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59.608437156814475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30.307286704282955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7aCEnXu2p37/zLiRr7Dk0vjyAAK9JNI81/N2x7AN+dWy4fojqplErCc0/yMVYMGTl+jVtiukHojkOZJqAJX1Fw==" saltValue="DI29DZORMmWDlCCLf6zcm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2450000</v>
      </c>
      <c r="C10" s="92"/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786000</v>
      </c>
      <c r="I10" s="94"/>
      <c r="J10" s="93">
        <v>293000</v>
      </c>
      <c r="K10" s="94"/>
      <c r="L10" s="93">
        <v>149000</v>
      </c>
      <c r="M10" s="94"/>
      <c r="N10" s="93"/>
      <c r="O10" s="94"/>
      <c r="P10" s="93">
        <f t="shared" ref="P10:P15" si="1">$H10      +$J10      +$L10      +$N10</f>
        <v>1228000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-49.146757679180887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50.122448979591837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786000</v>
      </c>
      <c r="I15" s="97">
        <f t="shared" si="7"/>
        <v>0</v>
      </c>
      <c r="J15" s="96">
        <f t="shared" si="7"/>
        <v>293000</v>
      </c>
      <c r="K15" s="97">
        <f t="shared" si="7"/>
        <v>0</v>
      </c>
      <c r="L15" s="96">
        <f t="shared" si="7"/>
        <v>149000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1228000</v>
      </c>
      <c r="Q15" s="97">
        <f t="shared" si="2"/>
        <v>0</v>
      </c>
      <c r="R15" s="52">
        <f t="shared" si="3"/>
        <v>-49.146757679180887</v>
      </c>
      <c r="S15" s="53">
        <f t="shared" si="4"/>
        <v>0</v>
      </c>
      <c r="T15" s="52">
        <f>IF((SUM($E9:$E13))=0,0,(P15/(SUM($E9:$E13))*100))</f>
        <v>50.122448979591837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700000</v>
      </c>
      <c r="D21" s="92"/>
      <c r="E21" s="92">
        <f t="shared" si="8"/>
        <v>700000</v>
      </c>
      <c r="F21" s="93">
        <v>700000</v>
      </c>
      <c r="G21" s="94">
        <v>700000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700000</v>
      </c>
      <c r="D24" s="95"/>
      <c r="E24" s="95">
        <f t="shared" si="8"/>
        <v>700000</v>
      </c>
      <c r="F24" s="96">
        <f t="shared" ref="F24:O24" si="15">SUM(F17:F23)</f>
        <v>700000</v>
      </c>
      <c r="G24" s="97">
        <f t="shared" si="15"/>
        <v>700000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3399000</v>
      </c>
      <c r="C32" s="92">
        <v>-190000</v>
      </c>
      <c r="D32" s="92"/>
      <c r="E32" s="92">
        <f>$B32      +$C32      +$D32</f>
        <v>3209000</v>
      </c>
      <c r="F32" s="93">
        <v>3209000</v>
      </c>
      <c r="G32" s="94">
        <v>3209000</v>
      </c>
      <c r="H32" s="93">
        <v>226000</v>
      </c>
      <c r="I32" s="94"/>
      <c r="J32" s="93">
        <v>756000</v>
      </c>
      <c r="K32" s="94"/>
      <c r="L32" s="93">
        <v>1115000</v>
      </c>
      <c r="M32" s="94"/>
      <c r="N32" s="93"/>
      <c r="O32" s="94"/>
      <c r="P32" s="93">
        <f>$H32      +$J32      +$L32      +$N32</f>
        <v>2097000</v>
      </c>
      <c r="Q32" s="94">
        <f>$I32      +$K32      +$M32      +$O32</f>
        <v>0</v>
      </c>
      <c r="R32" s="48">
        <f>IF(($J32      =0),0,((($L32      -$J32      )/$J32      )*100))</f>
        <v>47.486772486772487</v>
      </c>
      <c r="S32" s="49">
        <f>IF(($K32      =0),0,((($M32      -$K32      )/$K32      )*100))</f>
        <v>0</v>
      </c>
      <c r="T32" s="48">
        <f>IF(($E32      =0),0,(($P32      /$E32      )*100))</f>
        <v>65.347460267996254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3399000</v>
      </c>
      <c r="C33" s="95">
        <f>C32</f>
        <v>-190000</v>
      </c>
      <c r="D33" s="95"/>
      <c r="E33" s="95">
        <f>$B33      +$C33      +$D33</f>
        <v>3209000</v>
      </c>
      <c r="F33" s="96">
        <f t="shared" ref="F33:O33" si="17">F32</f>
        <v>3209000</v>
      </c>
      <c r="G33" s="97">
        <f t="shared" si="17"/>
        <v>3209000</v>
      </c>
      <c r="H33" s="96">
        <f t="shared" si="17"/>
        <v>226000</v>
      </c>
      <c r="I33" s="97">
        <f t="shared" si="17"/>
        <v>0</v>
      </c>
      <c r="J33" s="96">
        <f t="shared" si="17"/>
        <v>756000</v>
      </c>
      <c r="K33" s="97">
        <f t="shared" si="17"/>
        <v>0</v>
      </c>
      <c r="L33" s="96">
        <f t="shared" si="17"/>
        <v>1115000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2097000</v>
      </c>
      <c r="Q33" s="97">
        <f>$I33      +$K33      +$M33      +$O33</f>
        <v>0</v>
      </c>
      <c r="R33" s="52">
        <f>IF(($J33      =0),0,((($L33      -$J33      )/$J33      )*100))</f>
        <v>47.486772486772487</v>
      </c>
      <c r="S33" s="53">
        <f>IF(($K33      =0),0,((($M33      -$K33      )/$K33      )*100))</f>
        <v>0</v>
      </c>
      <c r="T33" s="52">
        <f>IF($E33   =0,0,($P33   /$E33   )*100)</f>
        <v>65.347460267996254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815000</v>
      </c>
      <c r="C36" s="92">
        <v>115000</v>
      </c>
      <c r="D36" s="92"/>
      <c r="E36" s="92">
        <f t="shared" si="18"/>
        <v>930000</v>
      </c>
      <c r="F36" s="93">
        <v>930000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815000</v>
      </c>
      <c r="C40" s="95">
        <f>SUM(C35:C39)</f>
        <v>115000</v>
      </c>
      <c r="D40" s="95"/>
      <c r="E40" s="95">
        <f t="shared" si="18"/>
        <v>930000</v>
      </c>
      <c r="F40" s="96">
        <f t="shared" ref="F40:O40" si="25">SUM(F35:F39)</f>
        <v>930000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15000000</v>
      </c>
      <c r="H51" s="93">
        <v>5000000</v>
      </c>
      <c r="I51" s="94"/>
      <c r="J51" s="93">
        <v>5000000</v>
      </c>
      <c r="K51" s="94"/>
      <c r="L51" s="93">
        <v>5000000</v>
      </c>
      <c r="M51" s="94"/>
      <c r="N51" s="93"/>
      <c r="O51" s="94"/>
      <c r="P51" s="93">
        <f t="shared" si="27"/>
        <v>15000000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15000000</v>
      </c>
      <c r="C53" s="95">
        <f>SUM(C42:C52)</f>
        <v>0</v>
      </c>
      <c r="D53" s="95"/>
      <c r="E53" s="95">
        <f t="shared" si="26"/>
        <v>15000000</v>
      </c>
      <c r="F53" s="96">
        <f t="shared" ref="F53:O53" si="33">SUM(F42:F52)</f>
        <v>15000000</v>
      </c>
      <c r="G53" s="97">
        <f t="shared" si="33"/>
        <v>15000000</v>
      </c>
      <c r="H53" s="96">
        <f t="shared" si="33"/>
        <v>5000000</v>
      </c>
      <c r="I53" s="97">
        <f t="shared" si="33"/>
        <v>0</v>
      </c>
      <c r="J53" s="96">
        <f t="shared" si="33"/>
        <v>5000000</v>
      </c>
      <c r="K53" s="97">
        <f t="shared" si="33"/>
        <v>0</v>
      </c>
      <c r="L53" s="96">
        <f t="shared" si="33"/>
        <v>5000000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15000000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21664000</v>
      </c>
      <c r="C67" s="104">
        <f>SUM(C9:C14,C17:C23,C26:C29,C32,C35:C39,C42:C52,C55:C58,C61:C65)</f>
        <v>625000</v>
      </c>
      <c r="D67" s="104"/>
      <c r="E67" s="104">
        <f t="shared" si="35"/>
        <v>22289000</v>
      </c>
      <c r="F67" s="105">
        <f t="shared" ref="F67:O67" si="43">SUM(F9:F14,F17:F23,F26:F29,F32,F35:F39,F42:F52,F55:F58,F61:F65)</f>
        <v>22289000</v>
      </c>
      <c r="G67" s="106">
        <f t="shared" si="43"/>
        <v>21359000</v>
      </c>
      <c r="H67" s="105">
        <f t="shared" si="43"/>
        <v>6012000</v>
      </c>
      <c r="I67" s="106">
        <f t="shared" si="43"/>
        <v>0</v>
      </c>
      <c r="J67" s="105">
        <f t="shared" si="43"/>
        <v>6049000</v>
      </c>
      <c r="K67" s="106">
        <f t="shared" si="43"/>
        <v>0</v>
      </c>
      <c r="L67" s="105">
        <f t="shared" si="43"/>
        <v>6264000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18325000</v>
      </c>
      <c r="Q67" s="106">
        <f t="shared" si="37"/>
        <v>0</v>
      </c>
      <c r="R67" s="61">
        <f t="shared" si="38"/>
        <v>3.5543064969416434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85.795215131794549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30902000</v>
      </c>
      <c r="C69" s="92">
        <v>-2067000</v>
      </c>
      <c r="D69" s="92"/>
      <c r="E69" s="92">
        <f>$B69      +$C69      +$D69</f>
        <v>28835000</v>
      </c>
      <c r="F69" s="93">
        <v>28835000</v>
      </c>
      <c r="G69" s="94">
        <v>28835000</v>
      </c>
      <c r="H69" s="93">
        <v>2669000</v>
      </c>
      <c r="I69" s="94"/>
      <c r="J69" s="93">
        <v>10085000</v>
      </c>
      <c r="K69" s="94"/>
      <c r="L69" s="93">
        <v>5320000</v>
      </c>
      <c r="M69" s="94"/>
      <c r="N69" s="93"/>
      <c r="O69" s="94"/>
      <c r="P69" s="93">
        <f>$H69      +$J69      +$L69      +$N69</f>
        <v>18074000</v>
      </c>
      <c r="Q69" s="94">
        <f>$I69      +$K69      +$M69      +$O69</f>
        <v>0</v>
      </c>
      <c r="R69" s="48">
        <f>IF(($J69      =0),0,((($L69      -$J69      )/$J69      )*100))</f>
        <v>-47.248388696083296</v>
      </c>
      <c r="S69" s="49">
        <f>IF(($K69      =0),0,((($M69      -$K69      )/$K69      )*100))</f>
        <v>0</v>
      </c>
      <c r="T69" s="48">
        <f>IF(($E69      =0),0,(($P69      /$E69      )*100))</f>
        <v>62.680769897693779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30902000</v>
      </c>
      <c r="C71" s="101">
        <f>SUM(C69:C70)</f>
        <v>-2067000</v>
      </c>
      <c r="D71" s="101"/>
      <c r="E71" s="101">
        <f>$B71      +$C71      +$D71</f>
        <v>28835000</v>
      </c>
      <c r="F71" s="102">
        <f t="shared" ref="F71:O71" si="44">SUM(F69:F70)</f>
        <v>28835000</v>
      </c>
      <c r="G71" s="103">
        <f t="shared" si="44"/>
        <v>28835000</v>
      </c>
      <c r="H71" s="102">
        <f t="shared" si="44"/>
        <v>2669000</v>
      </c>
      <c r="I71" s="103">
        <f t="shared" si="44"/>
        <v>0</v>
      </c>
      <c r="J71" s="102">
        <f t="shared" si="44"/>
        <v>10085000</v>
      </c>
      <c r="K71" s="103">
        <f t="shared" si="44"/>
        <v>0</v>
      </c>
      <c r="L71" s="102">
        <f t="shared" si="44"/>
        <v>5320000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18074000</v>
      </c>
      <c r="Q71" s="103">
        <f>$I71      +$K71      +$M71      +$O71</f>
        <v>0</v>
      </c>
      <c r="R71" s="57">
        <f>IF(($J71      =0),0,((($L71      -$J71      )/$J71      )*100))</f>
        <v>-47.248388696083296</v>
      </c>
      <c r="S71" s="58">
        <f>IF(($K71      =0),0,((($M71      -$K71      )/$K71      )*100))</f>
        <v>0</v>
      </c>
      <c r="T71" s="57">
        <f>IF(($E69      =0),0,(($P69      /$E69      )*100))</f>
        <v>62.680769897693779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30902000</v>
      </c>
      <c r="C72" s="104">
        <f>SUM(C69:C70)</f>
        <v>-2067000</v>
      </c>
      <c r="D72" s="104"/>
      <c r="E72" s="104">
        <f>$B72      +$C72      +$D72</f>
        <v>28835000</v>
      </c>
      <c r="F72" s="105">
        <f t="shared" ref="F72:O72" si="45">SUM(F69:F70)</f>
        <v>28835000</v>
      </c>
      <c r="G72" s="106">
        <f t="shared" si="45"/>
        <v>28835000</v>
      </c>
      <c r="H72" s="105">
        <f t="shared" si="45"/>
        <v>2669000</v>
      </c>
      <c r="I72" s="106">
        <f t="shared" si="45"/>
        <v>0</v>
      </c>
      <c r="J72" s="105">
        <f t="shared" si="45"/>
        <v>10085000</v>
      </c>
      <c r="K72" s="106">
        <f t="shared" si="45"/>
        <v>0</v>
      </c>
      <c r="L72" s="105">
        <f t="shared" si="45"/>
        <v>5320000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18074000</v>
      </c>
      <c r="Q72" s="106">
        <f>$I72      +$K72      +$M72      +$O72</f>
        <v>0</v>
      </c>
      <c r="R72" s="61">
        <f>IF(($J72      =0),0,((($L72      -$J72      )/$J72      )*100))</f>
        <v>-47.248388696083296</v>
      </c>
      <c r="S72" s="62">
        <f>IF(($K72      =0),0,((($M72      -$K72      )/$K72      )*100))</f>
        <v>0</v>
      </c>
      <c r="T72" s="61">
        <f>IF(($E69      =0),0,(($P69      /$E69      )*100))</f>
        <v>62.680769897693779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52566000</v>
      </c>
      <c r="C73" s="104">
        <f>SUM(C9:C14,C17:C23,C26:C29,C32,C35:C39,C42:C52,C55:C58,C61:C65,C69:C70)</f>
        <v>-1442000</v>
      </c>
      <c r="D73" s="104"/>
      <c r="E73" s="104">
        <f>$B73      +$C73      +$D73</f>
        <v>51124000</v>
      </c>
      <c r="F73" s="105">
        <f t="shared" ref="F73:O73" si="46">SUM(F9:F14,F17:F23,F26:F29,F32,F35:F39,F42:F52,F55:F58,F61:F65,F69:F70)</f>
        <v>51124000</v>
      </c>
      <c r="G73" s="106">
        <f t="shared" si="46"/>
        <v>50194000</v>
      </c>
      <c r="H73" s="105">
        <f t="shared" si="46"/>
        <v>8681000</v>
      </c>
      <c r="I73" s="106">
        <f t="shared" si="46"/>
        <v>0</v>
      </c>
      <c r="J73" s="105">
        <f t="shared" si="46"/>
        <v>16134000</v>
      </c>
      <c r="K73" s="106">
        <f t="shared" si="46"/>
        <v>0</v>
      </c>
      <c r="L73" s="105">
        <f t="shared" si="46"/>
        <v>11584000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36399000</v>
      </c>
      <c r="Q73" s="106">
        <f>$I73      +$K73      +$M73      +$O73</f>
        <v>0</v>
      </c>
      <c r="R73" s="61">
        <f>IF(($J73      =0),0,((($L73      -$J73      )/$J73      )*100))</f>
        <v>-28.20131399528945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72.516635454436781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1mPzJaEaE4gwr9wE6+M/+MGK0f1sVufaRjBhDpSvPzD1tl8PCd/tBqWrTwXxBX2RrtzUOtrWnc0dXheZ1k/Ww==" saltValue="4xnXGGbdASJTNgoqmVJrA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457000</v>
      </c>
      <c r="I10" s="94"/>
      <c r="J10" s="93">
        <v>2355000</v>
      </c>
      <c r="K10" s="94"/>
      <c r="L10" s="93"/>
      <c r="M10" s="94"/>
      <c r="N10" s="93"/>
      <c r="O10" s="94"/>
      <c r="P10" s="93">
        <f t="shared" ref="P10:P15" si="1">$H10      +$J10      +$L10      +$N10</f>
        <v>2812000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98.666666666666671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457000</v>
      </c>
      <c r="I15" s="97">
        <f t="shared" si="7"/>
        <v>0</v>
      </c>
      <c r="J15" s="96">
        <f t="shared" si="7"/>
        <v>2355000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2812000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98.666666666666671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6625000</v>
      </c>
      <c r="C20" s="92"/>
      <c r="D20" s="92"/>
      <c r="E20" s="92">
        <f t="shared" si="8"/>
        <v>6625000</v>
      </c>
      <c r="F20" s="93">
        <v>6625000</v>
      </c>
      <c r="G20" s="94">
        <v>6625000</v>
      </c>
      <c r="H20" s="93">
        <v>2251000</v>
      </c>
      <c r="I20" s="94"/>
      <c r="J20" s="93">
        <v>1686000</v>
      </c>
      <c r="K20" s="94"/>
      <c r="L20" s="93"/>
      <c r="M20" s="94"/>
      <c r="N20" s="93"/>
      <c r="O20" s="94"/>
      <c r="P20" s="93">
        <f t="shared" si="9"/>
        <v>3937000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59.426415094339625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11000000</v>
      </c>
      <c r="D21" s="92"/>
      <c r="E21" s="92">
        <f t="shared" si="8"/>
        <v>11000000</v>
      </c>
      <c r="F21" s="93">
        <v>11000000</v>
      </c>
      <c r="G21" s="94">
        <v>11000000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6625000</v>
      </c>
      <c r="C24" s="95">
        <f>SUM(C17:C23)</f>
        <v>11000000</v>
      </c>
      <c r="D24" s="95"/>
      <c r="E24" s="95">
        <f t="shared" si="8"/>
        <v>17625000</v>
      </c>
      <c r="F24" s="96">
        <f t="shared" ref="F24:O24" si="15">SUM(F17:F23)</f>
        <v>17625000</v>
      </c>
      <c r="G24" s="97">
        <f t="shared" si="15"/>
        <v>17625000</v>
      </c>
      <c r="H24" s="96">
        <f t="shared" si="15"/>
        <v>2251000</v>
      </c>
      <c r="I24" s="97">
        <f t="shared" si="15"/>
        <v>0</v>
      </c>
      <c r="J24" s="96">
        <f t="shared" si="15"/>
        <v>1686000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3937000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22.337588652482271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1643000</v>
      </c>
      <c r="C32" s="92"/>
      <c r="D32" s="92"/>
      <c r="E32" s="92">
        <f>$B32      +$C32      +$D32</f>
        <v>1643000</v>
      </c>
      <c r="F32" s="93">
        <v>1643000</v>
      </c>
      <c r="G32" s="94">
        <v>1643000</v>
      </c>
      <c r="H32" s="93"/>
      <c r="I32" s="94"/>
      <c r="J32" s="93"/>
      <c r="K32" s="94"/>
      <c r="L32" s="93">
        <v>448000</v>
      </c>
      <c r="M32" s="94"/>
      <c r="N32" s="93"/>
      <c r="O32" s="94"/>
      <c r="P32" s="93">
        <f>$H32      +$J32      +$L32      +$N32</f>
        <v>448000</v>
      </c>
      <c r="Q32" s="94">
        <f>$I32      +$K32      +$M32      +$O32</f>
        <v>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27.267194157029824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1643000</v>
      </c>
      <c r="C33" s="95">
        <f>C32</f>
        <v>0</v>
      </c>
      <c r="D33" s="95"/>
      <c r="E33" s="95">
        <f>$B33      +$C33      +$D33</f>
        <v>1643000</v>
      </c>
      <c r="F33" s="96">
        <f t="shared" ref="F33:O33" si="17">F32</f>
        <v>1643000</v>
      </c>
      <c r="G33" s="97">
        <f t="shared" si="17"/>
        <v>1643000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448000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448000</v>
      </c>
      <c r="Q33" s="97">
        <f>$I33      +$K33      +$M33      +$O33</f>
        <v>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27.267194157029824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8500000</v>
      </c>
      <c r="C35" s="92"/>
      <c r="D35" s="92"/>
      <c r="E35" s="92">
        <f t="shared" ref="E35:E40" si="18">$B35      +$C35      +$D35</f>
        <v>8500000</v>
      </c>
      <c r="F35" s="93">
        <v>8500000</v>
      </c>
      <c r="G35" s="94">
        <v>8500000</v>
      </c>
      <c r="H35" s="93">
        <v>2348000</v>
      </c>
      <c r="I35" s="94"/>
      <c r="J35" s="93">
        <v>1530000</v>
      </c>
      <c r="K35" s="94"/>
      <c r="L35" s="93">
        <v>1272000</v>
      </c>
      <c r="M35" s="94"/>
      <c r="N35" s="93"/>
      <c r="O35" s="94"/>
      <c r="P35" s="93">
        <f t="shared" ref="P35:P40" si="19">$H35      +$J35      +$L35      +$N35</f>
        <v>5150000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-16.862745098039216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60.588235294117645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477000</v>
      </c>
      <c r="C36" s="92">
        <v>-160000</v>
      </c>
      <c r="D36" s="92"/>
      <c r="E36" s="92">
        <f t="shared" si="18"/>
        <v>317000</v>
      </c>
      <c r="F36" s="93">
        <v>317000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8977000</v>
      </c>
      <c r="C40" s="95">
        <f>SUM(C35:C39)</f>
        <v>-160000</v>
      </c>
      <c r="D40" s="95"/>
      <c r="E40" s="95">
        <f t="shared" si="18"/>
        <v>8817000</v>
      </c>
      <c r="F40" s="96">
        <f t="shared" ref="F40:O40" si="25">SUM(F35:F39)</f>
        <v>8817000</v>
      </c>
      <c r="G40" s="97">
        <f t="shared" si="25"/>
        <v>8500000</v>
      </c>
      <c r="H40" s="96">
        <f t="shared" si="25"/>
        <v>2348000</v>
      </c>
      <c r="I40" s="97">
        <f t="shared" si="25"/>
        <v>0</v>
      </c>
      <c r="J40" s="96">
        <f t="shared" si="25"/>
        <v>1530000</v>
      </c>
      <c r="K40" s="97">
        <f t="shared" si="25"/>
        <v>0</v>
      </c>
      <c r="L40" s="96">
        <f t="shared" si="25"/>
        <v>1272000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5150000</v>
      </c>
      <c r="Q40" s="97">
        <f t="shared" si="20"/>
        <v>0</v>
      </c>
      <c r="R40" s="52">
        <f t="shared" si="21"/>
        <v>-16.862745098039216</v>
      </c>
      <c r="S40" s="53">
        <f t="shared" si="22"/>
        <v>0</v>
      </c>
      <c r="T40" s="52">
        <f>IF((+$E35+$E38) =0,0,(P40   /(+$E35+$E38) )*100)</f>
        <v>60.588235294117645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175000000</v>
      </c>
      <c r="C44" s="92">
        <v>-90000000</v>
      </c>
      <c r="D44" s="92"/>
      <c r="E44" s="92">
        <f t="shared" si="26"/>
        <v>85000000</v>
      </c>
      <c r="F44" s="93">
        <v>85000000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>
        <v>50000000</v>
      </c>
      <c r="C52" s="92">
        <v>100000000</v>
      </c>
      <c r="D52" s="92"/>
      <c r="E52" s="92">
        <f t="shared" si="26"/>
        <v>150000000</v>
      </c>
      <c r="F52" s="93">
        <v>150000000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225000000</v>
      </c>
      <c r="C53" s="95">
        <f>SUM(C42:C52)</f>
        <v>10000000</v>
      </c>
      <c r="D53" s="95"/>
      <c r="E53" s="95">
        <f t="shared" si="26"/>
        <v>235000000</v>
      </c>
      <c r="F53" s="96">
        <f t="shared" ref="F53:O53" si="33">SUM(F42:F52)</f>
        <v>235000000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245095000</v>
      </c>
      <c r="C67" s="104">
        <f>SUM(C9:C14,C17:C23,C26:C29,C32,C35:C39,C42:C52,C55:C58,C61:C65)</f>
        <v>20840000</v>
      </c>
      <c r="D67" s="104"/>
      <c r="E67" s="104">
        <f t="shared" si="35"/>
        <v>265935000</v>
      </c>
      <c r="F67" s="105">
        <f t="shared" ref="F67:O67" si="43">SUM(F9:F14,F17:F23,F26:F29,F32,F35:F39,F42:F52,F55:F58,F61:F65)</f>
        <v>265935000</v>
      </c>
      <c r="G67" s="106">
        <f t="shared" si="43"/>
        <v>30618000</v>
      </c>
      <c r="H67" s="105">
        <f t="shared" si="43"/>
        <v>5056000</v>
      </c>
      <c r="I67" s="106">
        <f t="shared" si="43"/>
        <v>0</v>
      </c>
      <c r="J67" s="105">
        <f t="shared" si="43"/>
        <v>5571000</v>
      </c>
      <c r="K67" s="106">
        <f t="shared" si="43"/>
        <v>0</v>
      </c>
      <c r="L67" s="105">
        <f t="shared" si="43"/>
        <v>1720000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12347000</v>
      </c>
      <c r="Q67" s="106">
        <f t="shared" si="37"/>
        <v>0</v>
      </c>
      <c r="R67" s="61">
        <f t="shared" si="38"/>
        <v>-69.125830192066047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40.325952054347113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33828000</v>
      </c>
      <c r="C69" s="92">
        <v>-2263000</v>
      </c>
      <c r="D69" s="92"/>
      <c r="E69" s="92">
        <f>$B69      +$C69      +$D69</f>
        <v>31565000</v>
      </c>
      <c r="F69" s="93">
        <v>31565000</v>
      </c>
      <c r="G69" s="94">
        <v>31565000</v>
      </c>
      <c r="H69" s="93">
        <v>4350000</v>
      </c>
      <c r="I69" s="94"/>
      <c r="J69" s="93">
        <v>10164000</v>
      </c>
      <c r="K69" s="94"/>
      <c r="L69" s="93">
        <v>6343000</v>
      </c>
      <c r="M69" s="94"/>
      <c r="N69" s="93"/>
      <c r="O69" s="94"/>
      <c r="P69" s="93">
        <f>$H69      +$J69      +$L69      +$N69</f>
        <v>20857000</v>
      </c>
      <c r="Q69" s="94">
        <f>$I69      +$K69      +$M69      +$O69</f>
        <v>0</v>
      </c>
      <c r="R69" s="48">
        <f>IF(($J69      =0),0,((($L69      -$J69      )/$J69      )*100))</f>
        <v>-37.593467138921682</v>
      </c>
      <c r="S69" s="49">
        <f>IF(($K69      =0),0,((($M69      -$K69      )/$K69      )*100))</f>
        <v>0</v>
      </c>
      <c r="T69" s="48">
        <f>IF(($E69      =0),0,(($P69      /$E69      )*100))</f>
        <v>66.076350388088073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33828000</v>
      </c>
      <c r="C71" s="101">
        <f>SUM(C69:C70)</f>
        <v>-2263000</v>
      </c>
      <c r="D71" s="101"/>
      <c r="E71" s="101">
        <f>$B71      +$C71      +$D71</f>
        <v>31565000</v>
      </c>
      <c r="F71" s="102">
        <f t="shared" ref="F71:O71" si="44">SUM(F69:F70)</f>
        <v>31565000</v>
      </c>
      <c r="G71" s="103">
        <f t="shared" si="44"/>
        <v>31565000</v>
      </c>
      <c r="H71" s="102">
        <f t="shared" si="44"/>
        <v>4350000</v>
      </c>
      <c r="I71" s="103">
        <f t="shared" si="44"/>
        <v>0</v>
      </c>
      <c r="J71" s="102">
        <f t="shared" si="44"/>
        <v>10164000</v>
      </c>
      <c r="K71" s="103">
        <f t="shared" si="44"/>
        <v>0</v>
      </c>
      <c r="L71" s="102">
        <f t="shared" si="44"/>
        <v>6343000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20857000</v>
      </c>
      <c r="Q71" s="103">
        <f>$I71      +$K71      +$M71      +$O71</f>
        <v>0</v>
      </c>
      <c r="R71" s="57">
        <f>IF(($J71      =0),0,((($L71      -$J71      )/$J71      )*100))</f>
        <v>-37.593467138921682</v>
      </c>
      <c r="S71" s="58">
        <f>IF(($K71      =0),0,((($M71      -$K71      )/$K71      )*100))</f>
        <v>0</v>
      </c>
      <c r="T71" s="57">
        <f>IF(($E69      =0),0,(($P69      /$E69      )*100))</f>
        <v>66.076350388088073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33828000</v>
      </c>
      <c r="C72" s="104">
        <f>SUM(C69:C70)</f>
        <v>-2263000</v>
      </c>
      <c r="D72" s="104"/>
      <c r="E72" s="104">
        <f>$B72      +$C72      +$D72</f>
        <v>31565000</v>
      </c>
      <c r="F72" s="105">
        <f t="shared" ref="F72:O72" si="45">SUM(F69:F70)</f>
        <v>31565000</v>
      </c>
      <c r="G72" s="106">
        <f t="shared" si="45"/>
        <v>31565000</v>
      </c>
      <c r="H72" s="105">
        <f t="shared" si="45"/>
        <v>4350000</v>
      </c>
      <c r="I72" s="106">
        <f t="shared" si="45"/>
        <v>0</v>
      </c>
      <c r="J72" s="105">
        <f t="shared" si="45"/>
        <v>10164000</v>
      </c>
      <c r="K72" s="106">
        <f t="shared" si="45"/>
        <v>0</v>
      </c>
      <c r="L72" s="105">
        <f t="shared" si="45"/>
        <v>6343000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20857000</v>
      </c>
      <c r="Q72" s="106">
        <f>$I72      +$K72      +$M72      +$O72</f>
        <v>0</v>
      </c>
      <c r="R72" s="61">
        <f>IF(($J72      =0),0,((($L72      -$J72      )/$J72      )*100))</f>
        <v>-37.593467138921682</v>
      </c>
      <c r="S72" s="62">
        <f>IF(($K72      =0),0,((($M72      -$K72      )/$K72      )*100))</f>
        <v>0</v>
      </c>
      <c r="T72" s="61">
        <f>IF(($E69      =0),0,(($P69      /$E69      )*100))</f>
        <v>66.076350388088073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278923000</v>
      </c>
      <c r="C73" s="104">
        <f>SUM(C9:C14,C17:C23,C26:C29,C32,C35:C39,C42:C52,C55:C58,C61:C65,C69:C70)</f>
        <v>18577000</v>
      </c>
      <c r="D73" s="104"/>
      <c r="E73" s="104">
        <f>$B73      +$C73      +$D73</f>
        <v>297500000</v>
      </c>
      <c r="F73" s="105">
        <f t="shared" ref="F73:O73" si="46">SUM(F9:F14,F17:F23,F26:F29,F32,F35:F39,F42:F52,F55:F58,F61:F65,F69:F70)</f>
        <v>297500000</v>
      </c>
      <c r="G73" s="106">
        <f t="shared" si="46"/>
        <v>62183000</v>
      </c>
      <c r="H73" s="105">
        <f t="shared" si="46"/>
        <v>9406000</v>
      </c>
      <c r="I73" s="106">
        <f t="shared" si="46"/>
        <v>0</v>
      </c>
      <c r="J73" s="105">
        <f t="shared" si="46"/>
        <v>15735000</v>
      </c>
      <c r="K73" s="106">
        <f t="shared" si="46"/>
        <v>0</v>
      </c>
      <c r="L73" s="105">
        <f t="shared" si="46"/>
        <v>8063000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33204000</v>
      </c>
      <c r="Q73" s="106">
        <f>$I73      +$K73      +$M73      +$O73</f>
        <v>0</v>
      </c>
      <c r="R73" s="61">
        <f>IF(($J73      =0),0,((($L73      -$J73      )/$J73      )*100))</f>
        <v>-48.75754687003495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53.39723075438625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LyI69gz1h/FepaQgoV55JpgzEwocw2Ey92KtZ0XDpmBNuyBkNb0JC/x6/M2ofr7XdUR/hZbIZeGLjon9INwQw==" saltValue="m18YrmVPeRueXums/M0AD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1773000</v>
      </c>
      <c r="K10" s="94"/>
      <c r="L10" s="93">
        <v>436000</v>
      </c>
      <c r="M10" s="94"/>
      <c r="N10" s="93"/>
      <c r="O10" s="94"/>
      <c r="P10" s="93">
        <f t="shared" ref="P10:P15" si="1">$H10      +$J10      +$L10      +$N10</f>
        <v>2209000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-75.408911449520588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77.508771929824562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0</v>
      </c>
      <c r="J15" s="96">
        <f t="shared" si="7"/>
        <v>1773000</v>
      </c>
      <c r="K15" s="97">
        <f t="shared" si="7"/>
        <v>0</v>
      </c>
      <c r="L15" s="96">
        <f t="shared" si="7"/>
        <v>436000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2209000</v>
      </c>
      <c r="Q15" s="97">
        <f t="shared" si="2"/>
        <v>0</v>
      </c>
      <c r="R15" s="52">
        <f t="shared" si="3"/>
        <v>-75.408911449520588</v>
      </c>
      <c r="S15" s="53">
        <f t="shared" si="4"/>
        <v>0</v>
      </c>
      <c r="T15" s="52">
        <f>IF((SUM($E9:$E13))=0,0,(P15/(SUM($E9:$E13))*100))</f>
        <v>77.508771929824562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5750000</v>
      </c>
      <c r="C20" s="92"/>
      <c r="D20" s="92"/>
      <c r="E20" s="92">
        <f t="shared" si="8"/>
        <v>5750000</v>
      </c>
      <c r="F20" s="93">
        <v>5750000</v>
      </c>
      <c r="G20" s="94">
        <v>5750000</v>
      </c>
      <c r="H20" s="93"/>
      <c r="I20" s="94"/>
      <c r="J20" s="93"/>
      <c r="K20" s="94"/>
      <c r="L20" s="93">
        <v>1844000</v>
      </c>
      <c r="M20" s="94"/>
      <c r="N20" s="93"/>
      <c r="O20" s="94"/>
      <c r="P20" s="93">
        <f t="shared" si="9"/>
        <v>1844000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32.069565217391307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5750000</v>
      </c>
      <c r="C24" s="95">
        <f>SUM(C17:C23)</f>
        <v>0</v>
      </c>
      <c r="D24" s="95"/>
      <c r="E24" s="95">
        <f t="shared" si="8"/>
        <v>5750000</v>
      </c>
      <c r="F24" s="96">
        <f t="shared" ref="F24:O24" si="15">SUM(F17:F23)</f>
        <v>5750000</v>
      </c>
      <c r="G24" s="97">
        <f t="shared" si="15"/>
        <v>5750000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1844000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1844000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32.069565217391307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1156000</v>
      </c>
      <c r="C32" s="92"/>
      <c r="D32" s="92"/>
      <c r="E32" s="92">
        <f>$B32      +$C32      +$D32</f>
        <v>1156000</v>
      </c>
      <c r="F32" s="93">
        <v>1156000</v>
      </c>
      <c r="G32" s="94">
        <v>1156000</v>
      </c>
      <c r="H32" s="93">
        <v>274000</v>
      </c>
      <c r="I32" s="94"/>
      <c r="J32" s="93">
        <v>277000</v>
      </c>
      <c r="K32" s="94"/>
      <c r="L32" s="93">
        <v>304000</v>
      </c>
      <c r="M32" s="94"/>
      <c r="N32" s="93"/>
      <c r="O32" s="94"/>
      <c r="P32" s="93">
        <f>$H32      +$J32      +$L32      +$N32</f>
        <v>855000</v>
      </c>
      <c r="Q32" s="94">
        <f>$I32      +$K32      +$M32      +$O32</f>
        <v>0</v>
      </c>
      <c r="R32" s="48">
        <f>IF(($J32      =0),0,((($L32      -$J32      )/$J32      )*100))</f>
        <v>9.7472924187725631</v>
      </c>
      <c r="S32" s="49">
        <f>IF(($K32      =0),0,((($M32      -$K32      )/$K32      )*100))</f>
        <v>0</v>
      </c>
      <c r="T32" s="48">
        <f>IF(($E32      =0),0,(($P32      /$E32      )*100))</f>
        <v>73.961937716262966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1156000</v>
      </c>
      <c r="C33" s="95">
        <f>C32</f>
        <v>0</v>
      </c>
      <c r="D33" s="95"/>
      <c r="E33" s="95">
        <f>$B33      +$C33      +$D33</f>
        <v>1156000</v>
      </c>
      <c r="F33" s="96">
        <f t="shared" ref="F33:O33" si="17">F32</f>
        <v>1156000</v>
      </c>
      <c r="G33" s="97">
        <f t="shared" si="17"/>
        <v>1156000</v>
      </c>
      <c r="H33" s="96">
        <f t="shared" si="17"/>
        <v>274000</v>
      </c>
      <c r="I33" s="97">
        <f t="shared" si="17"/>
        <v>0</v>
      </c>
      <c r="J33" s="96">
        <f t="shared" si="17"/>
        <v>277000</v>
      </c>
      <c r="K33" s="97">
        <f t="shared" si="17"/>
        <v>0</v>
      </c>
      <c r="L33" s="96">
        <f t="shared" si="17"/>
        <v>304000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855000</v>
      </c>
      <c r="Q33" s="97">
        <f>$I33      +$K33      +$M33      +$O33</f>
        <v>0</v>
      </c>
      <c r="R33" s="52">
        <f>IF(($J33      =0),0,((($L33      -$J33      )/$J33      )*100))</f>
        <v>9.7472924187725631</v>
      </c>
      <c r="S33" s="53">
        <f>IF(($K33      =0),0,((($M33      -$K33      )/$K33      )*100))</f>
        <v>0</v>
      </c>
      <c r="T33" s="52">
        <f>IF($E33   =0,0,($P33   /$E33   )*100)</f>
        <v>73.961937716262966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15000000</v>
      </c>
      <c r="C35" s="92">
        <v>-5000000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>
        <v>4000000</v>
      </c>
      <c r="K35" s="94"/>
      <c r="L35" s="93"/>
      <c r="M35" s="94"/>
      <c r="N35" s="93"/>
      <c r="O35" s="94"/>
      <c r="P35" s="93">
        <f t="shared" ref="P35:P40" si="19">$H35      +$J35      +$L35      +$N35</f>
        <v>4000000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40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558000</v>
      </c>
      <c r="C36" s="92">
        <v>-241000</v>
      </c>
      <c r="D36" s="92"/>
      <c r="E36" s="92">
        <f t="shared" si="18"/>
        <v>317000</v>
      </c>
      <c r="F36" s="93">
        <v>317000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15558000</v>
      </c>
      <c r="C40" s="95">
        <f>SUM(C35:C39)</f>
        <v>-5241000</v>
      </c>
      <c r="D40" s="95"/>
      <c r="E40" s="95">
        <f t="shared" si="18"/>
        <v>10317000</v>
      </c>
      <c r="F40" s="96">
        <f t="shared" ref="F40:O40" si="25">SUM(F35:F39)</f>
        <v>10317000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4000000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4000000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40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60000000</v>
      </c>
      <c r="C44" s="92">
        <v>30000000</v>
      </c>
      <c r="D44" s="92"/>
      <c r="E44" s="92">
        <f t="shared" si="26"/>
        <v>90000000</v>
      </c>
      <c r="F44" s="93">
        <v>90000000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60000000</v>
      </c>
      <c r="C53" s="95">
        <f>SUM(C42:C52)</f>
        <v>30000000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85314000</v>
      </c>
      <c r="C67" s="104">
        <f>SUM(C9:C14,C17:C23,C26:C29,C32,C35:C39,C42:C52,C55:C58,C61:C65)</f>
        <v>24759000</v>
      </c>
      <c r="D67" s="104"/>
      <c r="E67" s="104">
        <f t="shared" si="35"/>
        <v>110073000</v>
      </c>
      <c r="F67" s="105">
        <f t="shared" ref="F67:O67" si="43">SUM(F9:F14,F17:F23,F26:F29,F32,F35:F39,F42:F52,F55:F58,F61:F65)</f>
        <v>110073000</v>
      </c>
      <c r="G67" s="106">
        <f t="shared" si="43"/>
        <v>19756000</v>
      </c>
      <c r="H67" s="105">
        <f t="shared" si="43"/>
        <v>274000</v>
      </c>
      <c r="I67" s="106">
        <f t="shared" si="43"/>
        <v>0</v>
      </c>
      <c r="J67" s="105">
        <f t="shared" si="43"/>
        <v>6050000</v>
      </c>
      <c r="K67" s="106">
        <f t="shared" si="43"/>
        <v>0</v>
      </c>
      <c r="L67" s="105">
        <f t="shared" si="43"/>
        <v>2584000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8908000</v>
      </c>
      <c r="Q67" s="106">
        <f t="shared" si="37"/>
        <v>0</v>
      </c>
      <c r="R67" s="61">
        <f t="shared" si="38"/>
        <v>-57.289256198347104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45.090099210366468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21705000</v>
      </c>
      <c r="C69" s="92">
        <v>-4952000</v>
      </c>
      <c r="D69" s="92"/>
      <c r="E69" s="92">
        <f>$B69      +$C69      +$D69</f>
        <v>16753000</v>
      </c>
      <c r="F69" s="93">
        <v>16753000</v>
      </c>
      <c r="G69" s="94">
        <v>16753000</v>
      </c>
      <c r="H69" s="93">
        <v>2533000</v>
      </c>
      <c r="I69" s="94"/>
      <c r="J69" s="93">
        <v>2466000</v>
      </c>
      <c r="K69" s="94"/>
      <c r="L69" s="93">
        <v>4083000</v>
      </c>
      <c r="M69" s="94"/>
      <c r="N69" s="93"/>
      <c r="O69" s="94"/>
      <c r="P69" s="93">
        <f>$H69      +$J69      +$L69      +$N69</f>
        <v>9082000</v>
      </c>
      <c r="Q69" s="94">
        <f>$I69      +$K69      +$M69      +$O69</f>
        <v>0</v>
      </c>
      <c r="R69" s="48">
        <f>IF(($J69      =0),0,((($L69      -$J69      )/$J69      )*100))</f>
        <v>65.571776155717771</v>
      </c>
      <c r="S69" s="49">
        <f>IF(($K69      =0),0,((($M69      -$K69      )/$K69      )*100))</f>
        <v>0</v>
      </c>
      <c r="T69" s="48">
        <f>IF(($E69      =0),0,(($P69      /$E69      )*100))</f>
        <v>54.211186056228733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21705000</v>
      </c>
      <c r="C71" s="101">
        <f>SUM(C69:C70)</f>
        <v>-4952000</v>
      </c>
      <c r="D71" s="101"/>
      <c r="E71" s="101">
        <f>$B71      +$C71      +$D71</f>
        <v>16753000</v>
      </c>
      <c r="F71" s="102">
        <f t="shared" ref="F71:O71" si="44">SUM(F69:F70)</f>
        <v>16753000</v>
      </c>
      <c r="G71" s="103">
        <f t="shared" si="44"/>
        <v>16753000</v>
      </c>
      <c r="H71" s="102">
        <f t="shared" si="44"/>
        <v>2533000</v>
      </c>
      <c r="I71" s="103">
        <f t="shared" si="44"/>
        <v>0</v>
      </c>
      <c r="J71" s="102">
        <f t="shared" si="44"/>
        <v>2466000</v>
      </c>
      <c r="K71" s="103">
        <f t="shared" si="44"/>
        <v>0</v>
      </c>
      <c r="L71" s="102">
        <f t="shared" si="44"/>
        <v>4083000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9082000</v>
      </c>
      <c r="Q71" s="103">
        <f>$I71      +$K71      +$M71      +$O71</f>
        <v>0</v>
      </c>
      <c r="R71" s="57">
        <f>IF(($J71      =0),0,((($L71      -$J71      )/$J71      )*100))</f>
        <v>65.571776155717771</v>
      </c>
      <c r="S71" s="58">
        <f>IF(($K71      =0),0,((($M71      -$K71      )/$K71      )*100))</f>
        <v>0</v>
      </c>
      <c r="T71" s="57">
        <f>IF(($E69      =0),0,(($P69      /$E69      )*100))</f>
        <v>54.211186056228733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21705000</v>
      </c>
      <c r="C72" s="104">
        <f>SUM(C69:C70)</f>
        <v>-4952000</v>
      </c>
      <c r="D72" s="104"/>
      <c r="E72" s="104">
        <f>$B72      +$C72      +$D72</f>
        <v>16753000</v>
      </c>
      <c r="F72" s="105">
        <f t="shared" ref="F72:O72" si="45">SUM(F69:F70)</f>
        <v>16753000</v>
      </c>
      <c r="G72" s="106">
        <f t="shared" si="45"/>
        <v>16753000</v>
      </c>
      <c r="H72" s="105">
        <f t="shared" si="45"/>
        <v>2533000</v>
      </c>
      <c r="I72" s="106">
        <f t="shared" si="45"/>
        <v>0</v>
      </c>
      <c r="J72" s="105">
        <f t="shared" si="45"/>
        <v>2466000</v>
      </c>
      <c r="K72" s="106">
        <f t="shared" si="45"/>
        <v>0</v>
      </c>
      <c r="L72" s="105">
        <f t="shared" si="45"/>
        <v>4083000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9082000</v>
      </c>
      <c r="Q72" s="106">
        <f>$I72      +$K72      +$M72      +$O72</f>
        <v>0</v>
      </c>
      <c r="R72" s="61">
        <f>IF(($J72      =0),0,((($L72      -$J72      )/$J72      )*100))</f>
        <v>65.571776155717771</v>
      </c>
      <c r="S72" s="62">
        <f>IF(($K72      =0),0,((($M72      -$K72      )/$K72      )*100))</f>
        <v>0</v>
      </c>
      <c r="T72" s="61">
        <f>IF(($E69      =0),0,(($P69      /$E69      )*100))</f>
        <v>54.211186056228733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107019000</v>
      </c>
      <c r="C73" s="104">
        <f>SUM(C9:C14,C17:C23,C26:C29,C32,C35:C39,C42:C52,C55:C58,C61:C65,C69:C70)</f>
        <v>19807000</v>
      </c>
      <c r="D73" s="104"/>
      <c r="E73" s="104">
        <f>$B73      +$C73      +$D73</f>
        <v>126826000</v>
      </c>
      <c r="F73" s="105">
        <f t="shared" ref="F73:O73" si="46">SUM(F9:F14,F17:F23,F26:F29,F32,F35:F39,F42:F52,F55:F58,F61:F65,F69:F70)</f>
        <v>126826000</v>
      </c>
      <c r="G73" s="106">
        <f t="shared" si="46"/>
        <v>36509000</v>
      </c>
      <c r="H73" s="105">
        <f t="shared" si="46"/>
        <v>2807000</v>
      </c>
      <c r="I73" s="106">
        <f t="shared" si="46"/>
        <v>0</v>
      </c>
      <c r="J73" s="105">
        <f t="shared" si="46"/>
        <v>8516000</v>
      </c>
      <c r="K73" s="106">
        <f t="shared" si="46"/>
        <v>0</v>
      </c>
      <c r="L73" s="105">
        <f t="shared" si="46"/>
        <v>6667000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17990000</v>
      </c>
      <c r="Q73" s="106">
        <f>$I73      +$K73      +$M73      +$O73</f>
        <v>0</v>
      </c>
      <c r="R73" s="61">
        <f>IF(($J73      =0),0,((($L73      -$J73      )/$J73      )*100))</f>
        <v>-21.712071395021137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49.27552110438522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omOTMTZIPMhX1Ue//0NlI4WZoEoIOC43t3DIpa/HEox6dy24E41DrPTSgTSm1WLf4KoA1Hi/8hm5p6YQVbN8g==" saltValue="7iQsgqc8cLMeQqfOoHvKA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>
        <v>163571</v>
      </c>
      <c r="J10" s="93">
        <v>838000</v>
      </c>
      <c r="K10" s="94">
        <v>772344</v>
      </c>
      <c r="L10" s="93">
        <v>87000</v>
      </c>
      <c r="M10" s="94">
        <v>143401</v>
      </c>
      <c r="N10" s="93"/>
      <c r="O10" s="94"/>
      <c r="P10" s="93">
        <f t="shared" ref="P10:P15" si="1">$H10      +$J10      +$L10      +$N10</f>
        <v>925000</v>
      </c>
      <c r="Q10" s="94">
        <f t="shared" ref="Q10:Q15" si="2">$I10      +$K10      +$M10      +$O10</f>
        <v>1079316</v>
      </c>
      <c r="R10" s="48">
        <f t="shared" ref="R10:R15" si="3">IF(($J10      =0),0,((($L10      -$J10      )/$J10      )*100))</f>
        <v>-89.618138424820998</v>
      </c>
      <c r="S10" s="49">
        <f t="shared" ref="S10:S15" si="4">IF(($K10      =0),0,((($M10      -$K10      )/$K10      )*100))</f>
        <v>-81.433014304506798</v>
      </c>
      <c r="T10" s="48">
        <f t="shared" ref="T10:T14" si="5">IF(($E10      =0),0,(($P10      /$E10      )*100))</f>
        <v>44.047619047619044</v>
      </c>
      <c r="U10" s="50">
        <f t="shared" ref="U10:U14" si="6">IF(($E10      =0),0,(($Q10      /$E10      )*100))</f>
        <v>51.396000000000001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24000000</v>
      </c>
      <c r="C11" s="92">
        <v>-1000000</v>
      </c>
      <c r="D11" s="92"/>
      <c r="E11" s="92">
        <f t="shared" si="0"/>
        <v>23000000</v>
      </c>
      <c r="F11" s="93">
        <v>23000000</v>
      </c>
      <c r="G11" s="94">
        <v>23000000</v>
      </c>
      <c r="H11" s="93">
        <v>6647000</v>
      </c>
      <c r="I11" s="94">
        <v>14000000</v>
      </c>
      <c r="J11" s="93">
        <v>5819000</v>
      </c>
      <c r="K11" s="94"/>
      <c r="L11" s="93">
        <v>4809000</v>
      </c>
      <c r="M11" s="94">
        <v>9000000</v>
      </c>
      <c r="N11" s="93"/>
      <c r="O11" s="94"/>
      <c r="P11" s="93">
        <f t="shared" si="1"/>
        <v>17275000</v>
      </c>
      <c r="Q11" s="94">
        <f t="shared" si="2"/>
        <v>23000000</v>
      </c>
      <c r="R11" s="48">
        <f t="shared" si="3"/>
        <v>-17.356934181130779</v>
      </c>
      <c r="S11" s="49">
        <f t="shared" si="4"/>
        <v>0</v>
      </c>
      <c r="T11" s="48">
        <f t="shared" si="5"/>
        <v>75.108695652173921</v>
      </c>
      <c r="U11" s="50">
        <f t="shared" si="6"/>
        <v>100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26100000</v>
      </c>
      <c r="C15" s="95">
        <f>SUM(C9:C14)</f>
        <v>-1000000</v>
      </c>
      <c r="D15" s="95"/>
      <c r="E15" s="95">
        <f t="shared" si="0"/>
        <v>25100000</v>
      </c>
      <c r="F15" s="96">
        <f t="shared" ref="F15:O15" si="7">SUM(F9:F14)</f>
        <v>25100000</v>
      </c>
      <c r="G15" s="97">
        <f t="shared" si="7"/>
        <v>25100000</v>
      </c>
      <c r="H15" s="96">
        <f t="shared" si="7"/>
        <v>6647000</v>
      </c>
      <c r="I15" s="97">
        <f t="shared" si="7"/>
        <v>14163571</v>
      </c>
      <c r="J15" s="96">
        <f t="shared" si="7"/>
        <v>6657000</v>
      </c>
      <c r="K15" s="97">
        <f t="shared" si="7"/>
        <v>772344</v>
      </c>
      <c r="L15" s="96">
        <f t="shared" si="7"/>
        <v>4896000</v>
      </c>
      <c r="M15" s="97">
        <f t="shared" si="7"/>
        <v>9143401</v>
      </c>
      <c r="N15" s="96">
        <f t="shared" si="7"/>
        <v>0</v>
      </c>
      <c r="O15" s="97">
        <f t="shared" si="7"/>
        <v>0</v>
      </c>
      <c r="P15" s="96">
        <f t="shared" si="1"/>
        <v>18200000</v>
      </c>
      <c r="Q15" s="97">
        <f t="shared" si="2"/>
        <v>24079316</v>
      </c>
      <c r="R15" s="52">
        <f t="shared" si="3"/>
        <v>-26.453357368183866</v>
      </c>
      <c r="S15" s="53">
        <f t="shared" si="4"/>
        <v>1083.8508488445561</v>
      </c>
      <c r="T15" s="52">
        <f>IF((SUM($E9:$E13))=0,0,(P15/(SUM($E9:$E13))*100))</f>
        <v>72.509960159362549</v>
      </c>
      <c r="U15" s="54">
        <f>IF((SUM($E9:$E13))=0,0,(Q15/(SUM($E9:$E13))*100))</f>
        <v>95.93352988047809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>
        <v>7875000</v>
      </c>
      <c r="D21" s="92"/>
      <c r="E21" s="92">
        <f t="shared" si="8"/>
        <v>7875000</v>
      </c>
      <c r="F21" s="93">
        <v>7875000</v>
      </c>
      <c r="G21" s="94">
        <v>7875000</v>
      </c>
      <c r="H21" s="93"/>
      <c r="I21" s="94"/>
      <c r="J21" s="93"/>
      <c r="K21" s="94"/>
      <c r="L21" s="93"/>
      <c r="M21" s="94">
        <v>-7875000</v>
      </c>
      <c r="N21" s="93"/>
      <c r="O21" s="94"/>
      <c r="P21" s="93">
        <f t="shared" si="9"/>
        <v>0</v>
      </c>
      <c r="Q21" s="94">
        <f t="shared" si="10"/>
        <v>-7875000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-100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7875000</v>
      </c>
      <c r="D24" s="95"/>
      <c r="E24" s="95">
        <f t="shared" si="8"/>
        <v>7875000</v>
      </c>
      <c r="F24" s="96">
        <f t="shared" ref="F24:O24" si="15">SUM(F17:F23)</f>
        <v>7875000</v>
      </c>
      <c r="G24" s="97">
        <f t="shared" si="15"/>
        <v>7875000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-7875000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-7875000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-100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2713000</v>
      </c>
      <c r="C32" s="92"/>
      <c r="D32" s="92"/>
      <c r="E32" s="92">
        <f>$B32      +$C32      +$D32</f>
        <v>2713000</v>
      </c>
      <c r="F32" s="93">
        <v>1900000</v>
      </c>
      <c r="G32" s="94">
        <v>1900000</v>
      </c>
      <c r="H32" s="93"/>
      <c r="I32" s="94">
        <v>5579200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5579200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0</v>
      </c>
      <c r="U32" s="50">
        <f>IF(($E32      =0),0,(($Q32      /$E32      )*100))</f>
        <v>205.64688536675266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2713000</v>
      </c>
      <c r="C33" s="95">
        <f>C32</f>
        <v>0</v>
      </c>
      <c r="D33" s="95"/>
      <c r="E33" s="95">
        <f>$B33      +$C33      +$D33</f>
        <v>2713000</v>
      </c>
      <c r="F33" s="96">
        <f t="shared" ref="F33:O33" si="17">F32</f>
        <v>1900000</v>
      </c>
      <c r="G33" s="97">
        <f t="shared" si="17"/>
        <v>1900000</v>
      </c>
      <c r="H33" s="96">
        <f t="shared" si="17"/>
        <v>0</v>
      </c>
      <c r="I33" s="97">
        <f t="shared" si="17"/>
        <v>5579200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5579200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0</v>
      </c>
      <c r="U33" s="54">
        <f>IF($E33   =0,0,($Q33   /$E33   )*100)</f>
        <v>205.64688536675266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42650000</v>
      </c>
      <c r="C35" s="92">
        <v>-1570000</v>
      </c>
      <c r="D35" s="92"/>
      <c r="E35" s="92">
        <f t="shared" ref="E35:E40" si="18">$B35      +$C35      +$D35</f>
        <v>41080000</v>
      </c>
      <c r="F35" s="93">
        <v>41080000</v>
      </c>
      <c r="G35" s="94">
        <v>41080000</v>
      </c>
      <c r="H35" s="93"/>
      <c r="I35" s="94"/>
      <c r="J35" s="93">
        <v>28523000</v>
      </c>
      <c r="K35" s="94">
        <v>28522628</v>
      </c>
      <c r="L35" s="93">
        <v>8977000</v>
      </c>
      <c r="M35" s="94">
        <v>10566522</v>
      </c>
      <c r="N35" s="93"/>
      <c r="O35" s="94"/>
      <c r="P35" s="93">
        <f t="shared" ref="P35:P40" si="19">$H35      +$J35      +$L35      +$N35</f>
        <v>37500000</v>
      </c>
      <c r="Q35" s="94">
        <f t="shared" ref="Q35:Q40" si="20">$I35      +$K35      +$M35      +$O35</f>
        <v>39089150</v>
      </c>
      <c r="R35" s="48">
        <f t="shared" ref="R35:R40" si="21">IF(($J35      =0),0,((($L35      -$J35      )/$J35      )*100))</f>
        <v>-68.527153525225259</v>
      </c>
      <c r="S35" s="49">
        <f t="shared" ref="S35:S40" si="22">IF(($K35      =0),0,((($M35      -$K35      )/$K35      )*100))</f>
        <v>-62.95389751603534</v>
      </c>
      <c r="T35" s="48">
        <f t="shared" ref="T35:T39" si="23">IF(($E35      =0),0,(($P35      /$E35      )*100))</f>
        <v>91.285296981499513</v>
      </c>
      <c r="U35" s="50">
        <f t="shared" ref="U35:U39" si="24">IF(($E35      =0),0,(($Q35      /$E35      )*100))</f>
        <v>95.153724440116846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634000</v>
      </c>
      <c r="C36" s="92">
        <v>-317000</v>
      </c>
      <c r="D36" s="92"/>
      <c r="E36" s="92">
        <f t="shared" si="18"/>
        <v>317000</v>
      </c>
      <c r="F36" s="93">
        <v>317000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43284000</v>
      </c>
      <c r="C40" s="95">
        <f>SUM(C35:C39)</f>
        <v>-1887000</v>
      </c>
      <c r="D40" s="95"/>
      <c r="E40" s="95">
        <f t="shared" si="18"/>
        <v>41397000</v>
      </c>
      <c r="F40" s="96">
        <f t="shared" ref="F40:O40" si="25">SUM(F35:F39)</f>
        <v>41397000</v>
      </c>
      <c r="G40" s="97">
        <f t="shared" si="25"/>
        <v>41080000</v>
      </c>
      <c r="H40" s="96">
        <f t="shared" si="25"/>
        <v>0</v>
      </c>
      <c r="I40" s="97">
        <f t="shared" si="25"/>
        <v>0</v>
      </c>
      <c r="J40" s="96">
        <f t="shared" si="25"/>
        <v>28523000</v>
      </c>
      <c r="K40" s="97">
        <f t="shared" si="25"/>
        <v>28522628</v>
      </c>
      <c r="L40" s="96">
        <f t="shared" si="25"/>
        <v>8977000</v>
      </c>
      <c r="M40" s="97">
        <f t="shared" si="25"/>
        <v>10566522</v>
      </c>
      <c r="N40" s="96">
        <f t="shared" si="25"/>
        <v>0</v>
      </c>
      <c r="O40" s="97">
        <f t="shared" si="25"/>
        <v>0</v>
      </c>
      <c r="P40" s="96">
        <f t="shared" si="19"/>
        <v>37500000</v>
      </c>
      <c r="Q40" s="97">
        <f t="shared" si="20"/>
        <v>39089150</v>
      </c>
      <c r="R40" s="52">
        <f t="shared" si="21"/>
        <v>-68.527153525225259</v>
      </c>
      <c r="S40" s="53">
        <f t="shared" si="22"/>
        <v>-62.95389751603534</v>
      </c>
      <c r="T40" s="52">
        <f>IF((+$E35+$E38) =0,0,(P40   /(+$E35+$E38) )*100)</f>
        <v>91.285296981499513</v>
      </c>
      <c r="U40" s="54">
        <f>IF((+$E35+$E38) =0,0,(Q40   /(+$E35+$E38) )*100)</f>
        <v>95.153724440116846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3047000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3047000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77097000</v>
      </c>
      <c r="C67" s="104">
        <f>SUM(C9:C14,C17:C23,C26:C29,C32,C35:C39,C42:C52,C55:C58,C61:C65)</f>
        <v>4988000</v>
      </c>
      <c r="D67" s="104"/>
      <c r="E67" s="104">
        <f t="shared" si="35"/>
        <v>82085000</v>
      </c>
      <c r="F67" s="105">
        <f t="shared" ref="F67:O67" si="43">SUM(F9:F14,F17:F23,F26:F29,F32,F35:F39,F42:F52,F55:F58,F61:F65)</f>
        <v>81272000</v>
      </c>
      <c r="G67" s="106">
        <f t="shared" si="43"/>
        <v>75955000</v>
      </c>
      <c r="H67" s="105">
        <f t="shared" si="43"/>
        <v>6647000</v>
      </c>
      <c r="I67" s="106">
        <f t="shared" si="43"/>
        <v>19742771</v>
      </c>
      <c r="J67" s="105">
        <f t="shared" si="43"/>
        <v>35180000</v>
      </c>
      <c r="K67" s="106">
        <f t="shared" si="43"/>
        <v>29294972</v>
      </c>
      <c r="L67" s="105">
        <f t="shared" si="43"/>
        <v>13873000</v>
      </c>
      <c r="M67" s="106">
        <f t="shared" si="43"/>
        <v>11834923</v>
      </c>
      <c r="N67" s="105">
        <f t="shared" si="43"/>
        <v>0</v>
      </c>
      <c r="O67" s="106">
        <f t="shared" si="43"/>
        <v>0</v>
      </c>
      <c r="P67" s="105">
        <f t="shared" si="36"/>
        <v>55700000</v>
      </c>
      <c r="Q67" s="106">
        <f t="shared" si="37"/>
        <v>60872666</v>
      </c>
      <c r="R67" s="61">
        <f t="shared" si="38"/>
        <v>-60.565662308129617</v>
      </c>
      <c r="S67" s="62">
        <f t="shared" si="39"/>
        <v>-59.600838669516399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72.556273447269689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79.29432315548145</v>
      </c>
      <c r="V67" s="105">
        <f>SUM(V9:V14,V17:V23,V26:V29,V32,V35:V39,V42:V52,V55:V58,V61:V65)</f>
        <v>3047000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68840000</v>
      </c>
      <c r="C69" s="92">
        <v>15396000</v>
      </c>
      <c r="D69" s="92"/>
      <c r="E69" s="92">
        <f>$B69      +$C69      +$D69</f>
        <v>84236000</v>
      </c>
      <c r="F69" s="93">
        <v>84236000</v>
      </c>
      <c r="G69" s="94">
        <v>84236000</v>
      </c>
      <c r="H69" s="93">
        <v>16125000</v>
      </c>
      <c r="I69" s="94">
        <v>18839837</v>
      </c>
      <c r="J69" s="93">
        <v>36823000</v>
      </c>
      <c r="K69" s="94">
        <v>23378700</v>
      </c>
      <c r="L69" s="93"/>
      <c r="M69" s="94">
        <v>28263539</v>
      </c>
      <c r="N69" s="93"/>
      <c r="O69" s="94"/>
      <c r="P69" s="93">
        <f>$H69      +$J69      +$L69      +$N69</f>
        <v>52948000</v>
      </c>
      <c r="Q69" s="94">
        <f>$I69      +$K69      +$M69      +$O69</f>
        <v>70482076</v>
      </c>
      <c r="R69" s="48">
        <f>IF(($J69      =0),0,((($L69      -$J69      )/$J69      )*100))</f>
        <v>-100</v>
      </c>
      <c r="S69" s="49">
        <f>IF(($K69      =0),0,((($M69      -$K69      )/$K69      )*100))</f>
        <v>20.894399603057483</v>
      </c>
      <c r="T69" s="48">
        <f>IF(($E69      =0),0,(($P69      /$E69      )*100))</f>
        <v>62.856735837409182</v>
      </c>
      <c r="U69" s="50">
        <f>IF(($E69      =0),0,(($Q69      /$E69      )*100))</f>
        <v>83.672154423286955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68840000</v>
      </c>
      <c r="C71" s="101">
        <f>SUM(C69:C70)</f>
        <v>15396000</v>
      </c>
      <c r="D71" s="101"/>
      <c r="E71" s="101">
        <f>$B71      +$C71      +$D71</f>
        <v>84236000</v>
      </c>
      <c r="F71" s="102">
        <f t="shared" ref="F71:O71" si="44">SUM(F69:F70)</f>
        <v>84236000</v>
      </c>
      <c r="G71" s="103">
        <f t="shared" si="44"/>
        <v>84236000</v>
      </c>
      <c r="H71" s="102">
        <f t="shared" si="44"/>
        <v>16125000</v>
      </c>
      <c r="I71" s="103">
        <f t="shared" si="44"/>
        <v>18839837</v>
      </c>
      <c r="J71" s="102">
        <f t="shared" si="44"/>
        <v>36823000</v>
      </c>
      <c r="K71" s="103">
        <f t="shared" si="44"/>
        <v>23378700</v>
      </c>
      <c r="L71" s="102">
        <f t="shared" si="44"/>
        <v>0</v>
      </c>
      <c r="M71" s="103">
        <f t="shared" si="44"/>
        <v>28263539</v>
      </c>
      <c r="N71" s="102">
        <f t="shared" si="44"/>
        <v>0</v>
      </c>
      <c r="O71" s="103">
        <f t="shared" si="44"/>
        <v>0</v>
      </c>
      <c r="P71" s="102">
        <f>$H71      +$J71      +$L71      +$N71</f>
        <v>52948000</v>
      </c>
      <c r="Q71" s="103">
        <f>$I71      +$K71      +$M71      +$O71</f>
        <v>70482076</v>
      </c>
      <c r="R71" s="57">
        <f>IF(($J71      =0),0,((($L71      -$J71      )/$J71      )*100))</f>
        <v>-100</v>
      </c>
      <c r="S71" s="58">
        <f>IF(($K71      =0),0,((($M71      -$K71      )/$K71      )*100))</f>
        <v>20.894399603057483</v>
      </c>
      <c r="T71" s="57">
        <f>IF(($E69      =0),0,(($P69      /$E69      )*100))</f>
        <v>62.856735837409182</v>
      </c>
      <c r="U71" s="59">
        <f>IF($E69   =0,0,($Q69   /$E69 )*100)</f>
        <v>83.672154423286955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68840000</v>
      </c>
      <c r="C72" s="104">
        <f>SUM(C69:C70)</f>
        <v>15396000</v>
      </c>
      <c r="D72" s="104"/>
      <c r="E72" s="104">
        <f>$B72      +$C72      +$D72</f>
        <v>84236000</v>
      </c>
      <c r="F72" s="105">
        <f t="shared" ref="F72:O72" si="45">SUM(F69:F70)</f>
        <v>84236000</v>
      </c>
      <c r="G72" s="106">
        <f t="shared" si="45"/>
        <v>84236000</v>
      </c>
      <c r="H72" s="105">
        <f t="shared" si="45"/>
        <v>16125000</v>
      </c>
      <c r="I72" s="106">
        <f t="shared" si="45"/>
        <v>18839837</v>
      </c>
      <c r="J72" s="105">
        <f t="shared" si="45"/>
        <v>36823000</v>
      </c>
      <c r="K72" s="106">
        <f t="shared" si="45"/>
        <v>23378700</v>
      </c>
      <c r="L72" s="105">
        <f t="shared" si="45"/>
        <v>0</v>
      </c>
      <c r="M72" s="106">
        <f t="shared" si="45"/>
        <v>28263539</v>
      </c>
      <c r="N72" s="105">
        <f t="shared" si="45"/>
        <v>0</v>
      </c>
      <c r="O72" s="106">
        <f t="shared" si="45"/>
        <v>0</v>
      </c>
      <c r="P72" s="105">
        <f>$H72      +$J72      +$L72      +$N72</f>
        <v>52948000</v>
      </c>
      <c r="Q72" s="106">
        <f>$I72      +$K72      +$M72      +$O72</f>
        <v>70482076</v>
      </c>
      <c r="R72" s="61">
        <f>IF(($J72      =0),0,((($L72      -$J72      )/$J72      )*100))</f>
        <v>-100</v>
      </c>
      <c r="S72" s="62">
        <f>IF(($K72      =0),0,((($M72      -$K72      )/$K72      )*100))</f>
        <v>20.894399603057483</v>
      </c>
      <c r="T72" s="61">
        <f>IF(($E69      =0),0,(($P69      /$E69      )*100))</f>
        <v>62.856735837409182</v>
      </c>
      <c r="U72" s="65">
        <f>IF($E69   =0,0,($Q69   /$E69 )*100)</f>
        <v>83.672154423286955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145937000</v>
      </c>
      <c r="C73" s="104">
        <f>SUM(C9:C14,C17:C23,C26:C29,C32,C35:C39,C42:C52,C55:C58,C61:C65,C69:C70)</f>
        <v>20384000</v>
      </c>
      <c r="D73" s="104"/>
      <c r="E73" s="104">
        <f>$B73      +$C73      +$D73</f>
        <v>166321000</v>
      </c>
      <c r="F73" s="105">
        <f t="shared" ref="F73:O73" si="46">SUM(F9:F14,F17:F23,F26:F29,F32,F35:F39,F42:F52,F55:F58,F61:F65,F69:F70)</f>
        <v>165508000</v>
      </c>
      <c r="G73" s="106">
        <f t="shared" si="46"/>
        <v>160191000</v>
      </c>
      <c r="H73" s="105">
        <f t="shared" si="46"/>
        <v>22772000</v>
      </c>
      <c r="I73" s="106">
        <f t="shared" si="46"/>
        <v>38582608</v>
      </c>
      <c r="J73" s="105">
        <f t="shared" si="46"/>
        <v>72003000</v>
      </c>
      <c r="K73" s="106">
        <f t="shared" si="46"/>
        <v>52673672</v>
      </c>
      <c r="L73" s="105">
        <f t="shared" si="46"/>
        <v>13873000</v>
      </c>
      <c r="M73" s="106">
        <f t="shared" si="46"/>
        <v>40098462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108648000</v>
      </c>
      <c r="Q73" s="106">
        <f>$I73      +$K73      +$M73      +$O73</f>
        <v>131354742</v>
      </c>
      <c r="R73" s="61">
        <f>IF(($J73      =0),0,((($L73      -$J73      )/$J73      )*100))</f>
        <v>-80.732747246642504</v>
      </c>
      <c r="S73" s="62">
        <f>IF(($K73      =0),0,((($M73      -$K73      )/$K73      )*100))</f>
        <v>-23.873805494327414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67.481553253335321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81.584769322501302</v>
      </c>
      <c r="V73" s="105">
        <f>SUM(V9:V14,V17:V23,V26:V29,V32,V35:V39,V42:V52,V55:V58,V61:V65,V69:V70)</f>
        <v>3047000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iObkz66OPQUEE4+g5ab/jd1TetT/cgymlGyyjZVbHWEfkA2hI8Z4QUQjel0gea9U7qgi3UoiRQpB6oPghrbHQ==" saltValue="1t8dHStYpm7QWA2jjoSdp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145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118000</v>
      </c>
      <c r="I10" s="94">
        <v>118234</v>
      </c>
      <c r="J10" s="93">
        <v>354000</v>
      </c>
      <c r="K10" s="94">
        <v>354164</v>
      </c>
      <c r="L10" s="93">
        <v>189000</v>
      </c>
      <c r="M10" s="94">
        <v>312602</v>
      </c>
      <c r="N10" s="93"/>
      <c r="O10" s="94"/>
      <c r="P10" s="93">
        <f t="shared" ref="P10:P15" si="1">$H10      +$J10      +$L10      +$N10</f>
        <v>661000</v>
      </c>
      <c r="Q10" s="94">
        <f t="shared" ref="Q10:Q15" si="2">$I10      +$K10      +$M10      +$O10</f>
        <v>785000</v>
      </c>
      <c r="R10" s="48">
        <f t="shared" ref="R10:R15" si="3">IF(($J10      =0),0,((($L10      -$J10      )/$J10      )*100))</f>
        <v>-46.610169491525419</v>
      </c>
      <c r="S10" s="49">
        <f t="shared" ref="S10:S15" si="4">IF(($K10      =0),0,((($M10      -$K10      )/$K10      )*100))</f>
        <v>-11.73524130064038</v>
      </c>
      <c r="T10" s="48">
        <f t="shared" ref="T10:T14" si="5">IF(($E10      =0),0,(($P10      /$E10      )*100))</f>
        <v>66.100000000000009</v>
      </c>
      <c r="U10" s="50">
        <f t="shared" ref="U10:U14" si="6">IF(($E10      =0),0,(($Q10      /$E10      )*100))</f>
        <v>78.5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13107000</v>
      </c>
      <c r="C11" s="92">
        <v>-500000</v>
      </c>
      <c r="D11" s="92"/>
      <c r="E11" s="92">
        <f t="shared" si="0"/>
        <v>12607000</v>
      </c>
      <c r="F11" s="93">
        <v>12607000</v>
      </c>
      <c r="G11" s="94">
        <v>12607000</v>
      </c>
      <c r="H11" s="93">
        <v>4532000</v>
      </c>
      <c r="I11" s="94">
        <v>3059337</v>
      </c>
      <c r="J11" s="93">
        <v>2468000</v>
      </c>
      <c r="K11" s="94">
        <v>3502521</v>
      </c>
      <c r="L11" s="93">
        <v>2372000</v>
      </c>
      <c r="M11" s="94">
        <v>2373288</v>
      </c>
      <c r="N11" s="93"/>
      <c r="O11" s="94"/>
      <c r="P11" s="93">
        <f t="shared" si="1"/>
        <v>9372000</v>
      </c>
      <c r="Q11" s="94">
        <f t="shared" si="2"/>
        <v>8935146</v>
      </c>
      <c r="R11" s="48">
        <f t="shared" si="3"/>
        <v>-3.8897893030794171</v>
      </c>
      <c r="S11" s="49">
        <f t="shared" si="4"/>
        <v>-32.240577572554166</v>
      </c>
      <c r="T11" s="48">
        <f t="shared" si="5"/>
        <v>74.339652573966845</v>
      </c>
      <c r="U11" s="50">
        <f t="shared" si="6"/>
        <v>70.874482430395815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14107000</v>
      </c>
      <c r="C15" s="95">
        <f>SUM(C9:C14)</f>
        <v>-500000</v>
      </c>
      <c r="D15" s="95"/>
      <c r="E15" s="95">
        <f t="shared" si="0"/>
        <v>13607000</v>
      </c>
      <c r="F15" s="96">
        <f t="shared" ref="F15:O15" si="7">SUM(F9:F14)</f>
        <v>13607000</v>
      </c>
      <c r="G15" s="97">
        <f t="shared" si="7"/>
        <v>13607000</v>
      </c>
      <c r="H15" s="96">
        <f t="shared" si="7"/>
        <v>4650000</v>
      </c>
      <c r="I15" s="97">
        <f t="shared" si="7"/>
        <v>3177571</v>
      </c>
      <c r="J15" s="96">
        <f t="shared" si="7"/>
        <v>2822000</v>
      </c>
      <c r="K15" s="97">
        <f t="shared" si="7"/>
        <v>3856685</v>
      </c>
      <c r="L15" s="96">
        <f t="shared" si="7"/>
        <v>2561000</v>
      </c>
      <c r="M15" s="97">
        <f t="shared" si="7"/>
        <v>2685890</v>
      </c>
      <c r="N15" s="96">
        <f t="shared" si="7"/>
        <v>0</v>
      </c>
      <c r="O15" s="97">
        <f t="shared" si="7"/>
        <v>0</v>
      </c>
      <c r="P15" s="96">
        <f t="shared" si="1"/>
        <v>10033000</v>
      </c>
      <c r="Q15" s="97">
        <f t="shared" si="2"/>
        <v>9720146</v>
      </c>
      <c r="R15" s="52">
        <f t="shared" si="3"/>
        <v>-9.2487597448617986</v>
      </c>
      <c r="S15" s="53">
        <f t="shared" si="4"/>
        <v>-30.357547997827151</v>
      </c>
      <c r="T15" s="52">
        <f>IF((SUM($E9:$E13))=0,0,(P15/(SUM($E9:$E13))*100))</f>
        <v>73.734107444697585</v>
      </c>
      <c r="U15" s="54">
        <f>IF((SUM($E9:$E13))=0,0,(Q15/(SUM($E9:$E13))*100))</f>
        <v>71.434893804659367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4300000</v>
      </c>
      <c r="C19" s="92"/>
      <c r="D19" s="92"/>
      <c r="E19" s="92">
        <f t="shared" si="8"/>
        <v>4300000</v>
      </c>
      <c r="F19" s="93">
        <v>4300000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4300000</v>
      </c>
      <c r="C24" s="95">
        <f>SUM(C17:C23)</f>
        <v>0</v>
      </c>
      <c r="D24" s="95"/>
      <c r="E24" s="95">
        <f t="shared" si="8"/>
        <v>4300000</v>
      </c>
      <c r="F24" s="96">
        <f t="shared" ref="F24:O24" si="15">SUM(F17:F23)</f>
        <v>4300000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2485000</v>
      </c>
      <c r="C29" s="92"/>
      <c r="D29" s="92"/>
      <c r="E29" s="92">
        <f>$B29      +$C29      +$D29</f>
        <v>2485000</v>
      </c>
      <c r="F29" s="93">
        <v>2485000</v>
      </c>
      <c r="G29" s="94">
        <v>2485000</v>
      </c>
      <c r="H29" s="93">
        <v>335000</v>
      </c>
      <c r="I29" s="94">
        <v>329144</v>
      </c>
      <c r="J29" s="93">
        <v>680000</v>
      </c>
      <c r="K29" s="94">
        <v>1365746</v>
      </c>
      <c r="L29" s="93">
        <v>429000</v>
      </c>
      <c r="M29" s="94">
        <v>497516</v>
      </c>
      <c r="N29" s="93"/>
      <c r="O29" s="94"/>
      <c r="P29" s="93">
        <f>$H29      +$J29      +$L29      +$N29</f>
        <v>1444000</v>
      </c>
      <c r="Q29" s="94">
        <f>$I29      +$K29      +$M29      +$O29</f>
        <v>2192406</v>
      </c>
      <c r="R29" s="48">
        <f>IF(($J29      =0),0,((($L29      -$J29      )/$J29      )*100))</f>
        <v>-36.911764705882355</v>
      </c>
      <c r="S29" s="49">
        <f>IF(($K29      =0),0,((($M29      -$K29      )/$K29      )*100))</f>
        <v>-63.571850109756866</v>
      </c>
      <c r="T29" s="48">
        <f>IF(($E29      =0),0,(($P29      /$E29      )*100))</f>
        <v>58.108651911468812</v>
      </c>
      <c r="U29" s="50">
        <f>IF(($E29      =0),0,(($Q29      /$E29      )*100))</f>
        <v>88.225593561368214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2485000</v>
      </c>
      <c r="C30" s="95">
        <f>SUM(C26:C29)</f>
        <v>0</v>
      </c>
      <c r="D30" s="95"/>
      <c r="E30" s="95">
        <f>$B30      +$C30      +$D30</f>
        <v>2485000</v>
      </c>
      <c r="F30" s="96">
        <f t="shared" ref="F30:O30" si="16">SUM(F26:F29)</f>
        <v>2485000</v>
      </c>
      <c r="G30" s="97">
        <f t="shared" si="16"/>
        <v>2485000</v>
      </c>
      <c r="H30" s="96">
        <f t="shared" si="16"/>
        <v>335000</v>
      </c>
      <c r="I30" s="97">
        <f t="shared" si="16"/>
        <v>329144</v>
      </c>
      <c r="J30" s="96">
        <f t="shared" si="16"/>
        <v>680000</v>
      </c>
      <c r="K30" s="97">
        <f t="shared" si="16"/>
        <v>1365746</v>
      </c>
      <c r="L30" s="96">
        <f t="shared" si="16"/>
        <v>429000</v>
      </c>
      <c r="M30" s="97">
        <f t="shared" si="16"/>
        <v>497516</v>
      </c>
      <c r="N30" s="96">
        <f t="shared" si="16"/>
        <v>0</v>
      </c>
      <c r="O30" s="97">
        <f t="shared" si="16"/>
        <v>0</v>
      </c>
      <c r="P30" s="96">
        <f>$H30      +$J30      +$L30      +$N30</f>
        <v>1444000</v>
      </c>
      <c r="Q30" s="97">
        <f>$I30      +$K30      +$M30      +$O30</f>
        <v>2192406</v>
      </c>
      <c r="R30" s="52">
        <f>IF(($J30      =0),0,((($L30      -$J30      )/$J30      )*100))</f>
        <v>-36.911764705882355</v>
      </c>
      <c r="S30" s="53">
        <f>IF(($K30      =0),0,((($M30      -$K30      )/$K30      )*100))</f>
        <v>-63.571850109756866</v>
      </c>
      <c r="T30" s="52">
        <f>IF($E30   =0,0,($P30   /$E30   )*100)</f>
        <v>58.108651911468812</v>
      </c>
      <c r="U30" s="54">
        <f>IF($E30   =0,0,($Q30   /$E30   )*100)</f>
        <v>88.225593561368214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1947000</v>
      </c>
      <c r="C32" s="92"/>
      <c r="D32" s="92"/>
      <c r="E32" s="92">
        <f>$B32      +$C32      +$D32</f>
        <v>1947000</v>
      </c>
      <c r="F32" s="93">
        <v>1947000</v>
      </c>
      <c r="G32" s="94">
        <v>1947000</v>
      </c>
      <c r="H32" s="93">
        <v>486000</v>
      </c>
      <c r="I32" s="94">
        <v>486000</v>
      </c>
      <c r="J32" s="93">
        <v>877000</v>
      </c>
      <c r="K32" s="94">
        <v>877000</v>
      </c>
      <c r="L32" s="93">
        <v>584000</v>
      </c>
      <c r="M32" s="94">
        <v>584000</v>
      </c>
      <c r="N32" s="93"/>
      <c r="O32" s="94"/>
      <c r="P32" s="93">
        <f>$H32      +$J32      +$L32      +$N32</f>
        <v>1947000</v>
      </c>
      <c r="Q32" s="94">
        <f>$I32      +$K32      +$M32      +$O32</f>
        <v>1947000</v>
      </c>
      <c r="R32" s="48">
        <f>IF(($J32      =0),0,((($L32      -$J32      )/$J32      )*100))</f>
        <v>-33.409350057012546</v>
      </c>
      <c r="S32" s="49">
        <f>IF(($K32      =0),0,((($M32      -$K32      )/$K32      )*100))</f>
        <v>-33.409350057012546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1947000</v>
      </c>
      <c r="C33" s="95">
        <f>C32</f>
        <v>0</v>
      </c>
      <c r="D33" s="95"/>
      <c r="E33" s="95">
        <f>$B33      +$C33      +$D33</f>
        <v>1947000</v>
      </c>
      <c r="F33" s="96">
        <f t="shared" ref="F33:O33" si="17">F32</f>
        <v>1947000</v>
      </c>
      <c r="G33" s="97">
        <f t="shared" si="17"/>
        <v>1947000</v>
      </c>
      <c r="H33" s="96">
        <f t="shared" si="17"/>
        <v>486000</v>
      </c>
      <c r="I33" s="97">
        <f t="shared" si="17"/>
        <v>486000</v>
      </c>
      <c r="J33" s="96">
        <f t="shared" si="17"/>
        <v>877000</v>
      </c>
      <c r="K33" s="97">
        <f t="shared" si="17"/>
        <v>877000</v>
      </c>
      <c r="L33" s="96">
        <f t="shared" si="17"/>
        <v>584000</v>
      </c>
      <c r="M33" s="97">
        <f t="shared" si="17"/>
        <v>584000</v>
      </c>
      <c r="N33" s="96">
        <f t="shared" si="17"/>
        <v>0</v>
      </c>
      <c r="O33" s="97">
        <f t="shared" si="17"/>
        <v>0</v>
      </c>
      <c r="P33" s="96">
        <f>$H33      +$J33      +$L33      +$N33</f>
        <v>1947000</v>
      </c>
      <c r="Q33" s="97">
        <f>$I33      +$K33      +$M33      +$O33</f>
        <v>1947000</v>
      </c>
      <c r="R33" s="52">
        <f>IF(($J33      =0),0,((($L33      -$J33      )/$J33      )*100))</f>
        <v>-33.409350057012546</v>
      </c>
      <c r="S33" s="53">
        <f>IF(($K33      =0),0,((($M33      -$K33      )/$K33      )*100))</f>
        <v>-33.409350057012546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22839000</v>
      </c>
      <c r="C67" s="104">
        <f>SUM(C9:C14,C17:C23,C26:C29,C32,C35:C39,C42:C52,C55:C58,C61:C65)</f>
        <v>-500000</v>
      </c>
      <c r="D67" s="104"/>
      <c r="E67" s="104">
        <f t="shared" si="35"/>
        <v>22339000</v>
      </c>
      <c r="F67" s="105">
        <f t="shared" ref="F67:O67" si="43">SUM(F9:F14,F17:F23,F26:F29,F32,F35:F39,F42:F52,F55:F58,F61:F65)</f>
        <v>22339000</v>
      </c>
      <c r="G67" s="106">
        <f t="shared" si="43"/>
        <v>18039000</v>
      </c>
      <c r="H67" s="105">
        <f t="shared" si="43"/>
        <v>5471000</v>
      </c>
      <c r="I67" s="106">
        <f t="shared" si="43"/>
        <v>3992715</v>
      </c>
      <c r="J67" s="105">
        <f t="shared" si="43"/>
        <v>4379000</v>
      </c>
      <c r="K67" s="106">
        <f t="shared" si="43"/>
        <v>6099431</v>
      </c>
      <c r="L67" s="105">
        <f t="shared" si="43"/>
        <v>3574000</v>
      </c>
      <c r="M67" s="106">
        <f t="shared" si="43"/>
        <v>3767406</v>
      </c>
      <c r="N67" s="105">
        <f t="shared" si="43"/>
        <v>0</v>
      </c>
      <c r="O67" s="106">
        <f t="shared" si="43"/>
        <v>0</v>
      </c>
      <c r="P67" s="105">
        <f t="shared" si="36"/>
        <v>13424000</v>
      </c>
      <c r="Q67" s="106">
        <f t="shared" si="37"/>
        <v>13859552</v>
      </c>
      <c r="R67" s="61">
        <f t="shared" si="38"/>
        <v>-18.383192509705413</v>
      </c>
      <c r="S67" s="62">
        <f t="shared" si="39"/>
        <v>-38.233484402069635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74.416541936914456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76.831043849437336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22839000</v>
      </c>
      <c r="C73" s="104">
        <f>SUM(C9:C14,C17:C23,C26:C29,C32,C35:C39,C42:C52,C55:C58,C61:C65,C69:C70)</f>
        <v>-500000</v>
      </c>
      <c r="D73" s="104"/>
      <c r="E73" s="104">
        <f>$B73      +$C73      +$D73</f>
        <v>22339000</v>
      </c>
      <c r="F73" s="105">
        <f t="shared" ref="F73:O73" si="46">SUM(F9:F14,F17:F23,F26:F29,F32,F35:F39,F42:F52,F55:F58,F61:F65,F69:F70)</f>
        <v>22339000</v>
      </c>
      <c r="G73" s="106">
        <f t="shared" si="46"/>
        <v>18039000</v>
      </c>
      <c r="H73" s="105">
        <f t="shared" si="46"/>
        <v>5471000</v>
      </c>
      <c r="I73" s="106">
        <f t="shared" si="46"/>
        <v>3992715</v>
      </c>
      <c r="J73" s="105">
        <f t="shared" si="46"/>
        <v>4379000</v>
      </c>
      <c r="K73" s="106">
        <f t="shared" si="46"/>
        <v>6099431</v>
      </c>
      <c r="L73" s="105">
        <f t="shared" si="46"/>
        <v>3574000</v>
      </c>
      <c r="M73" s="106">
        <f t="shared" si="46"/>
        <v>3767406</v>
      </c>
      <c r="N73" s="105">
        <f t="shared" si="46"/>
        <v>0</v>
      </c>
      <c r="O73" s="106">
        <f t="shared" si="46"/>
        <v>0</v>
      </c>
      <c r="P73" s="105">
        <f>$H73      +$J73      +$L73      +$N73</f>
        <v>13424000</v>
      </c>
      <c r="Q73" s="106">
        <f>$I73      +$K73      +$M73      +$O73</f>
        <v>13859552</v>
      </c>
      <c r="R73" s="61">
        <f>IF(($J73      =0),0,((($L73      -$J73      )/$J73      )*100))</f>
        <v>-18.383192509705413</v>
      </c>
      <c r="S73" s="62">
        <f>IF(($K73      =0),0,((($M73      -$K73      )/$K73      )*100))</f>
        <v>-38.233484402069635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74.416541936914456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76.831043849437336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F17+yOElTafXoCyloqbTKgdFeCI8ljku9xULwLVB3sB/E+3PgRv5u1IDgwarIUHvHFdpUK9HgiiWO/HlVifKIA==" saltValue="Ro7Kr5unO4EhBzEVwSrUt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468890-9BA6-4925-A891-7D3D5D7BC64C}"/>
</file>

<file path=customXml/itemProps2.xml><?xml version="1.0" encoding="utf-8"?>
<ds:datastoreItem xmlns:ds="http://schemas.openxmlformats.org/officeDocument/2006/customXml" ds:itemID="{0F62060B-6BC8-451D-B03E-C15F96A17CB3}"/>
</file>

<file path=customXml/itemProps3.xml><?xml version="1.0" encoding="utf-8"?>
<ds:datastoreItem xmlns:ds="http://schemas.openxmlformats.org/officeDocument/2006/customXml" ds:itemID="{6EFDD238-4023-465B-8EA3-FB20B1C9B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2024-04-29T07:46:15Z</dcterms:created>
  <dcterms:modified xsi:type="dcterms:W3CDTF">2024-05-14T14:17:20Z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