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5401F92C-6337-4259-BC65-6F5A11F2EFA8}" xr6:coauthVersionLast="47" xr6:coauthVersionMax="47" xr10:uidLastSave="{00000000-0000-0000-0000-000000000000}"/>
  <workbookProtection workbookAlgorithmName="SHA-512" workbookHashValue="TWMSoOqFnbfcO69Hr1aBlfJqS8rZytGtkHxWOVPEwseNALYvEh9HlUvVeYp6T4PlzMwrYOZHcFTZexNmw48pCw==" workbookSaltValue="FM9sw7x7Ek0JA9AD7dkkBg==" workbookSpinCount="100000" lockStructure="1"/>
  <bookViews>
    <workbookView xWindow="28680" yWindow="-120" windowWidth="29040" windowHeight="15840" firstSheet="18" activeTab="27" xr2:uid="{00000000-000D-0000-FFFF-FFFF00000000}"/>
  </bookViews>
  <sheets>
    <sheet name="Summary" sheetId="1" r:id="rId1"/>
    <sheet name="NC451" sheetId="2" r:id="rId2"/>
    <sheet name="NC452" sheetId="3" r:id="rId3"/>
    <sheet name="NC453" sheetId="4" r:id="rId4"/>
    <sheet name="DC45" sheetId="5" r:id="rId5"/>
    <sheet name="NC061" sheetId="6" r:id="rId6"/>
    <sheet name="NC062" sheetId="7" r:id="rId7"/>
    <sheet name="NC064" sheetId="8" r:id="rId8"/>
    <sheet name="NC065" sheetId="9" r:id="rId9"/>
    <sheet name="NC066" sheetId="10" r:id="rId10"/>
    <sheet name="NC067" sheetId="11" r:id="rId11"/>
    <sheet name="DC6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DC7" sheetId="21" r:id="rId21"/>
    <sheet name="NC082" sheetId="22" r:id="rId22"/>
    <sheet name="NC084" sheetId="23" r:id="rId23"/>
    <sheet name="NC085" sheetId="24" r:id="rId24"/>
    <sheet name="NC086" sheetId="25" r:id="rId25"/>
    <sheet name="NC087" sheetId="26" r:id="rId26"/>
    <sheet name="DC8" sheetId="27" r:id="rId27"/>
    <sheet name="NC091" sheetId="28" r:id="rId28"/>
    <sheet name="NC092" sheetId="29" r:id="rId29"/>
    <sheet name="NC093" sheetId="30" r:id="rId30"/>
    <sheet name="NC094" sheetId="31" r:id="rId31"/>
    <sheet name="DC9" sheetId="32" r:id="rId32"/>
  </sheets>
  <definedNames>
    <definedName name="_xlnm.Print_Area" localSheetId="4">'DC45'!$A$1:$X$128</definedName>
    <definedName name="_xlnm.Print_Area" localSheetId="11">'DC6'!$A$1:$X$128</definedName>
    <definedName name="_xlnm.Print_Area" localSheetId="20">'DC7'!$A$1:$X$128</definedName>
    <definedName name="_xlnm.Print_Area" localSheetId="26">'DC8'!$A$1:$X$128</definedName>
    <definedName name="_xlnm.Print_Area" localSheetId="31">'DC9'!$A$1:$X$128</definedName>
    <definedName name="_xlnm.Print_Area" localSheetId="5">'NC061'!$A$1:$X$128</definedName>
    <definedName name="_xlnm.Print_Area" localSheetId="6">'NC062'!$A$1:$X$128</definedName>
    <definedName name="_xlnm.Print_Area" localSheetId="7">'NC064'!$A$1:$X$128</definedName>
    <definedName name="_xlnm.Print_Area" localSheetId="8">'NC065'!$A$1:$X$128</definedName>
    <definedName name="_xlnm.Print_Area" localSheetId="9">'NC066'!$A$1:$X$128</definedName>
    <definedName name="_xlnm.Print_Area" localSheetId="10">'NC067'!$A$1:$X$128</definedName>
    <definedName name="_xlnm.Print_Area" localSheetId="12">'NC071'!$A$1:$X$128</definedName>
    <definedName name="_xlnm.Print_Area" localSheetId="13">'NC072'!$A$1:$X$128</definedName>
    <definedName name="_xlnm.Print_Area" localSheetId="14">'NC073'!$A$1:$X$128</definedName>
    <definedName name="_xlnm.Print_Area" localSheetId="15">'NC074'!$A$1:$X$128</definedName>
    <definedName name="_xlnm.Print_Area" localSheetId="16">'NC075'!$A$1:$X$128</definedName>
    <definedName name="_xlnm.Print_Area" localSheetId="17">'NC076'!$A$1:$X$128</definedName>
    <definedName name="_xlnm.Print_Area" localSheetId="18">'NC077'!$A$1:$X$128</definedName>
    <definedName name="_xlnm.Print_Area" localSheetId="19">'NC078'!$A$1:$X$128</definedName>
    <definedName name="_xlnm.Print_Area" localSheetId="21">'NC082'!$A$1:$X$128</definedName>
    <definedName name="_xlnm.Print_Area" localSheetId="22">'NC084'!$A$1:$X$128</definedName>
    <definedName name="_xlnm.Print_Area" localSheetId="23">'NC085'!$A$1:$X$128</definedName>
    <definedName name="_xlnm.Print_Area" localSheetId="24">'NC086'!$A$1:$X$128</definedName>
    <definedName name="_xlnm.Print_Area" localSheetId="25">'NC087'!$A$1:$X$128</definedName>
    <definedName name="_xlnm.Print_Area" localSheetId="27">'NC091'!$A$1:$X$128</definedName>
    <definedName name="_xlnm.Print_Area" localSheetId="28">'NC092'!$A$1:$X$128</definedName>
    <definedName name="_xlnm.Print_Area" localSheetId="29">'NC093'!$A$1:$X$128</definedName>
    <definedName name="_xlnm.Print_Area" localSheetId="30">'NC094'!$A$1:$X$128</definedName>
    <definedName name="_xlnm.Print_Area" localSheetId="1">'NC451'!$A$1:$X$128</definedName>
    <definedName name="_xlnm.Print_Area" localSheetId="2">'NC452'!$A$1:$X$128</definedName>
    <definedName name="_xlnm.Print_Area" localSheetId="3">'NC453'!$A$1:$X$128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U110" i="2" s="1"/>
  <c r="S109" i="2"/>
  <c r="R109" i="2"/>
  <c r="E109" i="2"/>
  <c r="U109" i="2" s="1"/>
  <c r="S108" i="2"/>
  <c r="R108" i="2"/>
  <c r="E108" i="2"/>
  <c r="T108" i="2" s="1"/>
  <c r="S107" i="2"/>
  <c r="R107" i="2"/>
  <c r="E107" i="2"/>
  <c r="U107" i="2" s="1"/>
  <c r="S106" i="2"/>
  <c r="R106" i="2"/>
  <c r="E106" i="2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T102" i="2" s="1"/>
  <c r="S101" i="2"/>
  <c r="R101" i="2"/>
  <c r="E101" i="2"/>
  <c r="U101" i="2" s="1"/>
  <c r="S100" i="2"/>
  <c r="R100" i="2"/>
  <c r="E100" i="2"/>
  <c r="T100" i="2" s="1"/>
  <c r="S99" i="2"/>
  <c r="R99" i="2"/>
  <c r="E99" i="2"/>
  <c r="S98" i="2"/>
  <c r="R98" i="2"/>
  <c r="E98" i="2"/>
  <c r="S97" i="2"/>
  <c r="R97" i="2"/>
  <c r="E97" i="2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T111" i="3" s="1"/>
  <c r="S110" i="3"/>
  <c r="R110" i="3"/>
  <c r="E110" i="3"/>
  <c r="U110" i="3" s="1"/>
  <c r="S109" i="3"/>
  <c r="R109" i="3"/>
  <c r="E109" i="3"/>
  <c r="T109" i="3" s="1"/>
  <c r="S108" i="3"/>
  <c r="R108" i="3"/>
  <c r="E108" i="3"/>
  <c r="S107" i="3"/>
  <c r="R107" i="3"/>
  <c r="E107" i="3"/>
  <c r="S106" i="3"/>
  <c r="R106" i="3"/>
  <c r="E106" i="3"/>
  <c r="S105" i="3"/>
  <c r="R105" i="3"/>
  <c r="E105" i="3"/>
  <c r="U105" i="3" s="1"/>
  <c r="S104" i="3"/>
  <c r="R104" i="3"/>
  <c r="E104" i="3"/>
  <c r="U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U100" i="3" s="1"/>
  <c r="S99" i="3"/>
  <c r="R99" i="3"/>
  <c r="E99" i="3"/>
  <c r="S98" i="3"/>
  <c r="R98" i="3"/>
  <c r="E98" i="3"/>
  <c r="U98" i="3" s="1"/>
  <c r="S97" i="3"/>
  <c r="R97" i="3"/>
  <c r="E97" i="3"/>
  <c r="U97" i="3" s="1"/>
  <c r="W96" i="3"/>
  <c r="W113" i="3" s="1"/>
  <c r="V96" i="3"/>
  <c r="V113" i="3" s="1"/>
  <c r="M96" i="3"/>
  <c r="S96" i="3" s="1"/>
  <c r="L96" i="3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S109" i="4"/>
  <c r="R109" i="4"/>
  <c r="E109" i="4"/>
  <c r="U109" i="4" s="1"/>
  <c r="S108" i="4"/>
  <c r="R108" i="4"/>
  <c r="E108" i="4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S103" i="4"/>
  <c r="R103" i="4"/>
  <c r="E103" i="4"/>
  <c r="U103" i="4" s="1"/>
  <c r="S102" i="4"/>
  <c r="R102" i="4"/>
  <c r="E102" i="4"/>
  <c r="T102" i="4" s="1"/>
  <c r="S101" i="4"/>
  <c r="R101" i="4"/>
  <c r="E101" i="4"/>
  <c r="T101" i="4" s="1"/>
  <c r="S100" i="4"/>
  <c r="R100" i="4"/>
  <c r="E100" i="4"/>
  <c r="U99" i="4"/>
  <c r="S99" i="4"/>
  <c r="R99" i="4"/>
  <c r="E99" i="4"/>
  <c r="T99" i="4" s="1"/>
  <c r="S98" i="4"/>
  <c r="R98" i="4"/>
  <c r="E98" i="4"/>
  <c r="U98" i="4" s="1"/>
  <c r="S97" i="4"/>
  <c r="R97" i="4"/>
  <c r="E97" i="4"/>
  <c r="U97" i="4" s="1"/>
  <c r="W96" i="4"/>
  <c r="W113" i="4" s="1"/>
  <c r="V96" i="4"/>
  <c r="V113" i="4" s="1"/>
  <c r="M96" i="4"/>
  <c r="S96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S114" i="5"/>
  <c r="Q114" i="5"/>
  <c r="P114" i="5"/>
  <c r="O114" i="5"/>
  <c r="N114" i="5"/>
  <c r="M114" i="5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S110" i="5"/>
  <c r="R110" i="5"/>
  <c r="E110" i="5"/>
  <c r="U110" i="5" s="1"/>
  <c r="T109" i="5"/>
  <c r="S109" i="5"/>
  <c r="R109" i="5"/>
  <c r="E109" i="5"/>
  <c r="U109" i="5" s="1"/>
  <c r="S108" i="5"/>
  <c r="R108" i="5"/>
  <c r="E108" i="5"/>
  <c r="S107" i="5"/>
  <c r="R107" i="5"/>
  <c r="E107" i="5"/>
  <c r="U107" i="5" s="1"/>
  <c r="S106" i="5"/>
  <c r="R106" i="5"/>
  <c r="E106" i="5"/>
  <c r="U106" i="5" s="1"/>
  <c r="U105" i="5"/>
  <c r="S105" i="5"/>
  <c r="R105" i="5"/>
  <c r="E105" i="5"/>
  <c r="T105" i="5" s="1"/>
  <c r="S104" i="5"/>
  <c r="R104" i="5"/>
  <c r="E104" i="5"/>
  <c r="S103" i="5"/>
  <c r="R103" i="5"/>
  <c r="E103" i="5"/>
  <c r="T103" i="5" s="1"/>
  <c r="U102" i="5"/>
  <c r="T102" i="5"/>
  <c r="S102" i="5"/>
  <c r="R102" i="5"/>
  <c r="E102" i="5"/>
  <c r="S101" i="5"/>
  <c r="R101" i="5"/>
  <c r="E101" i="5"/>
  <c r="U101" i="5" s="1"/>
  <c r="S100" i="5"/>
  <c r="R100" i="5"/>
  <c r="E100" i="5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W96" i="5"/>
  <c r="W113" i="5" s="1"/>
  <c r="V96" i="5"/>
  <c r="V113" i="5" s="1"/>
  <c r="M96" i="5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T104" i="6" s="1"/>
  <c r="S103" i="6"/>
  <c r="R103" i="6"/>
  <c r="E103" i="6"/>
  <c r="S102" i="6"/>
  <c r="R102" i="6"/>
  <c r="E102" i="6"/>
  <c r="U102" i="6" s="1"/>
  <c r="S101" i="6"/>
  <c r="R101" i="6"/>
  <c r="E101" i="6"/>
  <c r="S100" i="6"/>
  <c r="R100" i="6"/>
  <c r="E100" i="6"/>
  <c r="S99" i="6"/>
  <c r="R99" i="6"/>
  <c r="E99" i="6"/>
  <c r="U99" i="6" s="1"/>
  <c r="U98" i="6"/>
  <c r="T98" i="6"/>
  <c r="S98" i="6"/>
  <c r="R98" i="6"/>
  <c r="E98" i="6"/>
  <c r="S97" i="6"/>
  <c r="R97" i="6"/>
  <c r="E97" i="6"/>
  <c r="T97" i="6" s="1"/>
  <c r="W96" i="6"/>
  <c r="W113" i="6" s="1"/>
  <c r="V96" i="6"/>
  <c r="V113" i="6" s="1"/>
  <c r="M96" i="6"/>
  <c r="L96" i="6"/>
  <c r="L113" i="6" s="1"/>
  <c r="R113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T105" i="7" s="1"/>
  <c r="S104" i="7"/>
  <c r="R104" i="7"/>
  <c r="E104" i="7"/>
  <c r="T104" i="7" s="1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T97" i="7" s="1"/>
  <c r="W96" i="7"/>
  <c r="W113" i="7" s="1"/>
  <c r="V96" i="7"/>
  <c r="V113" i="7" s="1"/>
  <c r="M96" i="7"/>
  <c r="L96" i="7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D114" i="8"/>
  <c r="C114" i="8"/>
  <c r="B114" i="8"/>
  <c r="Q113" i="8"/>
  <c r="P113" i="8"/>
  <c r="O113" i="8"/>
  <c r="N113" i="8"/>
  <c r="D113" i="8"/>
  <c r="U112" i="8"/>
  <c r="T112" i="8"/>
  <c r="S112" i="8"/>
  <c r="R112" i="8"/>
  <c r="S111" i="8"/>
  <c r="R111" i="8"/>
  <c r="E111" i="8"/>
  <c r="S110" i="8"/>
  <c r="R110" i="8"/>
  <c r="E110" i="8"/>
  <c r="S109" i="8"/>
  <c r="R109" i="8"/>
  <c r="E109" i="8"/>
  <c r="U109" i="8" s="1"/>
  <c r="S108" i="8"/>
  <c r="R108" i="8"/>
  <c r="E108" i="8"/>
  <c r="U108" i="8" s="1"/>
  <c r="S107" i="8"/>
  <c r="R107" i="8"/>
  <c r="E107" i="8"/>
  <c r="T107" i="8" s="1"/>
  <c r="U106" i="8"/>
  <c r="S106" i="8"/>
  <c r="R106" i="8"/>
  <c r="E106" i="8"/>
  <c r="T106" i="8" s="1"/>
  <c r="S105" i="8"/>
  <c r="R105" i="8"/>
  <c r="E105" i="8"/>
  <c r="S104" i="8"/>
  <c r="R104" i="8"/>
  <c r="E104" i="8"/>
  <c r="U104" i="8" s="1"/>
  <c r="S103" i="8"/>
  <c r="R103" i="8"/>
  <c r="E103" i="8"/>
  <c r="U103" i="8" s="1"/>
  <c r="S102" i="8"/>
  <c r="R102" i="8"/>
  <c r="E102" i="8"/>
  <c r="S101" i="8"/>
  <c r="R101" i="8"/>
  <c r="E101" i="8"/>
  <c r="U101" i="8" s="1"/>
  <c r="T100" i="8"/>
  <c r="S100" i="8"/>
  <c r="R100" i="8"/>
  <c r="E100" i="8"/>
  <c r="U100" i="8" s="1"/>
  <c r="S99" i="8"/>
  <c r="R99" i="8"/>
  <c r="E99" i="8"/>
  <c r="T99" i="8" s="1"/>
  <c r="S98" i="8"/>
  <c r="R98" i="8"/>
  <c r="E98" i="8"/>
  <c r="T98" i="8" s="1"/>
  <c r="S97" i="8"/>
  <c r="R97" i="8"/>
  <c r="E97" i="8"/>
  <c r="U97" i="8" s="1"/>
  <c r="W96" i="8"/>
  <c r="W113" i="8" s="1"/>
  <c r="V96" i="8"/>
  <c r="V113" i="8" s="1"/>
  <c r="M96" i="8"/>
  <c r="M113" i="8" s="1"/>
  <c r="S113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T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S106" i="9"/>
  <c r="R106" i="9"/>
  <c r="E106" i="9"/>
  <c r="T106" i="9" s="1"/>
  <c r="S105" i="9"/>
  <c r="R105" i="9"/>
  <c r="E105" i="9"/>
  <c r="U105" i="9" s="1"/>
  <c r="S104" i="9"/>
  <c r="R104" i="9"/>
  <c r="E104" i="9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T99" i="9" s="1"/>
  <c r="U98" i="9"/>
  <c r="S98" i="9"/>
  <c r="R98" i="9"/>
  <c r="E98" i="9"/>
  <c r="T98" i="9" s="1"/>
  <c r="S97" i="9"/>
  <c r="R97" i="9"/>
  <c r="E97" i="9"/>
  <c r="U97" i="9" s="1"/>
  <c r="W96" i="9"/>
  <c r="W113" i="9" s="1"/>
  <c r="V96" i="9"/>
  <c r="V113" i="9" s="1"/>
  <c r="M96" i="9"/>
  <c r="L96" i="9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U114" i="10"/>
  <c r="S114" i="10"/>
  <c r="Q114" i="10"/>
  <c r="P114" i="10"/>
  <c r="O114" i="10"/>
  <c r="N114" i="10"/>
  <c r="M114" i="10"/>
  <c r="L114" i="10"/>
  <c r="R114" i="10" s="1"/>
  <c r="K114" i="10"/>
  <c r="J114" i="10"/>
  <c r="I114" i="10"/>
  <c r="H114" i="10"/>
  <c r="G114" i="10"/>
  <c r="F114" i="10"/>
  <c r="E114" i="10"/>
  <c r="T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S109" i="10"/>
  <c r="R109" i="10"/>
  <c r="E109" i="10"/>
  <c r="T109" i="10" s="1"/>
  <c r="S108" i="10"/>
  <c r="R108" i="10"/>
  <c r="E108" i="10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S101" i="10"/>
  <c r="R101" i="10"/>
  <c r="E101" i="10"/>
  <c r="T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R114" i="11"/>
  <c r="Q114" i="11"/>
  <c r="P114" i="11"/>
  <c r="O114" i="11"/>
  <c r="N114" i="11"/>
  <c r="M114" i="11"/>
  <c r="S114" i="11" s="1"/>
  <c r="L114" i="1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T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S106" i="11"/>
  <c r="R106" i="11"/>
  <c r="E106" i="11"/>
  <c r="T106" i="11" s="1"/>
  <c r="S105" i="11"/>
  <c r="R105" i="11"/>
  <c r="E105" i="11"/>
  <c r="S104" i="11"/>
  <c r="R104" i="11"/>
  <c r="E104" i="11"/>
  <c r="T103" i="11"/>
  <c r="S103" i="11"/>
  <c r="R103" i="11"/>
  <c r="E103" i="11"/>
  <c r="U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W96" i="11"/>
  <c r="W113" i="11" s="1"/>
  <c r="V96" i="11"/>
  <c r="V113" i="11" s="1"/>
  <c r="M96" i="11"/>
  <c r="L96" i="11"/>
  <c r="L113" i="11" s="1"/>
  <c r="R113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T106" i="12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T103" i="12" s="1"/>
  <c r="S102" i="12"/>
  <c r="R102" i="12"/>
  <c r="E102" i="12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W96" i="12"/>
  <c r="W113" i="12" s="1"/>
  <c r="V96" i="12"/>
  <c r="V113" i="12" s="1"/>
  <c r="M96" i="12"/>
  <c r="S96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T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R113" i="13"/>
  <c r="Q113" i="13"/>
  <c r="P113" i="13"/>
  <c r="O113" i="13"/>
  <c r="N113" i="13"/>
  <c r="U112" i="13"/>
  <c r="T112" i="13"/>
  <c r="S112" i="13"/>
  <c r="R112" i="13"/>
  <c r="S111" i="13"/>
  <c r="R111" i="13"/>
  <c r="E111" i="13"/>
  <c r="T111" i="13" s="1"/>
  <c r="S110" i="13"/>
  <c r="R110" i="13"/>
  <c r="E110" i="13"/>
  <c r="T110" i="13" s="1"/>
  <c r="S109" i="13"/>
  <c r="R109" i="13"/>
  <c r="E109" i="13"/>
  <c r="S108" i="13"/>
  <c r="R108" i="13"/>
  <c r="E108" i="13"/>
  <c r="T108" i="13" s="1"/>
  <c r="S107" i="13"/>
  <c r="R107" i="13"/>
  <c r="E107" i="13"/>
  <c r="U107" i="13" s="1"/>
  <c r="S106" i="13"/>
  <c r="R106" i="13"/>
  <c r="E106" i="13"/>
  <c r="S105" i="13"/>
  <c r="R105" i="13"/>
  <c r="E105" i="13"/>
  <c r="S104" i="13"/>
  <c r="R104" i="13"/>
  <c r="E104" i="13"/>
  <c r="T104" i="13" s="1"/>
  <c r="S103" i="13"/>
  <c r="R103" i="13"/>
  <c r="E103" i="13"/>
  <c r="T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S99" i="13"/>
  <c r="R99" i="13"/>
  <c r="E99" i="13"/>
  <c r="U99" i="13" s="1"/>
  <c r="S98" i="13"/>
  <c r="R98" i="13"/>
  <c r="E98" i="13"/>
  <c r="S97" i="13"/>
  <c r="R97" i="13"/>
  <c r="E97" i="13"/>
  <c r="U97" i="13" s="1"/>
  <c r="W96" i="13"/>
  <c r="W113" i="13" s="1"/>
  <c r="V96" i="13"/>
  <c r="V113" i="13" s="1"/>
  <c r="M96" i="13"/>
  <c r="L96" i="13"/>
  <c r="L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S109" i="14"/>
  <c r="R109" i="14"/>
  <c r="E109" i="14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T104" i="14" s="1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W96" i="14"/>
  <c r="W113" i="14" s="1"/>
  <c r="V96" i="14"/>
  <c r="V113" i="14" s="1"/>
  <c r="M96" i="14"/>
  <c r="L96" i="14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T107" i="15" s="1"/>
  <c r="T106" i="15"/>
  <c r="S106" i="15"/>
  <c r="R106" i="15"/>
  <c r="E106" i="15"/>
  <c r="U106" i="15" s="1"/>
  <c r="S105" i="15"/>
  <c r="R105" i="15"/>
  <c r="E105" i="15"/>
  <c r="S104" i="15"/>
  <c r="R104" i="15"/>
  <c r="E104" i="15"/>
  <c r="U104" i="15" s="1"/>
  <c r="S103" i="15"/>
  <c r="R103" i="15"/>
  <c r="E103" i="15"/>
  <c r="S102" i="15"/>
  <c r="R102" i="15"/>
  <c r="E102" i="15"/>
  <c r="T102" i="15" s="1"/>
  <c r="S101" i="15"/>
  <c r="R101" i="15"/>
  <c r="E101" i="15"/>
  <c r="S100" i="15"/>
  <c r="R100" i="15"/>
  <c r="E100" i="15"/>
  <c r="T100" i="15" s="1"/>
  <c r="S99" i="15"/>
  <c r="R99" i="15"/>
  <c r="E99" i="15"/>
  <c r="S98" i="15"/>
  <c r="R98" i="15"/>
  <c r="E98" i="15"/>
  <c r="U98" i="15" s="1"/>
  <c r="S97" i="15"/>
  <c r="R97" i="15"/>
  <c r="E97" i="15"/>
  <c r="W96" i="15"/>
  <c r="W113" i="15" s="1"/>
  <c r="V96" i="15"/>
  <c r="V113" i="15" s="1"/>
  <c r="M96" i="15"/>
  <c r="S96" i="15" s="1"/>
  <c r="L96" i="15"/>
  <c r="L113" i="15" s="1"/>
  <c r="R113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S109" i="16"/>
  <c r="R109" i="16"/>
  <c r="E109" i="16"/>
  <c r="S108" i="16"/>
  <c r="R108" i="16"/>
  <c r="E108" i="16"/>
  <c r="T108" i="16" s="1"/>
  <c r="S107" i="16"/>
  <c r="R107" i="16"/>
  <c r="E107" i="16"/>
  <c r="T106" i="16"/>
  <c r="S106" i="16"/>
  <c r="R106" i="16"/>
  <c r="E106" i="16"/>
  <c r="U106" i="16" s="1"/>
  <c r="S105" i="16"/>
  <c r="R105" i="16"/>
  <c r="E105" i="16"/>
  <c r="U105" i="16" s="1"/>
  <c r="S104" i="16"/>
  <c r="R104" i="16"/>
  <c r="E104" i="16"/>
  <c r="S103" i="16"/>
  <c r="R103" i="16"/>
  <c r="E103" i="16"/>
  <c r="U103" i="16" s="1"/>
  <c r="S102" i="16"/>
  <c r="R102" i="16"/>
  <c r="E102" i="16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W96" i="16"/>
  <c r="W113" i="16" s="1"/>
  <c r="V96" i="16"/>
  <c r="V113" i="16" s="1"/>
  <c r="M96" i="16"/>
  <c r="M113" i="16" s="1"/>
  <c r="S113" i="16" s="1"/>
  <c r="L96" i="16"/>
  <c r="R96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T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S104" i="17"/>
  <c r="R104" i="17"/>
  <c r="E104" i="17"/>
  <c r="U104" i="17" s="1"/>
  <c r="S103" i="17"/>
  <c r="R103" i="17"/>
  <c r="E103" i="17"/>
  <c r="S102" i="17"/>
  <c r="R102" i="17"/>
  <c r="E102" i="17"/>
  <c r="U102" i="17" s="1"/>
  <c r="S101" i="17"/>
  <c r="R101" i="17"/>
  <c r="E101" i="17"/>
  <c r="T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S97" i="17"/>
  <c r="R97" i="17"/>
  <c r="E97" i="17"/>
  <c r="W96" i="17"/>
  <c r="W113" i="17" s="1"/>
  <c r="V96" i="17"/>
  <c r="V113" i="17" s="1"/>
  <c r="M96" i="17"/>
  <c r="L96" i="17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R114" i="18"/>
  <c r="Q114" i="18"/>
  <c r="P114" i="18"/>
  <c r="O114" i="18"/>
  <c r="N114" i="18"/>
  <c r="M114" i="18"/>
  <c r="S114" i="18" s="1"/>
  <c r="L114" i="18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H113" i="18"/>
  <c r="U112" i="18"/>
  <c r="T112" i="18"/>
  <c r="S112" i="18"/>
  <c r="R112" i="18"/>
  <c r="S111" i="18"/>
  <c r="R111" i="18"/>
  <c r="E111" i="18"/>
  <c r="S110" i="18"/>
  <c r="R110" i="18"/>
  <c r="E110" i="18"/>
  <c r="T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S106" i="18"/>
  <c r="R106" i="18"/>
  <c r="E106" i="18"/>
  <c r="S105" i="18"/>
  <c r="R105" i="18"/>
  <c r="E105" i="18"/>
  <c r="S104" i="18"/>
  <c r="R104" i="18"/>
  <c r="E104" i="18"/>
  <c r="S103" i="18"/>
  <c r="R103" i="18"/>
  <c r="E103" i="18"/>
  <c r="S102" i="18"/>
  <c r="R102" i="18"/>
  <c r="E102" i="18"/>
  <c r="T102" i="18" s="1"/>
  <c r="S101" i="18"/>
  <c r="R101" i="18"/>
  <c r="E101" i="18"/>
  <c r="U101" i="18" s="1"/>
  <c r="S100" i="18"/>
  <c r="R100" i="18"/>
  <c r="E100" i="18"/>
  <c r="T100" i="18" s="1"/>
  <c r="T99" i="18"/>
  <c r="S99" i="18"/>
  <c r="R99" i="18"/>
  <c r="E99" i="18"/>
  <c r="U99" i="18" s="1"/>
  <c r="S98" i="18"/>
  <c r="R98" i="18"/>
  <c r="E98" i="18"/>
  <c r="S97" i="18"/>
  <c r="R97" i="18"/>
  <c r="E97" i="18"/>
  <c r="U97" i="18" s="1"/>
  <c r="W96" i="18"/>
  <c r="W113" i="18" s="1"/>
  <c r="V96" i="18"/>
  <c r="V113" i="18" s="1"/>
  <c r="M96" i="18"/>
  <c r="M113" i="18" s="1"/>
  <c r="S113" i="18" s="1"/>
  <c r="L96" i="18"/>
  <c r="L113" i="18" s="1"/>
  <c r="R113" i="18" s="1"/>
  <c r="K96" i="18"/>
  <c r="K113" i="18" s="1"/>
  <c r="J96" i="18"/>
  <c r="J113" i="18" s="1"/>
  <c r="I96" i="18"/>
  <c r="I113" i="18" s="1"/>
  <c r="H96" i="18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T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S105" i="19"/>
  <c r="R105" i="19"/>
  <c r="E105" i="19"/>
  <c r="S104" i="19"/>
  <c r="R104" i="19"/>
  <c r="E104" i="19"/>
  <c r="S103" i="19"/>
  <c r="R103" i="19"/>
  <c r="E103" i="19"/>
  <c r="T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T98" i="19"/>
  <c r="S98" i="19"/>
  <c r="R98" i="19"/>
  <c r="E98" i="19"/>
  <c r="U98" i="19" s="1"/>
  <c r="S97" i="19"/>
  <c r="R97" i="19"/>
  <c r="E97" i="19"/>
  <c r="W96" i="19"/>
  <c r="W113" i="19" s="1"/>
  <c r="V96" i="19"/>
  <c r="V113" i="19" s="1"/>
  <c r="R96" i="19"/>
  <c r="M96" i="19"/>
  <c r="M113" i="19" s="1"/>
  <c r="S113" i="19" s="1"/>
  <c r="L96" i="19"/>
  <c r="L113" i="19" s="1"/>
  <c r="R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T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G113" i="20"/>
  <c r="U112" i="20"/>
  <c r="T112" i="20"/>
  <c r="S112" i="20"/>
  <c r="R112" i="20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S107" i="20"/>
  <c r="R107" i="20"/>
  <c r="E107" i="20"/>
  <c r="S106" i="20"/>
  <c r="R106" i="20"/>
  <c r="E106" i="20"/>
  <c r="T105" i="20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S100" i="20"/>
  <c r="R100" i="20"/>
  <c r="E100" i="20"/>
  <c r="S99" i="20"/>
  <c r="R99" i="20"/>
  <c r="E99" i="20"/>
  <c r="U99" i="20" s="1"/>
  <c r="S98" i="20"/>
  <c r="R98" i="20"/>
  <c r="E98" i="20"/>
  <c r="S97" i="20"/>
  <c r="R97" i="20"/>
  <c r="E97" i="20"/>
  <c r="U97" i="20" s="1"/>
  <c r="W96" i="20"/>
  <c r="W113" i="20" s="1"/>
  <c r="V96" i="20"/>
  <c r="V113" i="20" s="1"/>
  <c r="M96" i="20"/>
  <c r="M113" i="20" s="1"/>
  <c r="S113" i="20" s="1"/>
  <c r="L96" i="20"/>
  <c r="R96" i="20" s="1"/>
  <c r="K96" i="20"/>
  <c r="K113" i="20" s="1"/>
  <c r="J96" i="20"/>
  <c r="J113" i="20" s="1"/>
  <c r="I96" i="20"/>
  <c r="I113" i="20" s="1"/>
  <c r="H96" i="20"/>
  <c r="H113" i="20" s="1"/>
  <c r="G96" i="20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U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U111" i="21" s="1"/>
  <c r="S110" i="21"/>
  <c r="R110" i="21"/>
  <c r="E110" i="21"/>
  <c r="U110" i="21" s="1"/>
  <c r="S109" i="21"/>
  <c r="R109" i="21"/>
  <c r="E109" i="21"/>
  <c r="S108" i="21"/>
  <c r="R108" i="21"/>
  <c r="E108" i="21"/>
  <c r="U108" i="21" s="1"/>
  <c r="S107" i="21"/>
  <c r="R107" i="21"/>
  <c r="E107" i="2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S102" i="21"/>
  <c r="R102" i="21"/>
  <c r="E102" i="21"/>
  <c r="S101" i="21"/>
  <c r="R101" i="21"/>
  <c r="E101" i="21"/>
  <c r="S100" i="21"/>
  <c r="R100" i="21"/>
  <c r="E100" i="21"/>
  <c r="U100" i="21" s="1"/>
  <c r="S99" i="21"/>
  <c r="R99" i="21"/>
  <c r="E99" i="21"/>
  <c r="S98" i="21"/>
  <c r="R98" i="21"/>
  <c r="E98" i="21"/>
  <c r="U98" i="21" s="1"/>
  <c r="U97" i="21"/>
  <c r="S97" i="21"/>
  <c r="R97" i="21"/>
  <c r="E97" i="21"/>
  <c r="T97" i="21" s="1"/>
  <c r="W96" i="21"/>
  <c r="W113" i="21" s="1"/>
  <c r="V96" i="21"/>
  <c r="V113" i="21" s="1"/>
  <c r="M96" i="21"/>
  <c r="S96" i="21" s="1"/>
  <c r="L96" i="21"/>
  <c r="R96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U111" i="22" s="1"/>
  <c r="S110" i="22"/>
  <c r="R110" i="22"/>
  <c r="E110" i="22"/>
  <c r="S109" i="22"/>
  <c r="R109" i="22"/>
  <c r="E109" i="22"/>
  <c r="U109" i="22" s="1"/>
  <c r="S108" i="22"/>
  <c r="R108" i="22"/>
  <c r="E108" i="22"/>
  <c r="T107" i="22"/>
  <c r="S107" i="22"/>
  <c r="R107" i="22"/>
  <c r="E107" i="22"/>
  <c r="U107" i="22" s="1"/>
  <c r="S106" i="22"/>
  <c r="R106" i="22"/>
  <c r="E106" i="22"/>
  <c r="T106" i="22" s="1"/>
  <c r="U105" i="22"/>
  <c r="S105" i="22"/>
  <c r="R105" i="22"/>
  <c r="E105" i="22"/>
  <c r="T105" i="22" s="1"/>
  <c r="S104" i="22"/>
  <c r="R104" i="22"/>
  <c r="E104" i="22"/>
  <c r="T103" i="22"/>
  <c r="S103" i="22"/>
  <c r="R103" i="22"/>
  <c r="E103" i="22"/>
  <c r="U103" i="22" s="1"/>
  <c r="S102" i="22"/>
  <c r="R102" i="22"/>
  <c r="E102" i="22"/>
  <c r="S101" i="22"/>
  <c r="R101" i="22"/>
  <c r="E101" i="22"/>
  <c r="U101" i="22" s="1"/>
  <c r="S100" i="22"/>
  <c r="R100" i="22"/>
  <c r="E100" i="22"/>
  <c r="S99" i="22"/>
  <c r="R99" i="22"/>
  <c r="E99" i="22"/>
  <c r="T99" i="22" s="1"/>
  <c r="S98" i="22"/>
  <c r="R98" i="22"/>
  <c r="E98" i="22"/>
  <c r="T98" i="22" s="1"/>
  <c r="S97" i="22"/>
  <c r="R97" i="22"/>
  <c r="E97" i="22"/>
  <c r="T97" i="22" s="1"/>
  <c r="W96" i="22"/>
  <c r="W113" i="22" s="1"/>
  <c r="V96" i="22"/>
  <c r="V113" i="22" s="1"/>
  <c r="M96" i="22"/>
  <c r="L96" i="22"/>
  <c r="L113" i="22" s="1"/>
  <c r="R113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S110" i="23"/>
  <c r="R110" i="23"/>
  <c r="E110" i="23"/>
  <c r="S109" i="23"/>
  <c r="R109" i="23"/>
  <c r="E109" i="23"/>
  <c r="S108" i="23"/>
  <c r="R108" i="23"/>
  <c r="E108" i="23"/>
  <c r="T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S103" i="23"/>
  <c r="R103" i="23"/>
  <c r="E103" i="23"/>
  <c r="S102" i="23"/>
  <c r="R102" i="23"/>
  <c r="E102" i="23"/>
  <c r="U102" i="23" s="1"/>
  <c r="S101" i="23"/>
  <c r="R101" i="23"/>
  <c r="E101" i="23"/>
  <c r="S100" i="23"/>
  <c r="R100" i="23"/>
  <c r="E100" i="23"/>
  <c r="T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W96" i="23"/>
  <c r="W113" i="23" s="1"/>
  <c r="V96" i="23"/>
  <c r="V113" i="23" s="1"/>
  <c r="M96" i="23"/>
  <c r="M113" i="23" s="1"/>
  <c r="S113" i="23" s="1"/>
  <c r="L96" i="23"/>
  <c r="R96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U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T114" i="24" s="1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T110" i="24" s="1"/>
  <c r="S109" i="24"/>
  <c r="R109" i="24"/>
  <c r="E109" i="24"/>
  <c r="T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W96" i="24"/>
  <c r="W113" i="24" s="1"/>
  <c r="V96" i="24"/>
  <c r="V113" i="24" s="1"/>
  <c r="M96" i="24"/>
  <c r="M113" i="24" s="1"/>
  <c r="S113" i="24" s="1"/>
  <c r="L96" i="24"/>
  <c r="L113" i="24" s="1"/>
  <c r="R113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Q114" i="25"/>
  <c r="P114" i="25"/>
  <c r="O114" i="25"/>
  <c r="N114" i="25"/>
  <c r="M114" i="25"/>
  <c r="S114" i="25" s="1"/>
  <c r="L114" i="25"/>
  <c r="R114" i="25" s="1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T111" i="25" s="1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S104" i="25"/>
  <c r="R104" i="25"/>
  <c r="E104" i="25"/>
  <c r="U104" i="25" s="1"/>
  <c r="S103" i="25"/>
  <c r="R103" i="25"/>
  <c r="E103" i="25"/>
  <c r="S102" i="25"/>
  <c r="R102" i="25"/>
  <c r="E102" i="25"/>
  <c r="U102" i="25" s="1"/>
  <c r="S101" i="25"/>
  <c r="R101" i="25"/>
  <c r="E101" i="25"/>
  <c r="S100" i="25"/>
  <c r="R100" i="25"/>
  <c r="E100" i="25"/>
  <c r="S99" i="25"/>
  <c r="R99" i="25"/>
  <c r="E99" i="25"/>
  <c r="U99" i="25" s="1"/>
  <c r="S98" i="25"/>
  <c r="R98" i="25"/>
  <c r="E98" i="25"/>
  <c r="S97" i="25"/>
  <c r="R97" i="25"/>
  <c r="E97" i="25"/>
  <c r="T97" i="25" s="1"/>
  <c r="W96" i="25"/>
  <c r="W113" i="25" s="1"/>
  <c r="V96" i="25"/>
  <c r="V113" i="25" s="1"/>
  <c r="M96" i="25"/>
  <c r="M113" i="25" s="1"/>
  <c r="S113" i="25" s="1"/>
  <c r="L96" i="25"/>
  <c r="L113" i="25" s="1"/>
  <c r="R113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T114" i="26" s="1"/>
  <c r="D114" i="26"/>
  <c r="C114" i="26"/>
  <c r="B114" i="26"/>
  <c r="Q113" i="26"/>
  <c r="P113" i="26"/>
  <c r="O113" i="26"/>
  <c r="N113" i="26"/>
  <c r="B113" i="26"/>
  <c r="U112" i="26"/>
  <c r="T112" i="26"/>
  <c r="S112" i="26"/>
  <c r="R112" i="26"/>
  <c r="S111" i="26"/>
  <c r="R111" i="26"/>
  <c r="E111" i="26"/>
  <c r="U111" i="26" s="1"/>
  <c r="U110" i="26"/>
  <c r="T110" i="26"/>
  <c r="S110" i="26"/>
  <c r="R110" i="26"/>
  <c r="E110" i="26"/>
  <c r="S109" i="26"/>
  <c r="R109" i="26"/>
  <c r="E109" i="26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T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W96" i="26"/>
  <c r="W113" i="26" s="1"/>
  <c r="V96" i="26"/>
  <c r="V113" i="26" s="1"/>
  <c r="M96" i="26"/>
  <c r="S96" i="26" s="1"/>
  <c r="L96" i="26"/>
  <c r="R96" i="26" s="1"/>
  <c r="K96" i="26"/>
  <c r="K113" i="26" s="1"/>
  <c r="J96" i="26"/>
  <c r="J113" i="26" s="1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W114" i="27"/>
  <c r="V114" i="27"/>
  <c r="Q114" i="27"/>
  <c r="P114" i="27"/>
  <c r="O114" i="27"/>
  <c r="N114" i="27"/>
  <c r="M114" i="27"/>
  <c r="S114" i="27" s="1"/>
  <c r="L114" i="27"/>
  <c r="R114" i="27" s="1"/>
  <c r="K114" i="27"/>
  <c r="J114" i="27"/>
  <c r="I114" i="27"/>
  <c r="H114" i="27"/>
  <c r="G114" i="27"/>
  <c r="F114" i="27"/>
  <c r="E114" i="27"/>
  <c r="U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T110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T105" i="27"/>
  <c r="S105" i="27"/>
  <c r="R105" i="27"/>
  <c r="E105" i="27"/>
  <c r="U105" i="27" s="1"/>
  <c r="S104" i="27"/>
  <c r="R104" i="27"/>
  <c r="E104" i="27"/>
  <c r="U104" i="27" s="1"/>
  <c r="T103" i="27"/>
  <c r="S103" i="27"/>
  <c r="R103" i="27"/>
  <c r="E103" i="27"/>
  <c r="U103" i="27" s="1"/>
  <c r="S102" i="27"/>
  <c r="R102" i="27"/>
  <c r="E102" i="27"/>
  <c r="T102" i="27" s="1"/>
  <c r="S101" i="27"/>
  <c r="R101" i="27"/>
  <c r="E101" i="27"/>
  <c r="U101" i="27" s="1"/>
  <c r="S100" i="27"/>
  <c r="R100" i="27"/>
  <c r="E100" i="27"/>
  <c r="T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W96" i="27"/>
  <c r="W113" i="27" s="1"/>
  <c r="V96" i="27"/>
  <c r="V113" i="27" s="1"/>
  <c r="M96" i="27"/>
  <c r="S96" i="27" s="1"/>
  <c r="L96" i="27"/>
  <c r="L113" i="27" s="1"/>
  <c r="R113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U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U111" i="28" s="1"/>
  <c r="S110" i="28"/>
  <c r="R110" i="28"/>
  <c r="E110" i="28"/>
  <c r="U110" i="28" s="1"/>
  <c r="S109" i="28"/>
  <c r="R109" i="28"/>
  <c r="E109" i="28"/>
  <c r="U109" i="28" s="1"/>
  <c r="T108" i="28"/>
  <c r="S108" i="28"/>
  <c r="R108" i="28"/>
  <c r="E108" i="28"/>
  <c r="U108" i="28" s="1"/>
  <c r="S107" i="28"/>
  <c r="R107" i="28"/>
  <c r="E107" i="28"/>
  <c r="U107" i="28" s="1"/>
  <c r="T106" i="28"/>
  <c r="S106" i="28"/>
  <c r="R106" i="28"/>
  <c r="E106" i="28"/>
  <c r="U106" i="28" s="1"/>
  <c r="S105" i="28"/>
  <c r="R105" i="28"/>
  <c r="E105" i="28"/>
  <c r="U105" i="28" s="1"/>
  <c r="T104" i="28"/>
  <c r="S104" i="28"/>
  <c r="R104" i="28"/>
  <c r="E104" i="28"/>
  <c r="U104" i="28" s="1"/>
  <c r="S103" i="28"/>
  <c r="R103" i="28"/>
  <c r="E103" i="28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8" i="28"/>
  <c r="S98" i="28"/>
  <c r="R98" i="28"/>
  <c r="E98" i="28"/>
  <c r="T98" i="28" s="1"/>
  <c r="S97" i="28"/>
  <c r="R97" i="28"/>
  <c r="E97" i="28"/>
  <c r="U97" i="28" s="1"/>
  <c r="W96" i="28"/>
  <c r="W113" i="28" s="1"/>
  <c r="V96" i="28"/>
  <c r="V113" i="28" s="1"/>
  <c r="M96" i="28"/>
  <c r="S96" i="28" s="1"/>
  <c r="L96" i="28"/>
  <c r="L113" i="28" s="1"/>
  <c r="R113" i="28" s="1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29"/>
  <c r="V114" i="29"/>
  <c r="S114" i="29"/>
  <c r="Q114" i="29"/>
  <c r="P114" i="29"/>
  <c r="O114" i="29"/>
  <c r="N114" i="29"/>
  <c r="M114" i="29"/>
  <c r="L114" i="29"/>
  <c r="R114" i="29" s="1"/>
  <c r="K114" i="29"/>
  <c r="J114" i="29"/>
  <c r="I114" i="29"/>
  <c r="H114" i="29"/>
  <c r="G114" i="29"/>
  <c r="F114" i="29"/>
  <c r="E114" i="29"/>
  <c r="U114" i="29" s="1"/>
  <c r="D114" i="29"/>
  <c r="C114" i="29"/>
  <c r="B114" i="29"/>
  <c r="Q113" i="29"/>
  <c r="P113" i="29"/>
  <c r="O113" i="29"/>
  <c r="N113" i="29"/>
  <c r="U112" i="29"/>
  <c r="T112" i="29"/>
  <c r="S112" i="29"/>
  <c r="R112" i="29"/>
  <c r="S111" i="29"/>
  <c r="R111" i="29"/>
  <c r="E111" i="29"/>
  <c r="U111" i="29" s="1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T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T99" i="29" s="1"/>
  <c r="S98" i="29"/>
  <c r="R98" i="29"/>
  <c r="E98" i="29"/>
  <c r="U98" i="29" s="1"/>
  <c r="S97" i="29"/>
  <c r="R97" i="29"/>
  <c r="E97" i="29"/>
  <c r="T97" i="29" s="1"/>
  <c r="W96" i="29"/>
  <c r="W113" i="29" s="1"/>
  <c r="V96" i="29"/>
  <c r="V113" i="29" s="1"/>
  <c r="M96" i="29"/>
  <c r="M113" i="29" s="1"/>
  <c r="S113" i="29" s="1"/>
  <c r="L96" i="29"/>
  <c r="R96" i="29" s="1"/>
  <c r="K96" i="29"/>
  <c r="K113" i="29" s="1"/>
  <c r="J96" i="29"/>
  <c r="J113" i="29" s="1"/>
  <c r="I96" i="29"/>
  <c r="I113" i="29" s="1"/>
  <c r="H96" i="29"/>
  <c r="H113" i="29" s="1"/>
  <c r="G96" i="29"/>
  <c r="G113" i="29" s="1"/>
  <c r="F96" i="29"/>
  <c r="F113" i="29" s="1"/>
  <c r="D96" i="29"/>
  <c r="D113" i="29" s="1"/>
  <c r="C96" i="29"/>
  <c r="C113" i="29" s="1"/>
  <c r="B96" i="29"/>
  <c r="B113" i="29" s="1"/>
  <c r="W114" i="30"/>
  <c r="V114" i="30"/>
  <c r="Q114" i="30"/>
  <c r="P114" i="30"/>
  <c r="O114" i="30"/>
  <c r="N114" i="30"/>
  <c r="M114" i="30"/>
  <c r="S114" i="30" s="1"/>
  <c r="L114" i="30"/>
  <c r="R114" i="30" s="1"/>
  <c r="K114" i="30"/>
  <c r="J114" i="30"/>
  <c r="I114" i="30"/>
  <c r="H114" i="30"/>
  <c r="G114" i="30"/>
  <c r="F114" i="30"/>
  <c r="E114" i="30"/>
  <c r="U114" i="30" s="1"/>
  <c r="D114" i="30"/>
  <c r="C114" i="30"/>
  <c r="B114" i="30"/>
  <c r="Q113" i="30"/>
  <c r="P113" i="30"/>
  <c r="O113" i="30"/>
  <c r="N113" i="30"/>
  <c r="U112" i="30"/>
  <c r="T112" i="30"/>
  <c r="S112" i="30"/>
  <c r="R112" i="30"/>
  <c r="S111" i="30"/>
  <c r="R111" i="30"/>
  <c r="E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T108" i="30" s="1"/>
  <c r="S107" i="30"/>
  <c r="R107" i="30"/>
  <c r="E107" i="30"/>
  <c r="T107" i="30" s="1"/>
  <c r="S106" i="30"/>
  <c r="R106" i="30"/>
  <c r="E106" i="30"/>
  <c r="T106" i="30" s="1"/>
  <c r="T105" i="30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S100" i="30"/>
  <c r="R100" i="30"/>
  <c r="E100" i="30"/>
  <c r="T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W96" i="30"/>
  <c r="W113" i="30" s="1"/>
  <c r="V96" i="30"/>
  <c r="V113" i="30" s="1"/>
  <c r="M96" i="30"/>
  <c r="M113" i="30" s="1"/>
  <c r="S113" i="30" s="1"/>
  <c r="L96" i="30"/>
  <c r="R96" i="30" s="1"/>
  <c r="K96" i="30"/>
  <c r="K113" i="30" s="1"/>
  <c r="J96" i="30"/>
  <c r="J113" i="30" s="1"/>
  <c r="I96" i="30"/>
  <c r="I113" i="30" s="1"/>
  <c r="H96" i="30"/>
  <c r="H113" i="30" s="1"/>
  <c r="G96" i="30"/>
  <c r="G113" i="30" s="1"/>
  <c r="F96" i="30"/>
  <c r="F113" i="30" s="1"/>
  <c r="D96" i="30"/>
  <c r="D113" i="30" s="1"/>
  <c r="C96" i="30"/>
  <c r="C113" i="30" s="1"/>
  <c r="B96" i="30"/>
  <c r="B113" i="30" s="1"/>
  <c r="W114" i="31"/>
  <c r="V114" i="31"/>
  <c r="Q114" i="31"/>
  <c r="P114" i="31"/>
  <c r="O114" i="31"/>
  <c r="N114" i="31"/>
  <c r="M114" i="31"/>
  <c r="S114" i="31" s="1"/>
  <c r="L114" i="31"/>
  <c r="R114" i="31" s="1"/>
  <c r="K114" i="31"/>
  <c r="J114" i="31"/>
  <c r="I114" i="31"/>
  <c r="H114" i="31"/>
  <c r="G114" i="31"/>
  <c r="F114" i="31"/>
  <c r="E114" i="31"/>
  <c r="U114" i="31" s="1"/>
  <c r="D114" i="31"/>
  <c r="C114" i="31"/>
  <c r="B114" i="31"/>
  <c r="Q113" i="31"/>
  <c r="P113" i="31"/>
  <c r="O113" i="31"/>
  <c r="N113" i="31"/>
  <c r="U112" i="31"/>
  <c r="T112" i="31"/>
  <c r="S112" i="31"/>
  <c r="R112" i="31"/>
  <c r="S111" i="31"/>
  <c r="R111" i="31"/>
  <c r="E111" i="31"/>
  <c r="U111" i="31" s="1"/>
  <c r="S110" i="31"/>
  <c r="R110" i="31"/>
  <c r="E110" i="31"/>
  <c r="U110" i="31" s="1"/>
  <c r="S109" i="31"/>
  <c r="R109" i="31"/>
  <c r="E109" i="31"/>
  <c r="T109" i="31" s="1"/>
  <c r="S108" i="31"/>
  <c r="R108" i="31"/>
  <c r="E108" i="31"/>
  <c r="U108" i="31" s="1"/>
  <c r="S107" i="31"/>
  <c r="R107" i="31"/>
  <c r="E107" i="31"/>
  <c r="T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S103" i="31"/>
  <c r="R103" i="31"/>
  <c r="E103" i="31"/>
  <c r="U103" i="31" s="1"/>
  <c r="S102" i="31"/>
  <c r="R102" i="31"/>
  <c r="E102" i="31"/>
  <c r="U102" i="31" s="1"/>
  <c r="S101" i="31"/>
  <c r="R101" i="31"/>
  <c r="E101" i="31"/>
  <c r="S100" i="31"/>
  <c r="R100" i="31"/>
  <c r="E100" i="31"/>
  <c r="U100" i="31" s="1"/>
  <c r="S99" i="31"/>
  <c r="R99" i="31"/>
  <c r="E99" i="31"/>
  <c r="U99" i="31" s="1"/>
  <c r="S98" i="31"/>
  <c r="R98" i="31"/>
  <c r="E98" i="31"/>
  <c r="S97" i="31"/>
  <c r="R97" i="31"/>
  <c r="E97" i="31"/>
  <c r="U97" i="31" s="1"/>
  <c r="W96" i="31"/>
  <c r="W113" i="31" s="1"/>
  <c r="V96" i="31"/>
  <c r="V113" i="31" s="1"/>
  <c r="M96" i="31"/>
  <c r="S96" i="31" s="1"/>
  <c r="L96" i="31"/>
  <c r="R96" i="31" s="1"/>
  <c r="K96" i="31"/>
  <c r="K113" i="31" s="1"/>
  <c r="J96" i="31"/>
  <c r="J113" i="31" s="1"/>
  <c r="I96" i="31"/>
  <c r="I113" i="31" s="1"/>
  <c r="H96" i="31"/>
  <c r="H113" i="31" s="1"/>
  <c r="G96" i="31"/>
  <c r="G113" i="31" s="1"/>
  <c r="F96" i="31"/>
  <c r="F113" i="31" s="1"/>
  <c r="D96" i="31"/>
  <c r="D113" i="31" s="1"/>
  <c r="C96" i="31"/>
  <c r="C113" i="31" s="1"/>
  <c r="B96" i="31"/>
  <c r="B113" i="31" s="1"/>
  <c r="W114" i="32"/>
  <c r="V114" i="32"/>
  <c r="Q114" i="32"/>
  <c r="P114" i="32"/>
  <c r="O114" i="32"/>
  <c r="N114" i="32"/>
  <c r="M114" i="32"/>
  <c r="S114" i="32" s="1"/>
  <c r="L114" i="32"/>
  <c r="R114" i="32" s="1"/>
  <c r="K114" i="32"/>
  <c r="J114" i="32"/>
  <c r="I114" i="32"/>
  <c r="H114" i="32"/>
  <c r="G114" i="32"/>
  <c r="F114" i="32"/>
  <c r="E114" i="32"/>
  <c r="U114" i="32" s="1"/>
  <c r="D114" i="32"/>
  <c r="C114" i="32"/>
  <c r="B114" i="32"/>
  <c r="Q113" i="32"/>
  <c r="P113" i="32"/>
  <c r="O113" i="32"/>
  <c r="N113" i="32"/>
  <c r="U112" i="32"/>
  <c r="T112" i="32"/>
  <c r="S112" i="32"/>
  <c r="R112" i="32"/>
  <c r="S111" i="32"/>
  <c r="R111" i="32"/>
  <c r="E111" i="32"/>
  <c r="U111" i="32" s="1"/>
  <c r="S110" i="32"/>
  <c r="R110" i="32"/>
  <c r="E110" i="32"/>
  <c r="T110" i="32" s="1"/>
  <c r="S109" i="32"/>
  <c r="R109" i="32"/>
  <c r="E109" i="32"/>
  <c r="U109" i="32" s="1"/>
  <c r="U108" i="32"/>
  <c r="S108" i="32"/>
  <c r="R108" i="32"/>
  <c r="E108" i="32"/>
  <c r="T108" i="32" s="1"/>
  <c r="S107" i="32"/>
  <c r="R107" i="32"/>
  <c r="E107" i="32"/>
  <c r="T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S101" i="32"/>
  <c r="R101" i="32"/>
  <c r="E101" i="32"/>
  <c r="U101" i="32" s="1"/>
  <c r="S100" i="32"/>
  <c r="R100" i="32"/>
  <c r="E100" i="32"/>
  <c r="S99" i="32"/>
  <c r="R99" i="32"/>
  <c r="E99" i="32"/>
  <c r="U99" i="32" s="1"/>
  <c r="S98" i="32"/>
  <c r="R98" i="32"/>
  <c r="E98" i="32"/>
  <c r="U98" i="32" s="1"/>
  <c r="S97" i="32"/>
  <c r="R97" i="32"/>
  <c r="E97" i="32"/>
  <c r="U97" i="32" s="1"/>
  <c r="W96" i="32"/>
  <c r="W113" i="32" s="1"/>
  <c r="V96" i="32"/>
  <c r="V113" i="32" s="1"/>
  <c r="S96" i="32"/>
  <c r="R96" i="32"/>
  <c r="M96" i="32"/>
  <c r="M113" i="32" s="1"/>
  <c r="S113" i="32" s="1"/>
  <c r="L96" i="32"/>
  <c r="L113" i="32" s="1"/>
  <c r="R113" i="32" s="1"/>
  <c r="K96" i="32"/>
  <c r="K113" i="32" s="1"/>
  <c r="J96" i="32"/>
  <c r="J113" i="32" s="1"/>
  <c r="I96" i="32"/>
  <c r="I113" i="32" s="1"/>
  <c r="H96" i="32"/>
  <c r="H113" i="32" s="1"/>
  <c r="G96" i="32"/>
  <c r="G113" i="32" s="1"/>
  <c r="F96" i="32"/>
  <c r="F113" i="32" s="1"/>
  <c r="D96" i="32"/>
  <c r="D113" i="32" s="1"/>
  <c r="C96" i="32"/>
  <c r="C113" i="32" s="1"/>
  <c r="B96" i="32"/>
  <c r="B113" i="32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T102" i="1" s="1"/>
  <c r="S101" i="1"/>
  <c r="R101" i="1"/>
  <c r="E101" i="1"/>
  <c r="S100" i="1"/>
  <c r="R100" i="1"/>
  <c r="E100" i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W96" i="1"/>
  <c r="W113" i="1" s="1"/>
  <c r="V96" i="1"/>
  <c r="V113" i="1" s="1"/>
  <c r="M96" i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0" i="5" s="1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E80" i="22" s="1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E80" i="24" s="1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E80" i="26" s="1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29"/>
  <c r="E83" i="29"/>
  <c r="E82" i="29"/>
  <c r="E81" i="29"/>
  <c r="W80" i="29"/>
  <c r="V80" i="29"/>
  <c r="M80" i="29"/>
  <c r="L80" i="29"/>
  <c r="K80" i="29"/>
  <c r="J80" i="29"/>
  <c r="I80" i="29"/>
  <c r="H80" i="29"/>
  <c r="G80" i="29"/>
  <c r="F80" i="29"/>
  <c r="D80" i="29"/>
  <c r="C80" i="29"/>
  <c r="B80" i="29"/>
  <c r="A77" i="29"/>
  <c r="E84" i="30"/>
  <c r="E83" i="30"/>
  <c r="E82" i="30"/>
  <c r="E81" i="30"/>
  <c r="W80" i="30"/>
  <c r="V80" i="30"/>
  <c r="M80" i="30"/>
  <c r="L80" i="30"/>
  <c r="K80" i="30"/>
  <c r="J80" i="30"/>
  <c r="I80" i="30"/>
  <c r="H80" i="30"/>
  <c r="G80" i="30"/>
  <c r="F80" i="30"/>
  <c r="D80" i="30"/>
  <c r="C80" i="30"/>
  <c r="B80" i="30"/>
  <c r="A77" i="30"/>
  <c r="E84" i="31"/>
  <c r="E83" i="31"/>
  <c r="E82" i="31"/>
  <c r="E81" i="31"/>
  <c r="W80" i="31"/>
  <c r="V80" i="31"/>
  <c r="M80" i="31"/>
  <c r="L80" i="31"/>
  <c r="K80" i="31"/>
  <c r="J80" i="31"/>
  <c r="I80" i="31"/>
  <c r="H80" i="31"/>
  <c r="G80" i="31"/>
  <c r="F80" i="31"/>
  <c r="D80" i="31"/>
  <c r="C80" i="31"/>
  <c r="B80" i="31"/>
  <c r="A77" i="31"/>
  <c r="E84" i="32"/>
  <c r="E83" i="32"/>
  <c r="E82" i="32"/>
  <c r="E81" i="32"/>
  <c r="W80" i="32"/>
  <c r="V80" i="32"/>
  <c r="M80" i="32"/>
  <c r="L80" i="32"/>
  <c r="K80" i="32"/>
  <c r="J80" i="32"/>
  <c r="I80" i="32"/>
  <c r="H80" i="32"/>
  <c r="G80" i="32"/>
  <c r="F80" i="32"/>
  <c r="D80" i="32"/>
  <c r="C80" i="32"/>
  <c r="B80" i="32"/>
  <c r="A77" i="32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32"/>
  <c r="R94" i="32"/>
  <c r="Q94" i="32"/>
  <c r="P94" i="32"/>
  <c r="E94" i="32"/>
  <c r="U94" i="32" s="1"/>
  <c r="S93" i="32"/>
  <c r="R93" i="32"/>
  <c r="Q93" i="32"/>
  <c r="P93" i="32"/>
  <c r="E93" i="32"/>
  <c r="S92" i="32"/>
  <c r="R92" i="32"/>
  <c r="Q92" i="32"/>
  <c r="P92" i="32"/>
  <c r="E92" i="32"/>
  <c r="U92" i="32" s="1"/>
  <c r="S91" i="32"/>
  <c r="R91" i="32"/>
  <c r="Q91" i="32"/>
  <c r="P91" i="32"/>
  <c r="E91" i="32"/>
  <c r="T91" i="32" s="1"/>
  <c r="S90" i="32"/>
  <c r="R90" i="32"/>
  <c r="Q90" i="32"/>
  <c r="P90" i="32"/>
  <c r="E90" i="32"/>
  <c r="T89" i="32"/>
  <c r="S89" i="32"/>
  <c r="R89" i="32"/>
  <c r="Q89" i="32"/>
  <c r="P89" i="32"/>
  <c r="E89" i="32"/>
  <c r="U89" i="32" s="1"/>
  <c r="T88" i="32"/>
  <c r="S88" i="32"/>
  <c r="R88" i="32"/>
  <c r="Q88" i="32"/>
  <c r="P88" i="32"/>
  <c r="E88" i="32"/>
  <c r="U88" i="32" s="1"/>
  <c r="U87" i="32"/>
  <c r="S87" i="32"/>
  <c r="R87" i="32"/>
  <c r="Q87" i="32"/>
  <c r="P87" i="32"/>
  <c r="E87" i="32"/>
  <c r="T87" i="32" s="1"/>
  <c r="V73" i="32"/>
  <c r="O73" i="32"/>
  <c r="N73" i="32"/>
  <c r="M73" i="32"/>
  <c r="L73" i="32"/>
  <c r="K73" i="32"/>
  <c r="S73" i="32" s="1"/>
  <c r="J73" i="32"/>
  <c r="I73" i="32"/>
  <c r="H73" i="32"/>
  <c r="G73" i="32"/>
  <c r="F73" i="32"/>
  <c r="C73" i="32"/>
  <c r="B73" i="32"/>
  <c r="V72" i="32"/>
  <c r="O72" i="32"/>
  <c r="N72" i="32"/>
  <c r="M72" i="32"/>
  <c r="L72" i="32"/>
  <c r="K72" i="32"/>
  <c r="S72" i="32" s="1"/>
  <c r="J72" i="32"/>
  <c r="R72" i="32" s="1"/>
  <c r="I72" i="32"/>
  <c r="Q72" i="32" s="1"/>
  <c r="H72" i="32"/>
  <c r="G72" i="32"/>
  <c r="F72" i="32"/>
  <c r="E72" i="32"/>
  <c r="C72" i="32"/>
  <c r="B72" i="32"/>
  <c r="V71" i="32"/>
  <c r="S71" i="32"/>
  <c r="O71" i="32"/>
  <c r="N71" i="32"/>
  <c r="M71" i="32"/>
  <c r="L71" i="32"/>
  <c r="K71" i="32"/>
  <c r="J71" i="32"/>
  <c r="R71" i="32" s="1"/>
  <c r="I71" i="32"/>
  <c r="H71" i="32"/>
  <c r="P71" i="32" s="1"/>
  <c r="G71" i="32"/>
  <c r="F71" i="32"/>
  <c r="C71" i="32"/>
  <c r="B71" i="32"/>
  <c r="S70" i="32"/>
  <c r="R70" i="32"/>
  <c r="Q70" i="32"/>
  <c r="P70" i="32"/>
  <c r="E70" i="32"/>
  <c r="U70" i="32" s="1"/>
  <c r="S69" i="32"/>
  <c r="R69" i="32"/>
  <c r="Q69" i="32"/>
  <c r="P69" i="32"/>
  <c r="E69" i="32"/>
  <c r="T69" i="32" s="1"/>
  <c r="V67" i="32"/>
  <c r="O67" i="32"/>
  <c r="N67" i="32"/>
  <c r="M67" i="32"/>
  <c r="L67" i="32"/>
  <c r="K67" i="32"/>
  <c r="J67" i="32"/>
  <c r="I67" i="32"/>
  <c r="H67" i="32"/>
  <c r="G67" i="32"/>
  <c r="F67" i="32"/>
  <c r="C67" i="32"/>
  <c r="B67" i="32"/>
  <c r="V66" i="32"/>
  <c r="O66" i="32"/>
  <c r="N66" i="32"/>
  <c r="M66" i="32"/>
  <c r="L66" i="32"/>
  <c r="K66" i="32"/>
  <c r="S66" i="32" s="1"/>
  <c r="J66" i="32"/>
  <c r="R66" i="32" s="1"/>
  <c r="I66" i="32"/>
  <c r="H66" i="32"/>
  <c r="G66" i="32"/>
  <c r="F66" i="32"/>
  <c r="E66" i="32"/>
  <c r="C66" i="32"/>
  <c r="B66" i="32"/>
  <c r="U65" i="32"/>
  <c r="S65" i="32"/>
  <c r="R65" i="32"/>
  <c r="Q65" i="32"/>
  <c r="P65" i="32"/>
  <c r="E65" i="32"/>
  <c r="T65" i="32" s="1"/>
  <c r="S64" i="32"/>
  <c r="R64" i="32"/>
  <c r="Q64" i="32"/>
  <c r="P64" i="32"/>
  <c r="E64" i="32"/>
  <c r="S63" i="32"/>
  <c r="R63" i="32"/>
  <c r="Q63" i="32"/>
  <c r="P63" i="32"/>
  <c r="E63" i="32"/>
  <c r="U63" i="32" s="1"/>
  <c r="S62" i="32"/>
  <c r="R62" i="32"/>
  <c r="Q62" i="32"/>
  <c r="P62" i="32"/>
  <c r="E62" i="32"/>
  <c r="T62" i="32" s="1"/>
  <c r="T61" i="32"/>
  <c r="S61" i="32"/>
  <c r="R61" i="32"/>
  <c r="Q61" i="32"/>
  <c r="P61" i="32"/>
  <c r="E61" i="32"/>
  <c r="U61" i="32" s="1"/>
  <c r="V59" i="32"/>
  <c r="O59" i="32"/>
  <c r="N59" i="32"/>
  <c r="M59" i="32"/>
  <c r="L59" i="32"/>
  <c r="K59" i="32"/>
  <c r="S59" i="32" s="1"/>
  <c r="J59" i="32"/>
  <c r="R59" i="32" s="1"/>
  <c r="I59" i="32"/>
  <c r="H59" i="32"/>
  <c r="G59" i="32"/>
  <c r="F59" i="32"/>
  <c r="C59" i="32"/>
  <c r="B59" i="32"/>
  <c r="S58" i="32"/>
  <c r="R58" i="32"/>
  <c r="Q58" i="32"/>
  <c r="P58" i="32"/>
  <c r="E58" i="32"/>
  <c r="S57" i="32"/>
  <c r="R57" i="32"/>
  <c r="Q57" i="32"/>
  <c r="P57" i="32"/>
  <c r="E57" i="32"/>
  <c r="T57" i="32" s="1"/>
  <c r="S56" i="32"/>
  <c r="R56" i="32"/>
  <c r="Q56" i="32"/>
  <c r="P56" i="32"/>
  <c r="E56" i="32"/>
  <c r="U56" i="32" s="1"/>
  <c r="S55" i="32"/>
  <c r="R55" i="32"/>
  <c r="Q55" i="32"/>
  <c r="P55" i="32"/>
  <c r="E55" i="32"/>
  <c r="U55" i="32" s="1"/>
  <c r="V53" i="32"/>
  <c r="O53" i="32"/>
  <c r="N53" i="32"/>
  <c r="M53" i="32"/>
  <c r="L53" i="32"/>
  <c r="K53" i="32"/>
  <c r="S53" i="32" s="1"/>
  <c r="J53" i="32"/>
  <c r="R53" i="32" s="1"/>
  <c r="I53" i="32"/>
  <c r="H53" i="32"/>
  <c r="G53" i="32"/>
  <c r="F53" i="32"/>
  <c r="C53" i="32"/>
  <c r="E53" i="32" s="1"/>
  <c r="B53" i="32"/>
  <c r="S52" i="32"/>
  <c r="R52" i="32"/>
  <c r="Q52" i="32"/>
  <c r="P52" i="32"/>
  <c r="E52" i="32"/>
  <c r="U52" i="32" s="1"/>
  <c r="S51" i="32"/>
  <c r="R51" i="32"/>
  <c r="Q51" i="32"/>
  <c r="P51" i="32"/>
  <c r="E51" i="32"/>
  <c r="U51" i="32" s="1"/>
  <c r="S50" i="32"/>
  <c r="R50" i="32"/>
  <c r="Q50" i="32"/>
  <c r="P50" i="32"/>
  <c r="E50" i="32"/>
  <c r="T50" i="32" s="1"/>
  <c r="U49" i="32"/>
  <c r="S49" i="32"/>
  <c r="R49" i="32"/>
  <c r="Q49" i="32"/>
  <c r="P49" i="32"/>
  <c r="E49" i="32"/>
  <c r="T49" i="32" s="1"/>
  <c r="S48" i="32"/>
  <c r="R48" i="32"/>
  <c r="Q48" i="32"/>
  <c r="P48" i="32"/>
  <c r="E48" i="32"/>
  <c r="S47" i="32"/>
  <c r="R47" i="32"/>
  <c r="Q47" i="32"/>
  <c r="P47" i="32"/>
  <c r="E47" i="32"/>
  <c r="S46" i="32"/>
  <c r="R46" i="32"/>
  <c r="Q46" i="32"/>
  <c r="P46" i="32"/>
  <c r="E46" i="32"/>
  <c r="T46" i="32" s="1"/>
  <c r="T45" i="32"/>
  <c r="S45" i="32"/>
  <c r="R45" i="32"/>
  <c r="Q45" i="32"/>
  <c r="P45" i="32"/>
  <c r="E45" i="32"/>
  <c r="U45" i="32" s="1"/>
  <c r="T44" i="32"/>
  <c r="S44" i="32"/>
  <c r="R44" i="32"/>
  <c r="Q44" i="32"/>
  <c r="P44" i="32"/>
  <c r="E44" i="32"/>
  <c r="U44" i="32" s="1"/>
  <c r="S43" i="32"/>
  <c r="R43" i="32"/>
  <c r="Q43" i="32"/>
  <c r="P43" i="32"/>
  <c r="E43" i="32"/>
  <c r="U43" i="32" s="1"/>
  <c r="S42" i="32"/>
  <c r="R42" i="32"/>
  <c r="Q42" i="32"/>
  <c r="P42" i="32"/>
  <c r="E42" i="32"/>
  <c r="T42" i="32" s="1"/>
  <c r="V40" i="32"/>
  <c r="O40" i="32"/>
  <c r="N40" i="32"/>
  <c r="M40" i="32"/>
  <c r="L40" i="32"/>
  <c r="K40" i="32"/>
  <c r="S40" i="32" s="1"/>
  <c r="J40" i="32"/>
  <c r="R40" i="32" s="1"/>
  <c r="I40" i="32"/>
  <c r="H40" i="32"/>
  <c r="G40" i="32"/>
  <c r="F40" i="32"/>
  <c r="C40" i="32"/>
  <c r="B40" i="32"/>
  <c r="E40" i="32" s="1"/>
  <c r="S39" i="32"/>
  <c r="R39" i="32"/>
  <c r="Q39" i="32"/>
  <c r="P39" i="32"/>
  <c r="E39" i="32"/>
  <c r="U39" i="32" s="1"/>
  <c r="S38" i="32"/>
  <c r="R38" i="32"/>
  <c r="Q38" i="32"/>
  <c r="P38" i="32"/>
  <c r="E38" i="32"/>
  <c r="T38" i="32" s="1"/>
  <c r="S37" i="32"/>
  <c r="R37" i="32"/>
  <c r="Q37" i="32"/>
  <c r="P37" i="32"/>
  <c r="E37" i="32"/>
  <c r="S36" i="32"/>
  <c r="R36" i="32"/>
  <c r="Q36" i="32"/>
  <c r="P36" i="32"/>
  <c r="E36" i="32"/>
  <c r="S35" i="32"/>
  <c r="R35" i="32"/>
  <c r="Q35" i="32"/>
  <c r="P35" i="32"/>
  <c r="E35" i="32"/>
  <c r="V33" i="32"/>
  <c r="O33" i="32"/>
  <c r="N33" i="32"/>
  <c r="M33" i="32"/>
  <c r="L33" i="32"/>
  <c r="K33" i="32"/>
  <c r="J33" i="32"/>
  <c r="I33" i="32"/>
  <c r="H33" i="32"/>
  <c r="P33" i="32" s="1"/>
  <c r="G33" i="32"/>
  <c r="F33" i="32"/>
  <c r="C33" i="32"/>
  <c r="B33" i="32"/>
  <c r="E33" i="32" s="1"/>
  <c r="S32" i="32"/>
  <c r="R32" i="32"/>
  <c r="Q32" i="32"/>
  <c r="P32" i="32"/>
  <c r="E32" i="32"/>
  <c r="V30" i="32"/>
  <c r="O30" i="32"/>
  <c r="N30" i="32"/>
  <c r="M30" i="32"/>
  <c r="L30" i="32"/>
  <c r="K30" i="32"/>
  <c r="J30" i="32"/>
  <c r="R30" i="32" s="1"/>
  <c r="I30" i="32"/>
  <c r="H30" i="32"/>
  <c r="G30" i="32"/>
  <c r="F30" i="32"/>
  <c r="C30" i="32"/>
  <c r="B30" i="32"/>
  <c r="E30" i="32" s="1"/>
  <c r="S29" i="32"/>
  <c r="R29" i="32"/>
  <c r="Q29" i="32"/>
  <c r="P29" i="32"/>
  <c r="E29" i="32"/>
  <c r="S28" i="32"/>
  <c r="R28" i="32"/>
  <c r="Q28" i="32"/>
  <c r="P28" i="32"/>
  <c r="E28" i="32"/>
  <c r="S27" i="32"/>
  <c r="R27" i="32"/>
  <c r="Q27" i="32"/>
  <c r="P27" i="32"/>
  <c r="E27" i="32"/>
  <c r="S26" i="32"/>
  <c r="R26" i="32"/>
  <c r="Q26" i="32"/>
  <c r="P26" i="32"/>
  <c r="E26" i="32"/>
  <c r="T26" i="32" s="1"/>
  <c r="V24" i="32"/>
  <c r="O24" i="32"/>
  <c r="N24" i="32"/>
  <c r="M24" i="32"/>
  <c r="L24" i="32"/>
  <c r="K24" i="32"/>
  <c r="S24" i="32" s="1"/>
  <c r="J24" i="32"/>
  <c r="R24" i="32" s="1"/>
  <c r="I24" i="32"/>
  <c r="H24" i="32"/>
  <c r="G24" i="32"/>
  <c r="F24" i="32"/>
  <c r="C24" i="32"/>
  <c r="B24" i="32"/>
  <c r="S23" i="32"/>
  <c r="R23" i="32"/>
  <c r="Q23" i="32"/>
  <c r="P23" i="32"/>
  <c r="E23" i="32"/>
  <c r="S22" i="32"/>
  <c r="R22" i="32"/>
  <c r="Q22" i="32"/>
  <c r="P22" i="32"/>
  <c r="E22" i="32"/>
  <c r="T22" i="32" s="1"/>
  <c r="S21" i="32"/>
  <c r="R21" i="32"/>
  <c r="Q21" i="32"/>
  <c r="P21" i="32"/>
  <c r="E21" i="32"/>
  <c r="U21" i="32" s="1"/>
  <c r="S20" i="32"/>
  <c r="R20" i="32"/>
  <c r="Q20" i="32"/>
  <c r="P20" i="32"/>
  <c r="E20" i="32"/>
  <c r="U20" i="32" s="1"/>
  <c r="S19" i="32"/>
  <c r="R19" i="32"/>
  <c r="Q19" i="32"/>
  <c r="P19" i="32"/>
  <c r="E19" i="32"/>
  <c r="S18" i="32"/>
  <c r="R18" i="32"/>
  <c r="Q18" i="32"/>
  <c r="P18" i="32"/>
  <c r="E18" i="32"/>
  <c r="T18" i="32" s="1"/>
  <c r="U17" i="32"/>
  <c r="T17" i="32"/>
  <c r="S17" i="32"/>
  <c r="R17" i="32"/>
  <c r="Q17" i="32"/>
  <c r="P17" i="32"/>
  <c r="E17" i="32"/>
  <c r="V15" i="32"/>
  <c r="O15" i="32"/>
  <c r="N15" i="32"/>
  <c r="M15" i="32"/>
  <c r="L15" i="32"/>
  <c r="K15" i="32"/>
  <c r="S15" i="32" s="1"/>
  <c r="J15" i="32"/>
  <c r="I15" i="32"/>
  <c r="H15" i="32"/>
  <c r="G15" i="32"/>
  <c r="F15" i="32"/>
  <c r="C15" i="32"/>
  <c r="B15" i="32"/>
  <c r="E15" i="32" s="1"/>
  <c r="S14" i="32"/>
  <c r="R14" i="32"/>
  <c r="Q14" i="32"/>
  <c r="P14" i="32"/>
  <c r="E14" i="32"/>
  <c r="T14" i="32" s="1"/>
  <c r="T13" i="32"/>
  <c r="S13" i="32"/>
  <c r="R13" i="32"/>
  <c r="Q13" i="32"/>
  <c r="P13" i="32"/>
  <c r="E13" i="32"/>
  <c r="U13" i="32" s="1"/>
  <c r="S12" i="32"/>
  <c r="R12" i="32"/>
  <c r="Q12" i="32"/>
  <c r="P12" i="32"/>
  <c r="E12" i="32"/>
  <c r="U12" i="32" s="1"/>
  <c r="S11" i="32"/>
  <c r="R11" i="32"/>
  <c r="Q11" i="32"/>
  <c r="P11" i="32"/>
  <c r="E11" i="32"/>
  <c r="U10" i="32"/>
  <c r="S10" i="32"/>
  <c r="R10" i="32"/>
  <c r="Q10" i="32"/>
  <c r="P10" i="32"/>
  <c r="E10" i="32"/>
  <c r="T10" i="32" s="1"/>
  <c r="S9" i="32"/>
  <c r="R9" i="32"/>
  <c r="Q9" i="32"/>
  <c r="P9" i="32"/>
  <c r="E9" i="32"/>
  <c r="U9" i="32" s="1"/>
  <c r="S94" i="31"/>
  <c r="R94" i="31"/>
  <c r="Q94" i="31"/>
  <c r="P94" i="31"/>
  <c r="E94" i="31"/>
  <c r="U94" i="31" s="1"/>
  <c r="S93" i="31"/>
  <c r="R93" i="31"/>
  <c r="Q93" i="31"/>
  <c r="P93" i="31"/>
  <c r="E93" i="31"/>
  <c r="S92" i="31"/>
  <c r="R92" i="31"/>
  <c r="Q92" i="31"/>
  <c r="P92" i="31"/>
  <c r="E92" i="31"/>
  <c r="T92" i="31" s="1"/>
  <c r="U91" i="31"/>
  <c r="T91" i="31"/>
  <c r="S91" i="31"/>
  <c r="R91" i="31"/>
  <c r="Q91" i="31"/>
  <c r="P91" i="31"/>
  <c r="E91" i="31"/>
  <c r="S90" i="31"/>
  <c r="R90" i="31"/>
  <c r="Q90" i="31"/>
  <c r="P90" i="31"/>
  <c r="E90" i="31"/>
  <c r="U90" i="31" s="1"/>
  <c r="S89" i="31"/>
  <c r="R89" i="31"/>
  <c r="Q89" i="31"/>
  <c r="P89" i="31"/>
  <c r="E89" i="31"/>
  <c r="U88" i="31"/>
  <c r="S88" i="31"/>
  <c r="R88" i="31"/>
  <c r="Q88" i="31"/>
  <c r="P88" i="31"/>
  <c r="E88" i="31"/>
  <c r="T88" i="31" s="1"/>
  <c r="U87" i="31"/>
  <c r="T87" i="31"/>
  <c r="S87" i="31"/>
  <c r="R87" i="31"/>
  <c r="Q87" i="31"/>
  <c r="P87" i="31"/>
  <c r="E87" i="31"/>
  <c r="V73" i="31"/>
  <c r="O73" i="31"/>
  <c r="N73" i="31"/>
  <c r="M73" i="31"/>
  <c r="L73" i="31"/>
  <c r="K73" i="31"/>
  <c r="S73" i="31" s="1"/>
  <c r="J73" i="31"/>
  <c r="R73" i="31" s="1"/>
  <c r="I73" i="31"/>
  <c r="H73" i="31"/>
  <c r="G73" i="31"/>
  <c r="F73" i="31"/>
  <c r="C73" i="31"/>
  <c r="B73" i="31"/>
  <c r="V72" i="31"/>
  <c r="O72" i="31"/>
  <c r="N72" i="31"/>
  <c r="M72" i="31"/>
  <c r="L72" i="31"/>
  <c r="K72" i="31"/>
  <c r="S72" i="31" s="1"/>
  <c r="J72" i="31"/>
  <c r="I72" i="31"/>
  <c r="H72" i="31"/>
  <c r="P72" i="31" s="1"/>
  <c r="G72" i="31"/>
  <c r="F72" i="31"/>
  <c r="C72" i="31"/>
  <c r="B72" i="31"/>
  <c r="V71" i="31"/>
  <c r="S71" i="31"/>
  <c r="O71" i="31"/>
  <c r="N71" i="31"/>
  <c r="M71" i="31"/>
  <c r="L71" i="31"/>
  <c r="K71" i="31"/>
  <c r="J71" i="31"/>
  <c r="R71" i="31" s="1"/>
  <c r="I71" i="31"/>
  <c r="H71" i="31"/>
  <c r="G71" i="31"/>
  <c r="F71" i="31"/>
  <c r="C71" i="31"/>
  <c r="B71" i="31"/>
  <c r="S70" i="31"/>
  <c r="R70" i="31"/>
  <c r="Q70" i="31"/>
  <c r="P70" i="31"/>
  <c r="E70" i="31"/>
  <c r="S69" i="31"/>
  <c r="R69" i="31"/>
  <c r="Q69" i="31"/>
  <c r="U69" i="31" s="1"/>
  <c r="P69" i="31"/>
  <c r="E69" i="31"/>
  <c r="V67" i="31"/>
  <c r="O67" i="31"/>
  <c r="N67" i="31"/>
  <c r="M67" i="31"/>
  <c r="L67" i="31"/>
  <c r="K67" i="31"/>
  <c r="S67" i="31" s="1"/>
  <c r="J67" i="31"/>
  <c r="I67" i="31"/>
  <c r="H67" i="31"/>
  <c r="G67" i="31"/>
  <c r="F67" i="31"/>
  <c r="C67" i="31"/>
  <c r="B67" i="31"/>
  <c r="V66" i="31"/>
  <c r="O66" i="31"/>
  <c r="N66" i="31"/>
  <c r="M66" i="31"/>
  <c r="L66" i="31"/>
  <c r="K66" i="31"/>
  <c r="S66" i="31" s="1"/>
  <c r="J66" i="31"/>
  <c r="R66" i="31" s="1"/>
  <c r="I66" i="31"/>
  <c r="H66" i="31"/>
  <c r="G66" i="31"/>
  <c r="F66" i="31"/>
  <c r="C66" i="31"/>
  <c r="B66" i="31"/>
  <c r="E66" i="31" s="1"/>
  <c r="S65" i="31"/>
  <c r="R65" i="31"/>
  <c r="Q65" i="31"/>
  <c r="P65" i="31"/>
  <c r="E65" i="31"/>
  <c r="U65" i="31" s="1"/>
  <c r="S64" i="31"/>
  <c r="R64" i="31"/>
  <c r="Q64" i="31"/>
  <c r="P64" i="31"/>
  <c r="E64" i="31"/>
  <c r="U63" i="31"/>
  <c r="S63" i="31"/>
  <c r="R63" i="31"/>
  <c r="Q63" i="31"/>
  <c r="P63" i="31"/>
  <c r="E63" i="31"/>
  <c r="T63" i="31" s="1"/>
  <c r="T62" i="31"/>
  <c r="S62" i="31"/>
  <c r="R62" i="31"/>
  <c r="Q62" i="31"/>
  <c r="P62" i="31"/>
  <c r="E62" i="31"/>
  <c r="U62" i="31" s="1"/>
  <c r="S61" i="31"/>
  <c r="R61" i="31"/>
  <c r="Q61" i="31"/>
  <c r="P61" i="31"/>
  <c r="E61" i="31"/>
  <c r="T61" i="31" s="1"/>
  <c r="V59" i="31"/>
  <c r="O59" i="31"/>
  <c r="N59" i="31"/>
  <c r="M59" i="31"/>
  <c r="L59" i="31"/>
  <c r="K59" i="31"/>
  <c r="S59" i="31" s="1"/>
  <c r="J59" i="31"/>
  <c r="R59" i="31" s="1"/>
  <c r="I59" i="31"/>
  <c r="Q59" i="31" s="1"/>
  <c r="H59" i="31"/>
  <c r="G59" i="31"/>
  <c r="F59" i="31"/>
  <c r="C59" i="31"/>
  <c r="B59" i="31"/>
  <c r="E59" i="31" s="1"/>
  <c r="U58" i="31"/>
  <c r="S58" i="31"/>
  <c r="R58" i="31"/>
  <c r="Q58" i="31"/>
  <c r="P58" i="31"/>
  <c r="E58" i="31"/>
  <c r="T58" i="31" s="1"/>
  <c r="T57" i="31"/>
  <c r="S57" i="31"/>
  <c r="R57" i="31"/>
  <c r="Q57" i="31"/>
  <c r="P57" i="31"/>
  <c r="E57" i="31"/>
  <c r="U57" i="31" s="1"/>
  <c r="S56" i="31"/>
  <c r="R56" i="31"/>
  <c r="Q56" i="31"/>
  <c r="P56" i="31"/>
  <c r="E56" i="31"/>
  <c r="S55" i="31"/>
  <c r="R55" i="31"/>
  <c r="Q55" i="31"/>
  <c r="P55" i="31"/>
  <c r="E55" i="31"/>
  <c r="T55" i="31" s="1"/>
  <c r="V53" i="31"/>
  <c r="O53" i="31"/>
  <c r="N53" i="31"/>
  <c r="M53" i="31"/>
  <c r="L53" i="31"/>
  <c r="K53" i="31"/>
  <c r="S53" i="31" s="1"/>
  <c r="J53" i="31"/>
  <c r="I53" i="31"/>
  <c r="H53" i="31"/>
  <c r="G53" i="31"/>
  <c r="F53" i="31"/>
  <c r="C53" i="31"/>
  <c r="B53" i="31"/>
  <c r="S52" i="31"/>
  <c r="R52" i="31"/>
  <c r="Q52" i="31"/>
  <c r="P52" i="31"/>
  <c r="E52" i="31"/>
  <c r="S51" i="31"/>
  <c r="R51" i="31"/>
  <c r="Q51" i="31"/>
  <c r="P51" i="31"/>
  <c r="E51" i="31"/>
  <c r="T51" i="31" s="1"/>
  <c r="U50" i="31"/>
  <c r="T50" i="31"/>
  <c r="S50" i="31"/>
  <c r="R50" i="31"/>
  <c r="Q50" i="31"/>
  <c r="P50" i="31"/>
  <c r="E50" i="31"/>
  <c r="T49" i="3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U47" i="31"/>
  <c r="S47" i="31"/>
  <c r="R47" i="31"/>
  <c r="Q47" i="31"/>
  <c r="P47" i="31"/>
  <c r="E47" i="31"/>
  <c r="T47" i="31" s="1"/>
  <c r="S46" i="31"/>
  <c r="R46" i="31"/>
  <c r="Q46" i="31"/>
  <c r="P46" i="31"/>
  <c r="E46" i="31"/>
  <c r="S45" i="31"/>
  <c r="R45" i="31"/>
  <c r="Q45" i="31"/>
  <c r="P45" i="31"/>
  <c r="E45" i="31"/>
  <c r="U45" i="31" s="1"/>
  <c r="U44" i="31"/>
  <c r="S44" i="31"/>
  <c r="R44" i="31"/>
  <c r="Q44" i="31"/>
  <c r="P44" i="31"/>
  <c r="E44" i="31"/>
  <c r="T44" i="31" s="1"/>
  <c r="S43" i="31"/>
  <c r="R43" i="31"/>
  <c r="Q43" i="31"/>
  <c r="P43" i="31"/>
  <c r="E43" i="31"/>
  <c r="U43" i="31" s="1"/>
  <c r="T42" i="31"/>
  <c r="S42" i="31"/>
  <c r="R42" i="31"/>
  <c r="Q42" i="31"/>
  <c r="P42" i="31"/>
  <c r="E42" i="31"/>
  <c r="U42" i="31" s="1"/>
  <c r="V40" i="31"/>
  <c r="O40" i="31"/>
  <c r="Q40" i="31" s="1"/>
  <c r="N40" i="31"/>
  <c r="M40" i="31"/>
  <c r="L40" i="31"/>
  <c r="K40" i="31"/>
  <c r="S40" i="31" s="1"/>
  <c r="J40" i="31"/>
  <c r="I40" i="31"/>
  <c r="H40" i="31"/>
  <c r="G40" i="31"/>
  <c r="F40" i="31"/>
  <c r="C40" i="31"/>
  <c r="B40" i="31"/>
  <c r="E40" i="31" s="1"/>
  <c r="S39" i="31"/>
  <c r="R39" i="31"/>
  <c r="Q39" i="31"/>
  <c r="P39" i="31"/>
  <c r="E39" i="31"/>
  <c r="S38" i="31"/>
  <c r="R38" i="31"/>
  <c r="Q38" i="31"/>
  <c r="P38" i="31"/>
  <c r="E38" i="31"/>
  <c r="U38" i="31" s="1"/>
  <c r="T37" i="31"/>
  <c r="S37" i="31"/>
  <c r="R37" i="31"/>
  <c r="Q37" i="31"/>
  <c r="P37" i="31"/>
  <c r="E37" i="31"/>
  <c r="U37" i="31" s="1"/>
  <c r="S36" i="31"/>
  <c r="R36" i="31"/>
  <c r="Q36" i="31"/>
  <c r="U36" i="31" s="1"/>
  <c r="P36" i="31"/>
  <c r="E36" i="31"/>
  <c r="S35" i="31"/>
  <c r="R35" i="31"/>
  <c r="Q35" i="31"/>
  <c r="P35" i="31"/>
  <c r="T35" i="31" s="1"/>
  <c r="E35" i="31"/>
  <c r="V33" i="31"/>
  <c r="O33" i="31"/>
  <c r="N33" i="31"/>
  <c r="M33" i="31"/>
  <c r="L33" i="31"/>
  <c r="K33" i="31"/>
  <c r="S33" i="31" s="1"/>
  <c r="J33" i="31"/>
  <c r="R33" i="31" s="1"/>
  <c r="I33" i="31"/>
  <c r="H33" i="31"/>
  <c r="P33" i="31" s="1"/>
  <c r="G33" i="31"/>
  <c r="F33" i="31"/>
  <c r="C33" i="31"/>
  <c r="B33" i="31"/>
  <c r="U32" i="31"/>
  <c r="S32" i="31"/>
  <c r="R32" i="31"/>
  <c r="Q32" i="31"/>
  <c r="P32" i="31"/>
  <c r="E32" i="31"/>
  <c r="T32" i="31" s="1"/>
  <c r="V30" i="31"/>
  <c r="O30" i="31"/>
  <c r="N30" i="31"/>
  <c r="M30" i="31"/>
  <c r="L30" i="31"/>
  <c r="K30" i="31"/>
  <c r="S30" i="31" s="1"/>
  <c r="J30" i="31"/>
  <c r="R30" i="31" s="1"/>
  <c r="I30" i="31"/>
  <c r="H30" i="31"/>
  <c r="G30" i="31"/>
  <c r="F30" i="31"/>
  <c r="C30" i="31"/>
  <c r="B30" i="31"/>
  <c r="U29" i="31"/>
  <c r="S29" i="31"/>
  <c r="R29" i="31"/>
  <c r="Q29" i="31"/>
  <c r="P29" i="31"/>
  <c r="E29" i="31"/>
  <c r="T29" i="31" s="1"/>
  <c r="S28" i="31"/>
  <c r="R28" i="31"/>
  <c r="Q28" i="31"/>
  <c r="P28" i="31"/>
  <c r="E28" i="31"/>
  <c r="T28" i="31" s="1"/>
  <c r="T27" i="31"/>
  <c r="S27" i="31"/>
  <c r="R27" i="31"/>
  <c r="Q27" i="31"/>
  <c r="P27" i="31"/>
  <c r="E27" i="31"/>
  <c r="U27" i="31" s="1"/>
  <c r="S26" i="31"/>
  <c r="R26" i="31"/>
  <c r="Q26" i="31"/>
  <c r="P26" i="31"/>
  <c r="E26" i="31"/>
  <c r="V24" i="31"/>
  <c r="O24" i="31"/>
  <c r="N24" i="31"/>
  <c r="M24" i="31"/>
  <c r="L24" i="31"/>
  <c r="K24" i="31"/>
  <c r="S24" i="31" s="1"/>
  <c r="J24" i="31"/>
  <c r="R24" i="31" s="1"/>
  <c r="I24" i="31"/>
  <c r="H24" i="31"/>
  <c r="P24" i="31" s="1"/>
  <c r="G24" i="31"/>
  <c r="F24" i="31"/>
  <c r="C24" i="31"/>
  <c r="B24" i="31"/>
  <c r="E24" i="31" s="1"/>
  <c r="T23" i="31"/>
  <c r="S23" i="31"/>
  <c r="R23" i="31"/>
  <c r="Q23" i="31"/>
  <c r="P23" i="31"/>
  <c r="E23" i="31"/>
  <c r="U23" i="31" s="1"/>
  <c r="S22" i="31"/>
  <c r="R22" i="31"/>
  <c r="Q22" i="31"/>
  <c r="P22" i="31"/>
  <c r="E22" i="31"/>
  <c r="S21" i="31"/>
  <c r="R21" i="31"/>
  <c r="Q21" i="31"/>
  <c r="P21" i="31"/>
  <c r="E21" i="31"/>
  <c r="U21" i="31" s="1"/>
  <c r="U20" i="31"/>
  <c r="S20" i="31"/>
  <c r="R20" i="31"/>
  <c r="Q20" i="31"/>
  <c r="P20" i="31"/>
  <c r="E20" i="31"/>
  <c r="T20" i="31" s="1"/>
  <c r="U19" i="31"/>
  <c r="T19" i="31"/>
  <c r="S19" i="31"/>
  <c r="R19" i="31"/>
  <c r="Q19" i="31"/>
  <c r="P19" i="31"/>
  <c r="E19" i="31"/>
  <c r="S18" i="31"/>
  <c r="R18" i="31"/>
  <c r="Q18" i="31"/>
  <c r="P18" i="31"/>
  <c r="E18" i="31"/>
  <c r="U17" i="31"/>
  <c r="T17" i="31"/>
  <c r="S17" i="31"/>
  <c r="R17" i="31"/>
  <c r="Q17" i="31"/>
  <c r="P17" i="31"/>
  <c r="E17" i="31"/>
  <c r="V15" i="31"/>
  <c r="O15" i="31"/>
  <c r="N15" i="31"/>
  <c r="M15" i="31"/>
  <c r="L15" i="31"/>
  <c r="K15" i="31"/>
  <c r="S15" i="31" s="1"/>
  <c r="J15" i="31"/>
  <c r="I15" i="31"/>
  <c r="H15" i="31"/>
  <c r="P15" i="31" s="1"/>
  <c r="G15" i="31"/>
  <c r="F15" i="31"/>
  <c r="C15" i="31"/>
  <c r="B15" i="31"/>
  <c r="E15" i="31" s="1"/>
  <c r="T14" i="31"/>
  <c r="S14" i="31"/>
  <c r="R14" i="31"/>
  <c r="Q14" i="31"/>
  <c r="P14" i="31"/>
  <c r="E14" i="31"/>
  <c r="U14" i="31" s="1"/>
  <c r="T13" i="31"/>
  <c r="S13" i="31"/>
  <c r="R13" i="31"/>
  <c r="Q13" i="31"/>
  <c r="P13" i="31"/>
  <c r="E13" i="31"/>
  <c r="U13" i="31" s="1"/>
  <c r="S12" i="31"/>
  <c r="R12" i="31"/>
  <c r="Q12" i="31"/>
  <c r="P12" i="31"/>
  <c r="E12" i="31"/>
  <c r="T12" i="31" s="1"/>
  <c r="S11" i="31"/>
  <c r="R11" i="31"/>
  <c r="Q11" i="31"/>
  <c r="P11" i="31"/>
  <c r="E11" i="31"/>
  <c r="U11" i="31" s="1"/>
  <c r="S10" i="31"/>
  <c r="R10" i="31"/>
  <c r="Q10" i="31"/>
  <c r="P10" i="31"/>
  <c r="E10" i="31"/>
  <c r="S9" i="31"/>
  <c r="R9" i="31"/>
  <c r="Q9" i="31"/>
  <c r="P9" i="31"/>
  <c r="E9" i="31"/>
  <c r="U9" i="31" s="1"/>
  <c r="S94" i="30"/>
  <c r="R94" i="30"/>
  <c r="Q94" i="30"/>
  <c r="P94" i="30"/>
  <c r="E94" i="30"/>
  <c r="T94" i="30" s="1"/>
  <c r="S93" i="30"/>
  <c r="R93" i="30"/>
  <c r="Q93" i="30"/>
  <c r="P93" i="30"/>
  <c r="E93" i="30"/>
  <c r="U93" i="30" s="1"/>
  <c r="T92" i="30"/>
  <c r="S92" i="30"/>
  <c r="R92" i="30"/>
  <c r="Q92" i="30"/>
  <c r="P92" i="30"/>
  <c r="E92" i="30"/>
  <c r="U92" i="30" s="1"/>
  <c r="T91" i="30"/>
  <c r="S91" i="30"/>
  <c r="R91" i="30"/>
  <c r="Q91" i="30"/>
  <c r="P91" i="30"/>
  <c r="E91" i="30"/>
  <c r="U91" i="30" s="1"/>
  <c r="S90" i="30"/>
  <c r="R90" i="30"/>
  <c r="Q90" i="30"/>
  <c r="P90" i="30"/>
  <c r="E90" i="30"/>
  <c r="T90" i="30" s="1"/>
  <c r="S89" i="30"/>
  <c r="R89" i="30"/>
  <c r="Q89" i="30"/>
  <c r="P89" i="30"/>
  <c r="E89" i="30"/>
  <c r="U89" i="30" s="1"/>
  <c r="S88" i="30"/>
  <c r="R88" i="30"/>
  <c r="Q88" i="30"/>
  <c r="P88" i="30"/>
  <c r="E88" i="30"/>
  <c r="S87" i="30"/>
  <c r="R87" i="30"/>
  <c r="Q87" i="30"/>
  <c r="P87" i="30"/>
  <c r="E87" i="30"/>
  <c r="U87" i="30" s="1"/>
  <c r="V73" i="30"/>
  <c r="O73" i="30"/>
  <c r="N73" i="30"/>
  <c r="M73" i="30"/>
  <c r="L73" i="30"/>
  <c r="K73" i="30"/>
  <c r="S73" i="30" s="1"/>
  <c r="J73" i="30"/>
  <c r="I73" i="30"/>
  <c r="H73" i="30"/>
  <c r="G73" i="30"/>
  <c r="F73" i="30"/>
  <c r="C73" i="30"/>
  <c r="B73" i="30"/>
  <c r="V72" i="30"/>
  <c r="O72" i="30"/>
  <c r="N72" i="30"/>
  <c r="M72" i="30"/>
  <c r="L72" i="30"/>
  <c r="K72" i="30"/>
  <c r="J72" i="30"/>
  <c r="R72" i="30" s="1"/>
  <c r="I72" i="30"/>
  <c r="H72" i="30"/>
  <c r="G72" i="30"/>
  <c r="F72" i="30"/>
  <c r="C72" i="30"/>
  <c r="E72" i="30" s="1"/>
  <c r="B72" i="30"/>
  <c r="V71" i="30"/>
  <c r="O71" i="30"/>
  <c r="N71" i="30"/>
  <c r="M71" i="30"/>
  <c r="L71" i="30"/>
  <c r="K71" i="30"/>
  <c r="J71" i="30"/>
  <c r="R71" i="30" s="1"/>
  <c r="I71" i="30"/>
  <c r="H71" i="30"/>
  <c r="G71" i="30"/>
  <c r="F71" i="30"/>
  <c r="C71" i="30"/>
  <c r="B71" i="30"/>
  <c r="S70" i="30"/>
  <c r="R70" i="30"/>
  <c r="Q70" i="30"/>
  <c r="P70" i="30"/>
  <c r="E70" i="30"/>
  <c r="U70" i="30" s="1"/>
  <c r="S69" i="30"/>
  <c r="R69" i="30"/>
  <c r="Q69" i="30"/>
  <c r="U69" i="30" s="1"/>
  <c r="P69" i="30"/>
  <c r="T69" i="30" s="1"/>
  <c r="E69" i="30"/>
  <c r="V67" i="30"/>
  <c r="O67" i="30"/>
  <c r="N67" i="30"/>
  <c r="M67" i="30"/>
  <c r="L67" i="30"/>
  <c r="K67" i="30"/>
  <c r="S67" i="30" s="1"/>
  <c r="J67" i="30"/>
  <c r="R67" i="30" s="1"/>
  <c r="I67" i="30"/>
  <c r="H67" i="30"/>
  <c r="G67" i="30"/>
  <c r="F67" i="30"/>
  <c r="C67" i="30"/>
  <c r="B67" i="30"/>
  <c r="V66" i="30"/>
  <c r="R66" i="30"/>
  <c r="O66" i="30"/>
  <c r="N66" i="30"/>
  <c r="M66" i="30"/>
  <c r="L66" i="30"/>
  <c r="K66" i="30"/>
  <c r="S66" i="30" s="1"/>
  <c r="J66" i="30"/>
  <c r="I66" i="30"/>
  <c r="Q66" i="30" s="1"/>
  <c r="H66" i="30"/>
  <c r="G66" i="30"/>
  <c r="F66" i="30"/>
  <c r="C66" i="30"/>
  <c r="B66" i="30"/>
  <c r="E66" i="30" s="1"/>
  <c r="U65" i="30"/>
  <c r="S65" i="30"/>
  <c r="R65" i="30"/>
  <c r="Q65" i="30"/>
  <c r="P65" i="30"/>
  <c r="E65" i="30"/>
  <c r="T65" i="30" s="1"/>
  <c r="U64" i="30"/>
  <c r="T64" i="30"/>
  <c r="S64" i="30"/>
  <c r="R64" i="30"/>
  <c r="Q64" i="30"/>
  <c r="P64" i="30"/>
  <c r="E64" i="30"/>
  <c r="S63" i="30"/>
  <c r="R63" i="30"/>
  <c r="Q63" i="30"/>
  <c r="P63" i="30"/>
  <c r="E63" i="30"/>
  <c r="U62" i="30"/>
  <c r="T62" i="30"/>
  <c r="S62" i="30"/>
  <c r="R62" i="30"/>
  <c r="Q62" i="30"/>
  <c r="P62" i="30"/>
  <c r="E62" i="30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S59" i="30" s="1"/>
  <c r="J59" i="30"/>
  <c r="R59" i="30" s="1"/>
  <c r="I59" i="30"/>
  <c r="H59" i="30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T56" i="30"/>
  <c r="S56" i="30"/>
  <c r="R56" i="30"/>
  <c r="Q56" i="30"/>
  <c r="P56" i="30"/>
  <c r="E56" i="30"/>
  <c r="U56" i="30" s="1"/>
  <c r="S55" i="30"/>
  <c r="R55" i="30"/>
  <c r="Q55" i="30"/>
  <c r="P55" i="30"/>
  <c r="E55" i="30"/>
  <c r="V53" i="30"/>
  <c r="O53" i="30"/>
  <c r="N53" i="30"/>
  <c r="M53" i="30"/>
  <c r="L53" i="30"/>
  <c r="K53" i="30"/>
  <c r="J53" i="30"/>
  <c r="R53" i="30" s="1"/>
  <c r="I53" i="30"/>
  <c r="H53" i="30"/>
  <c r="G53" i="30"/>
  <c r="F53" i="30"/>
  <c r="C53" i="30"/>
  <c r="E53" i="30" s="1"/>
  <c r="B53" i="30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T49" i="30" s="1"/>
  <c r="U48" i="30"/>
  <c r="T48" i="30"/>
  <c r="S48" i="30"/>
  <c r="R48" i="30"/>
  <c r="Q48" i="30"/>
  <c r="P48" i="30"/>
  <c r="E48" i="30"/>
  <c r="S47" i="30"/>
  <c r="R47" i="30"/>
  <c r="Q47" i="30"/>
  <c r="P47" i="30"/>
  <c r="E47" i="30"/>
  <c r="U47" i="30" s="1"/>
  <c r="U46" i="30"/>
  <c r="S46" i="30"/>
  <c r="R46" i="30"/>
  <c r="Q46" i="30"/>
  <c r="P46" i="30"/>
  <c r="E46" i="30"/>
  <c r="T46" i="30" s="1"/>
  <c r="U45" i="30"/>
  <c r="S45" i="30"/>
  <c r="R45" i="30"/>
  <c r="Q45" i="30"/>
  <c r="P45" i="30"/>
  <c r="E45" i="30"/>
  <c r="T45" i="30" s="1"/>
  <c r="S44" i="30"/>
  <c r="R44" i="30"/>
  <c r="Q44" i="30"/>
  <c r="P44" i="30"/>
  <c r="T44" i="30" s="1"/>
  <c r="E44" i="30"/>
  <c r="S43" i="30"/>
  <c r="R43" i="30"/>
  <c r="Q43" i="30"/>
  <c r="P43" i="30"/>
  <c r="E43" i="30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S40" i="30" s="1"/>
  <c r="J40" i="30"/>
  <c r="R40" i="30" s="1"/>
  <c r="I40" i="30"/>
  <c r="H40" i="30"/>
  <c r="P40" i="30" s="1"/>
  <c r="G40" i="30"/>
  <c r="F40" i="30"/>
  <c r="C40" i="30"/>
  <c r="E40" i="30" s="1"/>
  <c r="B40" i="30"/>
  <c r="S39" i="30"/>
  <c r="R39" i="30"/>
  <c r="Q39" i="30"/>
  <c r="P39" i="30"/>
  <c r="E39" i="30"/>
  <c r="S38" i="30"/>
  <c r="R38" i="30"/>
  <c r="Q38" i="30"/>
  <c r="P38" i="30"/>
  <c r="E38" i="30"/>
  <c r="U38" i="30" s="1"/>
  <c r="U37" i="30"/>
  <c r="S37" i="30"/>
  <c r="R37" i="30"/>
  <c r="Q37" i="30"/>
  <c r="P37" i="30"/>
  <c r="E37" i="30"/>
  <c r="T37" i="30" s="1"/>
  <c r="S36" i="30"/>
  <c r="R36" i="30"/>
  <c r="Q36" i="30"/>
  <c r="P36" i="30"/>
  <c r="E36" i="30"/>
  <c r="S35" i="30"/>
  <c r="R35" i="30"/>
  <c r="Q35" i="30"/>
  <c r="P35" i="30"/>
  <c r="E35" i="30"/>
  <c r="U35" i="30" s="1"/>
  <c r="V33" i="30"/>
  <c r="O33" i="30"/>
  <c r="N33" i="30"/>
  <c r="M33" i="30"/>
  <c r="L33" i="30"/>
  <c r="K33" i="30"/>
  <c r="S33" i="30" s="1"/>
  <c r="J33" i="30"/>
  <c r="R33" i="30" s="1"/>
  <c r="I33" i="30"/>
  <c r="H33" i="30"/>
  <c r="G33" i="30"/>
  <c r="F33" i="30"/>
  <c r="C33" i="30"/>
  <c r="B33" i="30"/>
  <c r="E33" i="30" s="1"/>
  <c r="U32" i="30"/>
  <c r="T32" i="30"/>
  <c r="S32" i="30"/>
  <c r="R32" i="30"/>
  <c r="Q32" i="30"/>
  <c r="P32" i="30"/>
  <c r="E32" i="30"/>
  <c r="V30" i="30"/>
  <c r="R30" i="30"/>
  <c r="O30" i="30"/>
  <c r="N30" i="30"/>
  <c r="M30" i="30"/>
  <c r="L30" i="30"/>
  <c r="K30" i="30"/>
  <c r="S30" i="30" s="1"/>
  <c r="J30" i="30"/>
  <c r="I30" i="30"/>
  <c r="H30" i="30"/>
  <c r="P30" i="30" s="1"/>
  <c r="G30" i="30"/>
  <c r="F30" i="30"/>
  <c r="C30" i="30"/>
  <c r="B30" i="30"/>
  <c r="S29" i="30"/>
  <c r="R29" i="30"/>
  <c r="Q29" i="30"/>
  <c r="P29" i="30"/>
  <c r="E29" i="30"/>
  <c r="T29" i="30" s="1"/>
  <c r="U28" i="30"/>
  <c r="S28" i="30"/>
  <c r="R28" i="30"/>
  <c r="Q28" i="30"/>
  <c r="P28" i="30"/>
  <c r="E28" i="30"/>
  <c r="T28" i="30" s="1"/>
  <c r="S27" i="30"/>
  <c r="R27" i="30"/>
  <c r="Q27" i="30"/>
  <c r="P27" i="30"/>
  <c r="E27" i="30"/>
  <c r="U27" i="30" s="1"/>
  <c r="U26" i="30"/>
  <c r="T26" i="30"/>
  <c r="S26" i="30"/>
  <c r="R26" i="30"/>
  <c r="Q26" i="30"/>
  <c r="P26" i="30"/>
  <c r="E26" i="30"/>
  <c r="V24" i="30"/>
  <c r="O24" i="30"/>
  <c r="N24" i="30"/>
  <c r="M24" i="30"/>
  <c r="L24" i="30"/>
  <c r="K24" i="30"/>
  <c r="S24" i="30" s="1"/>
  <c r="J24" i="30"/>
  <c r="R24" i="30" s="1"/>
  <c r="I24" i="30"/>
  <c r="H24" i="30"/>
  <c r="G24" i="30"/>
  <c r="F24" i="30"/>
  <c r="C24" i="30"/>
  <c r="B24" i="30"/>
  <c r="E24" i="30" s="1"/>
  <c r="S23" i="30"/>
  <c r="R23" i="30"/>
  <c r="Q23" i="30"/>
  <c r="P23" i="30"/>
  <c r="E23" i="30"/>
  <c r="U23" i="30" s="1"/>
  <c r="T22" i="30"/>
  <c r="S22" i="30"/>
  <c r="R22" i="30"/>
  <c r="Q22" i="30"/>
  <c r="P22" i="30"/>
  <c r="E22" i="30"/>
  <c r="U22" i="30" s="1"/>
  <c r="U21" i="30"/>
  <c r="S21" i="30"/>
  <c r="R21" i="30"/>
  <c r="Q21" i="30"/>
  <c r="P21" i="30"/>
  <c r="E21" i="30"/>
  <c r="T21" i="30" s="1"/>
  <c r="S20" i="30"/>
  <c r="R20" i="30"/>
  <c r="Q20" i="30"/>
  <c r="P20" i="30"/>
  <c r="E20" i="30"/>
  <c r="U20" i="30" s="1"/>
  <c r="S19" i="30"/>
  <c r="R19" i="30"/>
  <c r="Q19" i="30"/>
  <c r="P19" i="30"/>
  <c r="E19" i="30"/>
  <c r="S18" i="30"/>
  <c r="R18" i="30"/>
  <c r="Q18" i="30"/>
  <c r="P18" i="30"/>
  <c r="E18" i="30"/>
  <c r="U18" i="30" s="1"/>
  <c r="S17" i="30"/>
  <c r="R17" i="30"/>
  <c r="Q17" i="30"/>
  <c r="P17" i="30"/>
  <c r="E17" i="30"/>
  <c r="V15" i="30"/>
  <c r="O15" i="30"/>
  <c r="N15" i="30"/>
  <c r="M15" i="30"/>
  <c r="S15" i="30" s="1"/>
  <c r="L15" i="30"/>
  <c r="K15" i="30"/>
  <c r="J15" i="30"/>
  <c r="R15" i="30" s="1"/>
  <c r="I15" i="30"/>
  <c r="H15" i="30"/>
  <c r="G15" i="30"/>
  <c r="F15" i="30"/>
  <c r="C15" i="30"/>
  <c r="B15" i="30"/>
  <c r="S14" i="30"/>
  <c r="R14" i="30"/>
  <c r="Q14" i="30"/>
  <c r="P14" i="30"/>
  <c r="E14" i="30"/>
  <c r="U14" i="30" s="1"/>
  <c r="U13" i="30"/>
  <c r="S13" i="30"/>
  <c r="R13" i="30"/>
  <c r="Q13" i="30"/>
  <c r="P13" i="30"/>
  <c r="E13" i="30"/>
  <c r="T13" i="30" s="1"/>
  <c r="S12" i="30"/>
  <c r="R12" i="30"/>
  <c r="Q12" i="30"/>
  <c r="P12" i="30"/>
  <c r="E12" i="30"/>
  <c r="S11" i="30"/>
  <c r="R11" i="30"/>
  <c r="Q11" i="30"/>
  <c r="P11" i="30"/>
  <c r="E11" i="30"/>
  <c r="U11" i="30" s="1"/>
  <c r="S10" i="30"/>
  <c r="R10" i="30"/>
  <c r="Q10" i="30"/>
  <c r="P10" i="30"/>
  <c r="E10" i="30"/>
  <c r="U9" i="30"/>
  <c r="S9" i="30"/>
  <c r="R9" i="30"/>
  <c r="Q9" i="30"/>
  <c r="P9" i="30"/>
  <c r="E9" i="30"/>
  <c r="S94" i="29"/>
  <c r="R94" i="29"/>
  <c r="Q94" i="29"/>
  <c r="P94" i="29"/>
  <c r="E94" i="29"/>
  <c r="U94" i="29" s="1"/>
  <c r="S93" i="29"/>
  <c r="R93" i="29"/>
  <c r="Q93" i="29"/>
  <c r="P93" i="29"/>
  <c r="E93" i="29"/>
  <c r="S92" i="29"/>
  <c r="R92" i="29"/>
  <c r="Q92" i="29"/>
  <c r="P92" i="29"/>
  <c r="E92" i="29"/>
  <c r="S91" i="29"/>
  <c r="R91" i="29"/>
  <c r="Q91" i="29"/>
  <c r="P91" i="29"/>
  <c r="E91" i="29"/>
  <c r="T91" i="29" s="1"/>
  <c r="U90" i="29"/>
  <c r="S90" i="29"/>
  <c r="R90" i="29"/>
  <c r="Q90" i="29"/>
  <c r="P90" i="29"/>
  <c r="E90" i="29"/>
  <c r="T90" i="29" s="1"/>
  <c r="S89" i="29"/>
  <c r="R89" i="29"/>
  <c r="Q89" i="29"/>
  <c r="P89" i="29"/>
  <c r="E89" i="29"/>
  <c r="U89" i="29" s="1"/>
  <c r="U88" i="29"/>
  <c r="T88" i="29"/>
  <c r="S88" i="29"/>
  <c r="R88" i="29"/>
  <c r="Q88" i="29"/>
  <c r="P88" i="29"/>
  <c r="E88" i="29"/>
  <c r="U87" i="29"/>
  <c r="S87" i="29"/>
  <c r="R87" i="29"/>
  <c r="Q87" i="29"/>
  <c r="P87" i="29"/>
  <c r="E87" i="29"/>
  <c r="T87" i="29" s="1"/>
  <c r="V73" i="29"/>
  <c r="O73" i="29"/>
  <c r="N73" i="29"/>
  <c r="M73" i="29"/>
  <c r="L73" i="29"/>
  <c r="K73" i="29"/>
  <c r="S73" i="29" s="1"/>
  <c r="J73" i="29"/>
  <c r="R73" i="29" s="1"/>
  <c r="I73" i="29"/>
  <c r="H73" i="29"/>
  <c r="G73" i="29"/>
  <c r="F73" i="29"/>
  <c r="C73" i="29"/>
  <c r="B73" i="29"/>
  <c r="V72" i="29"/>
  <c r="O72" i="29"/>
  <c r="N72" i="29"/>
  <c r="M72" i="29"/>
  <c r="L72" i="29"/>
  <c r="K72" i="29"/>
  <c r="S72" i="29" s="1"/>
  <c r="J72" i="29"/>
  <c r="R72" i="29" s="1"/>
  <c r="I72" i="29"/>
  <c r="H72" i="29"/>
  <c r="G72" i="29"/>
  <c r="F72" i="29"/>
  <c r="C72" i="29"/>
  <c r="B72" i="29"/>
  <c r="E72" i="29" s="1"/>
  <c r="V71" i="29"/>
  <c r="S71" i="29"/>
  <c r="O71" i="29"/>
  <c r="N71" i="29"/>
  <c r="M71" i="29"/>
  <c r="L71" i="29"/>
  <c r="K71" i="29"/>
  <c r="J71" i="29"/>
  <c r="I71" i="29"/>
  <c r="Q71" i="29" s="1"/>
  <c r="H71" i="29"/>
  <c r="G71" i="29"/>
  <c r="F71" i="29"/>
  <c r="C71" i="29"/>
  <c r="B71" i="29"/>
  <c r="S70" i="29"/>
  <c r="R70" i="29"/>
  <c r="Q70" i="29"/>
  <c r="P70" i="29"/>
  <c r="E70" i="29"/>
  <c r="U69" i="29"/>
  <c r="S69" i="29"/>
  <c r="R69" i="29"/>
  <c r="Q69" i="29"/>
  <c r="P69" i="29"/>
  <c r="E69" i="29"/>
  <c r="T69" i="29" s="1"/>
  <c r="V67" i="29"/>
  <c r="O67" i="29"/>
  <c r="N67" i="29"/>
  <c r="M67" i="29"/>
  <c r="L67" i="29"/>
  <c r="K67" i="29"/>
  <c r="S67" i="29" s="1"/>
  <c r="J67" i="29"/>
  <c r="I67" i="29"/>
  <c r="H67" i="29"/>
  <c r="G67" i="29"/>
  <c r="F67" i="29"/>
  <c r="C67" i="29"/>
  <c r="B67" i="29"/>
  <c r="V66" i="29"/>
  <c r="O66" i="29"/>
  <c r="Q66" i="29" s="1"/>
  <c r="N66" i="29"/>
  <c r="M66" i="29"/>
  <c r="L66" i="29"/>
  <c r="K66" i="29"/>
  <c r="S66" i="29" s="1"/>
  <c r="J66" i="29"/>
  <c r="R66" i="29" s="1"/>
  <c r="I66" i="29"/>
  <c r="H66" i="29"/>
  <c r="G66" i="29"/>
  <c r="F66" i="29"/>
  <c r="C66" i="29"/>
  <c r="B66" i="29"/>
  <c r="S65" i="29"/>
  <c r="R65" i="29"/>
  <c r="Q65" i="29"/>
  <c r="P65" i="29"/>
  <c r="E65" i="29"/>
  <c r="U65" i="29" s="1"/>
  <c r="S64" i="29"/>
  <c r="R64" i="29"/>
  <c r="Q64" i="29"/>
  <c r="P64" i="29"/>
  <c r="E64" i="29"/>
  <c r="S63" i="29"/>
  <c r="R63" i="29"/>
  <c r="Q63" i="29"/>
  <c r="P63" i="29"/>
  <c r="E63" i="29"/>
  <c r="S62" i="29"/>
  <c r="R62" i="29"/>
  <c r="Q62" i="29"/>
  <c r="P62" i="29"/>
  <c r="E62" i="29"/>
  <c r="T62" i="29" s="1"/>
  <c r="U61" i="29"/>
  <c r="S61" i="29"/>
  <c r="R61" i="29"/>
  <c r="Q61" i="29"/>
  <c r="P61" i="29"/>
  <c r="E61" i="29"/>
  <c r="T61" i="29" s="1"/>
  <c r="V59" i="29"/>
  <c r="S59" i="29"/>
  <c r="O59" i="29"/>
  <c r="N59" i="29"/>
  <c r="M59" i="29"/>
  <c r="L59" i="29"/>
  <c r="K59" i="29"/>
  <c r="J59" i="29"/>
  <c r="R59" i="29" s="1"/>
  <c r="I59" i="29"/>
  <c r="H59" i="29"/>
  <c r="G59" i="29"/>
  <c r="F59" i="29"/>
  <c r="C59" i="29"/>
  <c r="B59" i="29"/>
  <c r="E59" i="29" s="1"/>
  <c r="U58" i="29"/>
  <c r="S58" i="29"/>
  <c r="R58" i="29"/>
  <c r="Q58" i="29"/>
  <c r="P58" i="29"/>
  <c r="E58" i="29"/>
  <c r="T58" i="29" s="1"/>
  <c r="S57" i="29"/>
  <c r="R57" i="29"/>
  <c r="Q57" i="29"/>
  <c r="P57" i="29"/>
  <c r="E57" i="29"/>
  <c r="U57" i="29" s="1"/>
  <c r="S56" i="29"/>
  <c r="R56" i="29"/>
  <c r="Q56" i="29"/>
  <c r="P56" i="29"/>
  <c r="E56" i="29"/>
  <c r="U55" i="29"/>
  <c r="T55" i="29"/>
  <c r="S55" i="29"/>
  <c r="R55" i="29"/>
  <c r="Q55" i="29"/>
  <c r="P55" i="29"/>
  <c r="E55" i="29"/>
  <c r="V53" i="29"/>
  <c r="O53" i="29"/>
  <c r="N53" i="29"/>
  <c r="M53" i="29"/>
  <c r="L53" i="29"/>
  <c r="K53" i="29"/>
  <c r="S53" i="29" s="1"/>
  <c r="J53" i="29"/>
  <c r="R53" i="29" s="1"/>
  <c r="I53" i="29"/>
  <c r="H53" i="29"/>
  <c r="G53" i="29"/>
  <c r="F53" i="29"/>
  <c r="C53" i="29"/>
  <c r="B53" i="29"/>
  <c r="S52" i="29"/>
  <c r="R52" i="29"/>
  <c r="Q52" i="29"/>
  <c r="P52" i="29"/>
  <c r="E52" i="29"/>
  <c r="U52" i="29" s="1"/>
  <c r="S51" i="29"/>
  <c r="R51" i="29"/>
  <c r="Q51" i="29"/>
  <c r="P51" i="29"/>
  <c r="E51" i="29"/>
  <c r="U51" i="29" s="1"/>
  <c r="U50" i="29"/>
  <c r="S50" i="29"/>
  <c r="R50" i="29"/>
  <c r="Q50" i="29"/>
  <c r="P50" i="29"/>
  <c r="E50" i="29"/>
  <c r="T50" i="29" s="1"/>
  <c r="S49" i="29"/>
  <c r="R49" i="29"/>
  <c r="Q49" i="29"/>
  <c r="P49" i="29"/>
  <c r="E49" i="29"/>
  <c r="S48" i="29"/>
  <c r="R48" i="29"/>
  <c r="Q48" i="29"/>
  <c r="P48" i="29"/>
  <c r="E48" i="29"/>
  <c r="S47" i="29"/>
  <c r="R47" i="29"/>
  <c r="Q47" i="29"/>
  <c r="P47" i="29"/>
  <c r="E47" i="29"/>
  <c r="S46" i="29"/>
  <c r="R46" i="29"/>
  <c r="Q46" i="29"/>
  <c r="P46" i="29"/>
  <c r="E46" i="29"/>
  <c r="U45" i="29"/>
  <c r="S45" i="29"/>
  <c r="R45" i="29"/>
  <c r="Q45" i="29"/>
  <c r="P45" i="29"/>
  <c r="E45" i="29"/>
  <c r="T45" i="29" s="1"/>
  <c r="S44" i="29"/>
  <c r="R44" i="29"/>
  <c r="Q44" i="29"/>
  <c r="P44" i="29"/>
  <c r="E44" i="29"/>
  <c r="U44" i="29" s="1"/>
  <c r="U43" i="29"/>
  <c r="T43" i="29"/>
  <c r="S43" i="29"/>
  <c r="R43" i="29"/>
  <c r="Q43" i="29"/>
  <c r="P43" i="29"/>
  <c r="E43" i="29"/>
  <c r="U42" i="29"/>
  <c r="S42" i="29"/>
  <c r="R42" i="29"/>
  <c r="Q42" i="29"/>
  <c r="P42" i="29"/>
  <c r="E42" i="29"/>
  <c r="T42" i="29" s="1"/>
  <c r="V40" i="29"/>
  <c r="O40" i="29"/>
  <c r="N40" i="29"/>
  <c r="M40" i="29"/>
  <c r="L40" i="29"/>
  <c r="K40" i="29"/>
  <c r="S40" i="29" s="1"/>
  <c r="J40" i="29"/>
  <c r="R40" i="29" s="1"/>
  <c r="I40" i="29"/>
  <c r="H40" i="29"/>
  <c r="G40" i="29"/>
  <c r="F40" i="29"/>
  <c r="C40" i="29"/>
  <c r="B40" i="29"/>
  <c r="S39" i="29"/>
  <c r="R39" i="29"/>
  <c r="Q39" i="29"/>
  <c r="P39" i="29"/>
  <c r="E39" i="29"/>
  <c r="U39" i="29" s="1"/>
  <c r="U38" i="29"/>
  <c r="S38" i="29"/>
  <c r="R38" i="29"/>
  <c r="Q38" i="29"/>
  <c r="P38" i="29"/>
  <c r="E38" i="29"/>
  <c r="T38" i="29" s="1"/>
  <c r="T37" i="29"/>
  <c r="S37" i="29"/>
  <c r="R37" i="29"/>
  <c r="Q37" i="29"/>
  <c r="P37" i="29"/>
  <c r="E37" i="29"/>
  <c r="U37" i="29" s="1"/>
  <c r="S36" i="29"/>
  <c r="R36" i="29"/>
  <c r="Q36" i="29"/>
  <c r="P36" i="29"/>
  <c r="E36" i="29"/>
  <c r="S35" i="29"/>
  <c r="R35" i="29"/>
  <c r="Q35" i="29"/>
  <c r="P35" i="29"/>
  <c r="E35" i="29"/>
  <c r="V33" i="29"/>
  <c r="O33" i="29"/>
  <c r="N33" i="29"/>
  <c r="M33" i="29"/>
  <c r="L33" i="29"/>
  <c r="K33" i="29"/>
  <c r="S33" i="29" s="1"/>
  <c r="J33" i="29"/>
  <c r="I33" i="29"/>
  <c r="H33" i="29"/>
  <c r="G33" i="29"/>
  <c r="F33" i="29"/>
  <c r="C33" i="29"/>
  <c r="B33" i="29"/>
  <c r="S32" i="29"/>
  <c r="R32" i="29"/>
  <c r="Q32" i="29"/>
  <c r="P32" i="29"/>
  <c r="E32" i="29"/>
  <c r="V30" i="29"/>
  <c r="O30" i="29"/>
  <c r="N30" i="29"/>
  <c r="M30" i="29"/>
  <c r="L30" i="29"/>
  <c r="K30" i="29"/>
  <c r="S30" i="29" s="1"/>
  <c r="J30" i="29"/>
  <c r="R30" i="29" s="1"/>
  <c r="I30" i="29"/>
  <c r="H30" i="29"/>
  <c r="G30" i="29"/>
  <c r="F30" i="29"/>
  <c r="C30" i="29"/>
  <c r="B30" i="29"/>
  <c r="E30" i="29" s="1"/>
  <c r="T29" i="29"/>
  <c r="S29" i="29"/>
  <c r="R29" i="29"/>
  <c r="Q29" i="29"/>
  <c r="P29" i="29"/>
  <c r="E29" i="29"/>
  <c r="U29" i="29" s="1"/>
  <c r="S28" i="29"/>
  <c r="R28" i="29"/>
  <c r="Q28" i="29"/>
  <c r="P28" i="29"/>
  <c r="E28" i="29"/>
  <c r="S27" i="29"/>
  <c r="R27" i="29"/>
  <c r="Q27" i="29"/>
  <c r="P27" i="29"/>
  <c r="E27" i="29"/>
  <c r="U26" i="29"/>
  <c r="S26" i="29"/>
  <c r="R26" i="29"/>
  <c r="Q26" i="29"/>
  <c r="P26" i="29"/>
  <c r="E26" i="29"/>
  <c r="T26" i="29" s="1"/>
  <c r="V24" i="29"/>
  <c r="O24" i="29"/>
  <c r="N24" i="29"/>
  <c r="M24" i="29"/>
  <c r="L24" i="29"/>
  <c r="K24" i="29"/>
  <c r="S24" i="29" s="1"/>
  <c r="J24" i="29"/>
  <c r="R24" i="29" s="1"/>
  <c r="I24" i="29"/>
  <c r="H24" i="29"/>
  <c r="G24" i="29"/>
  <c r="F24" i="29"/>
  <c r="C24" i="29"/>
  <c r="B24" i="29"/>
  <c r="S23" i="29"/>
  <c r="R23" i="29"/>
  <c r="Q23" i="29"/>
  <c r="P23" i="29"/>
  <c r="E23" i="29"/>
  <c r="U22" i="29"/>
  <c r="S22" i="29"/>
  <c r="R22" i="29"/>
  <c r="Q22" i="29"/>
  <c r="P22" i="29"/>
  <c r="E22" i="29"/>
  <c r="T22" i="29" s="1"/>
  <c r="T21" i="29"/>
  <c r="S21" i="29"/>
  <c r="R21" i="29"/>
  <c r="Q21" i="29"/>
  <c r="P21" i="29"/>
  <c r="E21" i="29"/>
  <c r="U21" i="29" s="1"/>
  <c r="S20" i="29"/>
  <c r="R20" i="29"/>
  <c r="Q20" i="29"/>
  <c r="P20" i="29"/>
  <c r="E20" i="29"/>
  <c r="U20" i="29" s="1"/>
  <c r="S19" i="29"/>
  <c r="R19" i="29"/>
  <c r="Q19" i="29"/>
  <c r="P19" i="29"/>
  <c r="E19" i="29"/>
  <c r="U19" i="29" s="1"/>
  <c r="U18" i="29"/>
  <c r="S18" i="29"/>
  <c r="R18" i="29"/>
  <c r="Q18" i="29"/>
  <c r="P18" i="29"/>
  <c r="E18" i="29"/>
  <c r="T18" i="29" s="1"/>
  <c r="T17" i="29"/>
  <c r="S17" i="29"/>
  <c r="R17" i="29"/>
  <c r="Q17" i="29"/>
  <c r="P17" i="29"/>
  <c r="E17" i="29"/>
  <c r="U17" i="29" s="1"/>
  <c r="V15" i="29"/>
  <c r="O15" i="29"/>
  <c r="N15" i="29"/>
  <c r="M15" i="29"/>
  <c r="L15" i="29"/>
  <c r="K15" i="29"/>
  <c r="S15" i="29" s="1"/>
  <c r="J15" i="29"/>
  <c r="R15" i="29" s="1"/>
  <c r="I15" i="29"/>
  <c r="H15" i="29"/>
  <c r="G15" i="29"/>
  <c r="F15" i="29"/>
  <c r="C15" i="29"/>
  <c r="E15" i="29" s="1"/>
  <c r="B15" i="29"/>
  <c r="U14" i="29"/>
  <c r="S14" i="29"/>
  <c r="R14" i="29"/>
  <c r="Q14" i="29"/>
  <c r="P14" i="29"/>
  <c r="E14" i="29"/>
  <c r="T14" i="29" s="1"/>
  <c r="T13" i="29"/>
  <c r="S13" i="29"/>
  <c r="R13" i="29"/>
  <c r="Q13" i="29"/>
  <c r="P13" i="29"/>
  <c r="E13" i="29"/>
  <c r="U13" i="29" s="1"/>
  <c r="S12" i="29"/>
  <c r="R12" i="29"/>
  <c r="Q12" i="29"/>
  <c r="P12" i="29"/>
  <c r="E12" i="29"/>
  <c r="S11" i="29"/>
  <c r="R11" i="29"/>
  <c r="Q11" i="29"/>
  <c r="P11" i="29"/>
  <c r="E11" i="29"/>
  <c r="U10" i="29"/>
  <c r="S10" i="29"/>
  <c r="R10" i="29"/>
  <c r="Q10" i="29"/>
  <c r="P10" i="29"/>
  <c r="E10" i="29"/>
  <c r="T10" i="29" s="1"/>
  <c r="U9" i="29"/>
  <c r="T9" i="29"/>
  <c r="S9" i="29"/>
  <c r="R9" i="29"/>
  <c r="Q9" i="29"/>
  <c r="P9" i="29"/>
  <c r="E9" i="29"/>
  <c r="S94" i="28"/>
  <c r="R94" i="28"/>
  <c r="Q94" i="28"/>
  <c r="P94" i="28"/>
  <c r="E94" i="28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T91" i="28"/>
  <c r="S91" i="28"/>
  <c r="R91" i="28"/>
  <c r="Q91" i="28"/>
  <c r="P91" i="28"/>
  <c r="E91" i="28"/>
  <c r="U91" i="28" s="1"/>
  <c r="S90" i="28"/>
  <c r="R90" i="28"/>
  <c r="Q90" i="28"/>
  <c r="P90" i="28"/>
  <c r="E90" i="28"/>
  <c r="S89" i="28"/>
  <c r="R89" i="28"/>
  <c r="Q89" i="28"/>
  <c r="P89" i="28"/>
  <c r="E89" i="28"/>
  <c r="U88" i="28"/>
  <c r="S88" i="28"/>
  <c r="R88" i="28"/>
  <c r="Q88" i="28"/>
  <c r="P88" i="28"/>
  <c r="E88" i="28"/>
  <c r="T88" i="28" s="1"/>
  <c r="U87" i="28"/>
  <c r="T87" i="28"/>
  <c r="S87" i="28"/>
  <c r="R87" i="28"/>
  <c r="Q87" i="28"/>
  <c r="P87" i="28"/>
  <c r="E87" i="28"/>
  <c r="V73" i="28"/>
  <c r="O73" i="28"/>
  <c r="N73" i="28"/>
  <c r="M73" i="28"/>
  <c r="L73" i="28"/>
  <c r="K73" i="28"/>
  <c r="J73" i="28"/>
  <c r="R73" i="28" s="1"/>
  <c r="I73" i="28"/>
  <c r="H73" i="28"/>
  <c r="G73" i="28"/>
  <c r="F73" i="28"/>
  <c r="C73" i="28"/>
  <c r="B73" i="28"/>
  <c r="V72" i="28"/>
  <c r="O72" i="28"/>
  <c r="N72" i="28"/>
  <c r="M72" i="28"/>
  <c r="L72" i="28"/>
  <c r="K72" i="28"/>
  <c r="S72" i="28" s="1"/>
  <c r="J72" i="28"/>
  <c r="R72" i="28" s="1"/>
  <c r="I72" i="28"/>
  <c r="H72" i="28"/>
  <c r="P72" i="28" s="1"/>
  <c r="G72" i="28"/>
  <c r="F72" i="28"/>
  <c r="C72" i="28"/>
  <c r="B72" i="28"/>
  <c r="V71" i="28"/>
  <c r="O71" i="28"/>
  <c r="N71" i="28"/>
  <c r="M71" i="28"/>
  <c r="L71" i="28"/>
  <c r="K71" i="28"/>
  <c r="S71" i="28" s="1"/>
  <c r="J71" i="28"/>
  <c r="R71" i="28" s="1"/>
  <c r="I71" i="28"/>
  <c r="H71" i="28"/>
  <c r="G71" i="28"/>
  <c r="F71" i="28"/>
  <c r="C71" i="28"/>
  <c r="E71" i="28" s="1"/>
  <c r="B71" i="28"/>
  <c r="S70" i="28"/>
  <c r="R70" i="28"/>
  <c r="Q70" i="28"/>
  <c r="P70" i="28"/>
  <c r="E70" i="28"/>
  <c r="S69" i="28"/>
  <c r="R69" i="28"/>
  <c r="Q69" i="28"/>
  <c r="P69" i="28"/>
  <c r="E69" i="28"/>
  <c r="T69" i="28" s="1"/>
  <c r="V67" i="28"/>
  <c r="O67" i="28"/>
  <c r="N67" i="28"/>
  <c r="M67" i="28"/>
  <c r="L67" i="28"/>
  <c r="K67" i="28"/>
  <c r="S67" i="28" s="1"/>
  <c r="J67" i="28"/>
  <c r="I67" i="28"/>
  <c r="H67" i="28"/>
  <c r="G67" i="28"/>
  <c r="F67" i="28"/>
  <c r="C67" i="28"/>
  <c r="B67" i="28"/>
  <c r="V66" i="28"/>
  <c r="S66" i="28"/>
  <c r="O66" i="28"/>
  <c r="N66" i="28"/>
  <c r="M66" i="28"/>
  <c r="L66" i="28"/>
  <c r="K66" i="28"/>
  <c r="J66" i="28"/>
  <c r="R66" i="28" s="1"/>
  <c r="I66" i="28"/>
  <c r="H66" i="28"/>
  <c r="P66" i="28" s="1"/>
  <c r="G66" i="28"/>
  <c r="F66" i="28"/>
  <c r="C66" i="28"/>
  <c r="B66" i="28"/>
  <c r="S65" i="28"/>
  <c r="R65" i="28"/>
  <c r="Q65" i="28"/>
  <c r="P65" i="28"/>
  <c r="E65" i="28"/>
  <c r="U65" i="28" s="1"/>
  <c r="T64" i="28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T62" i="28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O59" i="28"/>
  <c r="N59" i="28"/>
  <c r="M59" i="28"/>
  <c r="L59" i="28"/>
  <c r="K59" i="28"/>
  <c r="S59" i="28" s="1"/>
  <c r="J59" i="28"/>
  <c r="R59" i="28" s="1"/>
  <c r="I59" i="28"/>
  <c r="Q59" i="28" s="1"/>
  <c r="H59" i="28"/>
  <c r="G59" i="28"/>
  <c r="F59" i="28"/>
  <c r="C59" i="28"/>
  <c r="E59" i="28" s="1"/>
  <c r="B59" i="28"/>
  <c r="S58" i="28"/>
  <c r="R58" i="28"/>
  <c r="Q58" i="28"/>
  <c r="P58" i="28"/>
  <c r="E58" i="28"/>
  <c r="U58" i="28" s="1"/>
  <c r="U57" i="28"/>
  <c r="S57" i="28"/>
  <c r="R57" i="28"/>
  <c r="Q57" i="28"/>
  <c r="P57" i="28"/>
  <c r="E57" i="28"/>
  <c r="T57" i="28" s="1"/>
  <c r="S56" i="28"/>
  <c r="R56" i="28"/>
  <c r="Q56" i="28"/>
  <c r="P56" i="28"/>
  <c r="E56" i="28"/>
  <c r="S55" i="28"/>
  <c r="R55" i="28"/>
  <c r="Q55" i="28"/>
  <c r="P55" i="28"/>
  <c r="E55" i="28"/>
  <c r="T55" i="28" s="1"/>
  <c r="V53" i="28"/>
  <c r="O53" i="28"/>
  <c r="N53" i="28"/>
  <c r="M53" i="28"/>
  <c r="L53" i="28"/>
  <c r="K53" i="28"/>
  <c r="S53" i="28" s="1"/>
  <c r="J53" i="28"/>
  <c r="R53" i="28" s="1"/>
  <c r="I53" i="28"/>
  <c r="H53" i="28"/>
  <c r="G53" i="28"/>
  <c r="F53" i="28"/>
  <c r="C53" i="28"/>
  <c r="B53" i="28"/>
  <c r="E53" i="28" s="1"/>
  <c r="S52" i="28"/>
  <c r="R52" i="28"/>
  <c r="Q52" i="28"/>
  <c r="P52" i="28"/>
  <c r="E52" i="28"/>
  <c r="S51" i="28"/>
  <c r="R51" i="28"/>
  <c r="Q51" i="28"/>
  <c r="P51" i="28"/>
  <c r="E51" i="28"/>
  <c r="T51" i="28" s="1"/>
  <c r="U50" i="28"/>
  <c r="T50" i="28"/>
  <c r="S50" i="28"/>
  <c r="R50" i="28"/>
  <c r="Q50" i="28"/>
  <c r="P50" i="28"/>
  <c r="E50" i="28"/>
  <c r="S49" i="28"/>
  <c r="R49" i="28"/>
  <c r="Q49" i="28"/>
  <c r="P49" i="28"/>
  <c r="E49" i="28"/>
  <c r="U48" i="28"/>
  <c r="S48" i="28"/>
  <c r="R48" i="28"/>
  <c r="Q48" i="28"/>
  <c r="P48" i="28"/>
  <c r="E48" i="28"/>
  <c r="T48" i="28" s="1"/>
  <c r="S47" i="28"/>
  <c r="R47" i="28"/>
  <c r="Q47" i="28"/>
  <c r="P47" i="28"/>
  <c r="E47" i="28"/>
  <c r="T47" i="28" s="1"/>
  <c r="T46" i="28"/>
  <c r="S46" i="28"/>
  <c r="R46" i="28"/>
  <c r="Q46" i="28"/>
  <c r="P46" i="28"/>
  <c r="E46" i="28"/>
  <c r="U46" i="28" s="1"/>
  <c r="S45" i="28"/>
  <c r="R45" i="28"/>
  <c r="Q45" i="28"/>
  <c r="P45" i="28"/>
  <c r="E45" i="28"/>
  <c r="S44" i="28"/>
  <c r="R44" i="28"/>
  <c r="Q44" i="28"/>
  <c r="P44" i="28"/>
  <c r="E44" i="28"/>
  <c r="S43" i="28"/>
  <c r="R43" i="28"/>
  <c r="Q43" i="28"/>
  <c r="P43" i="28"/>
  <c r="E43" i="28"/>
  <c r="T42" i="28"/>
  <c r="S42" i="28"/>
  <c r="R42" i="28"/>
  <c r="Q42" i="28"/>
  <c r="P42" i="28"/>
  <c r="E42" i="28"/>
  <c r="U42" i="28" s="1"/>
  <c r="V40" i="28"/>
  <c r="O40" i="28"/>
  <c r="N40" i="28"/>
  <c r="M40" i="28"/>
  <c r="L40" i="28"/>
  <c r="R40" i="28" s="1"/>
  <c r="K40" i="28"/>
  <c r="S40" i="28" s="1"/>
  <c r="J40" i="28"/>
  <c r="I40" i="28"/>
  <c r="H40" i="28"/>
  <c r="G40" i="28"/>
  <c r="F40" i="28"/>
  <c r="C40" i="28"/>
  <c r="B40" i="28"/>
  <c r="S39" i="28"/>
  <c r="R39" i="28"/>
  <c r="Q39" i="28"/>
  <c r="P39" i="28"/>
  <c r="E39" i="28"/>
  <c r="T39" i="28" s="1"/>
  <c r="S38" i="28"/>
  <c r="R38" i="28"/>
  <c r="Q38" i="28"/>
  <c r="P38" i="28"/>
  <c r="E38" i="28"/>
  <c r="U38" i="28" s="1"/>
  <c r="U37" i="28"/>
  <c r="T37" i="28"/>
  <c r="S37" i="28"/>
  <c r="R37" i="28"/>
  <c r="Q37" i="28"/>
  <c r="P37" i="28"/>
  <c r="E37" i="28"/>
  <c r="U36" i="28"/>
  <c r="T36" i="28"/>
  <c r="S36" i="28"/>
  <c r="R36" i="28"/>
  <c r="Q36" i="28"/>
  <c r="P36" i="28"/>
  <c r="E36" i="28"/>
  <c r="S35" i="28"/>
  <c r="R35" i="28"/>
  <c r="Q35" i="28"/>
  <c r="P35" i="28"/>
  <c r="E35" i="28"/>
  <c r="V33" i="28"/>
  <c r="O33" i="28"/>
  <c r="N33" i="28"/>
  <c r="M33" i="28"/>
  <c r="L33" i="28"/>
  <c r="K33" i="28"/>
  <c r="J33" i="28"/>
  <c r="R33" i="28" s="1"/>
  <c r="I33" i="28"/>
  <c r="H33" i="28"/>
  <c r="P33" i="28" s="1"/>
  <c r="G33" i="28"/>
  <c r="F33" i="28"/>
  <c r="C33" i="28"/>
  <c r="B33" i="28"/>
  <c r="E33" i="28" s="1"/>
  <c r="U32" i="28"/>
  <c r="S32" i="28"/>
  <c r="R32" i="28"/>
  <c r="Q32" i="28"/>
  <c r="P32" i="28"/>
  <c r="E32" i="28"/>
  <c r="V30" i="28"/>
  <c r="O30" i="28"/>
  <c r="N30" i="28"/>
  <c r="M30" i="28"/>
  <c r="L30" i="28"/>
  <c r="K30" i="28"/>
  <c r="S30" i="28" s="1"/>
  <c r="J30" i="28"/>
  <c r="R30" i="28" s="1"/>
  <c r="I30" i="28"/>
  <c r="H30" i="28"/>
  <c r="G30" i="28"/>
  <c r="F30" i="28"/>
  <c r="C30" i="28"/>
  <c r="B30" i="28"/>
  <c r="E30" i="28" s="1"/>
  <c r="U29" i="28"/>
  <c r="T29" i="28"/>
  <c r="S29" i="28"/>
  <c r="R29" i="28"/>
  <c r="Q29" i="28"/>
  <c r="P29" i="28"/>
  <c r="E29" i="28"/>
  <c r="U28" i="28"/>
  <c r="S28" i="28"/>
  <c r="R28" i="28"/>
  <c r="Q28" i="28"/>
  <c r="P28" i="28"/>
  <c r="E28" i="28"/>
  <c r="T28" i="28" s="1"/>
  <c r="S27" i="28"/>
  <c r="R27" i="28"/>
  <c r="Q27" i="28"/>
  <c r="P27" i="28"/>
  <c r="E27" i="28"/>
  <c r="T26" i="28"/>
  <c r="S26" i="28"/>
  <c r="R26" i="28"/>
  <c r="Q26" i="28"/>
  <c r="P26" i="28"/>
  <c r="E26" i="28"/>
  <c r="U26" i="28" s="1"/>
  <c r="V24" i="28"/>
  <c r="O24" i="28"/>
  <c r="N24" i="28"/>
  <c r="M24" i="28"/>
  <c r="L24" i="28"/>
  <c r="K24" i="28"/>
  <c r="J24" i="28"/>
  <c r="R24" i="28" s="1"/>
  <c r="I24" i="28"/>
  <c r="H24" i="28"/>
  <c r="G24" i="28"/>
  <c r="F24" i="28"/>
  <c r="C24" i="28"/>
  <c r="E24" i="28" s="1"/>
  <c r="B24" i="28"/>
  <c r="T23" i="28"/>
  <c r="S23" i="28"/>
  <c r="R23" i="28"/>
  <c r="Q23" i="28"/>
  <c r="P23" i="28"/>
  <c r="E23" i="28"/>
  <c r="U23" i="28" s="1"/>
  <c r="T22" i="28"/>
  <c r="S22" i="28"/>
  <c r="R22" i="28"/>
  <c r="Q22" i="28"/>
  <c r="P22" i="28"/>
  <c r="E22" i="28"/>
  <c r="U22" i="28" s="1"/>
  <c r="S21" i="28"/>
  <c r="R21" i="28"/>
  <c r="Q21" i="28"/>
  <c r="P21" i="28"/>
  <c r="E21" i="28"/>
  <c r="S20" i="28"/>
  <c r="R20" i="28"/>
  <c r="Q20" i="28"/>
  <c r="P20" i="28"/>
  <c r="E20" i="28"/>
  <c r="U20" i="28" s="1"/>
  <c r="U19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S17" i="28"/>
  <c r="R17" i="28"/>
  <c r="Q17" i="28"/>
  <c r="U17" i="28" s="1"/>
  <c r="P17" i="28"/>
  <c r="E17" i="28"/>
  <c r="V15" i="28"/>
  <c r="O15" i="28"/>
  <c r="N15" i="28"/>
  <c r="M15" i="28"/>
  <c r="L15" i="28"/>
  <c r="K15" i="28"/>
  <c r="S15" i="28" s="1"/>
  <c r="J15" i="28"/>
  <c r="I15" i="28"/>
  <c r="H15" i="28"/>
  <c r="G15" i="28"/>
  <c r="F15" i="28"/>
  <c r="C15" i="28"/>
  <c r="B15" i="28"/>
  <c r="E15" i="28" s="1"/>
  <c r="U14" i="28"/>
  <c r="T14" i="28"/>
  <c r="S14" i="28"/>
  <c r="R14" i="28"/>
  <c r="Q14" i="28"/>
  <c r="P14" i="28"/>
  <c r="E14" i="28"/>
  <c r="U13" i="28"/>
  <c r="T13" i="28"/>
  <c r="S13" i="28"/>
  <c r="R13" i="28"/>
  <c r="Q13" i="28"/>
  <c r="P13" i="28"/>
  <c r="E13" i="28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P10" i="28"/>
  <c r="E10" i="28"/>
  <c r="T10" i="28" s="1"/>
  <c r="S9" i="28"/>
  <c r="R9" i="28"/>
  <c r="Q9" i="28"/>
  <c r="P9" i="28"/>
  <c r="E9" i="28"/>
  <c r="U9" i="28" s="1"/>
  <c r="S94" i="27"/>
  <c r="R94" i="27"/>
  <c r="Q94" i="27"/>
  <c r="P94" i="27"/>
  <c r="E94" i="27"/>
  <c r="U94" i="27" s="1"/>
  <c r="S93" i="27"/>
  <c r="R93" i="27"/>
  <c r="Q93" i="27"/>
  <c r="P93" i="27"/>
  <c r="E93" i="27"/>
  <c r="U92" i="27"/>
  <c r="S92" i="27"/>
  <c r="R92" i="27"/>
  <c r="Q92" i="27"/>
  <c r="P92" i="27"/>
  <c r="E92" i="27"/>
  <c r="T92" i="27" s="1"/>
  <c r="T91" i="27"/>
  <c r="S91" i="27"/>
  <c r="R91" i="27"/>
  <c r="Q91" i="27"/>
  <c r="P91" i="27"/>
  <c r="E91" i="27"/>
  <c r="U91" i="27" s="1"/>
  <c r="S90" i="27"/>
  <c r="R90" i="27"/>
  <c r="Q90" i="27"/>
  <c r="P90" i="27"/>
  <c r="E90" i="27"/>
  <c r="S89" i="27"/>
  <c r="R89" i="27"/>
  <c r="Q89" i="27"/>
  <c r="P89" i="27"/>
  <c r="E89" i="27"/>
  <c r="U89" i="27" s="1"/>
  <c r="T88" i="27"/>
  <c r="S88" i="27"/>
  <c r="R88" i="27"/>
  <c r="Q88" i="27"/>
  <c r="P88" i="27"/>
  <c r="E88" i="27"/>
  <c r="U88" i="27" s="1"/>
  <c r="S87" i="27"/>
  <c r="R87" i="27"/>
  <c r="Q87" i="27"/>
  <c r="P87" i="27"/>
  <c r="E87" i="27"/>
  <c r="V73" i="27"/>
  <c r="O73" i="27"/>
  <c r="N73" i="27"/>
  <c r="M73" i="27"/>
  <c r="L73" i="27"/>
  <c r="K73" i="27"/>
  <c r="J73" i="27"/>
  <c r="I73" i="27"/>
  <c r="H73" i="27"/>
  <c r="G73" i="27"/>
  <c r="F73" i="27"/>
  <c r="C73" i="27"/>
  <c r="B73" i="27"/>
  <c r="E73" i="27" s="1"/>
  <c r="V72" i="27"/>
  <c r="O72" i="27"/>
  <c r="N72" i="27"/>
  <c r="M72" i="27"/>
  <c r="L72" i="27"/>
  <c r="K72" i="27"/>
  <c r="S72" i="27" s="1"/>
  <c r="J72" i="27"/>
  <c r="R72" i="27" s="1"/>
  <c r="I72" i="27"/>
  <c r="Q72" i="27" s="1"/>
  <c r="H72" i="27"/>
  <c r="G72" i="27"/>
  <c r="F72" i="27"/>
  <c r="C72" i="27"/>
  <c r="B72" i="27"/>
  <c r="E72" i="27" s="1"/>
  <c r="V71" i="27"/>
  <c r="S71" i="27"/>
  <c r="O71" i="27"/>
  <c r="N71" i="27"/>
  <c r="M71" i="27"/>
  <c r="L71" i="27"/>
  <c r="K71" i="27"/>
  <c r="J71" i="27"/>
  <c r="R71" i="27" s="1"/>
  <c r="I71" i="27"/>
  <c r="H71" i="27"/>
  <c r="G71" i="27"/>
  <c r="F71" i="27"/>
  <c r="C71" i="27"/>
  <c r="B71" i="27"/>
  <c r="S70" i="27"/>
  <c r="R70" i="27"/>
  <c r="Q70" i="27"/>
  <c r="P70" i="27"/>
  <c r="E70" i="27"/>
  <c r="U69" i="27"/>
  <c r="T69" i="27"/>
  <c r="S69" i="27"/>
  <c r="R69" i="27"/>
  <c r="Q69" i="27"/>
  <c r="P69" i="27"/>
  <c r="E69" i="27"/>
  <c r="V67" i="27"/>
  <c r="O67" i="27"/>
  <c r="N67" i="27"/>
  <c r="M67" i="27"/>
  <c r="L67" i="27"/>
  <c r="K67" i="27"/>
  <c r="S67" i="27" s="1"/>
  <c r="J67" i="27"/>
  <c r="I67" i="27"/>
  <c r="H67" i="27"/>
  <c r="G67" i="27"/>
  <c r="F67" i="27"/>
  <c r="C67" i="27"/>
  <c r="B67" i="27"/>
  <c r="E67" i="27" s="1"/>
  <c r="V66" i="27"/>
  <c r="O66" i="27"/>
  <c r="N66" i="27"/>
  <c r="M66" i="27"/>
  <c r="L66" i="27"/>
  <c r="K66" i="27"/>
  <c r="S66" i="27" s="1"/>
  <c r="J66" i="27"/>
  <c r="R66" i="27" s="1"/>
  <c r="I66" i="27"/>
  <c r="H66" i="27"/>
  <c r="P66" i="27" s="1"/>
  <c r="G66" i="27"/>
  <c r="F66" i="27"/>
  <c r="C66" i="27"/>
  <c r="B66" i="27"/>
  <c r="S65" i="27"/>
  <c r="R65" i="27"/>
  <c r="Q65" i="27"/>
  <c r="P65" i="27"/>
  <c r="E65" i="27"/>
  <c r="U65" i="27" s="1"/>
  <c r="S64" i="27"/>
  <c r="R64" i="27"/>
  <c r="Q64" i="27"/>
  <c r="P64" i="27"/>
  <c r="E64" i="27"/>
  <c r="S63" i="27"/>
  <c r="R63" i="27"/>
  <c r="Q63" i="27"/>
  <c r="P63" i="27"/>
  <c r="E63" i="27"/>
  <c r="S62" i="27"/>
  <c r="R62" i="27"/>
  <c r="Q62" i="27"/>
  <c r="P62" i="27"/>
  <c r="E62" i="27"/>
  <c r="S61" i="27"/>
  <c r="R61" i="27"/>
  <c r="Q61" i="27"/>
  <c r="P61" i="27"/>
  <c r="E61" i="27"/>
  <c r="V59" i="27"/>
  <c r="O59" i="27"/>
  <c r="N59" i="27"/>
  <c r="M59" i="27"/>
  <c r="L59" i="27"/>
  <c r="K59" i="27"/>
  <c r="S59" i="27" s="1"/>
  <c r="J59" i="27"/>
  <c r="R59" i="27" s="1"/>
  <c r="I59" i="27"/>
  <c r="H59" i="27"/>
  <c r="G59" i="27"/>
  <c r="F59" i="27"/>
  <c r="C59" i="27"/>
  <c r="B59" i="27"/>
  <c r="E59" i="27" s="1"/>
  <c r="S58" i="27"/>
  <c r="R58" i="27"/>
  <c r="Q58" i="27"/>
  <c r="P58" i="27"/>
  <c r="E58" i="27"/>
  <c r="S57" i="27"/>
  <c r="R57" i="27"/>
  <c r="Q57" i="27"/>
  <c r="P57" i="27"/>
  <c r="E57" i="27"/>
  <c r="S56" i="27"/>
  <c r="R56" i="27"/>
  <c r="Q56" i="27"/>
  <c r="P56" i="27"/>
  <c r="E56" i="27"/>
  <c r="U55" i="27"/>
  <c r="S55" i="27"/>
  <c r="R55" i="27"/>
  <c r="Q55" i="27"/>
  <c r="P55" i="27"/>
  <c r="E55" i="27"/>
  <c r="T55" i="27" s="1"/>
  <c r="V53" i="27"/>
  <c r="O53" i="27"/>
  <c r="N53" i="27"/>
  <c r="M53" i="27"/>
  <c r="L53" i="27"/>
  <c r="K53" i="27"/>
  <c r="S53" i="27" s="1"/>
  <c r="J53" i="27"/>
  <c r="R53" i="27" s="1"/>
  <c r="I53" i="27"/>
  <c r="H53" i="27"/>
  <c r="G53" i="27"/>
  <c r="F53" i="27"/>
  <c r="C53" i="27"/>
  <c r="B53" i="27"/>
  <c r="U52" i="27"/>
  <c r="S52" i="27"/>
  <c r="R52" i="27"/>
  <c r="Q52" i="27"/>
  <c r="P52" i="27"/>
  <c r="E52" i="27"/>
  <c r="T52" i="27" s="1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S49" i="27"/>
  <c r="R49" i="27"/>
  <c r="Q49" i="27"/>
  <c r="P49" i="27"/>
  <c r="E49" i="27"/>
  <c r="U48" i="27"/>
  <c r="T48" i="27"/>
  <c r="S48" i="27"/>
  <c r="R48" i="27"/>
  <c r="Q48" i="27"/>
  <c r="P48" i="27"/>
  <c r="E48" i="27"/>
  <c r="T47" i="27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4" i="27"/>
  <c r="S44" i="27"/>
  <c r="R44" i="27"/>
  <c r="Q44" i="27"/>
  <c r="P44" i="27"/>
  <c r="E44" i="27"/>
  <c r="T44" i="27" s="1"/>
  <c r="S43" i="27"/>
  <c r="R43" i="27"/>
  <c r="Q43" i="27"/>
  <c r="P43" i="27"/>
  <c r="E43" i="27"/>
  <c r="T42" i="27"/>
  <c r="S42" i="27"/>
  <c r="R42" i="27"/>
  <c r="Q42" i="27"/>
  <c r="P42" i="27"/>
  <c r="E42" i="27"/>
  <c r="U42" i="27" s="1"/>
  <c r="V40" i="27"/>
  <c r="R40" i="27"/>
  <c r="O40" i="27"/>
  <c r="N40" i="27"/>
  <c r="M40" i="27"/>
  <c r="L40" i="27"/>
  <c r="K40" i="27"/>
  <c r="S40" i="27" s="1"/>
  <c r="J40" i="27"/>
  <c r="I40" i="27"/>
  <c r="H40" i="27"/>
  <c r="G40" i="27"/>
  <c r="F40" i="27"/>
  <c r="C40" i="27"/>
  <c r="B40" i="27"/>
  <c r="E40" i="27" s="1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S37" i="27"/>
  <c r="R37" i="27"/>
  <c r="Q37" i="27"/>
  <c r="P37" i="27"/>
  <c r="E37" i="27"/>
  <c r="T37" i="27" s="1"/>
  <c r="U36" i="27"/>
  <c r="T36" i="27"/>
  <c r="S36" i="27"/>
  <c r="R36" i="27"/>
  <c r="Q36" i="27"/>
  <c r="P36" i="27"/>
  <c r="E36" i="27"/>
  <c r="U35" i="27"/>
  <c r="T35" i="27"/>
  <c r="S35" i="27"/>
  <c r="R35" i="27"/>
  <c r="Q35" i="27"/>
  <c r="P35" i="27"/>
  <c r="E35" i="27"/>
  <c r="V33" i="27"/>
  <c r="R33" i="27"/>
  <c r="O33" i="27"/>
  <c r="N33" i="27"/>
  <c r="M33" i="27"/>
  <c r="L33" i="27"/>
  <c r="K33" i="27"/>
  <c r="S33" i="27" s="1"/>
  <c r="J33" i="27"/>
  <c r="I33" i="27"/>
  <c r="H33" i="27"/>
  <c r="G33" i="27"/>
  <c r="F33" i="27"/>
  <c r="C33" i="27"/>
  <c r="B33" i="27"/>
  <c r="T32" i="27"/>
  <c r="S32" i="27"/>
  <c r="R32" i="27"/>
  <c r="Q32" i="27"/>
  <c r="P32" i="27"/>
  <c r="E32" i="27"/>
  <c r="V30" i="27"/>
  <c r="O30" i="27"/>
  <c r="N30" i="27"/>
  <c r="M30" i="27"/>
  <c r="L30" i="27"/>
  <c r="K30" i="27"/>
  <c r="S30" i="27" s="1"/>
  <c r="J30" i="27"/>
  <c r="R30" i="27" s="1"/>
  <c r="I30" i="27"/>
  <c r="H30" i="27"/>
  <c r="G30" i="27"/>
  <c r="F30" i="27"/>
  <c r="C30" i="27"/>
  <c r="B30" i="27"/>
  <c r="E30" i="27" s="1"/>
  <c r="S29" i="27"/>
  <c r="R29" i="27"/>
  <c r="Q29" i="27"/>
  <c r="P29" i="27"/>
  <c r="E29" i="27"/>
  <c r="T29" i="27" s="1"/>
  <c r="U28" i="27"/>
  <c r="T28" i="27"/>
  <c r="S28" i="27"/>
  <c r="R28" i="27"/>
  <c r="Q28" i="27"/>
  <c r="P28" i="27"/>
  <c r="E28" i="27"/>
  <c r="U27" i="27"/>
  <c r="T27" i="27"/>
  <c r="S27" i="27"/>
  <c r="R27" i="27"/>
  <c r="Q27" i="27"/>
  <c r="P27" i="27"/>
  <c r="E27" i="27"/>
  <c r="S26" i="27"/>
  <c r="R26" i="27"/>
  <c r="Q26" i="27"/>
  <c r="P26" i="27"/>
  <c r="E26" i="27"/>
  <c r="U26" i="27" s="1"/>
  <c r="V24" i="27"/>
  <c r="R24" i="27"/>
  <c r="O24" i="27"/>
  <c r="N24" i="27"/>
  <c r="M24" i="27"/>
  <c r="L24" i="27"/>
  <c r="K24" i="27"/>
  <c r="S24" i="27" s="1"/>
  <c r="J24" i="27"/>
  <c r="I24" i="27"/>
  <c r="H24" i="27"/>
  <c r="P24" i="27" s="1"/>
  <c r="G24" i="27"/>
  <c r="F24" i="27"/>
  <c r="E24" i="27"/>
  <c r="C24" i="27"/>
  <c r="B24" i="27"/>
  <c r="U23" i="27"/>
  <c r="T23" i="27"/>
  <c r="S23" i="27"/>
  <c r="R23" i="27"/>
  <c r="Q23" i="27"/>
  <c r="P23" i="27"/>
  <c r="E23" i="27"/>
  <c r="T22" i="27"/>
  <c r="S22" i="27"/>
  <c r="R22" i="27"/>
  <c r="Q22" i="27"/>
  <c r="P22" i="27"/>
  <c r="E22" i="27"/>
  <c r="U22" i="27" s="1"/>
  <c r="S21" i="27"/>
  <c r="R21" i="27"/>
  <c r="Q21" i="27"/>
  <c r="P21" i="27"/>
  <c r="E21" i="27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T18" i="27"/>
  <c r="S18" i="27"/>
  <c r="R18" i="27"/>
  <c r="Q18" i="27"/>
  <c r="P18" i="27"/>
  <c r="E18" i="27"/>
  <c r="U18" i="27" s="1"/>
  <c r="S17" i="27"/>
  <c r="R17" i="27"/>
  <c r="Q17" i="27"/>
  <c r="P17" i="27"/>
  <c r="E17" i="27"/>
  <c r="T17" i="27" s="1"/>
  <c r="V15" i="27"/>
  <c r="O15" i="27"/>
  <c r="N15" i="27"/>
  <c r="M15" i="27"/>
  <c r="S15" i="27" s="1"/>
  <c r="L15" i="27"/>
  <c r="K15" i="27"/>
  <c r="J15" i="27"/>
  <c r="I15" i="27"/>
  <c r="Q15" i="27" s="1"/>
  <c r="H15" i="27"/>
  <c r="P15" i="27" s="1"/>
  <c r="G15" i="27"/>
  <c r="F15" i="27"/>
  <c r="C15" i="27"/>
  <c r="B15" i="27"/>
  <c r="S14" i="27"/>
  <c r="R14" i="27"/>
  <c r="Q14" i="27"/>
  <c r="P14" i="27"/>
  <c r="E14" i="27"/>
  <c r="U14" i="27" s="1"/>
  <c r="S13" i="27"/>
  <c r="R13" i="27"/>
  <c r="Q13" i="27"/>
  <c r="P13" i="27"/>
  <c r="E13" i="27"/>
  <c r="T13" i="27" s="1"/>
  <c r="S12" i="27"/>
  <c r="R12" i="27"/>
  <c r="Q12" i="27"/>
  <c r="P12" i="27"/>
  <c r="E12" i="27"/>
  <c r="U11" i="27"/>
  <c r="S11" i="27"/>
  <c r="R11" i="27"/>
  <c r="Q11" i="27"/>
  <c r="P11" i="27"/>
  <c r="E11" i="27"/>
  <c r="T11" i="27" s="1"/>
  <c r="S10" i="27"/>
  <c r="R10" i="27"/>
  <c r="Q10" i="27"/>
  <c r="P10" i="27"/>
  <c r="E10" i="27"/>
  <c r="U10" i="27" s="1"/>
  <c r="S9" i="27"/>
  <c r="R9" i="27"/>
  <c r="Q9" i="27"/>
  <c r="P9" i="27"/>
  <c r="E9" i="27"/>
  <c r="S94" i="26"/>
  <c r="R94" i="26"/>
  <c r="Q94" i="26"/>
  <c r="P94" i="26"/>
  <c r="E94" i="26"/>
  <c r="T94" i="26" s="1"/>
  <c r="U93" i="26"/>
  <c r="T93" i="26"/>
  <c r="S93" i="26"/>
  <c r="R93" i="26"/>
  <c r="Q93" i="26"/>
  <c r="P93" i="26"/>
  <c r="E93" i="26"/>
  <c r="S92" i="26"/>
  <c r="R92" i="26"/>
  <c r="Q92" i="26"/>
  <c r="P92" i="26"/>
  <c r="E92" i="26"/>
  <c r="U91" i="26"/>
  <c r="S91" i="26"/>
  <c r="R91" i="26"/>
  <c r="Q91" i="26"/>
  <c r="P91" i="26"/>
  <c r="E91" i="26"/>
  <c r="T91" i="26" s="1"/>
  <c r="T90" i="26"/>
  <c r="S90" i="26"/>
  <c r="R90" i="26"/>
  <c r="Q90" i="26"/>
  <c r="P90" i="26"/>
  <c r="E90" i="26"/>
  <c r="U90" i="26" s="1"/>
  <c r="S89" i="26"/>
  <c r="R89" i="26"/>
  <c r="Q89" i="26"/>
  <c r="P89" i="26"/>
  <c r="E89" i="26"/>
  <c r="T88" i="26"/>
  <c r="S88" i="26"/>
  <c r="R88" i="26"/>
  <c r="Q88" i="26"/>
  <c r="P88" i="26"/>
  <c r="E88" i="26"/>
  <c r="U88" i="26" s="1"/>
  <c r="S87" i="26"/>
  <c r="R87" i="26"/>
  <c r="Q87" i="26"/>
  <c r="P87" i="26"/>
  <c r="E87" i="26"/>
  <c r="V73" i="26"/>
  <c r="O73" i="26"/>
  <c r="N73" i="26"/>
  <c r="M73" i="26"/>
  <c r="L73" i="26"/>
  <c r="K73" i="26"/>
  <c r="J73" i="26"/>
  <c r="I73" i="26"/>
  <c r="H73" i="26"/>
  <c r="G73" i="26"/>
  <c r="F73" i="26"/>
  <c r="E73" i="26"/>
  <c r="C73" i="26"/>
  <c r="B73" i="26"/>
  <c r="V72" i="26"/>
  <c r="O72" i="26"/>
  <c r="N72" i="26"/>
  <c r="M72" i="26"/>
  <c r="Q72" i="26" s="1"/>
  <c r="L72" i="26"/>
  <c r="K72" i="26"/>
  <c r="J72" i="26"/>
  <c r="I72" i="26"/>
  <c r="H72" i="26"/>
  <c r="G72" i="26"/>
  <c r="F72" i="26"/>
  <c r="C72" i="26"/>
  <c r="B72" i="26"/>
  <c r="E72" i="26" s="1"/>
  <c r="V71" i="26"/>
  <c r="O71" i="26"/>
  <c r="N71" i="26"/>
  <c r="M71" i="26"/>
  <c r="L71" i="26"/>
  <c r="K71" i="26"/>
  <c r="J71" i="26"/>
  <c r="I71" i="26"/>
  <c r="Q71" i="26" s="1"/>
  <c r="H71" i="26"/>
  <c r="G71" i="26"/>
  <c r="F71" i="26"/>
  <c r="C71" i="26"/>
  <c r="B71" i="26"/>
  <c r="T70" i="26"/>
  <c r="S70" i="26"/>
  <c r="R70" i="26"/>
  <c r="Q70" i="26"/>
  <c r="P70" i="26"/>
  <c r="E70" i="26"/>
  <c r="U70" i="26" s="1"/>
  <c r="S69" i="26"/>
  <c r="R69" i="26"/>
  <c r="Q69" i="26"/>
  <c r="U69" i="26" s="1"/>
  <c r="P69" i="26"/>
  <c r="E69" i="26"/>
  <c r="V67" i="26"/>
  <c r="O67" i="26"/>
  <c r="N67" i="26"/>
  <c r="M67" i="26"/>
  <c r="L67" i="26"/>
  <c r="K67" i="26"/>
  <c r="S67" i="26" s="1"/>
  <c r="J67" i="26"/>
  <c r="I67" i="26"/>
  <c r="H67" i="26"/>
  <c r="G67" i="26"/>
  <c r="F67" i="26"/>
  <c r="C67" i="26"/>
  <c r="B67" i="26"/>
  <c r="E67" i="26" s="1"/>
  <c r="V66" i="26"/>
  <c r="R66" i="26"/>
  <c r="O66" i="26"/>
  <c r="N66" i="26"/>
  <c r="M66" i="26"/>
  <c r="L66" i="26"/>
  <c r="K66" i="26"/>
  <c r="S66" i="26" s="1"/>
  <c r="J66" i="26"/>
  <c r="I66" i="26"/>
  <c r="H66" i="26"/>
  <c r="P66" i="26" s="1"/>
  <c r="G66" i="26"/>
  <c r="F66" i="26"/>
  <c r="C66" i="26"/>
  <c r="B66" i="26"/>
  <c r="E66" i="26" s="1"/>
  <c r="U65" i="26"/>
  <c r="S65" i="26"/>
  <c r="R65" i="26"/>
  <c r="Q65" i="26"/>
  <c r="P65" i="26"/>
  <c r="E65" i="26"/>
  <c r="T65" i="26" s="1"/>
  <c r="U64" i="26"/>
  <c r="T64" i="26"/>
  <c r="S64" i="26"/>
  <c r="R64" i="26"/>
  <c r="Q64" i="26"/>
  <c r="P64" i="26"/>
  <c r="E64" i="26"/>
  <c r="S63" i="26"/>
  <c r="R63" i="26"/>
  <c r="Q63" i="26"/>
  <c r="P63" i="26"/>
  <c r="E63" i="26"/>
  <c r="U62" i="26"/>
  <c r="S62" i="26"/>
  <c r="R62" i="26"/>
  <c r="Q62" i="26"/>
  <c r="P62" i="26"/>
  <c r="E62" i="26"/>
  <c r="T62" i="26" s="1"/>
  <c r="T61" i="26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B59" i="26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T56" i="26"/>
  <c r="S56" i="26"/>
  <c r="R56" i="26"/>
  <c r="Q56" i="26"/>
  <c r="P56" i="26"/>
  <c r="E56" i="26"/>
  <c r="U56" i="26" s="1"/>
  <c r="S55" i="26"/>
  <c r="R55" i="26"/>
  <c r="Q55" i="26"/>
  <c r="P55" i="26"/>
  <c r="E55" i="26"/>
  <c r="U55" i="26" s="1"/>
  <c r="V53" i="26"/>
  <c r="O53" i="26"/>
  <c r="N53" i="26"/>
  <c r="M53" i="26"/>
  <c r="L53" i="26"/>
  <c r="K53" i="26"/>
  <c r="S53" i="26" s="1"/>
  <c r="J53" i="26"/>
  <c r="R53" i="26" s="1"/>
  <c r="I53" i="26"/>
  <c r="H53" i="26"/>
  <c r="G53" i="26"/>
  <c r="F53" i="26"/>
  <c r="C53" i="26"/>
  <c r="B53" i="26"/>
  <c r="U52" i="26"/>
  <c r="S52" i="26"/>
  <c r="R52" i="26"/>
  <c r="Q52" i="26"/>
  <c r="P52" i="26"/>
  <c r="E52" i="26"/>
  <c r="T52" i="26" s="1"/>
  <c r="S51" i="26"/>
  <c r="R51" i="26"/>
  <c r="Q51" i="26"/>
  <c r="P51" i="26"/>
  <c r="E51" i="26"/>
  <c r="S50" i="26"/>
  <c r="R50" i="26"/>
  <c r="Q50" i="26"/>
  <c r="P50" i="26"/>
  <c r="E50" i="26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S47" i="26"/>
  <c r="R47" i="26"/>
  <c r="Q47" i="26"/>
  <c r="P47" i="26"/>
  <c r="E47" i="26"/>
  <c r="S46" i="26"/>
  <c r="R46" i="26"/>
  <c r="Q46" i="26"/>
  <c r="P46" i="26"/>
  <c r="E46" i="26"/>
  <c r="T46" i="26" s="1"/>
  <c r="U45" i="26"/>
  <c r="S45" i="26"/>
  <c r="R45" i="26"/>
  <c r="Q45" i="26"/>
  <c r="P45" i="26"/>
  <c r="E45" i="26"/>
  <c r="T45" i="26" s="1"/>
  <c r="T44" i="26"/>
  <c r="S44" i="26"/>
  <c r="R44" i="26"/>
  <c r="Q44" i="26"/>
  <c r="U44" i="26" s="1"/>
  <c r="P44" i="26"/>
  <c r="E44" i="26"/>
  <c r="S43" i="26"/>
  <c r="R43" i="26"/>
  <c r="Q43" i="26"/>
  <c r="P43" i="26"/>
  <c r="E43" i="26"/>
  <c r="S42" i="26"/>
  <c r="R42" i="26"/>
  <c r="Q42" i="26"/>
  <c r="P42" i="26"/>
  <c r="E42" i="26"/>
  <c r="V40" i="26"/>
  <c r="O40" i="26"/>
  <c r="N40" i="26"/>
  <c r="M40" i="26"/>
  <c r="L40" i="26"/>
  <c r="K40" i="26"/>
  <c r="J40" i="26"/>
  <c r="I40" i="26"/>
  <c r="H40" i="26"/>
  <c r="P40" i="26" s="1"/>
  <c r="G40" i="26"/>
  <c r="F40" i="26"/>
  <c r="C40" i="26"/>
  <c r="B40" i="26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U37" i="26"/>
  <c r="S37" i="26"/>
  <c r="R37" i="26"/>
  <c r="Q37" i="26"/>
  <c r="P37" i="26"/>
  <c r="E37" i="26"/>
  <c r="T37" i="26" s="1"/>
  <c r="T36" i="26"/>
  <c r="S36" i="26"/>
  <c r="R36" i="26"/>
  <c r="Q36" i="26"/>
  <c r="P36" i="26"/>
  <c r="E36" i="26"/>
  <c r="U36" i="26" s="1"/>
  <c r="S35" i="26"/>
  <c r="R35" i="26"/>
  <c r="Q35" i="26"/>
  <c r="P35" i="26"/>
  <c r="T35" i="26" s="1"/>
  <c r="E35" i="26"/>
  <c r="V33" i="26"/>
  <c r="Q33" i="26"/>
  <c r="O33" i="26"/>
  <c r="N33" i="26"/>
  <c r="M33" i="26"/>
  <c r="L33" i="26"/>
  <c r="R33" i="26" s="1"/>
  <c r="K33" i="26"/>
  <c r="S33" i="26" s="1"/>
  <c r="J33" i="26"/>
  <c r="I33" i="26"/>
  <c r="H33" i="26"/>
  <c r="G33" i="26"/>
  <c r="F33" i="26"/>
  <c r="C33" i="26"/>
  <c r="B33" i="26"/>
  <c r="S32" i="26"/>
  <c r="R32" i="26"/>
  <c r="Q32" i="26"/>
  <c r="P32" i="26"/>
  <c r="E32" i="26"/>
  <c r="V30" i="26"/>
  <c r="R30" i="26"/>
  <c r="O30" i="26"/>
  <c r="N30" i="26"/>
  <c r="M30" i="26"/>
  <c r="L30" i="26"/>
  <c r="K30" i="26"/>
  <c r="S30" i="26" s="1"/>
  <c r="J30" i="26"/>
  <c r="I30" i="26"/>
  <c r="H30" i="26"/>
  <c r="P30" i="26" s="1"/>
  <c r="G30" i="26"/>
  <c r="F30" i="26"/>
  <c r="C30" i="26"/>
  <c r="E30" i="26" s="1"/>
  <c r="B30" i="26"/>
  <c r="U29" i="26"/>
  <c r="S29" i="26"/>
  <c r="R29" i="26"/>
  <c r="Q29" i="26"/>
  <c r="P29" i="26"/>
  <c r="E29" i="26"/>
  <c r="T29" i="26" s="1"/>
  <c r="U28" i="26"/>
  <c r="T28" i="26"/>
  <c r="S28" i="26"/>
  <c r="R28" i="26"/>
  <c r="Q28" i="26"/>
  <c r="P28" i="26"/>
  <c r="E28" i="26"/>
  <c r="S27" i="26"/>
  <c r="R27" i="26"/>
  <c r="Q27" i="26"/>
  <c r="P27" i="26"/>
  <c r="E27" i="26"/>
  <c r="T26" i="26"/>
  <c r="S26" i="26"/>
  <c r="R26" i="26"/>
  <c r="Q26" i="26"/>
  <c r="P26" i="26"/>
  <c r="E26" i="26"/>
  <c r="U26" i="26" s="1"/>
  <c r="V24" i="26"/>
  <c r="O24" i="26"/>
  <c r="N24" i="26"/>
  <c r="M24" i="26"/>
  <c r="L24" i="26"/>
  <c r="K24" i="26"/>
  <c r="S24" i="26" s="1"/>
  <c r="J24" i="26"/>
  <c r="R24" i="26" s="1"/>
  <c r="I24" i="26"/>
  <c r="H24" i="26"/>
  <c r="G24" i="26"/>
  <c r="F24" i="26"/>
  <c r="C24" i="26"/>
  <c r="E24" i="26" s="1"/>
  <c r="B24" i="26"/>
  <c r="S23" i="26"/>
  <c r="R23" i="26"/>
  <c r="Q23" i="26"/>
  <c r="P23" i="26"/>
  <c r="E23" i="26"/>
  <c r="T22" i="26"/>
  <c r="S22" i="26"/>
  <c r="R22" i="26"/>
  <c r="Q22" i="26"/>
  <c r="P22" i="26"/>
  <c r="E22" i="26"/>
  <c r="U22" i="26" s="1"/>
  <c r="U21" i="26"/>
  <c r="S21" i="26"/>
  <c r="R21" i="26"/>
  <c r="Q21" i="26"/>
  <c r="P21" i="26"/>
  <c r="E21" i="26"/>
  <c r="T21" i="26" s="1"/>
  <c r="U20" i="26"/>
  <c r="S20" i="26"/>
  <c r="R20" i="26"/>
  <c r="Q20" i="26"/>
  <c r="P20" i="26"/>
  <c r="E20" i="26"/>
  <c r="T20" i="26" s="1"/>
  <c r="S19" i="26"/>
  <c r="R19" i="26"/>
  <c r="Q19" i="26"/>
  <c r="P19" i="26"/>
  <c r="E19" i="26"/>
  <c r="U19" i="26" s="1"/>
  <c r="S18" i="26"/>
  <c r="R18" i="26"/>
  <c r="Q18" i="26"/>
  <c r="P18" i="26"/>
  <c r="E18" i="26"/>
  <c r="S17" i="26"/>
  <c r="R17" i="26"/>
  <c r="Q17" i="26"/>
  <c r="P17" i="26"/>
  <c r="E17" i="26"/>
  <c r="T17" i="26" s="1"/>
  <c r="V15" i="26"/>
  <c r="O15" i="26"/>
  <c r="N15" i="26"/>
  <c r="M15" i="26"/>
  <c r="L15" i="26"/>
  <c r="K15" i="26"/>
  <c r="S15" i="26" s="1"/>
  <c r="J15" i="26"/>
  <c r="I15" i="26"/>
  <c r="H15" i="26"/>
  <c r="G15" i="26"/>
  <c r="F15" i="26"/>
  <c r="C15" i="26"/>
  <c r="B15" i="26"/>
  <c r="E15" i="26" s="1"/>
  <c r="S14" i="26"/>
  <c r="R14" i="26"/>
  <c r="Q14" i="26"/>
  <c r="P14" i="26"/>
  <c r="E14" i="26"/>
  <c r="S13" i="26"/>
  <c r="R13" i="26"/>
  <c r="Q13" i="26"/>
  <c r="U13" i="26" s="1"/>
  <c r="P13" i="26"/>
  <c r="E13" i="26"/>
  <c r="S12" i="26"/>
  <c r="R12" i="26"/>
  <c r="Q12" i="26"/>
  <c r="P12" i="26"/>
  <c r="E12" i="26"/>
  <c r="T11" i="26"/>
  <c r="S11" i="26"/>
  <c r="R11" i="26"/>
  <c r="Q11" i="26"/>
  <c r="P11" i="26"/>
  <c r="E11" i="26"/>
  <c r="U11" i="26" s="1"/>
  <c r="S10" i="26"/>
  <c r="R10" i="26"/>
  <c r="Q10" i="26"/>
  <c r="P10" i="26"/>
  <c r="E10" i="26"/>
  <c r="S9" i="26"/>
  <c r="R9" i="26"/>
  <c r="Q9" i="26"/>
  <c r="P9" i="26"/>
  <c r="E9" i="26"/>
  <c r="U94" i="25"/>
  <c r="T94" i="25"/>
  <c r="S94" i="25"/>
  <c r="R94" i="25"/>
  <c r="Q94" i="25"/>
  <c r="P94" i="25"/>
  <c r="E94" i="25"/>
  <c r="S93" i="25"/>
  <c r="R93" i="25"/>
  <c r="Q93" i="25"/>
  <c r="P93" i="25"/>
  <c r="E93" i="25"/>
  <c r="U93" i="25" s="1"/>
  <c r="S92" i="25"/>
  <c r="R92" i="25"/>
  <c r="Q92" i="25"/>
  <c r="P92" i="25"/>
  <c r="E92" i="25"/>
  <c r="U91" i="25"/>
  <c r="S91" i="25"/>
  <c r="R91" i="25"/>
  <c r="Q91" i="25"/>
  <c r="P91" i="25"/>
  <c r="E91" i="25"/>
  <c r="T91" i="25" s="1"/>
  <c r="T90" i="25"/>
  <c r="S90" i="25"/>
  <c r="R90" i="25"/>
  <c r="Q90" i="25"/>
  <c r="P90" i="25"/>
  <c r="E90" i="25"/>
  <c r="U90" i="25" s="1"/>
  <c r="S89" i="25"/>
  <c r="R89" i="25"/>
  <c r="Q89" i="25"/>
  <c r="P89" i="25"/>
  <c r="E89" i="25"/>
  <c r="U89" i="25" s="1"/>
  <c r="S88" i="25"/>
  <c r="R88" i="25"/>
  <c r="Q88" i="25"/>
  <c r="P88" i="25"/>
  <c r="E88" i="25"/>
  <c r="U88" i="25" s="1"/>
  <c r="U87" i="25"/>
  <c r="S87" i="25"/>
  <c r="R87" i="25"/>
  <c r="Q87" i="25"/>
  <c r="P87" i="25"/>
  <c r="E87" i="25"/>
  <c r="T87" i="25" s="1"/>
  <c r="V73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V72" i="25"/>
  <c r="O72" i="25"/>
  <c r="N72" i="25"/>
  <c r="M72" i="25"/>
  <c r="L72" i="25"/>
  <c r="K72" i="25"/>
  <c r="J72" i="25"/>
  <c r="R72" i="25" s="1"/>
  <c r="I72" i="25"/>
  <c r="H72" i="25"/>
  <c r="G72" i="25"/>
  <c r="F72" i="25"/>
  <c r="C72" i="25"/>
  <c r="B72" i="25"/>
  <c r="V71" i="25"/>
  <c r="O71" i="25"/>
  <c r="N71" i="25"/>
  <c r="M71" i="25"/>
  <c r="L71" i="25"/>
  <c r="K71" i="25"/>
  <c r="J71" i="25"/>
  <c r="I71" i="25"/>
  <c r="H71" i="25"/>
  <c r="G71" i="25"/>
  <c r="F71" i="25"/>
  <c r="C71" i="25"/>
  <c r="B71" i="25"/>
  <c r="E71" i="25" s="1"/>
  <c r="S70" i="25"/>
  <c r="R70" i="25"/>
  <c r="Q70" i="25"/>
  <c r="P70" i="25"/>
  <c r="E70" i="25"/>
  <c r="S69" i="25"/>
  <c r="R69" i="25"/>
  <c r="Q69" i="25"/>
  <c r="P69" i="25"/>
  <c r="E69" i="25"/>
  <c r="U69" i="25" s="1"/>
  <c r="V67" i="25"/>
  <c r="O67" i="25"/>
  <c r="N67" i="25"/>
  <c r="M67" i="25"/>
  <c r="L67" i="25"/>
  <c r="K67" i="25"/>
  <c r="S67" i="25" s="1"/>
  <c r="J67" i="25"/>
  <c r="I67" i="25"/>
  <c r="H67" i="25"/>
  <c r="G67" i="25"/>
  <c r="F67" i="25"/>
  <c r="C67" i="25"/>
  <c r="B67" i="25"/>
  <c r="V66" i="25"/>
  <c r="O66" i="25"/>
  <c r="N66" i="25"/>
  <c r="M66" i="25"/>
  <c r="L66" i="25"/>
  <c r="K66" i="25"/>
  <c r="S66" i="25" s="1"/>
  <c r="J66" i="25"/>
  <c r="R66" i="25" s="1"/>
  <c r="I66" i="25"/>
  <c r="H66" i="25"/>
  <c r="G66" i="25"/>
  <c r="F66" i="25"/>
  <c r="C66" i="25"/>
  <c r="B66" i="25"/>
  <c r="E66" i="25" s="1"/>
  <c r="T65" i="25"/>
  <c r="S65" i="25"/>
  <c r="R65" i="25"/>
  <c r="Q65" i="25"/>
  <c r="P65" i="25"/>
  <c r="E65" i="25"/>
  <c r="U65" i="25" s="1"/>
  <c r="S64" i="25"/>
  <c r="R64" i="25"/>
  <c r="Q64" i="25"/>
  <c r="P64" i="25"/>
  <c r="E64" i="25"/>
  <c r="S63" i="25"/>
  <c r="R63" i="25"/>
  <c r="Q63" i="25"/>
  <c r="P63" i="25"/>
  <c r="E63" i="25"/>
  <c r="S62" i="25"/>
  <c r="R62" i="25"/>
  <c r="Q62" i="25"/>
  <c r="P62" i="25"/>
  <c r="E62" i="25"/>
  <c r="T62" i="25" s="1"/>
  <c r="S61" i="25"/>
  <c r="R61" i="25"/>
  <c r="Q61" i="25"/>
  <c r="P61" i="25"/>
  <c r="E61" i="25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B59" i="25"/>
  <c r="E59" i="25" s="1"/>
  <c r="S58" i="25"/>
  <c r="R58" i="25"/>
  <c r="Q58" i="25"/>
  <c r="P58" i="25"/>
  <c r="E58" i="25"/>
  <c r="T58" i="25" s="1"/>
  <c r="S57" i="25"/>
  <c r="R57" i="25"/>
  <c r="Q57" i="25"/>
  <c r="P57" i="25"/>
  <c r="E57" i="25"/>
  <c r="U57" i="25" s="1"/>
  <c r="S56" i="25"/>
  <c r="R56" i="25"/>
  <c r="Q56" i="25"/>
  <c r="P56" i="25"/>
  <c r="E56" i="25"/>
  <c r="U56" i="25" s="1"/>
  <c r="U55" i="25"/>
  <c r="T55" i="25"/>
  <c r="S55" i="25"/>
  <c r="R55" i="25"/>
  <c r="Q55" i="25"/>
  <c r="P55" i="25"/>
  <c r="E55" i="25"/>
  <c r="V53" i="25"/>
  <c r="O53" i="25"/>
  <c r="N53" i="25"/>
  <c r="M53" i="25"/>
  <c r="L53" i="25"/>
  <c r="K53" i="25"/>
  <c r="S53" i="25" s="1"/>
  <c r="J53" i="25"/>
  <c r="R53" i="25" s="1"/>
  <c r="I53" i="25"/>
  <c r="H53" i="25"/>
  <c r="G53" i="25"/>
  <c r="F53" i="25"/>
  <c r="C53" i="25"/>
  <c r="B53" i="25"/>
  <c r="E53" i="25" s="1"/>
  <c r="S52" i="25"/>
  <c r="R52" i="25"/>
  <c r="Q52" i="25"/>
  <c r="P52" i="25"/>
  <c r="E52" i="25"/>
  <c r="U52" i="25" s="1"/>
  <c r="U51" i="25"/>
  <c r="S51" i="25"/>
  <c r="R51" i="25"/>
  <c r="Q51" i="25"/>
  <c r="P51" i="25"/>
  <c r="E51" i="25"/>
  <c r="T51" i="25" s="1"/>
  <c r="U50" i="25"/>
  <c r="T50" i="25"/>
  <c r="S50" i="25"/>
  <c r="R50" i="25"/>
  <c r="Q50" i="25"/>
  <c r="P50" i="25"/>
  <c r="E50" i="25"/>
  <c r="T49" i="25"/>
  <c r="S49" i="25"/>
  <c r="R49" i="25"/>
  <c r="Q49" i="25"/>
  <c r="P49" i="25"/>
  <c r="E49" i="25"/>
  <c r="U49" i="25" s="1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S45" i="25"/>
  <c r="R45" i="25"/>
  <c r="Q45" i="25"/>
  <c r="P45" i="25"/>
  <c r="E45" i="25"/>
  <c r="U45" i="25" s="1"/>
  <c r="S44" i="25"/>
  <c r="R44" i="25"/>
  <c r="Q44" i="25"/>
  <c r="P44" i="25"/>
  <c r="E44" i="25"/>
  <c r="S43" i="25"/>
  <c r="R43" i="25"/>
  <c r="Q43" i="25"/>
  <c r="P43" i="25"/>
  <c r="E43" i="25"/>
  <c r="U42" i="25"/>
  <c r="S42" i="25"/>
  <c r="R42" i="25"/>
  <c r="Q42" i="25"/>
  <c r="P42" i="25"/>
  <c r="E42" i="25"/>
  <c r="T42" i="25" s="1"/>
  <c r="V40" i="25"/>
  <c r="O40" i="25"/>
  <c r="N40" i="25"/>
  <c r="M40" i="25"/>
  <c r="L40" i="25"/>
  <c r="K40" i="25"/>
  <c r="S40" i="25" s="1"/>
  <c r="J40" i="25"/>
  <c r="R40" i="25" s="1"/>
  <c r="I40" i="25"/>
  <c r="H40" i="25"/>
  <c r="P40" i="25" s="1"/>
  <c r="G40" i="25"/>
  <c r="F40" i="25"/>
  <c r="C40" i="25"/>
  <c r="B40" i="25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P37" i="25"/>
  <c r="E37" i="25"/>
  <c r="S36" i="25"/>
  <c r="R36" i="25"/>
  <c r="Q36" i="25"/>
  <c r="P36" i="25"/>
  <c r="E36" i="25"/>
  <c r="S35" i="25"/>
  <c r="R35" i="25"/>
  <c r="Q35" i="25"/>
  <c r="P35" i="25"/>
  <c r="E35" i="25"/>
  <c r="V33" i="25"/>
  <c r="O33" i="25"/>
  <c r="N33" i="25"/>
  <c r="M33" i="25"/>
  <c r="L33" i="25"/>
  <c r="K33" i="25"/>
  <c r="S33" i="25" s="1"/>
  <c r="J33" i="25"/>
  <c r="R33" i="25" s="1"/>
  <c r="I33" i="25"/>
  <c r="H33" i="25"/>
  <c r="G33" i="25"/>
  <c r="F33" i="25"/>
  <c r="C33" i="25"/>
  <c r="B33" i="25"/>
  <c r="S32" i="25"/>
  <c r="R32" i="25"/>
  <c r="Q32" i="25"/>
  <c r="P32" i="25"/>
  <c r="E32" i="25"/>
  <c r="U32" i="25" s="1"/>
  <c r="V30" i="25"/>
  <c r="O30" i="25"/>
  <c r="N30" i="25"/>
  <c r="M30" i="25"/>
  <c r="L30" i="25"/>
  <c r="K30" i="25"/>
  <c r="S30" i="25" s="1"/>
  <c r="J30" i="25"/>
  <c r="R30" i="25" s="1"/>
  <c r="I30" i="25"/>
  <c r="H30" i="25"/>
  <c r="G30" i="25"/>
  <c r="F30" i="25"/>
  <c r="C30" i="25"/>
  <c r="E30" i="25" s="1"/>
  <c r="B30" i="25"/>
  <c r="S29" i="25"/>
  <c r="R29" i="25"/>
  <c r="Q29" i="25"/>
  <c r="P29" i="25"/>
  <c r="E29" i="25"/>
  <c r="S28" i="25"/>
  <c r="R28" i="25"/>
  <c r="Q28" i="25"/>
  <c r="P28" i="25"/>
  <c r="E28" i="25"/>
  <c r="U28" i="25" s="1"/>
  <c r="S27" i="25"/>
  <c r="R27" i="25"/>
  <c r="Q27" i="25"/>
  <c r="P27" i="25"/>
  <c r="E27" i="25"/>
  <c r="U26" i="25"/>
  <c r="S26" i="25"/>
  <c r="R26" i="25"/>
  <c r="Q26" i="25"/>
  <c r="P26" i="25"/>
  <c r="E26" i="25"/>
  <c r="T26" i="25" s="1"/>
  <c r="V24" i="25"/>
  <c r="O24" i="25"/>
  <c r="N24" i="25"/>
  <c r="M24" i="25"/>
  <c r="L24" i="25"/>
  <c r="K24" i="25"/>
  <c r="S24" i="25" s="1"/>
  <c r="J24" i="25"/>
  <c r="R24" i="25" s="1"/>
  <c r="I24" i="25"/>
  <c r="H24" i="25"/>
  <c r="G24" i="25"/>
  <c r="F24" i="25"/>
  <c r="C24" i="25"/>
  <c r="B24" i="25"/>
  <c r="E24" i="25" s="1"/>
  <c r="S23" i="25"/>
  <c r="R23" i="25"/>
  <c r="Q23" i="25"/>
  <c r="P23" i="25"/>
  <c r="E23" i="25"/>
  <c r="S22" i="25"/>
  <c r="R22" i="25"/>
  <c r="Q22" i="25"/>
  <c r="P22" i="25"/>
  <c r="E22" i="25"/>
  <c r="T22" i="25" s="1"/>
  <c r="S21" i="25"/>
  <c r="R21" i="25"/>
  <c r="Q21" i="25"/>
  <c r="P21" i="25"/>
  <c r="E21" i="25"/>
  <c r="S20" i="25"/>
  <c r="R20" i="25"/>
  <c r="Q20" i="25"/>
  <c r="P20" i="25"/>
  <c r="E20" i="25"/>
  <c r="S19" i="25"/>
  <c r="R19" i="25"/>
  <c r="Q19" i="25"/>
  <c r="P19" i="25"/>
  <c r="E19" i="25"/>
  <c r="U19" i="25" s="1"/>
  <c r="T18" i="25"/>
  <c r="S18" i="25"/>
  <c r="R18" i="25"/>
  <c r="Q18" i="25"/>
  <c r="P18" i="25"/>
  <c r="E18" i="25"/>
  <c r="U18" i="25" s="1"/>
  <c r="U17" i="25"/>
  <c r="S17" i="25"/>
  <c r="R17" i="25"/>
  <c r="Q17" i="25"/>
  <c r="P17" i="25"/>
  <c r="E17" i="25"/>
  <c r="T17" i="25" s="1"/>
  <c r="V15" i="25"/>
  <c r="O15" i="25"/>
  <c r="N15" i="25"/>
  <c r="M15" i="25"/>
  <c r="L15" i="25"/>
  <c r="K15" i="25"/>
  <c r="S15" i="25" s="1"/>
  <c r="J15" i="25"/>
  <c r="I15" i="25"/>
  <c r="H15" i="25"/>
  <c r="G15" i="25"/>
  <c r="F15" i="25"/>
  <c r="C15" i="25"/>
  <c r="B15" i="25"/>
  <c r="E15" i="25" s="1"/>
  <c r="U14" i="25"/>
  <c r="S14" i="25"/>
  <c r="R14" i="25"/>
  <c r="Q14" i="25"/>
  <c r="P14" i="25"/>
  <c r="E14" i="25"/>
  <c r="T14" i="25" s="1"/>
  <c r="U13" i="25"/>
  <c r="T13" i="25"/>
  <c r="S13" i="25"/>
  <c r="R13" i="25"/>
  <c r="Q13" i="25"/>
  <c r="P13" i="25"/>
  <c r="E13" i="25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S10" i="25"/>
  <c r="R10" i="25"/>
  <c r="Q10" i="25"/>
  <c r="P10" i="25"/>
  <c r="E10" i="25"/>
  <c r="T9" i="25"/>
  <c r="S9" i="25"/>
  <c r="R9" i="25"/>
  <c r="Q9" i="25"/>
  <c r="P9" i="25"/>
  <c r="E9" i="25"/>
  <c r="U9" i="25" s="1"/>
  <c r="S94" i="24"/>
  <c r="R94" i="24"/>
  <c r="Q94" i="24"/>
  <c r="P94" i="24"/>
  <c r="E94" i="24"/>
  <c r="S93" i="24"/>
  <c r="R93" i="24"/>
  <c r="Q93" i="24"/>
  <c r="P93" i="24"/>
  <c r="E93" i="24"/>
  <c r="U92" i="24"/>
  <c r="S92" i="24"/>
  <c r="R92" i="24"/>
  <c r="Q92" i="24"/>
  <c r="P92" i="24"/>
  <c r="E92" i="24"/>
  <c r="T92" i="24" s="1"/>
  <c r="U91" i="24"/>
  <c r="T91" i="24"/>
  <c r="S91" i="24"/>
  <c r="R91" i="24"/>
  <c r="Q91" i="24"/>
  <c r="P91" i="24"/>
  <c r="E91" i="24"/>
  <c r="S90" i="24"/>
  <c r="R90" i="24"/>
  <c r="Q90" i="24"/>
  <c r="P90" i="24"/>
  <c r="E90" i="24"/>
  <c r="U90" i="24" s="1"/>
  <c r="S89" i="24"/>
  <c r="R89" i="24"/>
  <c r="Q89" i="24"/>
  <c r="P89" i="24"/>
  <c r="E89" i="24"/>
  <c r="S88" i="24"/>
  <c r="R88" i="24"/>
  <c r="Q88" i="24"/>
  <c r="P88" i="24"/>
  <c r="E88" i="24"/>
  <c r="T88" i="24" s="1"/>
  <c r="S87" i="24"/>
  <c r="R87" i="24"/>
  <c r="Q87" i="24"/>
  <c r="P87" i="24"/>
  <c r="E87" i="24"/>
  <c r="U87" i="24" s="1"/>
  <c r="V73" i="24"/>
  <c r="O73" i="24"/>
  <c r="N73" i="24"/>
  <c r="M73" i="24"/>
  <c r="L73" i="24"/>
  <c r="K73" i="24"/>
  <c r="S73" i="24" s="1"/>
  <c r="J73" i="24"/>
  <c r="I73" i="24"/>
  <c r="H73" i="24"/>
  <c r="G73" i="24"/>
  <c r="F73" i="24"/>
  <c r="C73" i="24"/>
  <c r="B73" i="24"/>
  <c r="V72" i="24"/>
  <c r="O72" i="24"/>
  <c r="N72" i="24"/>
  <c r="M72" i="24"/>
  <c r="L72" i="24"/>
  <c r="K72" i="24"/>
  <c r="S72" i="24" s="1"/>
  <c r="J72" i="24"/>
  <c r="R72" i="24" s="1"/>
  <c r="I72" i="24"/>
  <c r="H72" i="24"/>
  <c r="G72" i="24"/>
  <c r="F72" i="24"/>
  <c r="C72" i="24"/>
  <c r="B72" i="24"/>
  <c r="E72" i="24" s="1"/>
  <c r="V71" i="24"/>
  <c r="O71" i="24"/>
  <c r="N71" i="24"/>
  <c r="M71" i="24"/>
  <c r="L71" i="24"/>
  <c r="K71" i="24"/>
  <c r="S71" i="24" s="1"/>
  <c r="J71" i="24"/>
  <c r="I71" i="24"/>
  <c r="H71" i="24"/>
  <c r="P71" i="24" s="1"/>
  <c r="G71" i="24"/>
  <c r="F71" i="24"/>
  <c r="C71" i="24"/>
  <c r="E71" i="24" s="1"/>
  <c r="B71" i="24"/>
  <c r="S70" i="24"/>
  <c r="R70" i="24"/>
  <c r="Q70" i="24"/>
  <c r="P70" i="24"/>
  <c r="E70" i="24"/>
  <c r="S69" i="24"/>
  <c r="R69" i="24"/>
  <c r="Q69" i="24"/>
  <c r="P69" i="24"/>
  <c r="E69" i="24"/>
  <c r="V67" i="24"/>
  <c r="O67" i="24"/>
  <c r="N67" i="24"/>
  <c r="M67" i="24"/>
  <c r="L67" i="24"/>
  <c r="K67" i="24"/>
  <c r="S67" i="24" s="1"/>
  <c r="J67" i="24"/>
  <c r="I67" i="24"/>
  <c r="H67" i="24"/>
  <c r="G67" i="24"/>
  <c r="F67" i="24"/>
  <c r="C67" i="24"/>
  <c r="B67" i="24"/>
  <c r="V66" i="24"/>
  <c r="O66" i="24"/>
  <c r="N66" i="24"/>
  <c r="M66" i="24"/>
  <c r="L66" i="24"/>
  <c r="K66" i="24"/>
  <c r="S66" i="24" s="1"/>
  <c r="J66" i="24"/>
  <c r="R66" i="24" s="1"/>
  <c r="I66" i="24"/>
  <c r="H66" i="24"/>
  <c r="G66" i="24"/>
  <c r="F66" i="24"/>
  <c r="C66" i="24"/>
  <c r="B66" i="24"/>
  <c r="E66" i="24" s="1"/>
  <c r="S65" i="24"/>
  <c r="R65" i="24"/>
  <c r="Q65" i="24"/>
  <c r="P65" i="24"/>
  <c r="E65" i="24"/>
  <c r="U65" i="24" s="1"/>
  <c r="T64" i="24"/>
  <c r="S64" i="24"/>
  <c r="R64" i="24"/>
  <c r="Q64" i="24"/>
  <c r="P64" i="24"/>
  <c r="E64" i="24"/>
  <c r="U64" i="24" s="1"/>
  <c r="S63" i="24"/>
  <c r="R63" i="24"/>
  <c r="Q63" i="24"/>
  <c r="P63" i="24"/>
  <c r="E63" i="24"/>
  <c r="S62" i="24"/>
  <c r="R62" i="24"/>
  <c r="Q62" i="24"/>
  <c r="P62" i="24"/>
  <c r="E62" i="24"/>
  <c r="U61" i="24"/>
  <c r="S61" i="24"/>
  <c r="R61" i="24"/>
  <c r="Q61" i="24"/>
  <c r="P61" i="24"/>
  <c r="E61" i="24"/>
  <c r="T61" i="24" s="1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S58" i="24"/>
  <c r="R58" i="24"/>
  <c r="Q58" i="24"/>
  <c r="P58" i="24"/>
  <c r="E58" i="24"/>
  <c r="S57" i="24"/>
  <c r="R57" i="24"/>
  <c r="Q57" i="24"/>
  <c r="P57" i="24"/>
  <c r="E57" i="24"/>
  <c r="T57" i="24" s="1"/>
  <c r="U56" i="24"/>
  <c r="T56" i="24"/>
  <c r="S56" i="24"/>
  <c r="R56" i="24"/>
  <c r="Q56" i="24"/>
  <c r="P56" i="24"/>
  <c r="E56" i="24"/>
  <c r="S55" i="24"/>
  <c r="R55" i="24"/>
  <c r="Q55" i="24"/>
  <c r="P55" i="24"/>
  <c r="E55" i="24"/>
  <c r="U55" i="24" s="1"/>
  <c r="V53" i="24"/>
  <c r="O53" i="24"/>
  <c r="N53" i="24"/>
  <c r="M53" i="24"/>
  <c r="L53" i="24"/>
  <c r="K53" i="24"/>
  <c r="S53" i="24" s="1"/>
  <c r="J53" i="24"/>
  <c r="I53" i="24"/>
  <c r="H53" i="24"/>
  <c r="G53" i="24"/>
  <c r="F53" i="24"/>
  <c r="C53" i="24"/>
  <c r="B53" i="24"/>
  <c r="E53" i="24" s="1"/>
  <c r="U52" i="24"/>
  <c r="T52" i="24"/>
  <c r="S52" i="24"/>
  <c r="R52" i="24"/>
  <c r="Q52" i="24"/>
  <c r="P52" i="24"/>
  <c r="E52" i="24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T48" i="24"/>
  <c r="S48" i="24"/>
  <c r="R48" i="24"/>
  <c r="Q48" i="24"/>
  <c r="P48" i="24"/>
  <c r="E48" i="24"/>
  <c r="U48" i="24" s="1"/>
  <c r="S47" i="24"/>
  <c r="R47" i="24"/>
  <c r="Q47" i="24"/>
  <c r="P47" i="24"/>
  <c r="E47" i="24"/>
  <c r="S46" i="24"/>
  <c r="R46" i="24"/>
  <c r="Q46" i="24"/>
  <c r="P46" i="24"/>
  <c r="E46" i="24"/>
  <c r="U45" i="24"/>
  <c r="S45" i="24"/>
  <c r="R45" i="24"/>
  <c r="Q45" i="24"/>
  <c r="P45" i="24"/>
  <c r="E45" i="24"/>
  <c r="T45" i="24" s="1"/>
  <c r="T44" i="24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S42" i="24"/>
  <c r="R42" i="24"/>
  <c r="Q42" i="24"/>
  <c r="P42" i="24"/>
  <c r="E42" i="24"/>
  <c r="U42" i="24" s="1"/>
  <c r="V40" i="24"/>
  <c r="O40" i="24"/>
  <c r="N40" i="24"/>
  <c r="M40" i="24"/>
  <c r="L40" i="24"/>
  <c r="K40" i="24"/>
  <c r="S40" i="24" s="1"/>
  <c r="J40" i="24"/>
  <c r="I40" i="24"/>
  <c r="H40" i="24"/>
  <c r="P40" i="24" s="1"/>
  <c r="G40" i="24"/>
  <c r="F40" i="24"/>
  <c r="C40" i="24"/>
  <c r="E40" i="24" s="1"/>
  <c r="B40" i="24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S36" i="24"/>
  <c r="R36" i="24"/>
  <c r="Q36" i="24"/>
  <c r="P36" i="24"/>
  <c r="E36" i="24"/>
  <c r="S35" i="24"/>
  <c r="R35" i="24"/>
  <c r="Q35" i="24"/>
  <c r="P35" i="24"/>
  <c r="E35" i="24"/>
  <c r="V33" i="24"/>
  <c r="O33" i="24"/>
  <c r="N33" i="24"/>
  <c r="M33" i="24"/>
  <c r="L33" i="24"/>
  <c r="K33" i="24"/>
  <c r="S33" i="24" s="1"/>
  <c r="J33" i="24"/>
  <c r="R33" i="24" s="1"/>
  <c r="I33" i="24"/>
  <c r="H33" i="24"/>
  <c r="G33" i="24"/>
  <c r="F33" i="24"/>
  <c r="E33" i="24"/>
  <c r="C33" i="24"/>
  <c r="B33" i="24"/>
  <c r="S32" i="24"/>
  <c r="R32" i="24"/>
  <c r="Q32" i="24"/>
  <c r="P32" i="24"/>
  <c r="E32" i="24"/>
  <c r="V30" i="24"/>
  <c r="O30" i="24"/>
  <c r="N30" i="24"/>
  <c r="M30" i="24"/>
  <c r="L30" i="24"/>
  <c r="K30" i="24"/>
  <c r="S30" i="24" s="1"/>
  <c r="J30" i="24"/>
  <c r="R30" i="24" s="1"/>
  <c r="I30" i="24"/>
  <c r="Q30" i="24" s="1"/>
  <c r="H30" i="24"/>
  <c r="G30" i="24"/>
  <c r="F30" i="24"/>
  <c r="C30" i="24"/>
  <c r="B30" i="24"/>
  <c r="E30" i="24" s="1"/>
  <c r="S29" i="24"/>
  <c r="R29" i="24"/>
  <c r="Q29" i="24"/>
  <c r="P29" i="24"/>
  <c r="E29" i="24"/>
  <c r="U29" i="24" s="1"/>
  <c r="S28" i="24"/>
  <c r="R28" i="24"/>
  <c r="Q28" i="24"/>
  <c r="P28" i="24"/>
  <c r="E28" i="24"/>
  <c r="S27" i="24"/>
  <c r="R27" i="24"/>
  <c r="Q27" i="24"/>
  <c r="P27" i="24"/>
  <c r="E27" i="24"/>
  <c r="S26" i="24"/>
  <c r="R26" i="24"/>
  <c r="Q26" i="24"/>
  <c r="P26" i="24"/>
  <c r="E26" i="24"/>
  <c r="U26" i="24" s="1"/>
  <c r="V24" i="24"/>
  <c r="O24" i="24"/>
  <c r="N24" i="24"/>
  <c r="M24" i="24"/>
  <c r="L24" i="24"/>
  <c r="K24" i="24"/>
  <c r="S24" i="24" s="1"/>
  <c r="J24" i="24"/>
  <c r="R24" i="24" s="1"/>
  <c r="I24" i="24"/>
  <c r="H24" i="24"/>
  <c r="G24" i="24"/>
  <c r="F24" i="24"/>
  <c r="C24" i="24"/>
  <c r="B24" i="24"/>
  <c r="S23" i="24"/>
  <c r="R23" i="24"/>
  <c r="Q23" i="24"/>
  <c r="P23" i="24"/>
  <c r="E23" i="24"/>
  <c r="S22" i="24"/>
  <c r="R22" i="24"/>
  <c r="Q22" i="24"/>
  <c r="P22" i="24"/>
  <c r="E22" i="24"/>
  <c r="U22" i="24" s="1"/>
  <c r="U21" i="24"/>
  <c r="S21" i="24"/>
  <c r="R21" i="24"/>
  <c r="Q21" i="24"/>
  <c r="P21" i="24"/>
  <c r="E21" i="24"/>
  <c r="T21" i="24" s="1"/>
  <c r="S20" i="24"/>
  <c r="R20" i="24"/>
  <c r="Q20" i="24"/>
  <c r="P20" i="24"/>
  <c r="E20" i="24"/>
  <c r="S19" i="24"/>
  <c r="R19" i="24"/>
  <c r="Q19" i="24"/>
  <c r="P19" i="24"/>
  <c r="E19" i="24"/>
  <c r="U19" i="24" s="1"/>
  <c r="S18" i="24"/>
  <c r="R18" i="24"/>
  <c r="Q18" i="24"/>
  <c r="P18" i="24"/>
  <c r="E18" i="24"/>
  <c r="U18" i="24" s="1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S15" i="24" s="1"/>
  <c r="J15" i="24"/>
  <c r="R15" i="24" s="1"/>
  <c r="I15" i="24"/>
  <c r="Q15" i="24" s="1"/>
  <c r="H15" i="24"/>
  <c r="P15" i="24" s="1"/>
  <c r="G15" i="24"/>
  <c r="F15" i="24"/>
  <c r="C15" i="24"/>
  <c r="B15" i="24"/>
  <c r="E15" i="24" s="1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U12" i="24"/>
  <c r="S12" i="24"/>
  <c r="R12" i="24"/>
  <c r="Q12" i="24"/>
  <c r="P12" i="24"/>
  <c r="E12" i="24"/>
  <c r="T12" i="24" s="1"/>
  <c r="S11" i="24"/>
  <c r="R11" i="24"/>
  <c r="Q11" i="24"/>
  <c r="P11" i="24"/>
  <c r="E11" i="24"/>
  <c r="S10" i="24"/>
  <c r="R10" i="24"/>
  <c r="Q10" i="24"/>
  <c r="P10" i="24"/>
  <c r="T10" i="24" s="1"/>
  <c r="E10" i="24"/>
  <c r="S9" i="24"/>
  <c r="R9" i="24"/>
  <c r="Q9" i="24"/>
  <c r="P9" i="24"/>
  <c r="E9" i="24"/>
  <c r="U94" i="23"/>
  <c r="T94" i="23"/>
  <c r="S94" i="23"/>
  <c r="R94" i="23"/>
  <c r="Q94" i="23"/>
  <c r="P94" i="23"/>
  <c r="E94" i="23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T90" i="23"/>
  <c r="S90" i="23"/>
  <c r="R90" i="23"/>
  <c r="Q90" i="23"/>
  <c r="P90" i="23"/>
  <c r="E90" i="23"/>
  <c r="U90" i="23" s="1"/>
  <c r="S89" i="23"/>
  <c r="R89" i="23"/>
  <c r="Q89" i="23"/>
  <c r="P89" i="23"/>
  <c r="E89" i="23"/>
  <c r="S88" i="23"/>
  <c r="R88" i="23"/>
  <c r="Q88" i="23"/>
  <c r="P88" i="23"/>
  <c r="E88" i="23"/>
  <c r="U87" i="23"/>
  <c r="S87" i="23"/>
  <c r="R87" i="23"/>
  <c r="Q87" i="23"/>
  <c r="P87" i="23"/>
  <c r="E87" i="23"/>
  <c r="T87" i="23" s="1"/>
  <c r="V73" i="23"/>
  <c r="O73" i="23"/>
  <c r="N73" i="23"/>
  <c r="M73" i="23"/>
  <c r="L73" i="23"/>
  <c r="K73" i="23"/>
  <c r="S73" i="23" s="1"/>
  <c r="J73" i="23"/>
  <c r="I73" i="23"/>
  <c r="H73" i="23"/>
  <c r="G73" i="23"/>
  <c r="F73" i="23"/>
  <c r="C73" i="23"/>
  <c r="B73" i="23"/>
  <c r="V72" i="23"/>
  <c r="O72" i="23"/>
  <c r="N72" i="23"/>
  <c r="M72" i="23"/>
  <c r="L72" i="23"/>
  <c r="K72" i="23"/>
  <c r="S72" i="23" s="1"/>
  <c r="J72" i="23"/>
  <c r="I72" i="23"/>
  <c r="H72" i="23"/>
  <c r="G72" i="23"/>
  <c r="F72" i="23"/>
  <c r="C72" i="23"/>
  <c r="B72" i="23"/>
  <c r="E72" i="23" s="1"/>
  <c r="V71" i="23"/>
  <c r="O71" i="23"/>
  <c r="N71" i="23"/>
  <c r="M71" i="23"/>
  <c r="L71" i="23"/>
  <c r="K71" i="23"/>
  <c r="S71" i="23" s="1"/>
  <c r="J71" i="23"/>
  <c r="R71" i="23" s="1"/>
  <c r="I71" i="23"/>
  <c r="H71" i="23"/>
  <c r="G71" i="23"/>
  <c r="F71" i="23"/>
  <c r="E71" i="23"/>
  <c r="C71" i="23"/>
  <c r="B71" i="23"/>
  <c r="S70" i="23"/>
  <c r="R70" i="23"/>
  <c r="Q70" i="23"/>
  <c r="P70" i="23"/>
  <c r="E70" i="23"/>
  <c r="U70" i="23" s="1"/>
  <c r="S69" i="23"/>
  <c r="R69" i="23"/>
  <c r="Q69" i="23"/>
  <c r="P69" i="23"/>
  <c r="E69" i="23"/>
  <c r="V67" i="23"/>
  <c r="O67" i="23"/>
  <c r="N67" i="23"/>
  <c r="M67" i="23"/>
  <c r="L67" i="23"/>
  <c r="K67" i="23"/>
  <c r="S67" i="23" s="1"/>
  <c r="J67" i="23"/>
  <c r="I67" i="23"/>
  <c r="H67" i="23"/>
  <c r="G67" i="23"/>
  <c r="F67" i="23"/>
  <c r="C67" i="23"/>
  <c r="E67" i="23" s="1"/>
  <c r="B67" i="23"/>
  <c r="V66" i="23"/>
  <c r="R66" i="23"/>
  <c r="Q66" i="23"/>
  <c r="O66" i="23"/>
  <c r="N66" i="23"/>
  <c r="M66" i="23"/>
  <c r="L66" i="23"/>
  <c r="K66" i="23"/>
  <c r="S66" i="23" s="1"/>
  <c r="J66" i="23"/>
  <c r="I66" i="23"/>
  <c r="H66" i="23"/>
  <c r="P66" i="23" s="1"/>
  <c r="G66" i="23"/>
  <c r="F66" i="23"/>
  <c r="C66" i="23"/>
  <c r="E66" i="23" s="1"/>
  <c r="B66" i="23"/>
  <c r="T65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U62" i="23"/>
  <c r="S62" i="23"/>
  <c r="R62" i="23"/>
  <c r="Q62" i="23"/>
  <c r="P62" i="23"/>
  <c r="E62" i="23"/>
  <c r="T62" i="23" s="1"/>
  <c r="T61" i="23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S58" i="23"/>
  <c r="R58" i="23"/>
  <c r="Q58" i="23"/>
  <c r="P58" i="23"/>
  <c r="E58" i="23"/>
  <c r="U57" i="23"/>
  <c r="T57" i="23"/>
  <c r="S57" i="23"/>
  <c r="R57" i="23"/>
  <c r="Q57" i="23"/>
  <c r="P57" i="23"/>
  <c r="E57" i="23"/>
  <c r="T56" i="23"/>
  <c r="S56" i="23"/>
  <c r="R56" i="23"/>
  <c r="Q56" i="23"/>
  <c r="P56" i="23"/>
  <c r="E56" i="23"/>
  <c r="U56" i="23" s="1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S53" i="23" s="1"/>
  <c r="J53" i="23"/>
  <c r="R53" i="23" s="1"/>
  <c r="I53" i="23"/>
  <c r="H53" i="23"/>
  <c r="G53" i="23"/>
  <c r="F53" i="23"/>
  <c r="C53" i="23"/>
  <c r="B53" i="23"/>
  <c r="T52" i="23"/>
  <c r="S52" i="23"/>
  <c r="R52" i="23"/>
  <c r="Q52" i="23"/>
  <c r="P52" i="23"/>
  <c r="E52" i="23"/>
  <c r="U52" i="23" s="1"/>
  <c r="T51" i="23"/>
  <c r="S51" i="23"/>
  <c r="R51" i="23"/>
  <c r="Q51" i="23"/>
  <c r="P51" i="23"/>
  <c r="E51" i="23"/>
  <c r="U51" i="23" s="1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T43" i="23"/>
  <c r="S43" i="23"/>
  <c r="R43" i="23"/>
  <c r="Q43" i="23"/>
  <c r="P43" i="23"/>
  <c r="E43" i="23"/>
  <c r="S42" i="23"/>
  <c r="R42" i="23"/>
  <c r="Q42" i="23"/>
  <c r="P42" i="23"/>
  <c r="E42" i="23"/>
  <c r="T42" i="23" s="1"/>
  <c r="V40" i="23"/>
  <c r="O40" i="23"/>
  <c r="N40" i="23"/>
  <c r="M40" i="23"/>
  <c r="L40" i="23"/>
  <c r="K40" i="23"/>
  <c r="S40" i="23" s="1"/>
  <c r="J40" i="23"/>
  <c r="R40" i="23" s="1"/>
  <c r="I40" i="23"/>
  <c r="H40" i="23"/>
  <c r="G40" i="23"/>
  <c r="F40" i="23"/>
  <c r="C40" i="23"/>
  <c r="B40" i="23"/>
  <c r="S39" i="23"/>
  <c r="R39" i="23"/>
  <c r="Q39" i="23"/>
  <c r="P39" i="23"/>
  <c r="E39" i="23"/>
  <c r="S38" i="23"/>
  <c r="R38" i="23"/>
  <c r="Q38" i="23"/>
  <c r="P38" i="23"/>
  <c r="E38" i="23"/>
  <c r="T38" i="23" s="1"/>
  <c r="U37" i="23"/>
  <c r="S37" i="23"/>
  <c r="R37" i="23"/>
  <c r="Q37" i="23"/>
  <c r="P37" i="23"/>
  <c r="E37" i="23"/>
  <c r="T37" i="23" s="1"/>
  <c r="S36" i="23"/>
  <c r="R36" i="23"/>
  <c r="Q36" i="23"/>
  <c r="P36" i="23"/>
  <c r="E36" i="23"/>
  <c r="U36" i="23" s="1"/>
  <c r="S35" i="23"/>
  <c r="R35" i="23"/>
  <c r="Q35" i="23"/>
  <c r="P35" i="23"/>
  <c r="E35" i="23"/>
  <c r="V33" i="23"/>
  <c r="O33" i="23"/>
  <c r="N33" i="23"/>
  <c r="M33" i="23"/>
  <c r="L33" i="23"/>
  <c r="K33" i="23"/>
  <c r="S33" i="23" s="1"/>
  <c r="J33" i="23"/>
  <c r="R33" i="23" s="1"/>
  <c r="I33" i="23"/>
  <c r="H33" i="23"/>
  <c r="G33" i="23"/>
  <c r="F33" i="23"/>
  <c r="C33" i="23"/>
  <c r="E33" i="23" s="1"/>
  <c r="B33" i="23"/>
  <c r="S32" i="23"/>
  <c r="R32" i="23"/>
  <c r="Q32" i="23"/>
  <c r="P32" i="23"/>
  <c r="E32" i="23"/>
  <c r="V30" i="23"/>
  <c r="O30" i="23"/>
  <c r="N30" i="23"/>
  <c r="M30" i="23"/>
  <c r="L30" i="23"/>
  <c r="K30" i="23"/>
  <c r="S30" i="23" s="1"/>
  <c r="J30" i="23"/>
  <c r="R30" i="23" s="1"/>
  <c r="I30" i="23"/>
  <c r="Q30" i="23" s="1"/>
  <c r="H30" i="23"/>
  <c r="G30" i="23"/>
  <c r="F30" i="23"/>
  <c r="C30" i="23"/>
  <c r="E30" i="23" s="1"/>
  <c r="B30" i="23"/>
  <c r="T29" i="23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S27" i="23"/>
  <c r="R27" i="23"/>
  <c r="Q27" i="23"/>
  <c r="P27" i="23"/>
  <c r="E27" i="23"/>
  <c r="U26" i="23"/>
  <c r="S26" i="23"/>
  <c r="R26" i="23"/>
  <c r="Q26" i="23"/>
  <c r="P26" i="23"/>
  <c r="E26" i="23"/>
  <c r="T26" i="23" s="1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S23" i="23"/>
  <c r="R23" i="23"/>
  <c r="Q23" i="23"/>
  <c r="P23" i="23"/>
  <c r="E23" i="23"/>
  <c r="U22" i="23"/>
  <c r="S22" i="23"/>
  <c r="R22" i="23"/>
  <c r="Q22" i="23"/>
  <c r="P22" i="23"/>
  <c r="E22" i="23"/>
  <c r="T22" i="23" s="1"/>
  <c r="U21" i="23"/>
  <c r="T21" i="23"/>
  <c r="S21" i="23"/>
  <c r="R21" i="23"/>
  <c r="Q21" i="23"/>
  <c r="P21" i="23"/>
  <c r="E21" i="23"/>
  <c r="S20" i="23"/>
  <c r="R20" i="23"/>
  <c r="Q20" i="23"/>
  <c r="P20" i="23"/>
  <c r="E20" i="23"/>
  <c r="S19" i="23"/>
  <c r="R19" i="23"/>
  <c r="Q19" i="23"/>
  <c r="P19" i="23"/>
  <c r="E19" i="23"/>
  <c r="U18" i="23"/>
  <c r="S18" i="23"/>
  <c r="R18" i="23"/>
  <c r="Q18" i="23"/>
  <c r="P18" i="23"/>
  <c r="E18" i="23"/>
  <c r="T18" i="23" s="1"/>
  <c r="U17" i="23"/>
  <c r="T17" i="23"/>
  <c r="S17" i="23"/>
  <c r="R17" i="23"/>
  <c r="Q17" i="23"/>
  <c r="P17" i="23"/>
  <c r="E17" i="23"/>
  <c r="V15" i="23"/>
  <c r="O15" i="23"/>
  <c r="N15" i="23"/>
  <c r="M15" i="23"/>
  <c r="L15" i="23"/>
  <c r="K15" i="23"/>
  <c r="S15" i="23" s="1"/>
  <c r="J15" i="23"/>
  <c r="R15" i="23" s="1"/>
  <c r="I15" i="23"/>
  <c r="H15" i="23"/>
  <c r="G15" i="23"/>
  <c r="F15" i="23"/>
  <c r="C15" i="23"/>
  <c r="B15" i="23"/>
  <c r="E15" i="23" s="1"/>
  <c r="S14" i="23"/>
  <c r="R14" i="23"/>
  <c r="Q14" i="23"/>
  <c r="P14" i="23"/>
  <c r="E14" i="23"/>
  <c r="S13" i="23"/>
  <c r="R13" i="23"/>
  <c r="Q13" i="23"/>
  <c r="P13" i="23"/>
  <c r="E13" i="23"/>
  <c r="T12" i="23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U9" i="23"/>
  <c r="T9" i="23"/>
  <c r="S9" i="23"/>
  <c r="R9" i="23"/>
  <c r="Q9" i="23"/>
  <c r="P9" i="23"/>
  <c r="E9" i="23"/>
  <c r="U94" i="22"/>
  <c r="T94" i="22"/>
  <c r="S94" i="22"/>
  <c r="R94" i="22"/>
  <c r="Q94" i="22"/>
  <c r="P94" i="22"/>
  <c r="E94" i="22"/>
  <c r="S93" i="22"/>
  <c r="R93" i="22"/>
  <c r="Q93" i="22"/>
  <c r="P93" i="22"/>
  <c r="E93" i="22"/>
  <c r="U93" i="22" s="1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S88" i="22"/>
  <c r="R88" i="22"/>
  <c r="Q88" i="22"/>
  <c r="P88" i="22"/>
  <c r="E88" i="22"/>
  <c r="S87" i="22"/>
  <c r="R87" i="22"/>
  <c r="Q87" i="22"/>
  <c r="P87" i="22"/>
  <c r="E87" i="22"/>
  <c r="V73" i="22"/>
  <c r="O73" i="22"/>
  <c r="N73" i="22"/>
  <c r="M73" i="22"/>
  <c r="L73" i="22"/>
  <c r="K73" i="22"/>
  <c r="S73" i="22" s="1"/>
  <c r="J73" i="22"/>
  <c r="I73" i="22"/>
  <c r="H73" i="22"/>
  <c r="G73" i="22"/>
  <c r="F73" i="22"/>
  <c r="C73" i="22"/>
  <c r="B73" i="22"/>
  <c r="V72" i="22"/>
  <c r="O72" i="22"/>
  <c r="N72" i="22"/>
  <c r="M72" i="22"/>
  <c r="L72" i="22"/>
  <c r="K72" i="22"/>
  <c r="S72" i="22" s="1"/>
  <c r="J72" i="22"/>
  <c r="I72" i="22"/>
  <c r="H72" i="22"/>
  <c r="G72" i="22"/>
  <c r="F72" i="22"/>
  <c r="C72" i="22"/>
  <c r="B72" i="22"/>
  <c r="V71" i="22"/>
  <c r="R71" i="22"/>
  <c r="O71" i="22"/>
  <c r="N71" i="22"/>
  <c r="M71" i="22"/>
  <c r="S71" i="22" s="1"/>
  <c r="L71" i="22"/>
  <c r="K71" i="22"/>
  <c r="J71" i="22"/>
  <c r="I71" i="22"/>
  <c r="H71" i="22"/>
  <c r="G71" i="22"/>
  <c r="F71" i="22"/>
  <c r="C71" i="22"/>
  <c r="B71" i="22"/>
  <c r="S70" i="22"/>
  <c r="R70" i="22"/>
  <c r="Q70" i="22"/>
  <c r="P70" i="22"/>
  <c r="E70" i="22"/>
  <c r="U69" i="22"/>
  <c r="S69" i="22"/>
  <c r="R69" i="22"/>
  <c r="Q69" i="22"/>
  <c r="P69" i="22"/>
  <c r="T69" i="22" s="1"/>
  <c r="E69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E66" i="22" s="1"/>
  <c r="B66" i="22"/>
  <c r="S65" i="22"/>
  <c r="R65" i="22"/>
  <c r="Q65" i="22"/>
  <c r="P65" i="22"/>
  <c r="E65" i="22"/>
  <c r="S64" i="22"/>
  <c r="R64" i="22"/>
  <c r="Q64" i="22"/>
  <c r="P64" i="22"/>
  <c r="E64" i="22"/>
  <c r="U64" i="22" s="1"/>
  <c r="S63" i="22"/>
  <c r="R63" i="22"/>
  <c r="Q63" i="22"/>
  <c r="P63" i="22"/>
  <c r="E63" i="22"/>
  <c r="T63" i="22" s="1"/>
  <c r="U62" i="22"/>
  <c r="S62" i="22"/>
  <c r="R62" i="22"/>
  <c r="Q62" i="22"/>
  <c r="P62" i="22"/>
  <c r="E62" i="22"/>
  <c r="T62" i="22" s="1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E59" i="22"/>
  <c r="C59" i="22"/>
  <c r="B59" i="22"/>
  <c r="U58" i="22"/>
  <c r="T58" i="22"/>
  <c r="S58" i="22"/>
  <c r="R58" i="22"/>
  <c r="Q58" i="22"/>
  <c r="P58" i="22"/>
  <c r="E58" i="22"/>
  <c r="S57" i="22"/>
  <c r="R57" i="22"/>
  <c r="Q57" i="22"/>
  <c r="P57" i="22"/>
  <c r="E57" i="22"/>
  <c r="U57" i="22" s="1"/>
  <c r="S56" i="22"/>
  <c r="R56" i="22"/>
  <c r="Q56" i="22"/>
  <c r="P56" i="22"/>
  <c r="E56" i="22"/>
  <c r="U55" i="22"/>
  <c r="S55" i="22"/>
  <c r="R55" i="22"/>
  <c r="Q55" i="22"/>
  <c r="P55" i="22"/>
  <c r="E55" i="22"/>
  <c r="T55" i="22" s="1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S52" i="22"/>
  <c r="R52" i="22"/>
  <c r="Q52" i="22"/>
  <c r="P52" i="22"/>
  <c r="E52" i="22"/>
  <c r="U51" i="22"/>
  <c r="S51" i="22"/>
  <c r="R51" i="22"/>
  <c r="Q51" i="22"/>
  <c r="P51" i="22"/>
  <c r="E51" i="22"/>
  <c r="T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U47" i="22"/>
  <c r="S47" i="22"/>
  <c r="R47" i="22"/>
  <c r="Q47" i="22"/>
  <c r="P47" i="22"/>
  <c r="E47" i="22"/>
  <c r="T47" i="22" s="1"/>
  <c r="T46" i="22"/>
  <c r="S46" i="22"/>
  <c r="R46" i="22"/>
  <c r="Q46" i="22"/>
  <c r="P46" i="22"/>
  <c r="E46" i="22"/>
  <c r="U46" i="22" s="1"/>
  <c r="S45" i="22"/>
  <c r="R45" i="22"/>
  <c r="Q45" i="22"/>
  <c r="P45" i="22"/>
  <c r="E45" i="22"/>
  <c r="S44" i="22"/>
  <c r="R44" i="22"/>
  <c r="Q44" i="22"/>
  <c r="P44" i="22"/>
  <c r="E44" i="22"/>
  <c r="S43" i="22"/>
  <c r="R43" i="22"/>
  <c r="Q43" i="22"/>
  <c r="P43" i="22"/>
  <c r="E43" i="22"/>
  <c r="U43" i="22" s="1"/>
  <c r="U42" i="22"/>
  <c r="S42" i="22"/>
  <c r="R42" i="22"/>
  <c r="Q42" i="22"/>
  <c r="P42" i="22"/>
  <c r="E42" i="22"/>
  <c r="T42" i="22" s="1"/>
  <c r="V40" i="22"/>
  <c r="O40" i="22"/>
  <c r="N40" i="22"/>
  <c r="M40" i="22"/>
  <c r="S40" i="22" s="1"/>
  <c r="L40" i="22"/>
  <c r="K40" i="22"/>
  <c r="J40" i="22"/>
  <c r="I40" i="22"/>
  <c r="H40" i="22"/>
  <c r="G40" i="22"/>
  <c r="F40" i="22"/>
  <c r="C40" i="22"/>
  <c r="B40" i="22"/>
  <c r="S39" i="22"/>
  <c r="R39" i="22"/>
  <c r="Q39" i="22"/>
  <c r="P39" i="22"/>
  <c r="E39" i="22"/>
  <c r="T38" i="22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P36" i="22"/>
  <c r="E36" i="22"/>
  <c r="U36" i="22" s="1"/>
  <c r="S35" i="22"/>
  <c r="R35" i="22"/>
  <c r="Q35" i="22"/>
  <c r="U35" i="22" s="1"/>
  <c r="P35" i="22"/>
  <c r="E35" i="22"/>
  <c r="V33" i="22"/>
  <c r="S33" i="22"/>
  <c r="O33" i="22"/>
  <c r="N33" i="22"/>
  <c r="M33" i="22"/>
  <c r="L33" i="22"/>
  <c r="K33" i="22"/>
  <c r="J33" i="22"/>
  <c r="I33" i="22"/>
  <c r="H33" i="22"/>
  <c r="P33" i="22" s="1"/>
  <c r="G33" i="22"/>
  <c r="F33" i="22"/>
  <c r="C33" i="22"/>
  <c r="B33" i="22"/>
  <c r="E33" i="22" s="1"/>
  <c r="S32" i="22"/>
  <c r="R32" i="22"/>
  <c r="Q32" i="22"/>
  <c r="P32" i="22"/>
  <c r="E32" i="22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E30" i="22" s="1"/>
  <c r="B30" i="22"/>
  <c r="S29" i="22"/>
  <c r="R29" i="22"/>
  <c r="Q29" i="22"/>
  <c r="P29" i="22"/>
  <c r="E29" i="22"/>
  <c r="T28" i="22"/>
  <c r="S28" i="22"/>
  <c r="R28" i="22"/>
  <c r="Q28" i="22"/>
  <c r="P28" i="22"/>
  <c r="E28" i="22"/>
  <c r="U28" i="22" s="1"/>
  <c r="S27" i="22"/>
  <c r="R27" i="22"/>
  <c r="Q27" i="22"/>
  <c r="P27" i="22"/>
  <c r="E27" i="22"/>
  <c r="U26" i="22"/>
  <c r="T26" i="22"/>
  <c r="S26" i="22"/>
  <c r="R26" i="22"/>
  <c r="Q26" i="22"/>
  <c r="P26" i="22"/>
  <c r="E26" i="22"/>
  <c r="V24" i="22"/>
  <c r="O24" i="22"/>
  <c r="N24" i="22"/>
  <c r="M24" i="22"/>
  <c r="L24" i="22"/>
  <c r="K24" i="22"/>
  <c r="S24" i="22" s="1"/>
  <c r="J24" i="22"/>
  <c r="R24" i="22" s="1"/>
  <c r="I24" i="22"/>
  <c r="H24" i="22"/>
  <c r="P24" i="22" s="1"/>
  <c r="G24" i="22"/>
  <c r="F24" i="22"/>
  <c r="C24" i="22"/>
  <c r="B24" i="22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S18" i="22"/>
  <c r="R18" i="22"/>
  <c r="Q18" i="22"/>
  <c r="P18" i="22"/>
  <c r="E18" i="22"/>
  <c r="U17" i="22"/>
  <c r="T17" i="22"/>
  <c r="S17" i="22"/>
  <c r="R17" i="22"/>
  <c r="Q17" i="22"/>
  <c r="P17" i="22"/>
  <c r="E17" i="22"/>
  <c r="V15" i="22"/>
  <c r="O15" i="22"/>
  <c r="N15" i="22"/>
  <c r="M15" i="22"/>
  <c r="L15" i="22"/>
  <c r="K15" i="22"/>
  <c r="J15" i="22"/>
  <c r="R15" i="22" s="1"/>
  <c r="I15" i="22"/>
  <c r="H15" i="22"/>
  <c r="G15" i="22"/>
  <c r="F15" i="22"/>
  <c r="C15" i="22"/>
  <c r="B15" i="22"/>
  <c r="E15" i="22" s="1"/>
  <c r="U14" i="22"/>
  <c r="S14" i="22"/>
  <c r="R14" i="22"/>
  <c r="Q14" i="22"/>
  <c r="P14" i="22"/>
  <c r="E14" i="22"/>
  <c r="T14" i="22" s="1"/>
  <c r="S13" i="22"/>
  <c r="R13" i="22"/>
  <c r="Q13" i="22"/>
  <c r="P13" i="22"/>
  <c r="E13" i="22"/>
  <c r="T12" i="22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T9" i="22"/>
  <c r="S9" i="22"/>
  <c r="R9" i="22"/>
  <c r="Q9" i="22"/>
  <c r="P9" i="22"/>
  <c r="E9" i="22"/>
  <c r="U9" i="22" s="1"/>
  <c r="S94" i="21"/>
  <c r="R94" i="21"/>
  <c r="Q94" i="21"/>
  <c r="P94" i="21"/>
  <c r="E94" i="21"/>
  <c r="U93" i="21"/>
  <c r="S93" i="21"/>
  <c r="R93" i="21"/>
  <c r="Q93" i="21"/>
  <c r="P93" i="21"/>
  <c r="E93" i="21"/>
  <c r="T93" i="21" s="1"/>
  <c r="U92" i="21"/>
  <c r="S92" i="21"/>
  <c r="R92" i="21"/>
  <c r="Q92" i="21"/>
  <c r="P92" i="21"/>
  <c r="E92" i="21"/>
  <c r="T92" i="21" s="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S89" i="21"/>
  <c r="R89" i="21"/>
  <c r="Q89" i="21"/>
  <c r="P89" i="21"/>
  <c r="E89" i="21"/>
  <c r="U88" i="21"/>
  <c r="S88" i="21"/>
  <c r="R88" i="21"/>
  <c r="Q88" i="21"/>
  <c r="P88" i="21"/>
  <c r="E88" i="21"/>
  <c r="T88" i="21" s="1"/>
  <c r="U87" i="21"/>
  <c r="S87" i="21"/>
  <c r="R87" i="21"/>
  <c r="Q87" i="21"/>
  <c r="P87" i="21"/>
  <c r="E87" i="21"/>
  <c r="T87" i="21" s="1"/>
  <c r="V73" i="21"/>
  <c r="O73" i="21"/>
  <c r="N73" i="21"/>
  <c r="M73" i="21"/>
  <c r="L73" i="21"/>
  <c r="K73" i="21"/>
  <c r="Q73" i="21" s="1"/>
  <c r="J73" i="21"/>
  <c r="I73" i="21"/>
  <c r="H73" i="21"/>
  <c r="G73" i="21"/>
  <c r="F73" i="21"/>
  <c r="C73" i="21"/>
  <c r="B73" i="21"/>
  <c r="V72" i="21"/>
  <c r="O72" i="21"/>
  <c r="N72" i="21"/>
  <c r="M72" i="21"/>
  <c r="L72" i="21"/>
  <c r="K72" i="21"/>
  <c r="S72" i="21" s="1"/>
  <c r="J72" i="21"/>
  <c r="R72" i="21" s="1"/>
  <c r="I72" i="21"/>
  <c r="H72" i="21"/>
  <c r="G72" i="21"/>
  <c r="F72" i="21"/>
  <c r="C72" i="21"/>
  <c r="B72" i="21"/>
  <c r="V71" i="21"/>
  <c r="R71" i="21"/>
  <c r="O71" i="21"/>
  <c r="N71" i="21"/>
  <c r="M71" i="21"/>
  <c r="L71" i="21"/>
  <c r="K71" i="21"/>
  <c r="S71" i="21" s="1"/>
  <c r="J71" i="21"/>
  <c r="I71" i="21"/>
  <c r="H71" i="21"/>
  <c r="P71" i="21" s="1"/>
  <c r="G71" i="21"/>
  <c r="F71" i="21"/>
  <c r="C71" i="21"/>
  <c r="B71" i="21"/>
  <c r="E71" i="21" s="1"/>
  <c r="U70" i="21"/>
  <c r="T70" i="21"/>
  <c r="S70" i="21"/>
  <c r="R70" i="21"/>
  <c r="Q70" i="21"/>
  <c r="P70" i="21"/>
  <c r="E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V66" i="21"/>
  <c r="S66" i="21"/>
  <c r="O66" i="21"/>
  <c r="N66" i="21"/>
  <c r="M66" i="21"/>
  <c r="L66" i="21"/>
  <c r="K66" i="21"/>
  <c r="J66" i="21"/>
  <c r="R66" i="21" s="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S62" i="21"/>
  <c r="R62" i="21"/>
  <c r="Q62" i="21"/>
  <c r="P62" i="21"/>
  <c r="E62" i="21"/>
  <c r="U62" i="21" s="1"/>
  <c r="T61" i="2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U56" i="21"/>
  <c r="S56" i="21"/>
  <c r="R56" i="21"/>
  <c r="Q56" i="21"/>
  <c r="P56" i="21"/>
  <c r="E56" i="21"/>
  <c r="T56" i="21" s="1"/>
  <c r="U55" i="21"/>
  <c r="T55" i="21"/>
  <c r="S55" i="21"/>
  <c r="R55" i="21"/>
  <c r="Q55" i="21"/>
  <c r="P55" i="21"/>
  <c r="E55" i="21"/>
  <c r="V53" i="21"/>
  <c r="O53" i="21"/>
  <c r="N53" i="21"/>
  <c r="M53" i="21"/>
  <c r="L53" i="21"/>
  <c r="K53" i="21"/>
  <c r="S53" i="21" s="1"/>
  <c r="J53" i="21"/>
  <c r="R53" i="21" s="1"/>
  <c r="I53" i="21"/>
  <c r="H53" i="2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U47" i="21" s="1"/>
  <c r="T46" i="21"/>
  <c r="S46" i="21"/>
  <c r="R46" i="21"/>
  <c r="Q46" i="21"/>
  <c r="P46" i="21"/>
  <c r="E46" i="21"/>
  <c r="U46" i="21" s="1"/>
  <c r="S45" i="21"/>
  <c r="R45" i="21"/>
  <c r="Q45" i="21"/>
  <c r="P45" i="21"/>
  <c r="E45" i="21"/>
  <c r="S44" i="21"/>
  <c r="R44" i="21"/>
  <c r="Q44" i="21"/>
  <c r="P44" i="21"/>
  <c r="E44" i="21"/>
  <c r="U43" i="21"/>
  <c r="S43" i="21"/>
  <c r="R43" i="21"/>
  <c r="Q43" i="21"/>
  <c r="P43" i="21"/>
  <c r="E43" i="21"/>
  <c r="T43" i="21" s="1"/>
  <c r="T42" i="21"/>
  <c r="S42" i="21"/>
  <c r="R42" i="21"/>
  <c r="Q42" i="21"/>
  <c r="P42" i="21"/>
  <c r="E42" i="21"/>
  <c r="U42" i="21" s="1"/>
  <c r="V40" i="21"/>
  <c r="Q40" i="21"/>
  <c r="O40" i="21"/>
  <c r="N40" i="21"/>
  <c r="M40" i="21"/>
  <c r="L40" i="21"/>
  <c r="K40" i="21"/>
  <c r="S40" i="21" s="1"/>
  <c r="J40" i="21"/>
  <c r="R40" i="21" s="1"/>
  <c r="I40" i="21"/>
  <c r="H40" i="21"/>
  <c r="P40" i="21" s="1"/>
  <c r="G40" i="21"/>
  <c r="F40" i="21"/>
  <c r="C40" i="21"/>
  <c r="B40" i="21"/>
  <c r="E40" i="21" s="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P36" i="21"/>
  <c r="E36" i="21"/>
  <c r="U35" i="21"/>
  <c r="S35" i="21"/>
  <c r="R35" i="21"/>
  <c r="Q35" i="21"/>
  <c r="P35" i="21"/>
  <c r="E35" i="21"/>
  <c r="T35" i="21" s="1"/>
  <c r="V33" i="21"/>
  <c r="O33" i="21"/>
  <c r="N33" i="21"/>
  <c r="M33" i="21"/>
  <c r="L33" i="21"/>
  <c r="K33" i="21"/>
  <c r="S33" i="21" s="1"/>
  <c r="J33" i="21"/>
  <c r="I33" i="21"/>
  <c r="H33" i="21"/>
  <c r="G33" i="21"/>
  <c r="F33" i="21"/>
  <c r="C33" i="21"/>
  <c r="B33" i="21"/>
  <c r="U32" i="21"/>
  <c r="S32" i="21"/>
  <c r="R32" i="21"/>
  <c r="Q32" i="21"/>
  <c r="P32" i="21"/>
  <c r="E32" i="21"/>
  <c r="V30" i="21"/>
  <c r="O30" i="21"/>
  <c r="N30" i="21"/>
  <c r="M30" i="21"/>
  <c r="L30" i="21"/>
  <c r="K30" i="21"/>
  <c r="J30" i="21"/>
  <c r="I30" i="21"/>
  <c r="H30" i="21"/>
  <c r="G30" i="21"/>
  <c r="F30" i="21"/>
  <c r="C30" i="21"/>
  <c r="E30" i="21" s="1"/>
  <c r="B30" i="21"/>
  <c r="S29" i="21"/>
  <c r="R29" i="21"/>
  <c r="Q29" i="21"/>
  <c r="P29" i="21"/>
  <c r="E29" i="21"/>
  <c r="U29" i="21" s="1"/>
  <c r="U28" i="21"/>
  <c r="S28" i="21"/>
  <c r="R28" i="21"/>
  <c r="Q28" i="21"/>
  <c r="P28" i="21"/>
  <c r="E28" i="21"/>
  <c r="T28" i="21" s="1"/>
  <c r="U27" i="21"/>
  <c r="T27" i="21"/>
  <c r="S27" i="21"/>
  <c r="R27" i="21"/>
  <c r="Q27" i="21"/>
  <c r="P27" i="21"/>
  <c r="E27" i="21"/>
  <c r="S26" i="21"/>
  <c r="R26" i="21"/>
  <c r="Q26" i="21"/>
  <c r="P26" i="21"/>
  <c r="E26" i="21"/>
  <c r="V24" i="21"/>
  <c r="R24" i="21"/>
  <c r="O24" i="21"/>
  <c r="N24" i="21"/>
  <c r="M24" i="21"/>
  <c r="L24" i="21"/>
  <c r="K24" i="21"/>
  <c r="J24" i="21"/>
  <c r="I24" i="21"/>
  <c r="H24" i="21"/>
  <c r="G24" i="21"/>
  <c r="F24" i="21"/>
  <c r="C24" i="21"/>
  <c r="B24" i="2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T20" i="21" s="1"/>
  <c r="S19" i="21"/>
  <c r="R19" i="21"/>
  <c r="Q19" i="21"/>
  <c r="P19" i="21"/>
  <c r="E19" i="21"/>
  <c r="S18" i="21"/>
  <c r="R18" i="21"/>
  <c r="Q18" i="21"/>
  <c r="P18" i="21"/>
  <c r="E18" i="21"/>
  <c r="S17" i="21"/>
  <c r="R17" i="21"/>
  <c r="Q17" i="21"/>
  <c r="P17" i="21"/>
  <c r="E17" i="21"/>
  <c r="V15" i="21"/>
  <c r="O15" i="21"/>
  <c r="N15" i="21"/>
  <c r="M15" i="21"/>
  <c r="L15" i="21"/>
  <c r="K15" i="21"/>
  <c r="S15" i="21" s="1"/>
  <c r="J15" i="21"/>
  <c r="R15" i="21" s="1"/>
  <c r="I15" i="21"/>
  <c r="H15" i="21"/>
  <c r="G15" i="21"/>
  <c r="F15" i="21"/>
  <c r="C15" i="21"/>
  <c r="B15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U11" i="21"/>
  <c r="S11" i="21"/>
  <c r="R11" i="21"/>
  <c r="Q11" i="21"/>
  <c r="P11" i="21"/>
  <c r="E11" i="21"/>
  <c r="T11" i="21" s="1"/>
  <c r="T10" i="21"/>
  <c r="S10" i="21"/>
  <c r="R10" i="21"/>
  <c r="Q10" i="21"/>
  <c r="P10" i="21"/>
  <c r="E10" i="21"/>
  <c r="U10" i="21" s="1"/>
  <c r="S9" i="21"/>
  <c r="R9" i="21"/>
  <c r="Q9" i="21"/>
  <c r="P9" i="21"/>
  <c r="E9" i="21"/>
  <c r="T9" i="21" s="1"/>
  <c r="S94" i="20"/>
  <c r="R94" i="20"/>
  <c r="Q94" i="20"/>
  <c r="P94" i="20"/>
  <c r="E94" i="20"/>
  <c r="S93" i="20"/>
  <c r="R93" i="20"/>
  <c r="Q93" i="20"/>
  <c r="P93" i="20"/>
  <c r="E93" i="20"/>
  <c r="T92" i="20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S89" i="20"/>
  <c r="R89" i="20"/>
  <c r="Q89" i="20"/>
  <c r="P89" i="20"/>
  <c r="E89" i="20"/>
  <c r="U88" i="20"/>
  <c r="S88" i="20"/>
  <c r="R88" i="20"/>
  <c r="Q88" i="20"/>
  <c r="P88" i="20"/>
  <c r="E88" i="20"/>
  <c r="T88" i="20" s="1"/>
  <c r="S87" i="20"/>
  <c r="R87" i="20"/>
  <c r="Q87" i="20"/>
  <c r="P87" i="20"/>
  <c r="E87" i="20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L72" i="20"/>
  <c r="K72" i="20"/>
  <c r="S72" i="20" s="1"/>
  <c r="J72" i="20"/>
  <c r="R72" i="20" s="1"/>
  <c r="I72" i="20"/>
  <c r="Q72" i="20" s="1"/>
  <c r="H72" i="20"/>
  <c r="G72" i="20"/>
  <c r="F72" i="20"/>
  <c r="C72" i="20"/>
  <c r="B72" i="20"/>
  <c r="V71" i="20"/>
  <c r="O71" i="20"/>
  <c r="N71" i="20"/>
  <c r="M71" i="20"/>
  <c r="L71" i="20"/>
  <c r="K71" i="20"/>
  <c r="S71" i="20" s="1"/>
  <c r="J71" i="20"/>
  <c r="R71" i="20" s="1"/>
  <c r="I71" i="20"/>
  <c r="H71" i="20"/>
  <c r="G71" i="20"/>
  <c r="F71" i="20"/>
  <c r="C71" i="20"/>
  <c r="B71" i="20"/>
  <c r="E71" i="20" s="1"/>
  <c r="S70" i="20"/>
  <c r="R70" i="20"/>
  <c r="Q70" i="20"/>
  <c r="P70" i="20"/>
  <c r="E70" i="20"/>
  <c r="U70" i="20" s="1"/>
  <c r="S69" i="20"/>
  <c r="R69" i="20"/>
  <c r="Q69" i="20"/>
  <c r="U69" i="20" s="1"/>
  <c r="P69" i="20"/>
  <c r="E69" i="20"/>
  <c r="T69" i="20" s="1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S66" i="20" s="1"/>
  <c r="J66" i="20"/>
  <c r="R66" i="20" s="1"/>
  <c r="I66" i="20"/>
  <c r="Q66" i="20" s="1"/>
  <c r="H66" i="20"/>
  <c r="G66" i="20"/>
  <c r="F66" i="20"/>
  <c r="E66" i="20"/>
  <c r="C66" i="20"/>
  <c r="B66" i="20"/>
  <c r="U65" i="20"/>
  <c r="T65" i="20"/>
  <c r="S65" i="20"/>
  <c r="R65" i="20"/>
  <c r="Q65" i="20"/>
  <c r="P65" i="20"/>
  <c r="E65" i="20"/>
  <c r="S64" i="20"/>
  <c r="R64" i="20"/>
  <c r="Q64" i="20"/>
  <c r="P64" i="20"/>
  <c r="E64" i="20"/>
  <c r="S63" i="20"/>
  <c r="R63" i="20"/>
  <c r="Q63" i="20"/>
  <c r="P63" i="20"/>
  <c r="E63" i="20"/>
  <c r="U63" i="20" s="1"/>
  <c r="S62" i="20"/>
  <c r="R62" i="20"/>
  <c r="Q62" i="20"/>
  <c r="P62" i="20"/>
  <c r="E62" i="20"/>
  <c r="U62" i="20" s="1"/>
  <c r="U61" i="20"/>
  <c r="S61" i="20"/>
  <c r="R61" i="20"/>
  <c r="Q61" i="20"/>
  <c r="P61" i="20"/>
  <c r="E61" i="20"/>
  <c r="T61" i="20" s="1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E59" i="20" s="1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V53" i="20"/>
  <c r="O53" i="20"/>
  <c r="N53" i="20"/>
  <c r="M53" i="20"/>
  <c r="L53" i="20"/>
  <c r="K53" i="20"/>
  <c r="S53" i="20" s="1"/>
  <c r="J53" i="20"/>
  <c r="R53" i="20" s="1"/>
  <c r="I53" i="20"/>
  <c r="H53" i="20"/>
  <c r="G53" i="20"/>
  <c r="F53" i="20"/>
  <c r="C53" i="20"/>
  <c r="B53" i="20"/>
  <c r="E53" i="20" s="1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7" i="20" s="1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R44" i="20"/>
  <c r="Q44" i="20"/>
  <c r="P44" i="20"/>
  <c r="E44" i="20"/>
  <c r="S43" i="20"/>
  <c r="R43" i="20"/>
  <c r="Q43" i="20"/>
  <c r="P43" i="20"/>
  <c r="E43" i="20"/>
  <c r="S42" i="20"/>
  <c r="R42" i="20"/>
  <c r="Q42" i="20"/>
  <c r="P42" i="20"/>
  <c r="E42" i="20"/>
  <c r="U42" i="20" s="1"/>
  <c r="V40" i="20"/>
  <c r="O40" i="20"/>
  <c r="N40" i="20"/>
  <c r="M40" i="20"/>
  <c r="L40" i="20"/>
  <c r="K40" i="20"/>
  <c r="J40" i="20"/>
  <c r="I40" i="20"/>
  <c r="H40" i="20"/>
  <c r="G40" i="20"/>
  <c r="F40" i="20"/>
  <c r="C40" i="20"/>
  <c r="B40" i="20"/>
  <c r="S39" i="20"/>
  <c r="R39" i="20"/>
  <c r="Q39" i="20"/>
  <c r="P39" i="20"/>
  <c r="E39" i="20"/>
  <c r="U38" i="20"/>
  <c r="T38" i="20"/>
  <c r="S38" i="20"/>
  <c r="R38" i="20"/>
  <c r="Q38" i="20"/>
  <c r="P38" i="20"/>
  <c r="E38" i="20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U36" i="20" s="1"/>
  <c r="S35" i="20"/>
  <c r="R35" i="20"/>
  <c r="Q35" i="20"/>
  <c r="P35" i="20"/>
  <c r="E35" i="20"/>
  <c r="U35" i="20" s="1"/>
  <c r="V33" i="20"/>
  <c r="O33" i="20"/>
  <c r="N33" i="20"/>
  <c r="M33" i="20"/>
  <c r="L33" i="20"/>
  <c r="K33" i="20"/>
  <c r="S33" i="20" s="1"/>
  <c r="J33" i="20"/>
  <c r="I33" i="20"/>
  <c r="Q33" i="20" s="1"/>
  <c r="H33" i="20"/>
  <c r="G33" i="20"/>
  <c r="F33" i="20"/>
  <c r="C33" i="20"/>
  <c r="E33" i="20" s="1"/>
  <c r="B33" i="20"/>
  <c r="S32" i="20"/>
  <c r="R32" i="20"/>
  <c r="Q32" i="20"/>
  <c r="P32" i="20"/>
  <c r="E32" i="20"/>
  <c r="U32" i="20" s="1"/>
  <c r="V30" i="20"/>
  <c r="O30" i="20"/>
  <c r="N30" i="20"/>
  <c r="M30" i="20"/>
  <c r="L30" i="20"/>
  <c r="K30" i="20"/>
  <c r="S30" i="20" s="1"/>
  <c r="J30" i="20"/>
  <c r="R30" i="20" s="1"/>
  <c r="I30" i="20"/>
  <c r="Q30" i="20" s="1"/>
  <c r="H30" i="20"/>
  <c r="G30" i="20"/>
  <c r="F30" i="20"/>
  <c r="E30" i="20"/>
  <c r="C30" i="20"/>
  <c r="B30" i="20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T18" i="20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S15" i="20" s="1"/>
  <c r="J15" i="20"/>
  <c r="R15" i="20" s="1"/>
  <c r="I15" i="20"/>
  <c r="H15" i="20"/>
  <c r="G15" i="20"/>
  <c r="F15" i="20"/>
  <c r="C15" i="20"/>
  <c r="B15" i="20"/>
  <c r="S14" i="20"/>
  <c r="R14" i="20"/>
  <c r="Q14" i="20"/>
  <c r="P14" i="20"/>
  <c r="E14" i="20"/>
  <c r="S13" i="20"/>
  <c r="R13" i="20"/>
  <c r="Q13" i="20"/>
  <c r="P13" i="20"/>
  <c r="E13" i="20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S94" i="19"/>
  <c r="R94" i="19"/>
  <c r="Q94" i="19"/>
  <c r="P94" i="19"/>
  <c r="E94" i="19"/>
  <c r="S93" i="19"/>
  <c r="R93" i="19"/>
  <c r="Q93" i="19"/>
  <c r="P93" i="19"/>
  <c r="E93" i="19"/>
  <c r="S92" i="19"/>
  <c r="R92" i="19"/>
  <c r="Q92" i="19"/>
  <c r="P92" i="19"/>
  <c r="E92" i="19"/>
  <c r="T91" i="19"/>
  <c r="S91" i="19"/>
  <c r="R91" i="19"/>
  <c r="Q91" i="19"/>
  <c r="P91" i="19"/>
  <c r="E91" i="19"/>
  <c r="U91" i="19" s="1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T88" i="19"/>
  <c r="S88" i="19"/>
  <c r="R88" i="19"/>
  <c r="Q88" i="19"/>
  <c r="P88" i="19"/>
  <c r="E88" i="19"/>
  <c r="U88" i="19" s="1"/>
  <c r="U87" i="19"/>
  <c r="S87" i="19"/>
  <c r="R87" i="19"/>
  <c r="Q87" i="19"/>
  <c r="P87" i="19"/>
  <c r="E87" i="19"/>
  <c r="T87" i="19" s="1"/>
  <c r="V73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E72" i="19" s="1"/>
  <c r="V71" i="19"/>
  <c r="O71" i="19"/>
  <c r="N71" i="19"/>
  <c r="M71" i="19"/>
  <c r="L71" i="19"/>
  <c r="K71" i="19"/>
  <c r="S71" i="19" s="1"/>
  <c r="J71" i="19"/>
  <c r="I71" i="19"/>
  <c r="H71" i="19"/>
  <c r="G71" i="19"/>
  <c r="F71" i="19"/>
  <c r="C71" i="19"/>
  <c r="B71" i="19"/>
  <c r="T70" i="19"/>
  <c r="S70" i="19"/>
  <c r="R70" i="19"/>
  <c r="Q70" i="19"/>
  <c r="P70" i="19"/>
  <c r="E70" i="19"/>
  <c r="U70" i="19" s="1"/>
  <c r="U69" i="19"/>
  <c r="S69" i="19"/>
  <c r="R69" i="19"/>
  <c r="Q69" i="19"/>
  <c r="P69" i="19"/>
  <c r="T69" i="19" s="1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E66" i="19" s="1"/>
  <c r="B66" i="19"/>
  <c r="S65" i="19"/>
  <c r="R65" i="19"/>
  <c r="Q65" i="19"/>
  <c r="P65" i="19"/>
  <c r="E65" i="19"/>
  <c r="S64" i="19"/>
  <c r="R64" i="19"/>
  <c r="Q64" i="19"/>
  <c r="P64" i="19"/>
  <c r="E64" i="19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T61" i="19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T55" i="19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S53" i="19" s="1"/>
  <c r="J53" i="19"/>
  <c r="R53" i="19" s="1"/>
  <c r="I53" i="19"/>
  <c r="H53" i="19"/>
  <c r="P53" i="19" s="1"/>
  <c r="G53" i="19"/>
  <c r="F53" i="19"/>
  <c r="C53" i="19"/>
  <c r="B53" i="19"/>
  <c r="S52" i="19"/>
  <c r="R52" i="19"/>
  <c r="Q52" i="19"/>
  <c r="P52" i="19"/>
  <c r="E52" i="19"/>
  <c r="U52" i="19" s="1"/>
  <c r="T51" i="19"/>
  <c r="S51" i="19"/>
  <c r="R51" i="19"/>
  <c r="Q51" i="19"/>
  <c r="U51" i="19" s="1"/>
  <c r="P51" i="19"/>
  <c r="E51" i="19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U46" i="19" s="1"/>
  <c r="T45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T43" i="19"/>
  <c r="S43" i="19"/>
  <c r="R43" i="19"/>
  <c r="Q43" i="19"/>
  <c r="P43" i="19"/>
  <c r="E43" i="19"/>
  <c r="U43" i="19" s="1"/>
  <c r="U42" i="19"/>
  <c r="S42" i="19"/>
  <c r="R42" i="19"/>
  <c r="Q42" i="19"/>
  <c r="P42" i="19"/>
  <c r="E42" i="19"/>
  <c r="T42" i="19" s="1"/>
  <c r="V40" i="19"/>
  <c r="O40" i="19"/>
  <c r="N40" i="19"/>
  <c r="M40" i="19"/>
  <c r="L40" i="19"/>
  <c r="K40" i="19"/>
  <c r="S40" i="19" s="1"/>
  <c r="J40" i="19"/>
  <c r="R40" i="19" s="1"/>
  <c r="I40" i="19"/>
  <c r="H40" i="19"/>
  <c r="G40" i="19"/>
  <c r="F40" i="19"/>
  <c r="C40" i="19"/>
  <c r="B40" i="19"/>
  <c r="T39" i="19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T35" i="19"/>
  <c r="S35" i="19"/>
  <c r="R35" i="19"/>
  <c r="Q35" i="19"/>
  <c r="P35" i="19"/>
  <c r="E35" i="19"/>
  <c r="U35" i="19" s="1"/>
  <c r="V33" i="19"/>
  <c r="O33" i="19"/>
  <c r="N33" i="19"/>
  <c r="M33" i="19"/>
  <c r="L33" i="19"/>
  <c r="K33" i="19"/>
  <c r="S33" i="19" s="1"/>
  <c r="J33" i="19"/>
  <c r="R33" i="19" s="1"/>
  <c r="I33" i="19"/>
  <c r="H33" i="19"/>
  <c r="G33" i="19"/>
  <c r="F33" i="19"/>
  <c r="C33" i="19"/>
  <c r="B33" i="19"/>
  <c r="S32" i="19"/>
  <c r="R32" i="19"/>
  <c r="Q32" i="19"/>
  <c r="P32" i="19"/>
  <c r="E32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E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U27" i="19"/>
  <c r="T27" i="19"/>
  <c r="S27" i="19"/>
  <c r="R27" i="19"/>
  <c r="Q27" i="19"/>
  <c r="P27" i="19"/>
  <c r="E27" i="19"/>
  <c r="S26" i="19"/>
  <c r="R26" i="19"/>
  <c r="Q26" i="19"/>
  <c r="P26" i="19"/>
  <c r="E26" i="19"/>
  <c r="V24" i="19"/>
  <c r="O24" i="19"/>
  <c r="N24" i="19"/>
  <c r="M24" i="19"/>
  <c r="L24" i="19"/>
  <c r="K24" i="19"/>
  <c r="S24" i="19" s="1"/>
  <c r="J24" i="19"/>
  <c r="R24" i="19" s="1"/>
  <c r="I24" i="19"/>
  <c r="H24" i="19"/>
  <c r="G24" i="19"/>
  <c r="F24" i="19"/>
  <c r="C24" i="19"/>
  <c r="B24" i="19"/>
  <c r="E24" i="19" s="1"/>
  <c r="T23" i="19"/>
  <c r="S23" i="19"/>
  <c r="R23" i="19"/>
  <c r="Q23" i="19"/>
  <c r="P23" i="19"/>
  <c r="E23" i="19"/>
  <c r="U23" i="19" s="1"/>
  <c r="U22" i="19"/>
  <c r="S22" i="19"/>
  <c r="R22" i="19"/>
  <c r="Q22" i="19"/>
  <c r="P22" i="19"/>
  <c r="E22" i="19"/>
  <c r="T22" i="19" s="1"/>
  <c r="T21" i="19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S19" i="19"/>
  <c r="R19" i="19"/>
  <c r="Q19" i="19"/>
  <c r="P19" i="19"/>
  <c r="E19" i="19"/>
  <c r="T19" i="19" s="1"/>
  <c r="U18" i="19"/>
  <c r="S18" i="19"/>
  <c r="R18" i="19"/>
  <c r="Q18" i="19"/>
  <c r="P18" i="19"/>
  <c r="E18" i="19"/>
  <c r="T18" i="19" s="1"/>
  <c r="S17" i="19"/>
  <c r="R17" i="19"/>
  <c r="Q17" i="19"/>
  <c r="P17" i="19"/>
  <c r="E17" i="19"/>
  <c r="V15" i="19"/>
  <c r="O15" i="19"/>
  <c r="N15" i="19"/>
  <c r="M15" i="19"/>
  <c r="L15" i="19"/>
  <c r="K15" i="19"/>
  <c r="J15" i="19"/>
  <c r="I15" i="19"/>
  <c r="H15" i="19"/>
  <c r="G15" i="19"/>
  <c r="F15" i="19"/>
  <c r="E15" i="19"/>
  <c r="C15" i="19"/>
  <c r="B15" i="19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S94" i="18"/>
  <c r="R94" i="18"/>
  <c r="Q94" i="18"/>
  <c r="P94" i="18"/>
  <c r="E94" i="18"/>
  <c r="U94" i="18" s="1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S87" i="18"/>
  <c r="R87" i="18"/>
  <c r="Q87" i="18"/>
  <c r="P87" i="18"/>
  <c r="E87" i="18"/>
  <c r="V73" i="18"/>
  <c r="O73" i="18"/>
  <c r="N73" i="18"/>
  <c r="M73" i="18"/>
  <c r="L73" i="18"/>
  <c r="K73" i="18"/>
  <c r="S73" i="18" s="1"/>
  <c r="J73" i="18"/>
  <c r="I73" i="18"/>
  <c r="H73" i="18"/>
  <c r="G73" i="18"/>
  <c r="F73" i="18"/>
  <c r="C73" i="18"/>
  <c r="B73" i="18"/>
  <c r="V72" i="18"/>
  <c r="O72" i="18"/>
  <c r="N72" i="18"/>
  <c r="M72" i="18"/>
  <c r="L72" i="18"/>
  <c r="K72" i="18"/>
  <c r="S72" i="18" s="1"/>
  <c r="J72" i="18"/>
  <c r="I72" i="18"/>
  <c r="H72" i="18"/>
  <c r="G72" i="18"/>
  <c r="F72" i="18"/>
  <c r="C72" i="18"/>
  <c r="B72" i="18"/>
  <c r="E72" i="18" s="1"/>
  <c r="V71" i="18"/>
  <c r="O71" i="18"/>
  <c r="N71" i="18"/>
  <c r="M71" i="18"/>
  <c r="L71" i="18"/>
  <c r="K71" i="18"/>
  <c r="S71" i="18" s="1"/>
  <c r="J71" i="18"/>
  <c r="I71" i="18"/>
  <c r="H71" i="18"/>
  <c r="G71" i="18"/>
  <c r="F71" i="18"/>
  <c r="C71" i="18"/>
  <c r="B71" i="18"/>
  <c r="E71" i="18" s="1"/>
  <c r="S70" i="18"/>
  <c r="R70" i="18"/>
  <c r="Q70" i="18"/>
  <c r="P70" i="18"/>
  <c r="E70" i="18"/>
  <c r="S69" i="18"/>
  <c r="R69" i="18"/>
  <c r="Q69" i="18"/>
  <c r="P69" i="18"/>
  <c r="E69" i="18"/>
  <c r="V67" i="18"/>
  <c r="O67" i="18"/>
  <c r="N67" i="18"/>
  <c r="M67" i="18"/>
  <c r="L67" i="18"/>
  <c r="K67" i="18"/>
  <c r="S67" i="18" s="1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6" i="18"/>
  <c r="S56" i="18"/>
  <c r="R56" i="18"/>
  <c r="Q56" i="18"/>
  <c r="P56" i="18"/>
  <c r="E56" i="18"/>
  <c r="T56" i="18" s="1"/>
  <c r="S55" i="18"/>
  <c r="R55" i="18"/>
  <c r="Q55" i="18"/>
  <c r="P55" i="18"/>
  <c r="E55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B53" i="18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U48" i="18"/>
  <c r="T48" i="18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T44" i="18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V40" i="18"/>
  <c r="O40" i="18"/>
  <c r="N40" i="18"/>
  <c r="M40" i="18"/>
  <c r="L40" i="18"/>
  <c r="K40" i="18"/>
  <c r="S40" i="18" s="1"/>
  <c r="J40" i="18"/>
  <c r="R40" i="18" s="1"/>
  <c r="I40" i="18"/>
  <c r="Q40" i="18" s="1"/>
  <c r="H40" i="18"/>
  <c r="G40" i="18"/>
  <c r="F40" i="18"/>
  <c r="C40" i="18"/>
  <c r="B40" i="18"/>
  <c r="S39" i="18"/>
  <c r="R39" i="18"/>
  <c r="Q39" i="18"/>
  <c r="P39" i="18"/>
  <c r="E39" i="18"/>
  <c r="T38" i="18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T36" i="18" s="1"/>
  <c r="S35" i="18"/>
  <c r="R35" i="18"/>
  <c r="Q35" i="18"/>
  <c r="P35" i="18"/>
  <c r="E35" i="18"/>
  <c r="V33" i="18"/>
  <c r="O33" i="18"/>
  <c r="N33" i="18"/>
  <c r="M33" i="18"/>
  <c r="L33" i="18"/>
  <c r="K33" i="18"/>
  <c r="S33" i="18" s="1"/>
  <c r="J33" i="18"/>
  <c r="R33" i="18" s="1"/>
  <c r="I33" i="18"/>
  <c r="Q33" i="18" s="1"/>
  <c r="H33" i="18"/>
  <c r="G33" i="18"/>
  <c r="F33" i="18"/>
  <c r="C33" i="18"/>
  <c r="B33" i="18"/>
  <c r="T32" i="18"/>
  <c r="S32" i="18"/>
  <c r="R32" i="18"/>
  <c r="Q32" i="18"/>
  <c r="P32" i="18"/>
  <c r="E32" i="18"/>
  <c r="U32" i="18" s="1"/>
  <c r="V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S29" i="18"/>
  <c r="R29" i="18"/>
  <c r="Q29" i="18"/>
  <c r="P29" i="18"/>
  <c r="E29" i="18"/>
  <c r="U29" i="18" s="1"/>
  <c r="U28" i="18"/>
  <c r="T28" i="18"/>
  <c r="S28" i="18"/>
  <c r="R28" i="18"/>
  <c r="Q28" i="18"/>
  <c r="P28" i="18"/>
  <c r="E28" i="18"/>
  <c r="T27" i="18"/>
  <c r="S27" i="18"/>
  <c r="R27" i="18"/>
  <c r="Q27" i="18"/>
  <c r="P27" i="18"/>
  <c r="E27" i="18"/>
  <c r="U27" i="18" s="1"/>
  <c r="S26" i="18"/>
  <c r="R26" i="18"/>
  <c r="Q26" i="18"/>
  <c r="P26" i="18"/>
  <c r="E26" i="18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B24" i="18"/>
  <c r="E24" i="18" s="1"/>
  <c r="U23" i="18"/>
  <c r="T23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U19" i="18"/>
  <c r="T19" i="18"/>
  <c r="S19" i="18"/>
  <c r="R19" i="18"/>
  <c r="Q19" i="18"/>
  <c r="P19" i="18"/>
  <c r="E19" i="18"/>
  <c r="T18" i="18"/>
  <c r="S18" i="18"/>
  <c r="R18" i="18"/>
  <c r="Q18" i="18"/>
  <c r="P18" i="18"/>
  <c r="E18" i="18"/>
  <c r="U18" i="18" s="1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S15" i="18" s="1"/>
  <c r="J15" i="18"/>
  <c r="R15" i="18" s="1"/>
  <c r="I15" i="18"/>
  <c r="H15" i="18"/>
  <c r="G15" i="18"/>
  <c r="F15" i="18"/>
  <c r="C15" i="18"/>
  <c r="B15" i="18"/>
  <c r="E15" i="18" s="1"/>
  <c r="T14" i="18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4" i="17"/>
  <c r="S94" i="17"/>
  <c r="R94" i="17"/>
  <c r="Q94" i="17"/>
  <c r="P94" i="17"/>
  <c r="E94" i="17"/>
  <c r="T94" i="17" s="1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S87" i="17"/>
  <c r="R87" i="17"/>
  <c r="Q87" i="17"/>
  <c r="P87" i="17"/>
  <c r="E87" i="17"/>
  <c r="V73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V72" i="17"/>
  <c r="O72" i="17"/>
  <c r="N72" i="17"/>
  <c r="M72" i="17"/>
  <c r="L72" i="17"/>
  <c r="K72" i="17"/>
  <c r="S72" i="17" s="1"/>
  <c r="J72" i="17"/>
  <c r="R72" i="17" s="1"/>
  <c r="I72" i="17"/>
  <c r="Q72" i="17" s="1"/>
  <c r="H72" i="17"/>
  <c r="G72" i="17"/>
  <c r="F72" i="17"/>
  <c r="C72" i="17"/>
  <c r="B72" i="17"/>
  <c r="V71" i="17"/>
  <c r="O71" i="17"/>
  <c r="N71" i="17"/>
  <c r="M71" i="17"/>
  <c r="L71" i="17"/>
  <c r="K71" i="17"/>
  <c r="S71" i="17" s="1"/>
  <c r="J71" i="17"/>
  <c r="I71" i="17"/>
  <c r="H71" i="17"/>
  <c r="G71" i="17"/>
  <c r="F71" i="17"/>
  <c r="C71" i="17"/>
  <c r="B71" i="17"/>
  <c r="E71" i="17" s="1"/>
  <c r="S70" i="17"/>
  <c r="R70" i="17"/>
  <c r="Q70" i="17"/>
  <c r="P70" i="17"/>
  <c r="E70" i="17"/>
  <c r="U70" i="17" s="1"/>
  <c r="S69" i="17"/>
  <c r="R69" i="17"/>
  <c r="Q69" i="17"/>
  <c r="P69" i="17"/>
  <c r="E69" i="17"/>
  <c r="V67" i="17"/>
  <c r="O67" i="17"/>
  <c r="N67" i="17"/>
  <c r="M67" i="17"/>
  <c r="L67" i="17"/>
  <c r="K67" i="17"/>
  <c r="S67" i="17" s="1"/>
  <c r="J67" i="17"/>
  <c r="I67" i="17"/>
  <c r="H67" i="17"/>
  <c r="G67" i="17"/>
  <c r="F67" i="17"/>
  <c r="E67" i="17"/>
  <c r="C67" i="17"/>
  <c r="B67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U61" i="17"/>
  <c r="S61" i="17"/>
  <c r="R61" i="17"/>
  <c r="Q61" i="17"/>
  <c r="P61" i="17"/>
  <c r="E61" i="17"/>
  <c r="T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E59" i="17" s="1"/>
  <c r="S58" i="17"/>
  <c r="R58" i="17"/>
  <c r="Q58" i="17"/>
  <c r="P58" i="17"/>
  <c r="E58" i="17"/>
  <c r="S57" i="17"/>
  <c r="R57" i="17"/>
  <c r="Q57" i="17"/>
  <c r="P57" i="17"/>
  <c r="E57" i="17"/>
  <c r="T57" i="17" s="1"/>
  <c r="S56" i="17"/>
  <c r="R56" i="17"/>
  <c r="Q56" i="17"/>
  <c r="P56" i="17"/>
  <c r="E56" i="17"/>
  <c r="T55" i="17"/>
  <c r="S55" i="17"/>
  <c r="R55" i="17"/>
  <c r="Q55" i="17"/>
  <c r="P55" i="17"/>
  <c r="E55" i="17"/>
  <c r="U55" i="17" s="1"/>
  <c r="V53" i="17"/>
  <c r="R53" i="17"/>
  <c r="O53" i="17"/>
  <c r="N53" i="17"/>
  <c r="M53" i="17"/>
  <c r="L53" i="17"/>
  <c r="K53" i="17"/>
  <c r="S53" i="17" s="1"/>
  <c r="J53" i="17"/>
  <c r="I53" i="17"/>
  <c r="H53" i="17"/>
  <c r="G53" i="17"/>
  <c r="F53" i="17"/>
  <c r="E53" i="17"/>
  <c r="C53" i="17"/>
  <c r="B53" i="17"/>
  <c r="S52" i="17"/>
  <c r="R52" i="17"/>
  <c r="Q52" i="17"/>
  <c r="U52" i="17" s="1"/>
  <c r="P52" i="17"/>
  <c r="T52" i="17" s="1"/>
  <c r="E52" i="17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U49" i="17" s="1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E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T35" i="17" s="1"/>
  <c r="V33" i="17"/>
  <c r="O33" i="17"/>
  <c r="N33" i="17"/>
  <c r="M33" i="17"/>
  <c r="L33" i="17"/>
  <c r="K33" i="17"/>
  <c r="J33" i="17"/>
  <c r="R33" i="17" s="1"/>
  <c r="I33" i="17"/>
  <c r="H33" i="17"/>
  <c r="G33" i="17"/>
  <c r="F33" i="17"/>
  <c r="C33" i="17"/>
  <c r="E33" i="17" s="1"/>
  <c r="B33" i="17"/>
  <c r="T32" i="17"/>
  <c r="S32" i="17"/>
  <c r="R32" i="17"/>
  <c r="Q32" i="17"/>
  <c r="P32" i="17"/>
  <c r="E32" i="17"/>
  <c r="U32" i="17" s="1"/>
  <c r="V30" i="17"/>
  <c r="O30" i="17"/>
  <c r="N30" i="17"/>
  <c r="M30" i="17"/>
  <c r="L30" i="17"/>
  <c r="K30" i="17"/>
  <c r="S30" i="17" s="1"/>
  <c r="J30" i="17"/>
  <c r="R30" i="17" s="1"/>
  <c r="I30" i="17"/>
  <c r="H30" i="17"/>
  <c r="G30" i="17"/>
  <c r="F30" i="17"/>
  <c r="C30" i="17"/>
  <c r="B30" i="17"/>
  <c r="E30" i="17" s="1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T26" i="17" s="1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E24" i="17" s="1"/>
  <c r="T23" i="17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S19" i="17"/>
  <c r="R19" i="17"/>
  <c r="Q19" i="17"/>
  <c r="P19" i="17"/>
  <c r="E19" i="17"/>
  <c r="U19" i="17" s="1"/>
  <c r="S18" i="17"/>
  <c r="R18" i="17"/>
  <c r="Q18" i="17"/>
  <c r="P18" i="17"/>
  <c r="E18" i="17"/>
  <c r="U17" i="17"/>
  <c r="S17" i="17"/>
  <c r="R17" i="17"/>
  <c r="Q17" i="17"/>
  <c r="P17" i="17"/>
  <c r="E17" i="17"/>
  <c r="T17" i="17" s="1"/>
  <c r="V15" i="17"/>
  <c r="O15" i="17"/>
  <c r="N15" i="17"/>
  <c r="M15" i="17"/>
  <c r="L15" i="17"/>
  <c r="K15" i="17"/>
  <c r="S15" i="17" s="1"/>
  <c r="J15" i="17"/>
  <c r="R15" i="17" s="1"/>
  <c r="I15" i="17"/>
  <c r="H15" i="17"/>
  <c r="G15" i="17"/>
  <c r="F15" i="17"/>
  <c r="C15" i="17"/>
  <c r="B15" i="17"/>
  <c r="S14" i="17"/>
  <c r="R14" i="17"/>
  <c r="Q14" i="17"/>
  <c r="P14" i="17"/>
  <c r="E14" i="17"/>
  <c r="S13" i="17"/>
  <c r="R13" i="17"/>
  <c r="Q13" i="17"/>
  <c r="P13" i="17"/>
  <c r="E13" i="17"/>
  <c r="U13" i="17" s="1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U10" i="17"/>
  <c r="S10" i="17"/>
  <c r="R10" i="17"/>
  <c r="Q10" i="17"/>
  <c r="P10" i="17"/>
  <c r="E10" i="17"/>
  <c r="S9" i="17"/>
  <c r="R9" i="17"/>
  <c r="Q9" i="17"/>
  <c r="P9" i="17"/>
  <c r="E9" i="17"/>
  <c r="U9" i="17" s="1"/>
  <c r="S94" i="16"/>
  <c r="R94" i="16"/>
  <c r="Q94" i="16"/>
  <c r="P94" i="16"/>
  <c r="E94" i="16"/>
  <c r="U94" i="16" s="1"/>
  <c r="S93" i="16"/>
  <c r="R93" i="16"/>
  <c r="Q93" i="16"/>
  <c r="P93" i="16"/>
  <c r="E93" i="16"/>
  <c r="S92" i="16"/>
  <c r="R92" i="16"/>
  <c r="Q92" i="16"/>
  <c r="P92" i="16"/>
  <c r="E92" i="16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U89" i="16" s="1"/>
  <c r="U88" i="16"/>
  <c r="S88" i="16"/>
  <c r="R88" i="16"/>
  <c r="Q88" i="16"/>
  <c r="P88" i="16"/>
  <c r="E88" i="16"/>
  <c r="T88" i="16" s="1"/>
  <c r="S87" i="16"/>
  <c r="R87" i="16"/>
  <c r="Q87" i="16"/>
  <c r="P87" i="16"/>
  <c r="E87" i="16"/>
  <c r="U87" i="16" s="1"/>
  <c r="V73" i="16"/>
  <c r="O73" i="16"/>
  <c r="N73" i="16"/>
  <c r="M73" i="16"/>
  <c r="L73" i="16"/>
  <c r="K73" i="16"/>
  <c r="J73" i="16"/>
  <c r="R73" i="16" s="1"/>
  <c r="I73" i="16"/>
  <c r="H73" i="16"/>
  <c r="G73" i="16"/>
  <c r="F73" i="16"/>
  <c r="C73" i="16"/>
  <c r="B73" i="16"/>
  <c r="V72" i="16"/>
  <c r="O72" i="16"/>
  <c r="N72" i="16"/>
  <c r="M72" i="16"/>
  <c r="L72" i="16"/>
  <c r="K72" i="16"/>
  <c r="S72" i="16" s="1"/>
  <c r="J72" i="16"/>
  <c r="R72" i="16" s="1"/>
  <c r="I72" i="16"/>
  <c r="Q72" i="16" s="1"/>
  <c r="H72" i="16"/>
  <c r="G72" i="16"/>
  <c r="F72" i="16"/>
  <c r="C72" i="16"/>
  <c r="B72" i="16"/>
  <c r="V71" i="16"/>
  <c r="O71" i="16"/>
  <c r="N71" i="16"/>
  <c r="M71" i="16"/>
  <c r="L71" i="16"/>
  <c r="K71" i="16"/>
  <c r="J71" i="16"/>
  <c r="R71" i="16" s="1"/>
  <c r="I71" i="16"/>
  <c r="H71" i="16"/>
  <c r="P71" i="16" s="1"/>
  <c r="G71" i="16"/>
  <c r="F71" i="16"/>
  <c r="C71" i="16"/>
  <c r="B71" i="16"/>
  <c r="S70" i="16"/>
  <c r="R70" i="16"/>
  <c r="Q70" i="16"/>
  <c r="P70" i="16"/>
  <c r="E70" i="16"/>
  <c r="S69" i="16"/>
  <c r="R69" i="16"/>
  <c r="Q69" i="16"/>
  <c r="P69" i="16"/>
  <c r="E69" i="16"/>
  <c r="U69" i="16" s="1"/>
  <c r="V67" i="16"/>
  <c r="O67" i="16"/>
  <c r="N67" i="16"/>
  <c r="M67" i="16"/>
  <c r="S67" i="16" s="1"/>
  <c r="L67" i="16"/>
  <c r="K67" i="16"/>
  <c r="J67" i="16"/>
  <c r="R67" i="16" s="1"/>
  <c r="I67" i="16"/>
  <c r="H67" i="16"/>
  <c r="G67" i="16"/>
  <c r="F67" i="16"/>
  <c r="C67" i="16"/>
  <c r="B67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E59" i="16" s="1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S52" i="16"/>
  <c r="R52" i="16"/>
  <c r="Q52" i="16"/>
  <c r="P52" i="16"/>
  <c r="E52" i="16"/>
  <c r="U52" i="16" s="1"/>
  <c r="U51" i="16"/>
  <c r="S51" i="16"/>
  <c r="R51" i="16"/>
  <c r="Q51" i="16"/>
  <c r="P51" i="16"/>
  <c r="E51" i="16"/>
  <c r="T51" i="16" s="1"/>
  <c r="U50" i="16"/>
  <c r="T50" i="16"/>
  <c r="S50" i="16"/>
  <c r="R50" i="16"/>
  <c r="Q50" i="16"/>
  <c r="P50" i="16"/>
  <c r="E50" i="16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S47" i="16"/>
  <c r="R47" i="16"/>
  <c r="Q47" i="16"/>
  <c r="P47" i="16"/>
  <c r="E47" i="16"/>
  <c r="U46" i="16"/>
  <c r="T46" i="16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E44" i="16"/>
  <c r="S43" i="16"/>
  <c r="R43" i="16"/>
  <c r="Q43" i="16"/>
  <c r="P43" i="16"/>
  <c r="E43" i="16"/>
  <c r="U43" i="16" s="1"/>
  <c r="T42" i="16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T39" i="16" s="1"/>
  <c r="U38" i="16"/>
  <c r="T38" i="16"/>
  <c r="S38" i="16"/>
  <c r="R38" i="16"/>
  <c r="Q38" i="16"/>
  <c r="P38" i="16"/>
  <c r="E38" i="16"/>
  <c r="U37" i="16"/>
  <c r="T37" i="16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V33" i="16"/>
  <c r="O33" i="16"/>
  <c r="N33" i="16"/>
  <c r="M33" i="16"/>
  <c r="L33" i="16"/>
  <c r="K33" i="16"/>
  <c r="J33" i="16"/>
  <c r="R33" i="16" s="1"/>
  <c r="I33" i="16"/>
  <c r="Q33" i="16" s="1"/>
  <c r="H33" i="16"/>
  <c r="P33" i="16" s="1"/>
  <c r="G33" i="16"/>
  <c r="F33" i="16"/>
  <c r="C33" i="16"/>
  <c r="E33" i="16" s="1"/>
  <c r="B33" i="16"/>
  <c r="S32" i="16"/>
  <c r="R32" i="16"/>
  <c r="Q32" i="16"/>
  <c r="P32" i="16"/>
  <c r="E32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E30" i="16" s="1"/>
  <c r="U29" i="16"/>
  <c r="T29" i="16"/>
  <c r="S29" i="16"/>
  <c r="R29" i="16"/>
  <c r="Q29" i="16"/>
  <c r="P29" i="16"/>
  <c r="E29" i="16"/>
  <c r="T28" i="16"/>
  <c r="S28" i="16"/>
  <c r="R28" i="16"/>
  <c r="Q28" i="16"/>
  <c r="P28" i="16"/>
  <c r="E28" i="16"/>
  <c r="U28" i="16" s="1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T20" i="16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U18" i="16"/>
  <c r="S18" i="16"/>
  <c r="R18" i="16"/>
  <c r="Q18" i="16"/>
  <c r="P18" i="16"/>
  <c r="E18" i="16"/>
  <c r="T18" i="16" s="1"/>
  <c r="S17" i="16"/>
  <c r="R17" i="16"/>
  <c r="Q17" i="16"/>
  <c r="P17" i="16"/>
  <c r="E17" i="16"/>
  <c r="V15" i="16"/>
  <c r="R15" i="16"/>
  <c r="O15" i="16"/>
  <c r="N15" i="16"/>
  <c r="M15" i="16"/>
  <c r="L15" i="16"/>
  <c r="K15" i="16"/>
  <c r="S15" i="16" s="1"/>
  <c r="J15" i="16"/>
  <c r="I15" i="16"/>
  <c r="H15" i="16"/>
  <c r="G15" i="16"/>
  <c r="F15" i="16"/>
  <c r="C15" i="16"/>
  <c r="B15" i="16"/>
  <c r="E15" i="16" s="1"/>
  <c r="U14" i="16"/>
  <c r="T14" i="16"/>
  <c r="S14" i="16"/>
  <c r="R14" i="16"/>
  <c r="Q14" i="16"/>
  <c r="P14" i="16"/>
  <c r="E14" i="16"/>
  <c r="U13" i="16"/>
  <c r="T13" i="16"/>
  <c r="S13" i="16"/>
  <c r="R13" i="16"/>
  <c r="Q13" i="16"/>
  <c r="P13" i="16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U10" i="16"/>
  <c r="S10" i="16"/>
  <c r="R10" i="16"/>
  <c r="Q10" i="16"/>
  <c r="P10" i="16"/>
  <c r="E10" i="16"/>
  <c r="S9" i="16"/>
  <c r="R9" i="16"/>
  <c r="Q9" i="16"/>
  <c r="P9" i="16"/>
  <c r="E9" i="16"/>
  <c r="U9" i="16" s="1"/>
  <c r="S94" i="15"/>
  <c r="R94" i="15"/>
  <c r="Q94" i="15"/>
  <c r="P94" i="15"/>
  <c r="E94" i="15"/>
  <c r="U94" i="15" s="1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T91" i="15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S89" i="15"/>
  <c r="R89" i="15"/>
  <c r="Q89" i="15"/>
  <c r="P89" i="15"/>
  <c r="E89" i="15"/>
  <c r="U88" i="15"/>
  <c r="T88" i="15"/>
  <c r="S88" i="15"/>
  <c r="R88" i="15"/>
  <c r="Q88" i="15"/>
  <c r="P88" i="15"/>
  <c r="E88" i="15"/>
  <c r="S87" i="15"/>
  <c r="R87" i="15"/>
  <c r="Q87" i="15"/>
  <c r="P87" i="15"/>
  <c r="E87" i="15"/>
  <c r="T87" i="15" s="1"/>
  <c r="V73" i="15"/>
  <c r="O73" i="15"/>
  <c r="N73" i="15"/>
  <c r="M73" i="15"/>
  <c r="S73" i="15" s="1"/>
  <c r="L73" i="15"/>
  <c r="K73" i="15"/>
  <c r="J73" i="15"/>
  <c r="I73" i="15"/>
  <c r="H73" i="15"/>
  <c r="G73" i="15"/>
  <c r="F73" i="15"/>
  <c r="C73" i="15"/>
  <c r="E73" i="15" s="1"/>
  <c r="B73" i="15"/>
  <c r="V72" i="15"/>
  <c r="O72" i="15"/>
  <c r="N72" i="15"/>
  <c r="M72" i="15"/>
  <c r="L72" i="15"/>
  <c r="K72" i="15"/>
  <c r="S72" i="15" s="1"/>
  <c r="J72" i="15"/>
  <c r="R72" i="15" s="1"/>
  <c r="I72" i="15"/>
  <c r="H72" i="15"/>
  <c r="G72" i="15"/>
  <c r="F72" i="15"/>
  <c r="C72" i="15"/>
  <c r="B72" i="15"/>
  <c r="E72" i="15" s="1"/>
  <c r="V71" i="15"/>
  <c r="S71" i="15"/>
  <c r="O71" i="15"/>
  <c r="N71" i="15"/>
  <c r="M71" i="15"/>
  <c r="L71" i="15"/>
  <c r="K71" i="15"/>
  <c r="J71" i="15"/>
  <c r="R71" i="15" s="1"/>
  <c r="I71" i="15"/>
  <c r="H71" i="15"/>
  <c r="G71" i="15"/>
  <c r="F71" i="15"/>
  <c r="C71" i="15"/>
  <c r="B71" i="15"/>
  <c r="T70" i="15"/>
  <c r="S70" i="15"/>
  <c r="R70" i="15"/>
  <c r="Q70" i="15"/>
  <c r="P70" i="15"/>
  <c r="E70" i="15"/>
  <c r="U70" i="15" s="1"/>
  <c r="S69" i="15"/>
  <c r="R69" i="15"/>
  <c r="Q69" i="15"/>
  <c r="P69" i="15"/>
  <c r="E69" i="15"/>
  <c r="V67" i="15"/>
  <c r="O67" i="15"/>
  <c r="N67" i="15"/>
  <c r="M67" i="15"/>
  <c r="L67" i="15"/>
  <c r="K67" i="15"/>
  <c r="J67" i="15"/>
  <c r="R67" i="15" s="1"/>
  <c r="I67" i="15"/>
  <c r="H67" i="15"/>
  <c r="G67" i="15"/>
  <c r="F67" i="15"/>
  <c r="C67" i="15"/>
  <c r="B67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E66" i="15" s="1"/>
  <c r="B66" i="15"/>
  <c r="S65" i="15"/>
  <c r="R65" i="15"/>
  <c r="Q65" i="15"/>
  <c r="P65" i="15"/>
  <c r="E65" i="15"/>
  <c r="U65" i="15" s="1"/>
  <c r="S64" i="15"/>
  <c r="R64" i="15"/>
  <c r="Q64" i="15"/>
  <c r="P64" i="15"/>
  <c r="E64" i="15"/>
  <c r="T64" i="15" s="1"/>
  <c r="S63" i="15"/>
  <c r="R63" i="15"/>
  <c r="Q63" i="15"/>
  <c r="P63" i="15"/>
  <c r="E63" i="15"/>
  <c r="S62" i="15"/>
  <c r="R62" i="15"/>
  <c r="Q62" i="15"/>
  <c r="P62" i="15"/>
  <c r="E62" i="15"/>
  <c r="T61" i="15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E59" i="15" s="1"/>
  <c r="S58" i="15"/>
  <c r="R58" i="15"/>
  <c r="Q58" i="15"/>
  <c r="P58" i="15"/>
  <c r="E58" i="15"/>
  <c r="S57" i="15"/>
  <c r="R57" i="15"/>
  <c r="Q57" i="15"/>
  <c r="P57" i="15"/>
  <c r="E57" i="15"/>
  <c r="U57" i="15" s="1"/>
  <c r="S56" i="15"/>
  <c r="R56" i="15"/>
  <c r="Q56" i="15"/>
  <c r="P56" i="15"/>
  <c r="E56" i="15"/>
  <c r="U55" i="15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S53" i="15" s="1"/>
  <c r="J53" i="15"/>
  <c r="I53" i="15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T51" i="15" s="1"/>
  <c r="E51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U47" i="15" s="1"/>
  <c r="U46" i="15"/>
  <c r="T46" i="15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3" i="15"/>
  <c r="S43" i="15"/>
  <c r="R43" i="15"/>
  <c r="Q43" i="15"/>
  <c r="P43" i="15"/>
  <c r="E43" i="15"/>
  <c r="T43" i="15" s="1"/>
  <c r="S42" i="15"/>
  <c r="R42" i="15"/>
  <c r="Q42" i="15"/>
  <c r="P42" i="15"/>
  <c r="E42" i="15"/>
  <c r="U42" i="15" s="1"/>
  <c r="V40" i="15"/>
  <c r="O40" i="15"/>
  <c r="N40" i="15"/>
  <c r="M40" i="15"/>
  <c r="L40" i="15"/>
  <c r="K40" i="15"/>
  <c r="S40" i="15" s="1"/>
  <c r="J40" i="15"/>
  <c r="R40" i="15" s="1"/>
  <c r="I40" i="15"/>
  <c r="H40" i="15"/>
  <c r="G40" i="15"/>
  <c r="F40" i="15"/>
  <c r="C40" i="15"/>
  <c r="B40" i="15"/>
  <c r="E40" i="15" s="1"/>
  <c r="S39" i="15"/>
  <c r="R39" i="15"/>
  <c r="Q39" i="15"/>
  <c r="P39" i="15"/>
  <c r="E39" i="15"/>
  <c r="U38" i="15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S36" i="15"/>
  <c r="R36" i="15"/>
  <c r="Q36" i="15"/>
  <c r="P36" i="15"/>
  <c r="E36" i="15"/>
  <c r="T36" i="15" s="1"/>
  <c r="S35" i="15"/>
  <c r="R35" i="15"/>
  <c r="Q35" i="15"/>
  <c r="P35" i="15"/>
  <c r="E35" i="15"/>
  <c r="V33" i="15"/>
  <c r="O33" i="15"/>
  <c r="N33" i="15"/>
  <c r="M33" i="15"/>
  <c r="L33" i="15"/>
  <c r="K33" i="15"/>
  <c r="S33" i="15" s="1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T28" i="15" s="1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C24" i="15"/>
  <c r="B24" i="15"/>
  <c r="S23" i="15"/>
  <c r="R23" i="15"/>
  <c r="Q23" i="15"/>
  <c r="P23" i="15"/>
  <c r="E23" i="15"/>
  <c r="S22" i="15"/>
  <c r="R22" i="15"/>
  <c r="Q22" i="15"/>
  <c r="P22" i="15"/>
  <c r="E22" i="15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U17" i="15" s="1"/>
  <c r="V15" i="15"/>
  <c r="O15" i="15"/>
  <c r="N15" i="15"/>
  <c r="M15" i="15"/>
  <c r="L15" i="15"/>
  <c r="K15" i="15"/>
  <c r="S15" i="15" s="1"/>
  <c r="J15" i="15"/>
  <c r="R15" i="15" s="1"/>
  <c r="I15" i="15"/>
  <c r="H15" i="15"/>
  <c r="G15" i="15"/>
  <c r="F15" i="15"/>
  <c r="E15" i="15"/>
  <c r="C15" i="15"/>
  <c r="B15" i="15"/>
  <c r="U14" i="15"/>
  <c r="S14" i="15"/>
  <c r="R14" i="15"/>
  <c r="Q14" i="15"/>
  <c r="P14" i="15"/>
  <c r="E14" i="15"/>
  <c r="T14" i="15" s="1"/>
  <c r="S13" i="15"/>
  <c r="R13" i="15"/>
  <c r="Q13" i="15"/>
  <c r="P13" i="15"/>
  <c r="E13" i="15"/>
  <c r="U13" i="15" s="1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U11" i="15" s="1"/>
  <c r="S10" i="15"/>
  <c r="R10" i="15"/>
  <c r="Q10" i="15"/>
  <c r="P10" i="15"/>
  <c r="E10" i="15"/>
  <c r="U10" i="15" s="1"/>
  <c r="S9" i="15"/>
  <c r="R9" i="15"/>
  <c r="Q9" i="15"/>
  <c r="P9" i="15"/>
  <c r="E9" i="15"/>
  <c r="T9" i="15" s="1"/>
  <c r="S94" i="14"/>
  <c r="R94" i="14"/>
  <c r="Q94" i="14"/>
  <c r="P94" i="14"/>
  <c r="E94" i="14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U91" i="14" s="1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7" i="14"/>
  <c r="R87" i="14"/>
  <c r="Q87" i="14"/>
  <c r="P87" i="14"/>
  <c r="E87" i="14"/>
  <c r="V73" i="14"/>
  <c r="O73" i="14"/>
  <c r="N73" i="14"/>
  <c r="M73" i="14"/>
  <c r="L73" i="14"/>
  <c r="K73" i="14"/>
  <c r="S73" i="14" s="1"/>
  <c r="J73" i="14"/>
  <c r="I73" i="14"/>
  <c r="H73" i="14"/>
  <c r="G73" i="14"/>
  <c r="F73" i="14"/>
  <c r="E73" i="14"/>
  <c r="C73" i="14"/>
  <c r="B73" i="14"/>
  <c r="V72" i="14"/>
  <c r="S72" i="14"/>
  <c r="R72" i="14"/>
  <c r="O72" i="14"/>
  <c r="N72" i="14"/>
  <c r="M72" i="14"/>
  <c r="L72" i="14"/>
  <c r="K72" i="14"/>
  <c r="J72" i="14"/>
  <c r="I72" i="14"/>
  <c r="Q72" i="14" s="1"/>
  <c r="H72" i="14"/>
  <c r="P72" i="14" s="1"/>
  <c r="G72" i="14"/>
  <c r="F72" i="14"/>
  <c r="C72" i="14"/>
  <c r="B72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E71" i="14"/>
  <c r="C71" i="14"/>
  <c r="B71" i="14"/>
  <c r="U70" i="14"/>
  <c r="S70" i="14"/>
  <c r="R70" i="14"/>
  <c r="Q70" i="14"/>
  <c r="P70" i="14"/>
  <c r="E70" i="14"/>
  <c r="T70" i="14" s="1"/>
  <c r="S69" i="14"/>
  <c r="R69" i="14"/>
  <c r="Q69" i="14"/>
  <c r="P69" i="14"/>
  <c r="E69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E66" i="14" s="1"/>
  <c r="S65" i="14"/>
  <c r="R65" i="14"/>
  <c r="Q65" i="14"/>
  <c r="P65" i="14"/>
  <c r="E65" i="14"/>
  <c r="T65" i="14" s="1"/>
  <c r="U64" i="14"/>
  <c r="T64" i="14"/>
  <c r="S64" i="14"/>
  <c r="R64" i="14"/>
  <c r="Q64" i="14"/>
  <c r="P64" i="14"/>
  <c r="E64" i="14"/>
  <c r="T63" i="14"/>
  <c r="S63" i="14"/>
  <c r="R63" i="14"/>
  <c r="Q63" i="14"/>
  <c r="P63" i="14"/>
  <c r="E63" i="14"/>
  <c r="U63" i="14" s="1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6" i="14"/>
  <c r="T56" i="14"/>
  <c r="S56" i="14"/>
  <c r="R56" i="14"/>
  <c r="Q56" i="14"/>
  <c r="P56" i="14"/>
  <c r="E56" i="14"/>
  <c r="S55" i="14"/>
  <c r="R55" i="14"/>
  <c r="Q55" i="14"/>
  <c r="P55" i="14"/>
  <c r="E55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U48" i="14"/>
  <c r="T48" i="14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U44" i="14"/>
  <c r="T44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S40" i="14" s="1"/>
  <c r="J40" i="14"/>
  <c r="R40" i="14" s="1"/>
  <c r="I40" i="14"/>
  <c r="Q40" i="14" s="1"/>
  <c r="H40" i="14"/>
  <c r="P40" i="14" s="1"/>
  <c r="G40" i="14"/>
  <c r="F40" i="14"/>
  <c r="C40" i="14"/>
  <c r="E40" i="14" s="1"/>
  <c r="B40" i="14"/>
  <c r="S39" i="14"/>
  <c r="R39" i="14"/>
  <c r="Q39" i="14"/>
  <c r="P39" i="14"/>
  <c r="E39" i="14"/>
  <c r="S38" i="14"/>
  <c r="R38" i="14"/>
  <c r="Q38" i="14"/>
  <c r="P38" i="14"/>
  <c r="E38" i="14"/>
  <c r="U38" i="14" s="1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U36" i="14" s="1"/>
  <c r="S35" i="14"/>
  <c r="R35" i="14"/>
  <c r="Q35" i="14"/>
  <c r="P35" i="14"/>
  <c r="E35" i="14"/>
  <c r="U35" i="14" s="1"/>
  <c r="V33" i="14"/>
  <c r="O33" i="14"/>
  <c r="N33" i="14"/>
  <c r="M33" i="14"/>
  <c r="L33" i="14"/>
  <c r="K33" i="14"/>
  <c r="S33" i="14" s="1"/>
  <c r="J33" i="14"/>
  <c r="I33" i="14"/>
  <c r="H33" i="14"/>
  <c r="G33" i="14"/>
  <c r="F33" i="14"/>
  <c r="C33" i="14"/>
  <c r="B33" i="14"/>
  <c r="S32" i="14"/>
  <c r="R32" i="14"/>
  <c r="Q32" i="14"/>
  <c r="P32" i="14"/>
  <c r="E32" i="14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G30" i="14"/>
  <c r="F30" i="14"/>
  <c r="C30" i="14"/>
  <c r="B30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S27" i="14"/>
  <c r="R27" i="14"/>
  <c r="Q27" i="14"/>
  <c r="P27" i="14"/>
  <c r="E27" i="14"/>
  <c r="S26" i="14"/>
  <c r="R26" i="14"/>
  <c r="Q26" i="14"/>
  <c r="P26" i="14"/>
  <c r="E26" i="14"/>
  <c r="U26" i="14" s="1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S18" i="14"/>
  <c r="R18" i="14"/>
  <c r="Q18" i="14"/>
  <c r="P18" i="14"/>
  <c r="E18" i="14"/>
  <c r="U18" i="14" s="1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S15" i="14" s="1"/>
  <c r="J15" i="14"/>
  <c r="R15" i="14" s="1"/>
  <c r="I15" i="14"/>
  <c r="H15" i="14"/>
  <c r="G15" i="14"/>
  <c r="F15" i="14"/>
  <c r="C15" i="14"/>
  <c r="B15" i="14"/>
  <c r="E15" i="14" s="1"/>
  <c r="S14" i="14"/>
  <c r="R14" i="14"/>
  <c r="Q14" i="14"/>
  <c r="P14" i="14"/>
  <c r="E14" i="14"/>
  <c r="U14" i="14" s="1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P10" i="14"/>
  <c r="E10" i="14"/>
  <c r="S9" i="14"/>
  <c r="R9" i="14"/>
  <c r="Q9" i="14"/>
  <c r="P9" i="14"/>
  <c r="E9" i="14"/>
  <c r="U9" i="14" s="1"/>
  <c r="S94" i="13"/>
  <c r="R94" i="13"/>
  <c r="Q94" i="13"/>
  <c r="P94" i="13"/>
  <c r="E94" i="13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U90" i="13"/>
  <c r="T90" i="13"/>
  <c r="S90" i="13"/>
  <c r="R90" i="13"/>
  <c r="Q90" i="13"/>
  <c r="P90" i="13"/>
  <c r="E90" i="13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U87" i="13"/>
  <c r="S87" i="13"/>
  <c r="R87" i="13"/>
  <c r="Q87" i="13"/>
  <c r="P87" i="13"/>
  <c r="E87" i="13"/>
  <c r="T87" i="13" s="1"/>
  <c r="V73" i="13"/>
  <c r="O73" i="13"/>
  <c r="N73" i="13"/>
  <c r="M73" i="13"/>
  <c r="L73" i="13"/>
  <c r="K73" i="13"/>
  <c r="S73" i="13" s="1"/>
  <c r="J73" i="13"/>
  <c r="I73" i="13"/>
  <c r="H73" i="13"/>
  <c r="G73" i="13"/>
  <c r="F73" i="13"/>
  <c r="C73" i="13"/>
  <c r="B73" i="13"/>
  <c r="V72" i="13"/>
  <c r="O72" i="13"/>
  <c r="N72" i="13"/>
  <c r="M72" i="13"/>
  <c r="L72" i="13"/>
  <c r="K72" i="13"/>
  <c r="S72" i="13" s="1"/>
  <c r="J72" i="13"/>
  <c r="R72" i="13" s="1"/>
  <c r="I72" i="13"/>
  <c r="H72" i="13"/>
  <c r="G72" i="13"/>
  <c r="F72" i="13"/>
  <c r="E72" i="13"/>
  <c r="C72" i="13"/>
  <c r="B72" i="13"/>
  <c r="V71" i="13"/>
  <c r="O71" i="13"/>
  <c r="N71" i="13"/>
  <c r="M71" i="13"/>
  <c r="L71" i="13"/>
  <c r="K71" i="13"/>
  <c r="S71" i="13" s="1"/>
  <c r="J71" i="13"/>
  <c r="I71" i="13"/>
  <c r="H71" i="13"/>
  <c r="G71" i="13"/>
  <c r="F71" i="13"/>
  <c r="C71" i="13"/>
  <c r="B71" i="13"/>
  <c r="E71" i="13" s="1"/>
  <c r="S70" i="13"/>
  <c r="R70" i="13"/>
  <c r="Q70" i="13"/>
  <c r="P70" i="13"/>
  <c r="E70" i="13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S67" i="13" s="1"/>
  <c r="J67" i="13"/>
  <c r="I67" i="13"/>
  <c r="H67" i="13"/>
  <c r="G67" i="13"/>
  <c r="F67" i="13"/>
  <c r="C67" i="13"/>
  <c r="B67" i="13"/>
  <c r="E67" i="13" s="1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U65" i="13"/>
  <c r="T65" i="13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U61" i="13"/>
  <c r="T61" i="13"/>
  <c r="S61" i="13"/>
  <c r="R61" i="13"/>
  <c r="Q61" i="13"/>
  <c r="P61" i="13"/>
  <c r="E61" i="13"/>
  <c r="V59" i="13"/>
  <c r="S59" i="13"/>
  <c r="O59" i="13"/>
  <c r="N59" i="13"/>
  <c r="M59" i="13"/>
  <c r="L59" i="13"/>
  <c r="K59" i="13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0" i="13"/>
  <c r="S50" i="13"/>
  <c r="R50" i="13"/>
  <c r="Q50" i="13"/>
  <c r="P50" i="13"/>
  <c r="E50" i="13"/>
  <c r="T50" i="13" s="1"/>
  <c r="U49" i="13"/>
  <c r="T49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6" i="13"/>
  <c r="S46" i="13"/>
  <c r="R46" i="13"/>
  <c r="Q46" i="13"/>
  <c r="P46" i="13"/>
  <c r="E46" i="13"/>
  <c r="T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2" i="13"/>
  <c r="S42" i="13"/>
  <c r="R42" i="13"/>
  <c r="Q42" i="13"/>
  <c r="P42" i="13"/>
  <c r="E42" i="13"/>
  <c r="T42" i="13" s="1"/>
  <c r="V40" i="13"/>
  <c r="O40" i="13"/>
  <c r="N40" i="13"/>
  <c r="M40" i="13"/>
  <c r="L40" i="13"/>
  <c r="K40" i="13"/>
  <c r="S40" i="13" s="1"/>
  <c r="J40" i="13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U38" i="13"/>
  <c r="S38" i="13"/>
  <c r="R38" i="13"/>
  <c r="Q38" i="13"/>
  <c r="P38" i="13"/>
  <c r="E38" i="13"/>
  <c r="T38" i="13" s="1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P35" i="13"/>
  <c r="E35" i="13"/>
  <c r="V33" i="13"/>
  <c r="O33" i="13"/>
  <c r="N33" i="13"/>
  <c r="M33" i="13"/>
  <c r="L33" i="13"/>
  <c r="K33" i="13"/>
  <c r="S33" i="13" s="1"/>
  <c r="J33" i="13"/>
  <c r="I33" i="13"/>
  <c r="Q33" i="13" s="1"/>
  <c r="H33" i="13"/>
  <c r="P33" i="13" s="1"/>
  <c r="G33" i="13"/>
  <c r="F33" i="13"/>
  <c r="C33" i="13"/>
  <c r="E33" i="13" s="1"/>
  <c r="B33" i="13"/>
  <c r="S32" i="13"/>
  <c r="R32" i="13"/>
  <c r="Q32" i="13"/>
  <c r="P32" i="13"/>
  <c r="T32" i="13" s="1"/>
  <c r="E32" i="13"/>
  <c r="V30" i="13"/>
  <c r="O30" i="13"/>
  <c r="N30" i="13"/>
  <c r="M30" i="13"/>
  <c r="L30" i="13"/>
  <c r="K30" i="13"/>
  <c r="S30" i="13" s="1"/>
  <c r="J30" i="13"/>
  <c r="R30" i="13" s="1"/>
  <c r="I30" i="13"/>
  <c r="Q30" i="13" s="1"/>
  <c r="H30" i="13"/>
  <c r="G30" i="13"/>
  <c r="F30" i="13"/>
  <c r="C30" i="13"/>
  <c r="B30" i="13"/>
  <c r="E30" i="13" s="1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S26" i="13"/>
  <c r="R26" i="13"/>
  <c r="Q26" i="13"/>
  <c r="P26" i="13"/>
  <c r="E26" i="13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B24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S20" i="13"/>
  <c r="R20" i="13"/>
  <c r="Q20" i="13"/>
  <c r="P20" i="13"/>
  <c r="E20" i="13"/>
  <c r="U20" i="13" s="1"/>
  <c r="S19" i="13"/>
  <c r="R19" i="13"/>
  <c r="Q19" i="13"/>
  <c r="P19" i="13"/>
  <c r="E19" i="13"/>
  <c r="S18" i="13"/>
  <c r="R18" i="13"/>
  <c r="Q18" i="13"/>
  <c r="P18" i="13"/>
  <c r="E18" i="13"/>
  <c r="U17" i="13"/>
  <c r="T17" i="13"/>
  <c r="S17" i="13"/>
  <c r="R17" i="13"/>
  <c r="Q17" i="13"/>
  <c r="P17" i="13"/>
  <c r="E17" i="13"/>
  <c r="V15" i="13"/>
  <c r="R15" i="13"/>
  <c r="O15" i="13"/>
  <c r="N15" i="13"/>
  <c r="M15" i="13"/>
  <c r="L15" i="13"/>
  <c r="K15" i="13"/>
  <c r="S15" i="13" s="1"/>
  <c r="J15" i="13"/>
  <c r="I15" i="13"/>
  <c r="H15" i="13"/>
  <c r="G15" i="13"/>
  <c r="F15" i="13"/>
  <c r="C15" i="13"/>
  <c r="B15" i="13"/>
  <c r="S14" i="13"/>
  <c r="R14" i="13"/>
  <c r="Q14" i="13"/>
  <c r="P14" i="13"/>
  <c r="E14" i="13"/>
  <c r="T14" i="13" s="1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S94" i="12"/>
  <c r="R94" i="12"/>
  <c r="Q94" i="12"/>
  <c r="P94" i="12"/>
  <c r="E94" i="12"/>
  <c r="U94" i="12" s="1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U87" i="12"/>
  <c r="T87" i="12"/>
  <c r="S87" i="12"/>
  <c r="R87" i="12"/>
  <c r="Q87" i="12"/>
  <c r="P87" i="12"/>
  <c r="E87" i="12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S72" i="12" s="1"/>
  <c r="J72" i="12"/>
  <c r="R72" i="12" s="1"/>
  <c r="I72" i="12"/>
  <c r="H72" i="12"/>
  <c r="G72" i="12"/>
  <c r="F72" i="12"/>
  <c r="C72" i="12"/>
  <c r="B72" i="12"/>
  <c r="V71" i="12"/>
  <c r="R71" i="12"/>
  <c r="O71" i="12"/>
  <c r="N71" i="12"/>
  <c r="M71" i="12"/>
  <c r="L71" i="12"/>
  <c r="K71" i="12"/>
  <c r="S71" i="12" s="1"/>
  <c r="J71" i="12"/>
  <c r="I71" i="12"/>
  <c r="H71" i="12"/>
  <c r="G71" i="12"/>
  <c r="F71" i="12"/>
  <c r="C71" i="12"/>
  <c r="B71" i="12"/>
  <c r="E71" i="12" s="1"/>
  <c r="U70" i="12"/>
  <c r="S70" i="12"/>
  <c r="R70" i="12"/>
  <c r="Q70" i="12"/>
  <c r="P70" i="12"/>
  <c r="E70" i="12"/>
  <c r="T70" i="12" s="1"/>
  <c r="T69" i="12"/>
  <c r="S69" i="12"/>
  <c r="R69" i="12"/>
  <c r="Q69" i="12"/>
  <c r="P69" i="12"/>
  <c r="E69" i="12"/>
  <c r="U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E66" i="12" s="1"/>
  <c r="B66" i="12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U62" i="12"/>
  <c r="T62" i="12"/>
  <c r="S62" i="12"/>
  <c r="R62" i="12"/>
  <c r="Q62" i="12"/>
  <c r="P62" i="12"/>
  <c r="E62" i="12"/>
  <c r="T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E59" i="12" s="1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6" i="12"/>
  <c r="R56" i="12"/>
  <c r="Q56" i="12"/>
  <c r="P56" i="12"/>
  <c r="E56" i="12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U42" i="12"/>
  <c r="S42" i="12"/>
  <c r="R42" i="12"/>
  <c r="Q42" i="12"/>
  <c r="P42" i="12"/>
  <c r="E42" i="12"/>
  <c r="T42" i="12" s="1"/>
  <c r="V40" i="12"/>
  <c r="S40" i="12"/>
  <c r="O40" i="12"/>
  <c r="N40" i="12"/>
  <c r="M40" i="12"/>
  <c r="L40" i="12"/>
  <c r="K40" i="12"/>
  <c r="J40" i="12"/>
  <c r="R40" i="12" s="1"/>
  <c r="I40" i="12"/>
  <c r="H40" i="12"/>
  <c r="G40" i="12"/>
  <c r="F40" i="12"/>
  <c r="C40" i="12"/>
  <c r="B40" i="12"/>
  <c r="E40" i="12" s="1"/>
  <c r="U39" i="12"/>
  <c r="S39" i="12"/>
  <c r="R39" i="12"/>
  <c r="Q39" i="12"/>
  <c r="P39" i="12"/>
  <c r="E39" i="12"/>
  <c r="T39" i="12" s="1"/>
  <c r="U38" i="12"/>
  <c r="T38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U35" i="12"/>
  <c r="S35" i="12"/>
  <c r="R35" i="12"/>
  <c r="Q35" i="12"/>
  <c r="P35" i="12"/>
  <c r="E35" i="12"/>
  <c r="V33" i="12"/>
  <c r="O33" i="12"/>
  <c r="N33" i="12"/>
  <c r="M33" i="12"/>
  <c r="L33" i="12"/>
  <c r="K33" i="12"/>
  <c r="S33" i="12" s="1"/>
  <c r="J33" i="12"/>
  <c r="I33" i="12"/>
  <c r="H33" i="12"/>
  <c r="G33" i="12"/>
  <c r="F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Q30" i="12" s="1"/>
  <c r="H30" i="12"/>
  <c r="G30" i="12"/>
  <c r="F30" i="12"/>
  <c r="C30" i="12"/>
  <c r="E30" i="12" s="1"/>
  <c r="B30" i="12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B24" i="12"/>
  <c r="U23" i="12"/>
  <c r="S23" i="12"/>
  <c r="R23" i="12"/>
  <c r="Q23" i="12"/>
  <c r="P23" i="12"/>
  <c r="E23" i="12"/>
  <c r="T23" i="12" s="1"/>
  <c r="U22" i="12"/>
  <c r="T22" i="12"/>
  <c r="S22" i="12"/>
  <c r="R22" i="12"/>
  <c r="Q22" i="12"/>
  <c r="P22" i="12"/>
  <c r="E22" i="12"/>
  <c r="U21" i="12"/>
  <c r="T21" i="12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S18" i="12"/>
  <c r="R18" i="12"/>
  <c r="Q18" i="12"/>
  <c r="P18" i="12"/>
  <c r="E18" i="12"/>
  <c r="U17" i="12"/>
  <c r="T17" i="12"/>
  <c r="S17" i="12"/>
  <c r="R17" i="12"/>
  <c r="Q17" i="12"/>
  <c r="P17" i="12"/>
  <c r="E17" i="12"/>
  <c r="V15" i="12"/>
  <c r="S15" i="12"/>
  <c r="O15" i="12"/>
  <c r="N15" i="12"/>
  <c r="M15" i="12"/>
  <c r="L15" i="12"/>
  <c r="K15" i="12"/>
  <c r="J15" i="12"/>
  <c r="R15" i="12" s="1"/>
  <c r="I15" i="12"/>
  <c r="H15" i="12"/>
  <c r="G15" i="12"/>
  <c r="F15" i="12"/>
  <c r="E15" i="12"/>
  <c r="C15" i="12"/>
  <c r="B15" i="12"/>
  <c r="U14" i="12"/>
  <c r="T14" i="12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T11" i="12" s="1"/>
  <c r="S10" i="12"/>
  <c r="R10" i="12"/>
  <c r="Q10" i="12"/>
  <c r="P10" i="12"/>
  <c r="T10" i="12" s="1"/>
  <c r="E10" i="12"/>
  <c r="S9" i="12"/>
  <c r="R9" i="12"/>
  <c r="Q9" i="12"/>
  <c r="P9" i="12"/>
  <c r="E9" i="12"/>
  <c r="S94" i="11"/>
  <c r="R94" i="11"/>
  <c r="Q94" i="11"/>
  <c r="P94" i="11"/>
  <c r="E94" i="11"/>
  <c r="U94" i="11" s="1"/>
  <c r="S93" i="11"/>
  <c r="R93" i="11"/>
  <c r="Q93" i="11"/>
  <c r="P93" i="11"/>
  <c r="E93" i="11"/>
  <c r="U92" i="11"/>
  <c r="T92" i="1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U88" i="11"/>
  <c r="T88" i="11"/>
  <c r="S88" i="11"/>
  <c r="R88" i="11"/>
  <c r="Q88" i="11"/>
  <c r="P88" i="11"/>
  <c r="E88" i="11"/>
  <c r="S87" i="11"/>
  <c r="R87" i="11"/>
  <c r="Q87" i="11"/>
  <c r="P87" i="11"/>
  <c r="E87" i="1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C72" i="11"/>
  <c r="B72" i="11"/>
  <c r="V71" i="11"/>
  <c r="S71" i="11"/>
  <c r="O71" i="11"/>
  <c r="N71" i="11"/>
  <c r="M71" i="11"/>
  <c r="L71" i="11"/>
  <c r="K71" i="11"/>
  <c r="Q71" i="11" s="1"/>
  <c r="J71" i="11"/>
  <c r="R71" i="11" s="1"/>
  <c r="I71" i="11"/>
  <c r="H71" i="11"/>
  <c r="G71" i="11"/>
  <c r="F71" i="11"/>
  <c r="C71" i="11"/>
  <c r="B71" i="11"/>
  <c r="E71" i="11" s="1"/>
  <c r="U70" i="11"/>
  <c r="T70" i="11"/>
  <c r="S70" i="11"/>
  <c r="R70" i="11"/>
  <c r="Q70" i="11"/>
  <c r="P70" i="11"/>
  <c r="E70" i="11"/>
  <c r="S69" i="11"/>
  <c r="R69" i="11"/>
  <c r="Q69" i="11"/>
  <c r="U69" i="11" s="1"/>
  <c r="P69" i="11"/>
  <c r="E69" i="11"/>
  <c r="V67" i="11"/>
  <c r="O67" i="11"/>
  <c r="N67" i="11"/>
  <c r="M67" i="11"/>
  <c r="L67" i="11"/>
  <c r="K67" i="11"/>
  <c r="S67" i="11" s="1"/>
  <c r="J67" i="11"/>
  <c r="R67" i="11" s="1"/>
  <c r="I67" i="11"/>
  <c r="H67" i="11"/>
  <c r="G67" i="11"/>
  <c r="F67" i="11"/>
  <c r="C67" i="11"/>
  <c r="B67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S65" i="11"/>
  <c r="R65" i="11"/>
  <c r="Q65" i="11"/>
  <c r="P65" i="11"/>
  <c r="E65" i="1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E59" i="11" s="1"/>
  <c r="B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R56" i="11"/>
  <c r="Q56" i="11"/>
  <c r="P56" i="11"/>
  <c r="E56" i="11"/>
  <c r="T56" i="11" s="1"/>
  <c r="U55" i="11"/>
  <c r="S55" i="11"/>
  <c r="R55" i="11"/>
  <c r="Q55" i="11"/>
  <c r="P55" i="11"/>
  <c r="E55" i="11"/>
  <c r="T55" i="11" s="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S52" i="11"/>
  <c r="R52" i="11"/>
  <c r="Q52" i="11"/>
  <c r="P52" i="11"/>
  <c r="E52" i="11"/>
  <c r="T52" i="11" s="1"/>
  <c r="U51" i="11"/>
  <c r="T51" i="11"/>
  <c r="S51" i="11"/>
  <c r="R51" i="11"/>
  <c r="Q51" i="11"/>
  <c r="P51" i="11"/>
  <c r="E51" i="1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T48" i="11" s="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R44" i="11"/>
  <c r="Q44" i="11"/>
  <c r="P44" i="11"/>
  <c r="E44" i="11"/>
  <c r="T43" i="11"/>
  <c r="S43" i="11"/>
  <c r="R43" i="11"/>
  <c r="Q43" i="11"/>
  <c r="P43" i="11"/>
  <c r="E43" i="11"/>
  <c r="U43" i="11" s="1"/>
  <c r="S42" i="11"/>
  <c r="R42" i="11"/>
  <c r="Q42" i="11"/>
  <c r="P42" i="11"/>
  <c r="E42" i="11"/>
  <c r="T42" i="11" s="1"/>
  <c r="V40" i="11"/>
  <c r="O40" i="11"/>
  <c r="N40" i="11"/>
  <c r="M40" i="11"/>
  <c r="L40" i="11"/>
  <c r="K40" i="11"/>
  <c r="J40" i="11"/>
  <c r="R40" i="11" s="1"/>
  <c r="I40" i="11"/>
  <c r="H40" i="11"/>
  <c r="G40" i="11"/>
  <c r="F40" i="11"/>
  <c r="C40" i="11"/>
  <c r="B40" i="11"/>
  <c r="E40" i="11" s="1"/>
  <c r="S39" i="11"/>
  <c r="R39" i="11"/>
  <c r="Q39" i="11"/>
  <c r="P39" i="11"/>
  <c r="E39" i="11"/>
  <c r="T38" i="11"/>
  <c r="S38" i="11"/>
  <c r="R38" i="11"/>
  <c r="Q38" i="11"/>
  <c r="P38" i="11"/>
  <c r="E38" i="11"/>
  <c r="U38" i="11" s="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S35" i="11"/>
  <c r="R35" i="11"/>
  <c r="Q35" i="11"/>
  <c r="P35" i="11"/>
  <c r="E35" i="11"/>
  <c r="V33" i="11"/>
  <c r="O33" i="11"/>
  <c r="N33" i="11"/>
  <c r="M33" i="11"/>
  <c r="L33" i="11"/>
  <c r="K33" i="11"/>
  <c r="S33" i="11" s="1"/>
  <c r="J33" i="11"/>
  <c r="R33" i="11" s="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T32" i="11" s="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E30" i="11" s="1"/>
  <c r="B30" i="1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U27" i="11"/>
  <c r="T27" i="11"/>
  <c r="S27" i="11"/>
  <c r="R27" i="11"/>
  <c r="Q27" i="11"/>
  <c r="P27" i="11"/>
  <c r="E27" i="11"/>
  <c r="T26" i="1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E24" i="11"/>
  <c r="C24" i="1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S19" i="11"/>
  <c r="R19" i="11"/>
  <c r="Q19" i="11"/>
  <c r="P19" i="11"/>
  <c r="E19" i="11"/>
  <c r="U18" i="11"/>
  <c r="S18" i="11"/>
  <c r="R18" i="11"/>
  <c r="Q18" i="11"/>
  <c r="P18" i="11"/>
  <c r="E18" i="11"/>
  <c r="T18" i="11" s="1"/>
  <c r="S17" i="11"/>
  <c r="R17" i="11"/>
  <c r="Q17" i="11"/>
  <c r="P17" i="11"/>
  <c r="E17" i="11"/>
  <c r="V15" i="11"/>
  <c r="O15" i="11"/>
  <c r="N15" i="11"/>
  <c r="M15" i="11"/>
  <c r="L15" i="11"/>
  <c r="K15" i="11"/>
  <c r="J15" i="11"/>
  <c r="R15" i="11" s="1"/>
  <c r="I15" i="11"/>
  <c r="H15" i="11"/>
  <c r="G15" i="11"/>
  <c r="F15" i="11"/>
  <c r="C15" i="11"/>
  <c r="E15" i="11" s="1"/>
  <c r="B15" i="1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U11" i="11"/>
  <c r="S11" i="11"/>
  <c r="R11" i="11"/>
  <c r="Q11" i="11"/>
  <c r="P11" i="11"/>
  <c r="E11" i="11"/>
  <c r="T11" i="11" s="1"/>
  <c r="T10" i="11"/>
  <c r="S10" i="11"/>
  <c r="R10" i="11"/>
  <c r="Q10" i="11"/>
  <c r="P10" i="11"/>
  <c r="E10" i="11"/>
  <c r="S9" i="11"/>
  <c r="R9" i="11"/>
  <c r="Q9" i="11"/>
  <c r="P9" i="11"/>
  <c r="E9" i="11"/>
  <c r="S94" i="10"/>
  <c r="R94" i="10"/>
  <c r="Q94" i="10"/>
  <c r="P94" i="10"/>
  <c r="E94" i="10"/>
  <c r="T94" i="10" s="1"/>
  <c r="U93" i="10"/>
  <c r="T93" i="10"/>
  <c r="S93" i="10"/>
  <c r="R93" i="10"/>
  <c r="Q93" i="10"/>
  <c r="P93" i="10"/>
  <c r="E93" i="10"/>
  <c r="U92" i="10"/>
  <c r="S92" i="10"/>
  <c r="R92" i="10"/>
  <c r="Q92" i="10"/>
  <c r="P92" i="10"/>
  <c r="E92" i="10"/>
  <c r="T92" i="10" s="1"/>
  <c r="S91" i="10"/>
  <c r="R91" i="10"/>
  <c r="Q91" i="10"/>
  <c r="P91" i="10"/>
  <c r="E91" i="10"/>
  <c r="U91" i="10" s="1"/>
  <c r="S90" i="10"/>
  <c r="R90" i="10"/>
  <c r="Q90" i="10"/>
  <c r="P90" i="10"/>
  <c r="E90" i="10"/>
  <c r="U89" i="10"/>
  <c r="T89" i="10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U87" i="10" s="1"/>
  <c r="V73" i="10"/>
  <c r="O73" i="10"/>
  <c r="N73" i="10"/>
  <c r="M73" i="10"/>
  <c r="L73" i="10"/>
  <c r="K73" i="10"/>
  <c r="S73" i="10" s="1"/>
  <c r="J73" i="10"/>
  <c r="R73" i="10" s="1"/>
  <c r="I73" i="10"/>
  <c r="H73" i="10"/>
  <c r="G73" i="10"/>
  <c r="F73" i="10"/>
  <c r="C73" i="10"/>
  <c r="B73" i="10"/>
  <c r="V72" i="10"/>
  <c r="R72" i="10"/>
  <c r="O72" i="10"/>
  <c r="N72" i="10"/>
  <c r="M72" i="10"/>
  <c r="L72" i="10"/>
  <c r="K72" i="10"/>
  <c r="S72" i="10" s="1"/>
  <c r="J72" i="10"/>
  <c r="I72" i="10"/>
  <c r="H72" i="10"/>
  <c r="P72" i="10" s="1"/>
  <c r="G72" i="10"/>
  <c r="F72" i="10"/>
  <c r="C72" i="10"/>
  <c r="B72" i="10"/>
  <c r="V71" i="10"/>
  <c r="O71" i="10"/>
  <c r="N71" i="10"/>
  <c r="M71" i="10"/>
  <c r="L71" i="10"/>
  <c r="K71" i="10"/>
  <c r="S71" i="10" s="1"/>
  <c r="J71" i="10"/>
  <c r="I71" i="10"/>
  <c r="H71" i="10"/>
  <c r="G71" i="10"/>
  <c r="F71" i="10"/>
  <c r="E71" i="10"/>
  <c r="C71" i="10"/>
  <c r="B71" i="10"/>
  <c r="S70" i="10"/>
  <c r="R70" i="10"/>
  <c r="Q70" i="10"/>
  <c r="P70" i="10"/>
  <c r="E70" i="10"/>
  <c r="S69" i="10"/>
  <c r="R69" i="10"/>
  <c r="Q69" i="10"/>
  <c r="P69" i="10"/>
  <c r="E69" i="10"/>
  <c r="T69" i="10" s="1"/>
  <c r="V67" i="10"/>
  <c r="O67" i="10"/>
  <c r="N67" i="10"/>
  <c r="M67" i="10"/>
  <c r="L67" i="10"/>
  <c r="K67" i="10"/>
  <c r="J67" i="10"/>
  <c r="I67" i="10"/>
  <c r="H67" i="10"/>
  <c r="P67" i="10" s="1"/>
  <c r="G67" i="10"/>
  <c r="F67" i="10"/>
  <c r="C67" i="10"/>
  <c r="B67" i="10"/>
  <c r="E67" i="10" s="1"/>
  <c r="V66" i="10"/>
  <c r="S66" i="10"/>
  <c r="O66" i="10"/>
  <c r="N66" i="10"/>
  <c r="M66" i="10"/>
  <c r="L66" i="10"/>
  <c r="K66" i="10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S59" i="10"/>
  <c r="O59" i="10"/>
  <c r="N59" i="10"/>
  <c r="M59" i="10"/>
  <c r="L59" i="10"/>
  <c r="K59" i="10"/>
  <c r="J59" i="10"/>
  <c r="R59" i="10" s="1"/>
  <c r="I59" i="10"/>
  <c r="Q59" i="10" s="1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U56" i="10"/>
  <c r="T56" i="10"/>
  <c r="S56" i="10"/>
  <c r="R56" i="10"/>
  <c r="Q56" i="10"/>
  <c r="P56" i="10"/>
  <c r="E56" i="10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E53" i="10" s="1"/>
  <c r="U52" i="10"/>
  <c r="S52" i="10"/>
  <c r="R52" i="10"/>
  <c r="Q52" i="10"/>
  <c r="P52" i="10"/>
  <c r="E52" i="10"/>
  <c r="T52" i="10" s="1"/>
  <c r="U51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U48" i="10"/>
  <c r="S48" i="10"/>
  <c r="R48" i="10"/>
  <c r="Q48" i="10"/>
  <c r="P48" i="10"/>
  <c r="E48" i="10"/>
  <c r="T48" i="10" s="1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U44" i="10"/>
  <c r="T44" i="10"/>
  <c r="S44" i="10"/>
  <c r="R44" i="10"/>
  <c r="Q44" i="10"/>
  <c r="P44" i="10"/>
  <c r="E44" i="10"/>
  <c r="T43" i="10"/>
  <c r="S43" i="10"/>
  <c r="R43" i="10"/>
  <c r="Q43" i="10"/>
  <c r="P43" i="10"/>
  <c r="E43" i="10"/>
  <c r="U43" i="10" s="1"/>
  <c r="S42" i="10"/>
  <c r="R42" i="10"/>
  <c r="Q42" i="10"/>
  <c r="P42" i="10"/>
  <c r="E42" i="10"/>
  <c r="V40" i="10"/>
  <c r="O40" i="10"/>
  <c r="N40" i="10"/>
  <c r="M40" i="10"/>
  <c r="L40" i="10"/>
  <c r="K40" i="10"/>
  <c r="S40" i="10" s="1"/>
  <c r="J40" i="10"/>
  <c r="R40" i="10" s="1"/>
  <c r="I40" i="10"/>
  <c r="Q40" i="10" s="1"/>
  <c r="H40" i="10"/>
  <c r="G40" i="10"/>
  <c r="F40" i="10"/>
  <c r="C40" i="10"/>
  <c r="E40" i="10" s="1"/>
  <c r="B40" i="10"/>
  <c r="S39" i="10"/>
  <c r="R39" i="10"/>
  <c r="Q39" i="10"/>
  <c r="P39" i="10"/>
  <c r="E39" i="10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T36" i="10"/>
  <c r="S36" i="10"/>
  <c r="R36" i="10"/>
  <c r="Q36" i="10"/>
  <c r="P36" i="10"/>
  <c r="E36" i="10"/>
  <c r="U36" i="10" s="1"/>
  <c r="U35" i="10"/>
  <c r="S35" i="10"/>
  <c r="R35" i="10"/>
  <c r="Q35" i="10"/>
  <c r="P35" i="10"/>
  <c r="E35" i="10"/>
  <c r="T35" i="10" s="1"/>
  <c r="V33" i="10"/>
  <c r="O33" i="10"/>
  <c r="N33" i="10"/>
  <c r="M33" i="10"/>
  <c r="S33" i="10" s="1"/>
  <c r="L33" i="10"/>
  <c r="K33" i="10"/>
  <c r="J33" i="10"/>
  <c r="I33" i="10"/>
  <c r="H33" i="10"/>
  <c r="G33" i="10"/>
  <c r="F33" i="10"/>
  <c r="C33" i="10"/>
  <c r="B33" i="10"/>
  <c r="S32" i="10"/>
  <c r="R32" i="10"/>
  <c r="Q32" i="10"/>
  <c r="P32" i="10"/>
  <c r="E32" i="10"/>
  <c r="T32" i="10" s="1"/>
  <c r="V30" i="10"/>
  <c r="O30" i="10"/>
  <c r="N30" i="10"/>
  <c r="M30" i="10"/>
  <c r="L30" i="10"/>
  <c r="K30" i="10"/>
  <c r="S30" i="10" s="1"/>
  <c r="J30" i="10"/>
  <c r="R30" i="10" s="1"/>
  <c r="I30" i="10"/>
  <c r="Q30" i="10" s="1"/>
  <c r="H30" i="10"/>
  <c r="G30" i="10"/>
  <c r="F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U28" i="10" s="1"/>
  <c r="S27" i="10"/>
  <c r="R27" i="10"/>
  <c r="Q27" i="10"/>
  <c r="P27" i="10"/>
  <c r="E27" i="10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E24" i="10" s="1"/>
  <c r="B24" i="10"/>
  <c r="S23" i="10"/>
  <c r="R23" i="10"/>
  <c r="Q23" i="10"/>
  <c r="P23" i="10"/>
  <c r="E23" i="10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S18" i="10"/>
  <c r="R18" i="10"/>
  <c r="Q18" i="10"/>
  <c r="P18" i="10"/>
  <c r="E18" i="10"/>
  <c r="U18" i="10" s="1"/>
  <c r="U17" i="10"/>
  <c r="S17" i="10"/>
  <c r="R17" i="10"/>
  <c r="Q17" i="10"/>
  <c r="P17" i="10"/>
  <c r="E17" i="10"/>
  <c r="T17" i="10" s="1"/>
  <c r="V15" i="10"/>
  <c r="O15" i="10"/>
  <c r="N15" i="10"/>
  <c r="M15" i="10"/>
  <c r="L15" i="10"/>
  <c r="K15" i="10"/>
  <c r="S15" i="10" s="1"/>
  <c r="J15" i="10"/>
  <c r="I15" i="10"/>
  <c r="H15" i="10"/>
  <c r="G15" i="10"/>
  <c r="F15" i="10"/>
  <c r="C15" i="10"/>
  <c r="B15" i="10"/>
  <c r="E15" i="10" s="1"/>
  <c r="S14" i="10"/>
  <c r="R14" i="10"/>
  <c r="Q14" i="10"/>
  <c r="P14" i="10"/>
  <c r="E14" i="10"/>
  <c r="U14" i="10" s="1"/>
  <c r="U13" i="10"/>
  <c r="S13" i="10"/>
  <c r="R13" i="10"/>
  <c r="Q13" i="10"/>
  <c r="P13" i="10"/>
  <c r="E13" i="10"/>
  <c r="T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U9" i="10"/>
  <c r="S9" i="10"/>
  <c r="R9" i="10"/>
  <c r="Q9" i="10"/>
  <c r="P9" i="10"/>
  <c r="E9" i="10"/>
  <c r="U94" i="9"/>
  <c r="T94" i="9"/>
  <c r="S94" i="9"/>
  <c r="R94" i="9"/>
  <c r="Q94" i="9"/>
  <c r="P94" i="9"/>
  <c r="E94" i="9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T91" i="9" s="1"/>
  <c r="U90" i="9"/>
  <c r="T90" i="9"/>
  <c r="S90" i="9"/>
  <c r="R90" i="9"/>
  <c r="Q90" i="9"/>
  <c r="P90" i="9"/>
  <c r="E90" i="9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V73" i="9"/>
  <c r="O73" i="9"/>
  <c r="N73" i="9"/>
  <c r="M73" i="9"/>
  <c r="L73" i="9"/>
  <c r="K73" i="9"/>
  <c r="S73" i="9" s="1"/>
  <c r="J73" i="9"/>
  <c r="I73" i="9"/>
  <c r="H73" i="9"/>
  <c r="G73" i="9"/>
  <c r="F73" i="9"/>
  <c r="C73" i="9"/>
  <c r="B73" i="9"/>
  <c r="V72" i="9"/>
  <c r="S72" i="9"/>
  <c r="O72" i="9"/>
  <c r="N72" i="9"/>
  <c r="M72" i="9"/>
  <c r="L72" i="9"/>
  <c r="K72" i="9"/>
  <c r="J72" i="9"/>
  <c r="I72" i="9"/>
  <c r="H72" i="9"/>
  <c r="G72" i="9"/>
  <c r="F72" i="9"/>
  <c r="C72" i="9"/>
  <c r="B72" i="9"/>
  <c r="E72" i="9" s="1"/>
  <c r="V71" i="9"/>
  <c r="O71" i="9"/>
  <c r="N71" i="9"/>
  <c r="M71" i="9"/>
  <c r="L71" i="9"/>
  <c r="K71" i="9"/>
  <c r="S71" i="9" s="1"/>
  <c r="J71" i="9"/>
  <c r="I71" i="9"/>
  <c r="H71" i="9"/>
  <c r="G71" i="9"/>
  <c r="F71" i="9"/>
  <c r="C71" i="9"/>
  <c r="B71" i="9"/>
  <c r="S70" i="9"/>
  <c r="R70" i="9"/>
  <c r="Q70" i="9"/>
  <c r="P70" i="9"/>
  <c r="E70" i="9"/>
  <c r="U70" i="9" s="1"/>
  <c r="S69" i="9"/>
  <c r="R69" i="9"/>
  <c r="Q69" i="9"/>
  <c r="P69" i="9"/>
  <c r="E69" i="9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U65" i="9"/>
  <c r="S65" i="9"/>
  <c r="R65" i="9"/>
  <c r="Q65" i="9"/>
  <c r="P65" i="9"/>
  <c r="E65" i="9"/>
  <c r="T65" i="9" s="1"/>
  <c r="U64" i="9"/>
  <c r="S64" i="9"/>
  <c r="R64" i="9"/>
  <c r="Q64" i="9"/>
  <c r="P64" i="9"/>
  <c r="E64" i="9"/>
  <c r="T64" i="9" s="1"/>
  <c r="T63" i="9"/>
  <c r="S63" i="9"/>
  <c r="R63" i="9"/>
  <c r="Q63" i="9"/>
  <c r="P63" i="9"/>
  <c r="E63" i="9"/>
  <c r="U63" i="9" s="1"/>
  <c r="S62" i="9"/>
  <c r="R62" i="9"/>
  <c r="Q62" i="9"/>
  <c r="P62" i="9"/>
  <c r="E62" i="9"/>
  <c r="U61" i="9"/>
  <c r="S61" i="9"/>
  <c r="R61" i="9"/>
  <c r="Q61" i="9"/>
  <c r="P61" i="9"/>
  <c r="E61" i="9"/>
  <c r="T61" i="9" s="1"/>
  <c r="V59" i="9"/>
  <c r="R59" i="9"/>
  <c r="O59" i="9"/>
  <c r="N59" i="9"/>
  <c r="M59" i="9"/>
  <c r="L59" i="9"/>
  <c r="K59" i="9"/>
  <c r="S59" i="9" s="1"/>
  <c r="J59" i="9"/>
  <c r="I59" i="9"/>
  <c r="H59" i="9"/>
  <c r="G59" i="9"/>
  <c r="F59" i="9"/>
  <c r="C59" i="9"/>
  <c r="B59" i="9"/>
  <c r="U58" i="9"/>
  <c r="S58" i="9"/>
  <c r="R58" i="9"/>
  <c r="Q58" i="9"/>
  <c r="P58" i="9"/>
  <c r="E58" i="9"/>
  <c r="T58" i="9" s="1"/>
  <c r="S57" i="9"/>
  <c r="R57" i="9"/>
  <c r="Q57" i="9"/>
  <c r="P57" i="9"/>
  <c r="E57" i="9"/>
  <c r="S56" i="9"/>
  <c r="R56" i="9"/>
  <c r="Q56" i="9"/>
  <c r="P56" i="9"/>
  <c r="E56" i="9"/>
  <c r="T55" i="9"/>
  <c r="S55" i="9"/>
  <c r="R55" i="9"/>
  <c r="Q55" i="9"/>
  <c r="P55" i="9"/>
  <c r="E55" i="9"/>
  <c r="U55" i="9" s="1"/>
  <c r="V53" i="9"/>
  <c r="O53" i="9"/>
  <c r="N53" i="9"/>
  <c r="M53" i="9"/>
  <c r="L53" i="9"/>
  <c r="K53" i="9"/>
  <c r="S53" i="9" s="1"/>
  <c r="J53" i="9"/>
  <c r="I53" i="9"/>
  <c r="H53" i="9"/>
  <c r="G53" i="9"/>
  <c r="F53" i="9"/>
  <c r="C53" i="9"/>
  <c r="E53" i="9" s="1"/>
  <c r="B53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T49" i="9"/>
  <c r="S49" i="9"/>
  <c r="R49" i="9"/>
  <c r="Q49" i="9"/>
  <c r="P49" i="9"/>
  <c r="E49" i="9"/>
  <c r="U49" i="9" s="1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U46" i="9"/>
  <c r="S46" i="9"/>
  <c r="R46" i="9"/>
  <c r="Q46" i="9"/>
  <c r="P46" i="9"/>
  <c r="E46" i="9"/>
  <c r="T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O40" i="9"/>
  <c r="N40" i="9"/>
  <c r="M40" i="9"/>
  <c r="L40" i="9"/>
  <c r="K40" i="9"/>
  <c r="S40" i="9" s="1"/>
  <c r="J40" i="9"/>
  <c r="I40" i="9"/>
  <c r="H40" i="9"/>
  <c r="P40" i="9" s="1"/>
  <c r="G40" i="9"/>
  <c r="F40" i="9"/>
  <c r="C40" i="9"/>
  <c r="B40" i="9"/>
  <c r="E40" i="9" s="1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T36" i="9" s="1"/>
  <c r="E36" i="9"/>
  <c r="S35" i="9"/>
  <c r="R35" i="9"/>
  <c r="Q35" i="9"/>
  <c r="P35" i="9"/>
  <c r="E35" i="9"/>
  <c r="V33" i="9"/>
  <c r="O33" i="9"/>
  <c r="N33" i="9"/>
  <c r="M33" i="9"/>
  <c r="L33" i="9"/>
  <c r="K33" i="9"/>
  <c r="S33" i="9" s="1"/>
  <c r="J33" i="9"/>
  <c r="R33" i="9" s="1"/>
  <c r="I33" i="9"/>
  <c r="H33" i="9"/>
  <c r="G33" i="9"/>
  <c r="F33" i="9"/>
  <c r="C33" i="9"/>
  <c r="B33" i="9"/>
  <c r="E33" i="9" s="1"/>
  <c r="S32" i="9"/>
  <c r="R32" i="9"/>
  <c r="Q32" i="9"/>
  <c r="P32" i="9"/>
  <c r="T32" i="9" s="1"/>
  <c r="E32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S27" i="9"/>
  <c r="R27" i="9"/>
  <c r="Q27" i="9"/>
  <c r="P27" i="9"/>
  <c r="E27" i="9"/>
  <c r="T26" i="9"/>
  <c r="S26" i="9"/>
  <c r="R26" i="9"/>
  <c r="Q26" i="9"/>
  <c r="P26" i="9"/>
  <c r="E26" i="9"/>
  <c r="U26" i="9" s="1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S23" i="9"/>
  <c r="R23" i="9"/>
  <c r="Q23" i="9"/>
  <c r="P23" i="9"/>
  <c r="E23" i="9"/>
  <c r="S22" i="9"/>
  <c r="R22" i="9"/>
  <c r="Q22" i="9"/>
  <c r="P22" i="9"/>
  <c r="E22" i="9"/>
  <c r="U22" i="9" s="1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U19" i="9"/>
  <c r="S19" i="9"/>
  <c r="R19" i="9"/>
  <c r="Q19" i="9"/>
  <c r="P19" i="9"/>
  <c r="E19" i="9"/>
  <c r="T19" i="9" s="1"/>
  <c r="U18" i="9"/>
  <c r="S18" i="9"/>
  <c r="R18" i="9"/>
  <c r="Q18" i="9"/>
  <c r="P18" i="9"/>
  <c r="E18" i="9"/>
  <c r="T18" i="9" s="1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I15" i="9"/>
  <c r="H15" i="9"/>
  <c r="G15" i="9"/>
  <c r="F15" i="9"/>
  <c r="C15" i="9"/>
  <c r="B15" i="9"/>
  <c r="E15" i="9" s="1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U12" i="9"/>
  <c r="T12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U10" i="9" s="1"/>
  <c r="U9" i="9"/>
  <c r="S9" i="9"/>
  <c r="R9" i="9"/>
  <c r="Q9" i="9"/>
  <c r="P9" i="9"/>
  <c r="E9" i="9"/>
  <c r="S94" i="8"/>
  <c r="R94" i="8"/>
  <c r="Q94" i="8"/>
  <c r="P94" i="8"/>
  <c r="E94" i="8"/>
  <c r="U94" i="8" s="1"/>
  <c r="S93" i="8"/>
  <c r="R93" i="8"/>
  <c r="Q93" i="8"/>
  <c r="P93" i="8"/>
  <c r="E93" i="8"/>
  <c r="S92" i="8"/>
  <c r="R92" i="8"/>
  <c r="Q92" i="8"/>
  <c r="P92" i="8"/>
  <c r="E92" i="8"/>
  <c r="U91" i="8"/>
  <c r="S91" i="8"/>
  <c r="R91" i="8"/>
  <c r="Q91" i="8"/>
  <c r="P91" i="8"/>
  <c r="E91" i="8"/>
  <c r="T91" i="8" s="1"/>
  <c r="U90" i="8"/>
  <c r="T90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S87" i="8"/>
  <c r="R87" i="8"/>
  <c r="Q87" i="8"/>
  <c r="P87" i="8"/>
  <c r="E87" i="8"/>
  <c r="T87" i="8" s="1"/>
  <c r="V73" i="8"/>
  <c r="O73" i="8"/>
  <c r="N73" i="8"/>
  <c r="M73" i="8"/>
  <c r="L73" i="8"/>
  <c r="K73" i="8"/>
  <c r="S73" i="8" s="1"/>
  <c r="J73" i="8"/>
  <c r="I73" i="8"/>
  <c r="H73" i="8"/>
  <c r="G73" i="8"/>
  <c r="F73" i="8"/>
  <c r="C73" i="8"/>
  <c r="B73" i="8"/>
  <c r="V72" i="8"/>
  <c r="O72" i="8"/>
  <c r="N72" i="8"/>
  <c r="M72" i="8"/>
  <c r="L72" i="8"/>
  <c r="K72" i="8"/>
  <c r="S72" i="8" s="1"/>
  <c r="J72" i="8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E71" i="8" s="1"/>
  <c r="U70" i="8"/>
  <c r="T70" i="8"/>
  <c r="S70" i="8"/>
  <c r="R70" i="8"/>
  <c r="Q70" i="8"/>
  <c r="P70" i="8"/>
  <c r="E70" i="8"/>
  <c r="T69" i="8"/>
  <c r="S69" i="8"/>
  <c r="R69" i="8"/>
  <c r="Q69" i="8"/>
  <c r="U69" i="8" s="1"/>
  <c r="P69" i="8"/>
  <c r="E69" i="8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T65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U62" i="8"/>
  <c r="S62" i="8"/>
  <c r="R62" i="8"/>
  <c r="Q62" i="8"/>
  <c r="P62" i="8"/>
  <c r="E62" i="8"/>
  <c r="T62" i="8" s="1"/>
  <c r="U61" i="8"/>
  <c r="T61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U47" i="8" s="1"/>
  <c r="U46" i="8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P43" i="8"/>
  <c r="E43" i="8"/>
  <c r="U43" i="8" s="1"/>
  <c r="S42" i="8"/>
  <c r="R42" i="8"/>
  <c r="Q42" i="8"/>
  <c r="P42" i="8"/>
  <c r="E42" i="8"/>
  <c r="T42" i="8" s="1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U37" i="8" s="1"/>
  <c r="U36" i="8"/>
  <c r="S36" i="8"/>
  <c r="R36" i="8"/>
  <c r="Q36" i="8"/>
  <c r="P36" i="8"/>
  <c r="E36" i="8"/>
  <c r="T36" i="8" s="1"/>
  <c r="T35" i="8"/>
  <c r="S35" i="8"/>
  <c r="R35" i="8"/>
  <c r="Q35" i="8"/>
  <c r="P35" i="8"/>
  <c r="E35" i="8"/>
  <c r="U35" i="8" s="1"/>
  <c r="V33" i="8"/>
  <c r="O33" i="8"/>
  <c r="N33" i="8"/>
  <c r="M33" i="8"/>
  <c r="L33" i="8"/>
  <c r="R33" i="8" s="1"/>
  <c r="K33" i="8"/>
  <c r="S33" i="8" s="1"/>
  <c r="J33" i="8"/>
  <c r="I33" i="8"/>
  <c r="H33" i="8"/>
  <c r="G33" i="8"/>
  <c r="F33" i="8"/>
  <c r="C33" i="8"/>
  <c r="B33" i="8"/>
  <c r="S32" i="8"/>
  <c r="R32" i="8"/>
  <c r="Q32" i="8"/>
  <c r="P32" i="8"/>
  <c r="E32" i="8"/>
  <c r="T32" i="8" s="1"/>
  <c r="V30" i="8"/>
  <c r="S30" i="8"/>
  <c r="O30" i="8"/>
  <c r="N30" i="8"/>
  <c r="M30" i="8"/>
  <c r="L30" i="8"/>
  <c r="K30" i="8"/>
  <c r="J30" i="8"/>
  <c r="R30" i="8" s="1"/>
  <c r="I30" i="8"/>
  <c r="Q30" i="8" s="1"/>
  <c r="H30" i="8"/>
  <c r="P30" i="8" s="1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U27" i="8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V24" i="8"/>
  <c r="S24" i="8"/>
  <c r="R24" i="8"/>
  <c r="O24" i="8"/>
  <c r="N24" i="8"/>
  <c r="M24" i="8"/>
  <c r="L24" i="8"/>
  <c r="K24" i="8"/>
  <c r="J24" i="8"/>
  <c r="I24" i="8"/>
  <c r="Q24" i="8" s="1"/>
  <c r="H24" i="8"/>
  <c r="G24" i="8"/>
  <c r="F24" i="8"/>
  <c r="C24" i="8"/>
  <c r="B24" i="8"/>
  <c r="T23" i="8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T18" i="8" s="1"/>
  <c r="S17" i="8"/>
  <c r="R17" i="8"/>
  <c r="Q17" i="8"/>
  <c r="P17" i="8"/>
  <c r="E17" i="8"/>
  <c r="U17" i="8" s="1"/>
  <c r="V15" i="8"/>
  <c r="O15" i="8"/>
  <c r="N15" i="8"/>
  <c r="M15" i="8"/>
  <c r="L15" i="8"/>
  <c r="K15" i="8"/>
  <c r="S15" i="8" s="1"/>
  <c r="J15" i="8"/>
  <c r="I15" i="8"/>
  <c r="H15" i="8"/>
  <c r="G15" i="8"/>
  <c r="F15" i="8"/>
  <c r="C15" i="8"/>
  <c r="B15" i="8"/>
  <c r="E15" i="8" s="1"/>
  <c r="S14" i="8"/>
  <c r="R14" i="8"/>
  <c r="Q14" i="8"/>
  <c r="P14" i="8"/>
  <c r="E14" i="8"/>
  <c r="T14" i="8" s="1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T11" i="8"/>
  <c r="S11" i="8"/>
  <c r="R11" i="8"/>
  <c r="Q11" i="8"/>
  <c r="P11" i="8"/>
  <c r="E11" i="8"/>
  <c r="U11" i="8" s="1"/>
  <c r="S10" i="8"/>
  <c r="R10" i="8"/>
  <c r="Q10" i="8"/>
  <c r="U10" i="8" s="1"/>
  <c r="P10" i="8"/>
  <c r="E10" i="8"/>
  <c r="S9" i="8"/>
  <c r="R9" i="8"/>
  <c r="Q9" i="8"/>
  <c r="P9" i="8"/>
  <c r="E9" i="8"/>
  <c r="S94" i="7"/>
  <c r="R94" i="7"/>
  <c r="Q94" i="7"/>
  <c r="P94" i="7"/>
  <c r="E94" i="7"/>
  <c r="S93" i="7"/>
  <c r="R93" i="7"/>
  <c r="Q93" i="7"/>
  <c r="P93" i="7"/>
  <c r="E93" i="7"/>
  <c r="U93" i="7" s="1"/>
  <c r="S92" i="7"/>
  <c r="R92" i="7"/>
  <c r="Q92" i="7"/>
  <c r="P92" i="7"/>
  <c r="E92" i="7"/>
  <c r="S91" i="7"/>
  <c r="R91" i="7"/>
  <c r="Q91" i="7"/>
  <c r="P91" i="7"/>
  <c r="E91" i="7"/>
  <c r="U91" i="7" s="1"/>
  <c r="U90" i="7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S88" i="7"/>
  <c r="R88" i="7"/>
  <c r="Q88" i="7"/>
  <c r="P88" i="7"/>
  <c r="E88" i="7"/>
  <c r="U88" i="7" s="1"/>
  <c r="S87" i="7"/>
  <c r="R87" i="7"/>
  <c r="Q87" i="7"/>
  <c r="P87" i="7"/>
  <c r="E87" i="7"/>
  <c r="V73" i="7"/>
  <c r="O73" i="7"/>
  <c r="N73" i="7"/>
  <c r="M73" i="7"/>
  <c r="L73" i="7"/>
  <c r="K73" i="7"/>
  <c r="S73" i="7" s="1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J72" i="7"/>
  <c r="R72" i="7" s="1"/>
  <c r="I72" i="7"/>
  <c r="H72" i="7"/>
  <c r="G72" i="7"/>
  <c r="F72" i="7"/>
  <c r="C72" i="7"/>
  <c r="B72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S70" i="7"/>
  <c r="R70" i="7"/>
  <c r="Q70" i="7"/>
  <c r="P70" i="7"/>
  <c r="E70" i="7"/>
  <c r="T70" i="7" s="1"/>
  <c r="S69" i="7"/>
  <c r="R69" i="7"/>
  <c r="Q69" i="7"/>
  <c r="P69" i="7"/>
  <c r="E69" i="7"/>
  <c r="T69" i="7" s="1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O66" i="7"/>
  <c r="N66" i="7"/>
  <c r="M66" i="7"/>
  <c r="L66" i="7"/>
  <c r="K66" i="7"/>
  <c r="S66" i="7" s="1"/>
  <c r="J66" i="7"/>
  <c r="R66" i="7" s="1"/>
  <c r="I66" i="7"/>
  <c r="H66" i="7"/>
  <c r="P66" i="7" s="1"/>
  <c r="G66" i="7"/>
  <c r="F66" i="7"/>
  <c r="C66" i="7"/>
  <c r="E66" i="7" s="1"/>
  <c r="B66" i="7"/>
  <c r="S65" i="7"/>
  <c r="R65" i="7"/>
  <c r="Q65" i="7"/>
  <c r="P65" i="7"/>
  <c r="E65" i="7"/>
  <c r="S64" i="7"/>
  <c r="R64" i="7"/>
  <c r="Q64" i="7"/>
  <c r="P64" i="7"/>
  <c r="E64" i="7"/>
  <c r="U64" i="7" s="1"/>
  <c r="S63" i="7"/>
  <c r="R63" i="7"/>
  <c r="Q63" i="7"/>
  <c r="P63" i="7"/>
  <c r="E63" i="7"/>
  <c r="T63" i="7" s="1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S59" i="7"/>
  <c r="O59" i="7"/>
  <c r="N59" i="7"/>
  <c r="M59" i="7"/>
  <c r="L59" i="7"/>
  <c r="K59" i="7"/>
  <c r="J59" i="7"/>
  <c r="R59" i="7" s="1"/>
  <c r="I59" i="7"/>
  <c r="H59" i="7"/>
  <c r="G59" i="7"/>
  <c r="F59" i="7"/>
  <c r="C59" i="7"/>
  <c r="B59" i="7"/>
  <c r="E59" i="7" s="1"/>
  <c r="S58" i="7"/>
  <c r="R58" i="7"/>
  <c r="Q58" i="7"/>
  <c r="P58" i="7"/>
  <c r="E58" i="7"/>
  <c r="T58" i="7" s="1"/>
  <c r="S57" i="7"/>
  <c r="R57" i="7"/>
  <c r="Q57" i="7"/>
  <c r="P57" i="7"/>
  <c r="E57" i="7"/>
  <c r="S56" i="7"/>
  <c r="R56" i="7"/>
  <c r="Q56" i="7"/>
  <c r="P56" i="7"/>
  <c r="E56" i="7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H53" i="7"/>
  <c r="G53" i="7"/>
  <c r="F53" i="7"/>
  <c r="E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T50" i="7"/>
  <c r="S50" i="7"/>
  <c r="R50" i="7"/>
  <c r="Q50" i="7"/>
  <c r="P50" i="7"/>
  <c r="E50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U47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U44" i="7"/>
  <c r="S44" i="7"/>
  <c r="R44" i="7"/>
  <c r="Q44" i="7"/>
  <c r="P44" i="7"/>
  <c r="E44" i="7"/>
  <c r="T44" i="7" s="1"/>
  <c r="S43" i="7"/>
  <c r="R43" i="7"/>
  <c r="Q43" i="7"/>
  <c r="P43" i="7"/>
  <c r="E43" i="7"/>
  <c r="U43" i="7" s="1"/>
  <c r="U42" i="7"/>
  <c r="S42" i="7"/>
  <c r="R42" i="7"/>
  <c r="Q42" i="7"/>
  <c r="P42" i="7"/>
  <c r="E42" i="7"/>
  <c r="T42" i="7" s="1"/>
  <c r="V40" i="7"/>
  <c r="O40" i="7"/>
  <c r="N40" i="7"/>
  <c r="M40" i="7"/>
  <c r="L40" i="7"/>
  <c r="K40" i="7"/>
  <c r="S40" i="7" s="1"/>
  <c r="J40" i="7"/>
  <c r="R40" i="7" s="1"/>
  <c r="I40" i="7"/>
  <c r="H40" i="7"/>
  <c r="G40" i="7"/>
  <c r="F40" i="7"/>
  <c r="C40" i="7"/>
  <c r="B40" i="7"/>
  <c r="E40" i="7" s="1"/>
  <c r="U39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U35" i="7" s="1"/>
  <c r="V33" i="7"/>
  <c r="O33" i="7"/>
  <c r="N33" i="7"/>
  <c r="M33" i="7"/>
  <c r="L33" i="7"/>
  <c r="K33" i="7"/>
  <c r="J33" i="7"/>
  <c r="R33" i="7" s="1"/>
  <c r="I33" i="7"/>
  <c r="H33" i="7"/>
  <c r="G33" i="7"/>
  <c r="F33" i="7"/>
  <c r="C33" i="7"/>
  <c r="B33" i="7"/>
  <c r="S32" i="7"/>
  <c r="R32" i="7"/>
  <c r="Q32" i="7"/>
  <c r="P32" i="7"/>
  <c r="E32" i="7"/>
  <c r="T32" i="7" s="1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E30" i="7" s="1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T27" i="7" s="1"/>
  <c r="U26" i="7"/>
  <c r="S26" i="7"/>
  <c r="R26" i="7"/>
  <c r="Q26" i="7"/>
  <c r="P26" i="7"/>
  <c r="E26" i="7"/>
  <c r="T26" i="7" s="1"/>
  <c r="V24" i="7"/>
  <c r="S24" i="7"/>
  <c r="O24" i="7"/>
  <c r="N24" i="7"/>
  <c r="M24" i="7"/>
  <c r="L24" i="7"/>
  <c r="K24" i="7"/>
  <c r="J24" i="7"/>
  <c r="R24" i="7" s="1"/>
  <c r="I24" i="7"/>
  <c r="H24" i="7"/>
  <c r="G24" i="7"/>
  <c r="F24" i="7"/>
  <c r="C24" i="7"/>
  <c r="B24" i="7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U21" i="7" s="1"/>
  <c r="T20" i="7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U18" i="7"/>
  <c r="S18" i="7"/>
  <c r="R18" i="7"/>
  <c r="Q18" i="7"/>
  <c r="P18" i="7"/>
  <c r="E18" i="7"/>
  <c r="T18" i="7" s="1"/>
  <c r="S17" i="7"/>
  <c r="R17" i="7"/>
  <c r="Q17" i="7"/>
  <c r="P17" i="7"/>
  <c r="E17" i="7"/>
  <c r="T17" i="7" s="1"/>
  <c r="V15" i="7"/>
  <c r="O15" i="7"/>
  <c r="N15" i="7"/>
  <c r="M15" i="7"/>
  <c r="L15" i="7"/>
  <c r="K15" i="7"/>
  <c r="S15" i="7" s="1"/>
  <c r="J15" i="7"/>
  <c r="I15" i="7"/>
  <c r="H15" i="7"/>
  <c r="P15" i="7" s="1"/>
  <c r="G15" i="7"/>
  <c r="F15" i="7"/>
  <c r="C15" i="7"/>
  <c r="B15" i="7"/>
  <c r="E15" i="7" s="1"/>
  <c r="U14" i="7"/>
  <c r="T14" i="7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P10" i="7"/>
  <c r="T10" i="7" s="1"/>
  <c r="E10" i="7"/>
  <c r="S9" i="7"/>
  <c r="R9" i="7"/>
  <c r="Q9" i="7"/>
  <c r="P9" i="7"/>
  <c r="E9" i="7"/>
  <c r="U9" i="7" s="1"/>
  <c r="S94" i="6"/>
  <c r="R94" i="6"/>
  <c r="Q94" i="6"/>
  <c r="P94" i="6"/>
  <c r="E94" i="6"/>
  <c r="U94" i="6" s="1"/>
  <c r="S93" i="6"/>
  <c r="R93" i="6"/>
  <c r="Q93" i="6"/>
  <c r="P93" i="6"/>
  <c r="E93" i="6"/>
  <c r="T93" i="6" s="1"/>
  <c r="S92" i="6"/>
  <c r="R92" i="6"/>
  <c r="Q92" i="6"/>
  <c r="P92" i="6"/>
  <c r="E92" i="6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T89" i="6" s="1"/>
  <c r="S88" i="6"/>
  <c r="R88" i="6"/>
  <c r="Q88" i="6"/>
  <c r="P88" i="6"/>
  <c r="E88" i="6"/>
  <c r="U88" i="6" s="1"/>
  <c r="U87" i="6"/>
  <c r="S87" i="6"/>
  <c r="R87" i="6"/>
  <c r="Q87" i="6"/>
  <c r="P87" i="6"/>
  <c r="E87" i="6"/>
  <c r="T87" i="6" s="1"/>
  <c r="V73" i="6"/>
  <c r="O73" i="6"/>
  <c r="N73" i="6"/>
  <c r="M73" i="6"/>
  <c r="L73" i="6"/>
  <c r="K73" i="6"/>
  <c r="S73" i="6" s="1"/>
  <c r="J73" i="6"/>
  <c r="I73" i="6"/>
  <c r="H73" i="6"/>
  <c r="G73" i="6"/>
  <c r="F73" i="6"/>
  <c r="C73" i="6"/>
  <c r="B73" i="6"/>
  <c r="V72" i="6"/>
  <c r="O72" i="6"/>
  <c r="N72" i="6"/>
  <c r="M72" i="6"/>
  <c r="L72" i="6"/>
  <c r="K72" i="6"/>
  <c r="S72" i="6" s="1"/>
  <c r="J72" i="6"/>
  <c r="I72" i="6"/>
  <c r="H72" i="6"/>
  <c r="G72" i="6"/>
  <c r="F72" i="6"/>
  <c r="C72" i="6"/>
  <c r="B72" i="6"/>
  <c r="E72" i="6" s="1"/>
  <c r="V71" i="6"/>
  <c r="O71" i="6"/>
  <c r="N71" i="6"/>
  <c r="M71" i="6"/>
  <c r="L71" i="6"/>
  <c r="K71" i="6"/>
  <c r="S71" i="6" s="1"/>
  <c r="J71" i="6"/>
  <c r="I71" i="6"/>
  <c r="H71" i="6"/>
  <c r="P71" i="6" s="1"/>
  <c r="G71" i="6"/>
  <c r="F71" i="6"/>
  <c r="C71" i="6"/>
  <c r="B71" i="6"/>
  <c r="E71" i="6" s="1"/>
  <c r="T70" i="6"/>
  <c r="S70" i="6"/>
  <c r="R70" i="6"/>
  <c r="Q70" i="6"/>
  <c r="P70" i="6"/>
  <c r="E70" i="6"/>
  <c r="U70" i="6" s="1"/>
  <c r="S69" i="6"/>
  <c r="R69" i="6"/>
  <c r="Q69" i="6"/>
  <c r="P69" i="6"/>
  <c r="E69" i="6"/>
  <c r="U69" i="6" s="1"/>
  <c r="V67" i="6"/>
  <c r="O67" i="6"/>
  <c r="N67" i="6"/>
  <c r="M67" i="6"/>
  <c r="L67" i="6"/>
  <c r="K67" i="6"/>
  <c r="S67" i="6" s="1"/>
  <c r="J67" i="6"/>
  <c r="R67" i="6" s="1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S61" i="6"/>
  <c r="R61" i="6"/>
  <c r="Q61" i="6"/>
  <c r="P61" i="6"/>
  <c r="E61" i="6"/>
  <c r="T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S55" i="6"/>
  <c r="R55" i="6"/>
  <c r="Q55" i="6"/>
  <c r="P55" i="6"/>
  <c r="E55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E53" i="6" s="1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U49" i="6"/>
  <c r="T49" i="6"/>
  <c r="S49" i="6"/>
  <c r="R49" i="6"/>
  <c r="Q49" i="6"/>
  <c r="P49" i="6"/>
  <c r="E49" i="6"/>
  <c r="U48" i="6"/>
  <c r="T48" i="6"/>
  <c r="S48" i="6"/>
  <c r="R48" i="6"/>
  <c r="Q48" i="6"/>
  <c r="P48" i="6"/>
  <c r="E48" i="6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P44" i="6"/>
  <c r="E44" i="6"/>
  <c r="T44" i="6" s="1"/>
  <c r="S43" i="6"/>
  <c r="R43" i="6"/>
  <c r="Q43" i="6"/>
  <c r="P43" i="6"/>
  <c r="E43" i="6"/>
  <c r="U43" i="6" s="1"/>
  <c r="S42" i="6"/>
  <c r="R42" i="6"/>
  <c r="Q42" i="6"/>
  <c r="P42" i="6"/>
  <c r="E42" i="6"/>
  <c r="V40" i="6"/>
  <c r="R40" i="6"/>
  <c r="O40" i="6"/>
  <c r="N40" i="6"/>
  <c r="M40" i="6"/>
  <c r="L40" i="6"/>
  <c r="K40" i="6"/>
  <c r="S40" i="6" s="1"/>
  <c r="J40" i="6"/>
  <c r="I40" i="6"/>
  <c r="Q40" i="6" s="1"/>
  <c r="H40" i="6"/>
  <c r="G40" i="6"/>
  <c r="F40" i="6"/>
  <c r="C40" i="6"/>
  <c r="E40" i="6" s="1"/>
  <c r="B40" i="6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V33" i="6"/>
  <c r="O33" i="6"/>
  <c r="N33" i="6"/>
  <c r="M33" i="6"/>
  <c r="L33" i="6"/>
  <c r="K33" i="6"/>
  <c r="S33" i="6" s="1"/>
  <c r="J33" i="6"/>
  <c r="R33" i="6" s="1"/>
  <c r="I33" i="6"/>
  <c r="Q33" i="6" s="1"/>
  <c r="H33" i="6"/>
  <c r="G33" i="6"/>
  <c r="F33" i="6"/>
  <c r="C33" i="6"/>
  <c r="B33" i="6"/>
  <c r="S32" i="6"/>
  <c r="R32" i="6"/>
  <c r="Q32" i="6"/>
  <c r="P32" i="6"/>
  <c r="E32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S29" i="6"/>
  <c r="R29" i="6"/>
  <c r="Q29" i="6"/>
  <c r="P29" i="6"/>
  <c r="E29" i="6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T26" i="6" s="1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U23" i="6"/>
  <c r="T23" i="6"/>
  <c r="S23" i="6"/>
  <c r="R23" i="6"/>
  <c r="Q23" i="6"/>
  <c r="P23" i="6"/>
  <c r="E23" i="6"/>
  <c r="U22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U19" i="6"/>
  <c r="T19" i="6"/>
  <c r="S19" i="6"/>
  <c r="R19" i="6"/>
  <c r="Q19" i="6"/>
  <c r="P19" i="6"/>
  <c r="E19" i="6"/>
  <c r="S18" i="6"/>
  <c r="R18" i="6"/>
  <c r="Q18" i="6"/>
  <c r="P18" i="6"/>
  <c r="E18" i="6"/>
  <c r="T18" i="6" s="1"/>
  <c r="S17" i="6"/>
  <c r="R17" i="6"/>
  <c r="Q17" i="6"/>
  <c r="P17" i="6"/>
  <c r="E17" i="6"/>
  <c r="U17" i="6" s="1"/>
  <c r="V15" i="6"/>
  <c r="O15" i="6"/>
  <c r="N15" i="6"/>
  <c r="M15" i="6"/>
  <c r="L15" i="6"/>
  <c r="K15" i="6"/>
  <c r="S15" i="6" s="1"/>
  <c r="J15" i="6"/>
  <c r="R15" i="6" s="1"/>
  <c r="I15" i="6"/>
  <c r="Q15" i="6" s="1"/>
  <c r="H15" i="6"/>
  <c r="G15" i="6"/>
  <c r="F15" i="6"/>
  <c r="C15" i="6"/>
  <c r="E15" i="6" s="1"/>
  <c r="B15" i="6"/>
  <c r="S14" i="6"/>
  <c r="R14" i="6"/>
  <c r="Q14" i="6"/>
  <c r="P14" i="6"/>
  <c r="E14" i="6"/>
  <c r="T14" i="6" s="1"/>
  <c r="S13" i="6"/>
  <c r="R13" i="6"/>
  <c r="Q13" i="6"/>
  <c r="P13" i="6"/>
  <c r="E13" i="6"/>
  <c r="U13" i="6" s="1"/>
  <c r="U12" i="6"/>
  <c r="S12" i="6"/>
  <c r="R12" i="6"/>
  <c r="Q12" i="6"/>
  <c r="P12" i="6"/>
  <c r="E12" i="6"/>
  <c r="T12" i="6" s="1"/>
  <c r="T11" i="6"/>
  <c r="S11" i="6"/>
  <c r="R11" i="6"/>
  <c r="Q11" i="6"/>
  <c r="P11" i="6"/>
  <c r="E11" i="6"/>
  <c r="U11" i="6" s="1"/>
  <c r="S10" i="6"/>
  <c r="R10" i="6"/>
  <c r="Q10" i="6"/>
  <c r="P10" i="6"/>
  <c r="T10" i="6" s="1"/>
  <c r="E10" i="6"/>
  <c r="S9" i="6"/>
  <c r="R9" i="6"/>
  <c r="Q9" i="6"/>
  <c r="P9" i="6"/>
  <c r="E9" i="6"/>
  <c r="S94" i="5"/>
  <c r="R94" i="5"/>
  <c r="Q94" i="5"/>
  <c r="P94" i="5"/>
  <c r="E94" i="5"/>
  <c r="T94" i="5" s="1"/>
  <c r="S93" i="5"/>
  <c r="R93" i="5"/>
  <c r="Q93" i="5"/>
  <c r="P93" i="5"/>
  <c r="E93" i="5"/>
  <c r="U93" i="5" s="1"/>
  <c r="S92" i="5"/>
  <c r="R92" i="5"/>
  <c r="Q92" i="5"/>
  <c r="P92" i="5"/>
  <c r="E92" i="5"/>
  <c r="U91" i="5"/>
  <c r="T91" i="5"/>
  <c r="S91" i="5"/>
  <c r="R91" i="5"/>
  <c r="Q91" i="5"/>
  <c r="P91" i="5"/>
  <c r="E91" i="5"/>
  <c r="U90" i="5"/>
  <c r="T90" i="5"/>
  <c r="S90" i="5"/>
  <c r="R90" i="5"/>
  <c r="Q90" i="5"/>
  <c r="P90" i="5"/>
  <c r="E90" i="5"/>
  <c r="T89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U87" i="5" s="1"/>
  <c r="V73" i="5"/>
  <c r="O73" i="5"/>
  <c r="N73" i="5"/>
  <c r="M73" i="5"/>
  <c r="L73" i="5"/>
  <c r="K73" i="5"/>
  <c r="J73" i="5"/>
  <c r="R73" i="5" s="1"/>
  <c r="I73" i="5"/>
  <c r="H73" i="5"/>
  <c r="G73" i="5"/>
  <c r="F73" i="5"/>
  <c r="C73" i="5"/>
  <c r="B73" i="5"/>
  <c r="V72" i="5"/>
  <c r="O72" i="5"/>
  <c r="N72" i="5"/>
  <c r="M72" i="5"/>
  <c r="L72" i="5"/>
  <c r="K72" i="5"/>
  <c r="S72" i="5" s="1"/>
  <c r="J72" i="5"/>
  <c r="R72" i="5" s="1"/>
  <c r="I72" i="5"/>
  <c r="H72" i="5"/>
  <c r="G72" i="5"/>
  <c r="F72" i="5"/>
  <c r="C72" i="5"/>
  <c r="B72" i="5"/>
  <c r="E72" i="5" s="1"/>
  <c r="V71" i="5"/>
  <c r="O71" i="5"/>
  <c r="N71" i="5"/>
  <c r="M71" i="5"/>
  <c r="L71" i="5"/>
  <c r="K71" i="5"/>
  <c r="S71" i="5" s="1"/>
  <c r="J71" i="5"/>
  <c r="R71" i="5" s="1"/>
  <c r="I71" i="5"/>
  <c r="Q71" i="5" s="1"/>
  <c r="H71" i="5"/>
  <c r="P71" i="5" s="1"/>
  <c r="G71" i="5"/>
  <c r="F71" i="5"/>
  <c r="C71" i="5"/>
  <c r="E71" i="5" s="1"/>
  <c r="B71" i="5"/>
  <c r="S70" i="5"/>
  <c r="R70" i="5"/>
  <c r="Q70" i="5"/>
  <c r="P70" i="5"/>
  <c r="E70" i="5"/>
  <c r="U70" i="5" s="1"/>
  <c r="S69" i="5"/>
  <c r="R69" i="5"/>
  <c r="Q69" i="5"/>
  <c r="P69" i="5"/>
  <c r="E69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V66" i="5"/>
  <c r="R66" i="5"/>
  <c r="O66" i="5"/>
  <c r="N66" i="5"/>
  <c r="M66" i="5"/>
  <c r="L66" i="5"/>
  <c r="K66" i="5"/>
  <c r="S66" i="5" s="1"/>
  <c r="J66" i="5"/>
  <c r="I66" i="5"/>
  <c r="H66" i="5"/>
  <c r="G66" i="5"/>
  <c r="F66" i="5"/>
  <c r="E66" i="5"/>
  <c r="C66" i="5"/>
  <c r="B66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T55" i="5"/>
  <c r="S55" i="5"/>
  <c r="R55" i="5"/>
  <c r="Q55" i="5"/>
  <c r="P55" i="5"/>
  <c r="E55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U52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U49" i="5"/>
  <c r="S49" i="5"/>
  <c r="R49" i="5"/>
  <c r="Q49" i="5"/>
  <c r="P49" i="5"/>
  <c r="E49" i="5"/>
  <c r="T49" i="5" s="1"/>
  <c r="S48" i="5"/>
  <c r="R48" i="5"/>
  <c r="Q48" i="5"/>
  <c r="P48" i="5"/>
  <c r="E48" i="5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P43" i="5"/>
  <c r="E43" i="5"/>
  <c r="U43" i="5" s="1"/>
  <c r="T42" i="5"/>
  <c r="S42" i="5"/>
  <c r="R42" i="5"/>
  <c r="Q42" i="5"/>
  <c r="P42" i="5"/>
  <c r="E42" i="5"/>
  <c r="U42" i="5" s="1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E40" i="5"/>
  <c r="C40" i="5"/>
  <c r="B40" i="5"/>
  <c r="U39" i="5"/>
  <c r="T39" i="5"/>
  <c r="S39" i="5"/>
  <c r="R39" i="5"/>
  <c r="Q39" i="5"/>
  <c r="P39" i="5"/>
  <c r="E39" i="5"/>
  <c r="S38" i="5"/>
  <c r="R38" i="5"/>
  <c r="Q38" i="5"/>
  <c r="P38" i="5"/>
  <c r="E38" i="5"/>
  <c r="U38" i="5" s="1"/>
  <c r="U37" i="5"/>
  <c r="S37" i="5"/>
  <c r="R37" i="5"/>
  <c r="Q37" i="5"/>
  <c r="P37" i="5"/>
  <c r="E37" i="5"/>
  <c r="T37" i="5" s="1"/>
  <c r="U36" i="5"/>
  <c r="T36" i="5"/>
  <c r="S36" i="5"/>
  <c r="R36" i="5"/>
  <c r="Q36" i="5"/>
  <c r="P36" i="5"/>
  <c r="E36" i="5"/>
  <c r="S35" i="5"/>
  <c r="R35" i="5"/>
  <c r="Q35" i="5"/>
  <c r="P35" i="5"/>
  <c r="E35" i="5"/>
  <c r="U35" i="5" s="1"/>
  <c r="V33" i="5"/>
  <c r="R33" i="5"/>
  <c r="O33" i="5"/>
  <c r="N33" i="5"/>
  <c r="M33" i="5"/>
  <c r="L33" i="5"/>
  <c r="K33" i="5"/>
  <c r="S33" i="5" s="1"/>
  <c r="J33" i="5"/>
  <c r="I33" i="5"/>
  <c r="H33" i="5"/>
  <c r="G33" i="5"/>
  <c r="F33" i="5"/>
  <c r="C33" i="5"/>
  <c r="B33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H30" i="5"/>
  <c r="G30" i="5"/>
  <c r="F30" i="5"/>
  <c r="C30" i="5"/>
  <c r="E30" i="5" s="1"/>
  <c r="B30" i="5"/>
  <c r="S29" i="5"/>
  <c r="R29" i="5"/>
  <c r="Q29" i="5"/>
  <c r="P29" i="5"/>
  <c r="E29" i="5"/>
  <c r="T29" i="5" s="1"/>
  <c r="U28" i="5"/>
  <c r="T28" i="5"/>
  <c r="S28" i="5"/>
  <c r="R28" i="5"/>
  <c r="Q28" i="5"/>
  <c r="P28" i="5"/>
  <c r="E28" i="5"/>
  <c r="T27" i="5"/>
  <c r="S27" i="5"/>
  <c r="R27" i="5"/>
  <c r="Q27" i="5"/>
  <c r="P27" i="5"/>
  <c r="E27" i="5"/>
  <c r="U27" i="5" s="1"/>
  <c r="S26" i="5"/>
  <c r="R26" i="5"/>
  <c r="Q26" i="5"/>
  <c r="P26" i="5"/>
  <c r="E26" i="5"/>
  <c r="U26" i="5" s="1"/>
  <c r="V24" i="5"/>
  <c r="O24" i="5"/>
  <c r="N24" i="5"/>
  <c r="M24" i="5"/>
  <c r="L24" i="5"/>
  <c r="K24" i="5"/>
  <c r="S24" i="5" s="1"/>
  <c r="J24" i="5"/>
  <c r="R24" i="5" s="1"/>
  <c r="I24" i="5"/>
  <c r="Q24" i="5" s="1"/>
  <c r="H24" i="5"/>
  <c r="G24" i="5"/>
  <c r="F24" i="5"/>
  <c r="C24" i="5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U20" i="5"/>
  <c r="S20" i="5"/>
  <c r="R20" i="5"/>
  <c r="Q20" i="5"/>
  <c r="P20" i="5"/>
  <c r="E20" i="5"/>
  <c r="T20" i="5" s="1"/>
  <c r="S19" i="5"/>
  <c r="R19" i="5"/>
  <c r="Q19" i="5"/>
  <c r="U19" i="5" s="1"/>
  <c r="P19" i="5"/>
  <c r="T19" i="5" s="1"/>
  <c r="E19" i="5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H15" i="5"/>
  <c r="G15" i="5"/>
  <c r="F15" i="5"/>
  <c r="C15" i="5"/>
  <c r="B15" i="5"/>
  <c r="E15" i="5" s="1"/>
  <c r="S14" i="5"/>
  <c r="R14" i="5"/>
  <c r="Q14" i="5"/>
  <c r="P14" i="5"/>
  <c r="E14" i="5"/>
  <c r="U14" i="5" s="1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E10" i="5"/>
  <c r="S9" i="5"/>
  <c r="R9" i="5"/>
  <c r="Q9" i="5"/>
  <c r="P9" i="5"/>
  <c r="E9" i="5"/>
  <c r="T9" i="5" s="1"/>
  <c r="S94" i="4"/>
  <c r="R94" i="4"/>
  <c r="Q94" i="4"/>
  <c r="P94" i="4"/>
  <c r="E94" i="4"/>
  <c r="U94" i="4" s="1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U90" i="4" s="1"/>
  <c r="U89" i="4"/>
  <c r="T89" i="4"/>
  <c r="S89" i="4"/>
  <c r="R89" i="4"/>
  <c r="Q89" i="4"/>
  <c r="P89" i="4"/>
  <c r="E89" i="4"/>
  <c r="S88" i="4"/>
  <c r="R88" i="4"/>
  <c r="Q88" i="4"/>
  <c r="P88" i="4"/>
  <c r="E88" i="4"/>
  <c r="U88" i="4" s="1"/>
  <c r="S87" i="4"/>
  <c r="R87" i="4"/>
  <c r="Q87" i="4"/>
  <c r="P87" i="4"/>
  <c r="E87" i="4"/>
  <c r="V73" i="4"/>
  <c r="O73" i="4"/>
  <c r="N73" i="4"/>
  <c r="M73" i="4"/>
  <c r="L73" i="4"/>
  <c r="K73" i="4"/>
  <c r="J73" i="4"/>
  <c r="R73" i="4" s="1"/>
  <c r="I73" i="4"/>
  <c r="H73" i="4"/>
  <c r="G73" i="4"/>
  <c r="F73" i="4"/>
  <c r="C73" i="4"/>
  <c r="B73" i="4"/>
  <c r="V72" i="4"/>
  <c r="O72" i="4"/>
  <c r="N72" i="4"/>
  <c r="M72" i="4"/>
  <c r="L72" i="4"/>
  <c r="K72" i="4"/>
  <c r="S72" i="4" s="1"/>
  <c r="J72" i="4"/>
  <c r="R72" i="4" s="1"/>
  <c r="I72" i="4"/>
  <c r="H72" i="4"/>
  <c r="G72" i="4"/>
  <c r="F72" i="4"/>
  <c r="C72" i="4"/>
  <c r="B72" i="4"/>
  <c r="V71" i="4"/>
  <c r="O71" i="4"/>
  <c r="N71" i="4"/>
  <c r="M71" i="4"/>
  <c r="L71" i="4"/>
  <c r="K71" i="4"/>
  <c r="S71" i="4" s="1"/>
  <c r="J71" i="4"/>
  <c r="R71" i="4" s="1"/>
  <c r="I71" i="4"/>
  <c r="H71" i="4"/>
  <c r="G71" i="4"/>
  <c r="F71" i="4"/>
  <c r="C71" i="4"/>
  <c r="B71" i="4"/>
  <c r="E71" i="4" s="1"/>
  <c r="U70" i="4"/>
  <c r="S70" i="4"/>
  <c r="R70" i="4"/>
  <c r="Q70" i="4"/>
  <c r="P70" i="4"/>
  <c r="E70" i="4"/>
  <c r="T70" i="4" s="1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E67" i="4" s="1"/>
  <c r="V66" i="4"/>
  <c r="R66" i="4"/>
  <c r="O66" i="4"/>
  <c r="N66" i="4"/>
  <c r="M66" i="4"/>
  <c r="L66" i="4"/>
  <c r="K66" i="4"/>
  <c r="S66" i="4" s="1"/>
  <c r="J66" i="4"/>
  <c r="I66" i="4"/>
  <c r="H66" i="4"/>
  <c r="P66" i="4" s="1"/>
  <c r="G66" i="4"/>
  <c r="F66" i="4"/>
  <c r="C66" i="4"/>
  <c r="B66" i="4"/>
  <c r="E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S58" i="4"/>
  <c r="R58" i="4"/>
  <c r="Q58" i="4"/>
  <c r="P58" i="4"/>
  <c r="E58" i="4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T43" i="4" s="1"/>
  <c r="S42" i="4"/>
  <c r="R42" i="4"/>
  <c r="Q42" i="4"/>
  <c r="P42" i="4"/>
  <c r="E42" i="4"/>
  <c r="V40" i="4"/>
  <c r="O40" i="4"/>
  <c r="N40" i="4"/>
  <c r="M40" i="4"/>
  <c r="L40" i="4"/>
  <c r="K40" i="4"/>
  <c r="S40" i="4" s="1"/>
  <c r="J40" i="4"/>
  <c r="R40" i="4" s="1"/>
  <c r="I40" i="4"/>
  <c r="H40" i="4"/>
  <c r="G40" i="4"/>
  <c r="F40" i="4"/>
  <c r="C40" i="4"/>
  <c r="B40" i="4"/>
  <c r="E40" i="4" s="1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T37" i="4" s="1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S32" i="4"/>
  <c r="R32" i="4"/>
  <c r="Q32" i="4"/>
  <c r="P32" i="4"/>
  <c r="E32" i="4"/>
  <c r="T32" i="4" s="1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E30" i="4" s="1"/>
  <c r="U29" i="4"/>
  <c r="S29" i="4"/>
  <c r="R29" i="4"/>
  <c r="Q29" i="4"/>
  <c r="P29" i="4"/>
  <c r="E29" i="4"/>
  <c r="T29" i="4" s="1"/>
  <c r="T28" i="4"/>
  <c r="S28" i="4"/>
  <c r="R28" i="4"/>
  <c r="Q28" i="4"/>
  <c r="P28" i="4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V24" i="4"/>
  <c r="O24" i="4"/>
  <c r="N24" i="4"/>
  <c r="M24" i="4"/>
  <c r="L24" i="4"/>
  <c r="K24" i="4"/>
  <c r="S24" i="4" s="1"/>
  <c r="J24" i="4"/>
  <c r="R24" i="4" s="1"/>
  <c r="I24" i="4"/>
  <c r="H24" i="4"/>
  <c r="P24" i="4" s="1"/>
  <c r="G24" i="4"/>
  <c r="F24" i="4"/>
  <c r="E24" i="4"/>
  <c r="C24" i="4"/>
  <c r="B24" i="4"/>
  <c r="U23" i="4"/>
  <c r="T23" i="4"/>
  <c r="S23" i="4"/>
  <c r="R23" i="4"/>
  <c r="Q23" i="4"/>
  <c r="P23" i="4"/>
  <c r="E23" i="4"/>
  <c r="S22" i="4"/>
  <c r="R22" i="4"/>
  <c r="Q22" i="4"/>
  <c r="P22" i="4"/>
  <c r="E22" i="4"/>
  <c r="S21" i="4"/>
  <c r="R21" i="4"/>
  <c r="Q21" i="4"/>
  <c r="P21" i="4"/>
  <c r="E21" i="4"/>
  <c r="U21" i="4" s="1"/>
  <c r="U20" i="4"/>
  <c r="T20" i="4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U17" i="4"/>
  <c r="S17" i="4"/>
  <c r="R17" i="4"/>
  <c r="Q17" i="4"/>
  <c r="P17" i="4"/>
  <c r="E17" i="4"/>
  <c r="T17" i="4" s="1"/>
  <c r="V15" i="4"/>
  <c r="O15" i="4"/>
  <c r="N15" i="4"/>
  <c r="M15" i="4"/>
  <c r="L15" i="4"/>
  <c r="K15" i="4"/>
  <c r="S15" i="4" s="1"/>
  <c r="J15" i="4"/>
  <c r="I15" i="4"/>
  <c r="H15" i="4"/>
  <c r="G15" i="4"/>
  <c r="F15" i="4"/>
  <c r="C15" i="4"/>
  <c r="B15" i="4"/>
  <c r="S14" i="4"/>
  <c r="R14" i="4"/>
  <c r="Q14" i="4"/>
  <c r="P14" i="4"/>
  <c r="E14" i="4"/>
  <c r="U13" i="4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U11" i="4"/>
  <c r="T11" i="4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4" i="3"/>
  <c r="T94" i="3"/>
  <c r="S94" i="3"/>
  <c r="R94" i="3"/>
  <c r="Q94" i="3"/>
  <c r="P94" i="3"/>
  <c r="E94" i="3"/>
  <c r="S93" i="3"/>
  <c r="R93" i="3"/>
  <c r="Q93" i="3"/>
  <c r="P93" i="3"/>
  <c r="E93" i="3"/>
  <c r="U93" i="3" s="1"/>
  <c r="S92" i="3"/>
  <c r="R92" i="3"/>
  <c r="Q92" i="3"/>
  <c r="P92" i="3"/>
  <c r="E92" i="3"/>
  <c r="U91" i="3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T89" i="3"/>
  <c r="S89" i="3"/>
  <c r="R89" i="3"/>
  <c r="Q89" i="3"/>
  <c r="P89" i="3"/>
  <c r="E89" i="3"/>
  <c r="U89" i="3" s="1"/>
  <c r="S88" i="3"/>
  <c r="R88" i="3"/>
  <c r="Q88" i="3"/>
  <c r="P88" i="3"/>
  <c r="E88" i="3"/>
  <c r="S87" i="3"/>
  <c r="R87" i="3"/>
  <c r="Q87" i="3"/>
  <c r="P87" i="3"/>
  <c r="E87" i="3"/>
  <c r="U87" i="3" s="1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V72" i="3"/>
  <c r="O72" i="3"/>
  <c r="N72" i="3"/>
  <c r="M72" i="3"/>
  <c r="L72" i="3"/>
  <c r="K72" i="3"/>
  <c r="J72" i="3"/>
  <c r="R72" i="3" s="1"/>
  <c r="I72" i="3"/>
  <c r="Q72" i="3" s="1"/>
  <c r="H72" i="3"/>
  <c r="G72" i="3"/>
  <c r="F72" i="3"/>
  <c r="C72" i="3"/>
  <c r="B72" i="3"/>
  <c r="E72" i="3" s="1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B71" i="3"/>
  <c r="S70" i="3"/>
  <c r="R70" i="3"/>
  <c r="Q70" i="3"/>
  <c r="P70" i="3"/>
  <c r="E70" i="3"/>
  <c r="S69" i="3"/>
  <c r="R69" i="3"/>
  <c r="Q69" i="3"/>
  <c r="P69" i="3"/>
  <c r="E69" i="3"/>
  <c r="T69" i="3" s="1"/>
  <c r="V67" i="3"/>
  <c r="O67" i="3"/>
  <c r="N67" i="3"/>
  <c r="M67" i="3"/>
  <c r="L67" i="3"/>
  <c r="K67" i="3"/>
  <c r="S67" i="3" s="1"/>
  <c r="J67" i="3"/>
  <c r="I67" i="3"/>
  <c r="H67" i="3"/>
  <c r="G67" i="3"/>
  <c r="F67" i="3"/>
  <c r="C67" i="3"/>
  <c r="B67" i="3"/>
  <c r="E67" i="3" s="1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E66" i="3"/>
  <c r="C66" i="3"/>
  <c r="B66" i="3"/>
  <c r="T65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U62" i="3"/>
  <c r="S62" i="3"/>
  <c r="R62" i="3"/>
  <c r="Q62" i="3"/>
  <c r="P62" i="3"/>
  <c r="E62" i="3"/>
  <c r="T62" i="3" s="1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E59" i="3" s="1"/>
  <c r="S58" i="3"/>
  <c r="R58" i="3"/>
  <c r="Q58" i="3"/>
  <c r="P58" i="3"/>
  <c r="E58" i="3"/>
  <c r="T58" i="3" s="1"/>
  <c r="T57" i="3"/>
  <c r="S57" i="3"/>
  <c r="R57" i="3"/>
  <c r="Q57" i="3"/>
  <c r="P57" i="3"/>
  <c r="E57" i="3"/>
  <c r="U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V53" i="3"/>
  <c r="O53" i="3"/>
  <c r="N53" i="3"/>
  <c r="M53" i="3"/>
  <c r="L53" i="3"/>
  <c r="K53" i="3"/>
  <c r="J53" i="3"/>
  <c r="R53" i="3" s="1"/>
  <c r="I53" i="3"/>
  <c r="Q53" i="3" s="1"/>
  <c r="H53" i="3"/>
  <c r="G53" i="3"/>
  <c r="F53" i="3"/>
  <c r="C53" i="3"/>
  <c r="B53" i="3"/>
  <c r="E53" i="3" s="1"/>
  <c r="U52" i="3"/>
  <c r="T52" i="3"/>
  <c r="S52" i="3"/>
  <c r="R52" i="3"/>
  <c r="Q52" i="3"/>
  <c r="P52" i="3"/>
  <c r="E52" i="3"/>
  <c r="S51" i="3"/>
  <c r="R51" i="3"/>
  <c r="Q51" i="3"/>
  <c r="P51" i="3"/>
  <c r="E51" i="3"/>
  <c r="S50" i="3"/>
  <c r="R50" i="3"/>
  <c r="Q50" i="3"/>
  <c r="P50" i="3"/>
  <c r="E50" i="3"/>
  <c r="U50" i="3" s="1"/>
  <c r="U49" i="3"/>
  <c r="T49" i="3"/>
  <c r="S49" i="3"/>
  <c r="R49" i="3"/>
  <c r="Q49" i="3"/>
  <c r="P49" i="3"/>
  <c r="E49" i="3"/>
  <c r="T48" i="3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T46" i="3" s="1"/>
  <c r="U45" i="3"/>
  <c r="T45" i="3"/>
  <c r="S45" i="3"/>
  <c r="R45" i="3"/>
  <c r="Q45" i="3"/>
  <c r="P45" i="3"/>
  <c r="E45" i="3"/>
  <c r="U44" i="3"/>
  <c r="T44" i="3"/>
  <c r="S44" i="3"/>
  <c r="R44" i="3"/>
  <c r="Q44" i="3"/>
  <c r="P44" i="3"/>
  <c r="E44" i="3"/>
  <c r="S43" i="3"/>
  <c r="R43" i="3"/>
  <c r="Q43" i="3"/>
  <c r="P43" i="3"/>
  <c r="E43" i="3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R40" i="3" s="1"/>
  <c r="I40" i="3"/>
  <c r="H40" i="3"/>
  <c r="P40" i="3" s="1"/>
  <c r="G40" i="3"/>
  <c r="F40" i="3"/>
  <c r="C40" i="3"/>
  <c r="E40" i="3" s="1"/>
  <c r="B40" i="3"/>
  <c r="S39" i="3"/>
  <c r="R39" i="3"/>
  <c r="Q39" i="3"/>
  <c r="P39" i="3"/>
  <c r="E39" i="3"/>
  <c r="S38" i="3"/>
  <c r="R38" i="3"/>
  <c r="Q38" i="3"/>
  <c r="P38" i="3"/>
  <c r="E38" i="3"/>
  <c r="U38" i="3" s="1"/>
  <c r="U37" i="3"/>
  <c r="T37" i="3"/>
  <c r="S37" i="3"/>
  <c r="R37" i="3"/>
  <c r="Q37" i="3"/>
  <c r="P37" i="3"/>
  <c r="E37" i="3"/>
  <c r="T36" i="3"/>
  <c r="S36" i="3"/>
  <c r="R36" i="3"/>
  <c r="Q36" i="3"/>
  <c r="P36" i="3"/>
  <c r="E36" i="3"/>
  <c r="S35" i="3"/>
  <c r="R35" i="3"/>
  <c r="Q35" i="3"/>
  <c r="P35" i="3"/>
  <c r="E35" i="3"/>
  <c r="V33" i="3"/>
  <c r="O33" i="3"/>
  <c r="N33" i="3"/>
  <c r="M33" i="3"/>
  <c r="L33" i="3"/>
  <c r="K33" i="3"/>
  <c r="S33" i="3" s="1"/>
  <c r="J33" i="3"/>
  <c r="I33" i="3"/>
  <c r="H33" i="3"/>
  <c r="G33" i="3"/>
  <c r="F33" i="3"/>
  <c r="C33" i="3"/>
  <c r="E33" i="3" s="1"/>
  <c r="B33" i="3"/>
  <c r="S32" i="3"/>
  <c r="R32" i="3"/>
  <c r="Q32" i="3"/>
  <c r="P32" i="3"/>
  <c r="E32" i="3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E30" i="3" s="1"/>
  <c r="S29" i="3"/>
  <c r="R29" i="3"/>
  <c r="Q29" i="3"/>
  <c r="P29" i="3"/>
  <c r="E29" i="3"/>
  <c r="U29" i="3" s="1"/>
  <c r="T28" i="3"/>
  <c r="S28" i="3"/>
  <c r="R28" i="3"/>
  <c r="Q28" i="3"/>
  <c r="P28" i="3"/>
  <c r="E28" i="3"/>
  <c r="U28" i="3" s="1"/>
  <c r="S27" i="3"/>
  <c r="R27" i="3"/>
  <c r="Q27" i="3"/>
  <c r="P27" i="3"/>
  <c r="E27" i="3"/>
  <c r="S26" i="3"/>
  <c r="R26" i="3"/>
  <c r="Q26" i="3"/>
  <c r="P26" i="3"/>
  <c r="E26" i="3"/>
  <c r="T26" i="3" s="1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S23" i="3"/>
  <c r="R23" i="3"/>
  <c r="Q23" i="3"/>
  <c r="P23" i="3"/>
  <c r="E23" i="3"/>
  <c r="S22" i="3"/>
  <c r="R22" i="3"/>
  <c r="Q22" i="3"/>
  <c r="P22" i="3"/>
  <c r="E22" i="3"/>
  <c r="T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U18" i="3" s="1"/>
  <c r="S17" i="3"/>
  <c r="R17" i="3"/>
  <c r="Q17" i="3"/>
  <c r="P17" i="3"/>
  <c r="E17" i="3"/>
  <c r="U17" i="3" s="1"/>
  <c r="V15" i="3"/>
  <c r="O15" i="3"/>
  <c r="N15" i="3"/>
  <c r="M15" i="3"/>
  <c r="L15" i="3"/>
  <c r="K15" i="3"/>
  <c r="S15" i="3" s="1"/>
  <c r="J15" i="3"/>
  <c r="R15" i="3" s="1"/>
  <c r="I15" i="3"/>
  <c r="H15" i="3"/>
  <c r="G15" i="3"/>
  <c r="F15" i="3"/>
  <c r="C15" i="3"/>
  <c r="B15" i="3"/>
  <c r="E15" i="3" s="1"/>
  <c r="S14" i="3"/>
  <c r="R14" i="3"/>
  <c r="Q14" i="3"/>
  <c r="P14" i="3"/>
  <c r="E14" i="3"/>
  <c r="U14" i="3" s="1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P10" i="3"/>
  <c r="E10" i="3"/>
  <c r="U10" i="3" s="1"/>
  <c r="S9" i="3"/>
  <c r="R9" i="3"/>
  <c r="Q9" i="3"/>
  <c r="P9" i="3"/>
  <c r="E9" i="3"/>
  <c r="U9" i="3" s="1"/>
  <c r="S94" i="2"/>
  <c r="R94" i="2"/>
  <c r="Q94" i="2"/>
  <c r="P94" i="2"/>
  <c r="E94" i="2"/>
  <c r="U94" i="2" s="1"/>
  <c r="S93" i="2"/>
  <c r="R93" i="2"/>
  <c r="Q93" i="2"/>
  <c r="P93" i="2"/>
  <c r="E93" i="2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S88" i="2"/>
  <c r="R88" i="2"/>
  <c r="Q88" i="2"/>
  <c r="P88" i="2"/>
  <c r="E88" i="2"/>
  <c r="T88" i="2" s="1"/>
  <c r="S87" i="2"/>
  <c r="R87" i="2"/>
  <c r="Q87" i="2"/>
  <c r="P87" i="2"/>
  <c r="E87" i="2"/>
  <c r="U87" i="2" s="1"/>
  <c r="V73" i="2"/>
  <c r="O73" i="2"/>
  <c r="N73" i="2"/>
  <c r="M73" i="2"/>
  <c r="L73" i="2"/>
  <c r="K73" i="2"/>
  <c r="S73" i="2" s="1"/>
  <c r="J73" i="2"/>
  <c r="I73" i="2"/>
  <c r="H73" i="2"/>
  <c r="G73" i="2"/>
  <c r="F73" i="2"/>
  <c r="C73" i="2"/>
  <c r="B73" i="2"/>
  <c r="E73" i="2" s="1"/>
  <c r="V72" i="2"/>
  <c r="O72" i="2"/>
  <c r="Q72" i="2" s="1"/>
  <c r="N72" i="2"/>
  <c r="M72" i="2"/>
  <c r="L72" i="2"/>
  <c r="K72" i="2"/>
  <c r="J72" i="2"/>
  <c r="R72" i="2" s="1"/>
  <c r="I72" i="2"/>
  <c r="H72" i="2"/>
  <c r="P72" i="2" s="1"/>
  <c r="G72" i="2"/>
  <c r="F72" i="2"/>
  <c r="E72" i="2"/>
  <c r="C72" i="2"/>
  <c r="B72" i="2"/>
  <c r="V71" i="2"/>
  <c r="S71" i="2"/>
  <c r="O71" i="2"/>
  <c r="N71" i="2"/>
  <c r="M71" i="2"/>
  <c r="L71" i="2"/>
  <c r="K71" i="2"/>
  <c r="J71" i="2"/>
  <c r="I71" i="2"/>
  <c r="H71" i="2"/>
  <c r="G71" i="2"/>
  <c r="F71" i="2"/>
  <c r="C71" i="2"/>
  <c r="B71" i="2"/>
  <c r="S70" i="2"/>
  <c r="R70" i="2"/>
  <c r="Q70" i="2"/>
  <c r="P70" i="2"/>
  <c r="E70" i="2"/>
  <c r="U70" i="2" s="1"/>
  <c r="S69" i="2"/>
  <c r="R69" i="2"/>
  <c r="Q69" i="2"/>
  <c r="U69" i="2" s="1"/>
  <c r="P69" i="2"/>
  <c r="T69" i="2" s="1"/>
  <c r="E69" i="2"/>
  <c r="V67" i="2"/>
  <c r="S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T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E59" i="2"/>
  <c r="C59" i="2"/>
  <c r="B59" i="2"/>
  <c r="U58" i="2"/>
  <c r="T58" i="2"/>
  <c r="S58" i="2"/>
  <c r="R58" i="2"/>
  <c r="Q58" i="2"/>
  <c r="P58" i="2"/>
  <c r="E58" i="2"/>
  <c r="S57" i="2"/>
  <c r="R57" i="2"/>
  <c r="Q57" i="2"/>
  <c r="P57" i="2"/>
  <c r="E57" i="2"/>
  <c r="U57" i="2" s="1"/>
  <c r="S56" i="2"/>
  <c r="R56" i="2"/>
  <c r="Q56" i="2"/>
  <c r="P56" i="2"/>
  <c r="E56" i="2"/>
  <c r="U55" i="2"/>
  <c r="S55" i="2"/>
  <c r="R55" i="2"/>
  <c r="Q55" i="2"/>
  <c r="P55" i="2"/>
  <c r="E55" i="2"/>
  <c r="T55" i="2" s="1"/>
  <c r="V53" i="2"/>
  <c r="O53" i="2"/>
  <c r="N53" i="2"/>
  <c r="M53" i="2"/>
  <c r="S53" i="2" s="1"/>
  <c r="L53" i="2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1" i="2"/>
  <c r="S51" i="2"/>
  <c r="R51" i="2"/>
  <c r="Q51" i="2"/>
  <c r="P51" i="2"/>
  <c r="E51" i="2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U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U43" i="2"/>
  <c r="S43" i="2"/>
  <c r="R43" i="2"/>
  <c r="Q43" i="2"/>
  <c r="P43" i="2"/>
  <c r="E43" i="2"/>
  <c r="T43" i="2" s="1"/>
  <c r="S42" i="2"/>
  <c r="R42" i="2"/>
  <c r="Q42" i="2"/>
  <c r="P42" i="2"/>
  <c r="E42" i="2"/>
  <c r="U42" i="2" s="1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E40" i="2" s="1"/>
  <c r="U39" i="2"/>
  <c r="S39" i="2"/>
  <c r="R39" i="2"/>
  <c r="Q39" i="2"/>
  <c r="P39" i="2"/>
  <c r="E39" i="2"/>
  <c r="T39" i="2" s="1"/>
  <c r="U38" i="2"/>
  <c r="T38" i="2"/>
  <c r="S38" i="2"/>
  <c r="R38" i="2"/>
  <c r="Q38" i="2"/>
  <c r="P38" i="2"/>
  <c r="E38" i="2"/>
  <c r="U37" i="2"/>
  <c r="T37" i="2"/>
  <c r="S37" i="2"/>
  <c r="R37" i="2"/>
  <c r="Q37" i="2"/>
  <c r="P37" i="2"/>
  <c r="E37" i="2"/>
  <c r="S36" i="2"/>
  <c r="R36" i="2"/>
  <c r="Q36" i="2"/>
  <c r="P36" i="2"/>
  <c r="E36" i="2"/>
  <c r="S35" i="2"/>
  <c r="R35" i="2"/>
  <c r="Q35" i="2"/>
  <c r="P35" i="2"/>
  <c r="E35" i="2"/>
  <c r="V33" i="2"/>
  <c r="O33" i="2"/>
  <c r="N33" i="2"/>
  <c r="M33" i="2"/>
  <c r="L33" i="2"/>
  <c r="K33" i="2"/>
  <c r="S33" i="2" s="1"/>
  <c r="J33" i="2"/>
  <c r="R33" i="2" s="1"/>
  <c r="I33" i="2"/>
  <c r="H33" i="2"/>
  <c r="G33" i="2"/>
  <c r="F33" i="2"/>
  <c r="C33" i="2"/>
  <c r="E33" i="2" s="1"/>
  <c r="B33" i="2"/>
  <c r="S32" i="2"/>
  <c r="R32" i="2"/>
  <c r="Q32" i="2"/>
  <c r="P32" i="2"/>
  <c r="E32" i="2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P30" i="2" s="1"/>
  <c r="G30" i="2"/>
  <c r="F30" i="2"/>
  <c r="C30" i="2"/>
  <c r="B30" i="2"/>
  <c r="E30" i="2" s="1"/>
  <c r="U29" i="2"/>
  <c r="T29" i="2"/>
  <c r="S29" i="2"/>
  <c r="R29" i="2"/>
  <c r="Q29" i="2"/>
  <c r="P29" i="2"/>
  <c r="E29" i="2"/>
  <c r="S28" i="2"/>
  <c r="R28" i="2"/>
  <c r="Q28" i="2"/>
  <c r="P28" i="2"/>
  <c r="E28" i="2"/>
  <c r="S27" i="2"/>
  <c r="R27" i="2"/>
  <c r="Q27" i="2"/>
  <c r="P27" i="2"/>
  <c r="E27" i="2"/>
  <c r="U27" i="2" s="1"/>
  <c r="U26" i="2"/>
  <c r="T26" i="2"/>
  <c r="S26" i="2"/>
  <c r="R26" i="2"/>
  <c r="Q26" i="2"/>
  <c r="P26" i="2"/>
  <c r="E26" i="2"/>
  <c r="V24" i="2"/>
  <c r="S24" i="2"/>
  <c r="O24" i="2"/>
  <c r="N24" i="2"/>
  <c r="M24" i="2"/>
  <c r="L24" i="2"/>
  <c r="K24" i="2"/>
  <c r="J24" i="2"/>
  <c r="R24" i="2" s="1"/>
  <c r="I24" i="2"/>
  <c r="H24" i="2"/>
  <c r="G24" i="2"/>
  <c r="F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T21" i="2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U17" i="2"/>
  <c r="S17" i="2"/>
  <c r="R17" i="2"/>
  <c r="Q17" i="2"/>
  <c r="P17" i="2"/>
  <c r="E17" i="2"/>
  <c r="T17" i="2" s="1"/>
  <c r="V15" i="2"/>
  <c r="R15" i="2"/>
  <c r="O15" i="2"/>
  <c r="N15" i="2"/>
  <c r="M15" i="2"/>
  <c r="L15" i="2"/>
  <c r="K15" i="2"/>
  <c r="S15" i="2" s="1"/>
  <c r="J15" i="2"/>
  <c r="I15" i="2"/>
  <c r="Q15" i="2" s="1"/>
  <c r="H15" i="2"/>
  <c r="G15" i="2"/>
  <c r="F15" i="2"/>
  <c r="C15" i="2"/>
  <c r="B15" i="2"/>
  <c r="U14" i="2"/>
  <c r="T14" i="2"/>
  <c r="S14" i="2"/>
  <c r="R14" i="2"/>
  <c r="Q14" i="2"/>
  <c r="P14" i="2"/>
  <c r="E14" i="2"/>
  <c r="T13" i="2"/>
  <c r="S13" i="2"/>
  <c r="R13" i="2"/>
  <c r="Q13" i="2"/>
  <c r="P13" i="2"/>
  <c r="E13" i="2"/>
  <c r="U13" i="2" s="1"/>
  <c r="S12" i="2"/>
  <c r="R12" i="2"/>
  <c r="Q12" i="2"/>
  <c r="P12" i="2"/>
  <c r="E12" i="2"/>
  <c r="U11" i="2"/>
  <c r="S11" i="2"/>
  <c r="R11" i="2"/>
  <c r="Q11" i="2"/>
  <c r="P11" i="2"/>
  <c r="E11" i="2"/>
  <c r="T11" i="2" s="1"/>
  <c r="S10" i="2"/>
  <c r="R10" i="2"/>
  <c r="Q10" i="2"/>
  <c r="U10" i="2" s="1"/>
  <c r="P10" i="2"/>
  <c r="T10" i="2" s="1"/>
  <c r="E10" i="2"/>
  <c r="S9" i="2"/>
  <c r="R9" i="2"/>
  <c r="Q9" i="2"/>
  <c r="P9" i="2"/>
  <c r="E9" i="2"/>
  <c r="S94" i="1"/>
  <c r="R94" i="1"/>
  <c r="Q94" i="1"/>
  <c r="P94" i="1"/>
  <c r="E94" i="1"/>
  <c r="U93" i="1"/>
  <c r="S93" i="1"/>
  <c r="R93" i="1"/>
  <c r="Q93" i="1"/>
  <c r="P93" i="1"/>
  <c r="E93" i="1"/>
  <c r="T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89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S87" i="1"/>
  <c r="R87" i="1"/>
  <c r="Q87" i="1"/>
  <c r="P87" i="1"/>
  <c r="E87" i="1"/>
  <c r="U87" i="1" s="1"/>
  <c r="V73" i="1"/>
  <c r="O73" i="1"/>
  <c r="N73" i="1"/>
  <c r="M73" i="1"/>
  <c r="L73" i="1"/>
  <c r="K73" i="1"/>
  <c r="S73" i="1" s="1"/>
  <c r="J73" i="1"/>
  <c r="R73" i="1" s="1"/>
  <c r="I73" i="1"/>
  <c r="H73" i="1"/>
  <c r="G73" i="1"/>
  <c r="F73" i="1"/>
  <c r="C73" i="1"/>
  <c r="B73" i="1"/>
  <c r="V72" i="1"/>
  <c r="O72" i="1"/>
  <c r="N72" i="1"/>
  <c r="M72" i="1"/>
  <c r="L72" i="1"/>
  <c r="K72" i="1"/>
  <c r="J72" i="1"/>
  <c r="R72" i="1" s="1"/>
  <c r="I72" i="1"/>
  <c r="H72" i="1"/>
  <c r="G72" i="1"/>
  <c r="F72" i="1"/>
  <c r="C72" i="1"/>
  <c r="B72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S70" i="1"/>
  <c r="R70" i="1"/>
  <c r="Q70" i="1"/>
  <c r="P70" i="1"/>
  <c r="E70" i="1"/>
  <c r="U70" i="1" s="1"/>
  <c r="T69" i="1"/>
  <c r="S69" i="1"/>
  <c r="R69" i="1"/>
  <c r="Q69" i="1"/>
  <c r="P69" i="1"/>
  <c r="E69" i="1"/>
  <c r="U69" i="1" s="1"/>
  <c r="V67" i="1"/>
  <c r="O67" i="1"/>
  <c r="Q67" i="1" s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S65" i="1"/>
  <c r="R65" i="1"/>
  <c r="Q65" i="1"/>
  <c r="P65" i="1"/>
  <c r="E65" i="1"/>
  <c r="U64" i="1"/>
  <c r="S64" i="1"/>
  <c r="R64" i="1"/>
  <c r="Q64" i="1"/>
  <c r="P64" i="1"/>
  <c r="E64" i="1"/>
  <c r="T64" i="1" s="1"/>
  <c r="T63" i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6" i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U52" i="1"/>
  <c r="S52" i="1"/>
  <c r="R52" i="1"/>
  <c r="Q52" i="1"/>
  <c r="P52" i="1"/>
  <c r="E52" i="1"/>
  <c r="T52" i="1" s="1"/>
  <c r="T51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8" i="1"/>
  <c r="S48" i="1"/>
  <c r="R48" i="1"/>
  <c r="Q48" i="1"/>
  <c r="P48" i="1"/>
  <c r="E48" i="1"/>
  <c r="T48" i="1" s="1"/>
  <c r="T47" i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U44" i="1"/>
  <c r="S44" i="1"/>
  <c r="R44" i="1"/>
  <c r="Q44" i="1"/>
  <c r="P44" i="1"/>
  <c r="E44" i="1"/>
  <c r="U43" i="1"/>
  <c r="T43" i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R40" i="1" s="1"/>
  <c r="I40" i="1"/>
  <c r="H40" i="1"/>
  <c r="G40" i="1"/>
  <c r="F40" i="1"/>
  <c r="C40" i="1"/>
  <c r="B40" i="1"/>
  <c r="E40" i="1" s="1"/>
  <c r="U39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S36" i="1"/>
  <c r="R36" i="1"/>
  <c r="Q36" i="1"/>
  <c r="P36" i="1"/>
  <c r="E36" i="1"/>
  <c r="T36" i="1" s="1"/>
  <c r="S35" i="1"/>
  <c r="R35" i="1"/>
  <c r="Q35" i="1"/>
  <c r="U35" i="1" s="1"/>
  <c r="P35" i="1"/>
  <c r="T35" i="1" s="1"/>
  <c r="E35" i="1"/>
  <c r="V33" i="1"/>
  <c r="O33" i="1"/>
  <c r="N33" i="1"/>
  <c r="M33" i="1"/>
  <c r="L33" i="1"/>
  <c r="R33" i="1" s="1"/>
  <c r="K33" i="1"/>
  <c r="S33" i="1" s="1"/>
  <c r="J33" i="1"/>
  <c r="I33" i="1"/>
  <c r="H33" i="1"/>
  <c r="G33" i="1"/>
  <c r="F33" i="1"/>
  <c r="C33" i="1"/>
  <c r="B33" i="1"/>
  <c r="E33" i="1" s="1"/>
  <c r="S32" i="1"/>
  <c r="R32" i="1"/>
  <c r="Q32" i="1"/>
  <c r="P32" i="1"/>
  <c r="E32" i="1"/>
  <c r="T32" i="1" s="1"/>
  <c r="V30" i="1"/>
  <c r="S30" i="1"/>
  <c r="O30" i="1"/>
  <c r="N30" i="1"/>
  <c r="M30" i="1"/>
  <c r="L30" i="1"/>
  <c r="K30" i="1"/>
  <c r="J30" i="1"/>
  <c r="R30" i="1" s="1"/>
  <c r="I30" i="1"/>
  <c r="H30" i="1"/>
  <c r="P30" i="1" s="1"/>
  <c r="G30" i="1"/>
  <c r="F30" i="1"/>
  <c r="C30" i="1"/>
  <c r="B30" i="1"/>
  <c r="E30" i="1" s="1"/>
  <c r="S29" i="1"/>
  <c r="R29" i="1"/>
  <c r="Q29" i="1"/>
  <c r="P29" i="1"/>
  <c r="E29" i="1"/>
  <c r="S28" i="1"/>
  <c r="R28" i="1"/>
  <c r="Q28" i="1"/>
  <c r="P28" i="1"/>
  <c r="E28" i="1"/>
  <c r="T28" i="1" s="1"/>
  <c r="U27" i="1"/>
  <c r="T27" i="1"/>
  <c r="S27" i="1"/>
  <c r="R27" i="1"/>
  <c r="Q27" i="1"/>
  <c r="P27" i="1"/>
  <c r="E27" i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R24" i="1" s="1"/>
  <c r="I24" i="1"/>
  <c r="H24" i="1"/>
  <c r="G24" i="1"/>
  <c r="F24" i="1"/>
  <c r="C24" i="1"/>
  <c r="B24" i="1"/>
  <c r="E24" i="1" s="1"/>
  <c r="S23" i="1"/>
  <c r="R23" i="1"/>
  <c r="Q23" i="1"/>
  <c r="P23" i="1"/>
  <c r="E23" i="1"/>
  <c r="U23" i="1" s="1"/>
  <c r="U22" i="1"/>
  <c r="S22" i="1"/>
  <c r="R22" i="1"/>
  <c r="Q22" i="1"/>
  <c r="P22" i="1"/>
  <c r="E22" i="1"/>
  <c r="T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P19" i="1"/>
  <c r="E19" i="1"/>
  <c r="S18" i="1"/>
  <c r="R18" i="1"/>
  <c r="Q18" i="1"/>
  <c r="P18" i="1"/>
  <c r="E18" i="1"/>
  <c r="T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S15" i="1" s="1"/>
  <c r="J15" i="1"/>
  <c r="R15" i="1" s="1"/>
  <c r="I15" i="1"/>
  <c r="Q15" i="1" s="1"/>
  <c r="H15" i="1"/>
  <c r="P15" i="1" s="1"/>
  <c r="G15" i="1"/>
  <c r="F15" i="1"/>
  <c r="C15" i="1"/>
  <c r="E15" i="1" s="1"/>
  <c r="B15" i="1"/>
  <c r="U14" i="1"/>
  <c r="S14" i="1"/>
  <c r="R14" i="1"/>
  <c r="Q14" i="1"/>
  <c r="P14" i="1"/>
  <c r="E14" i="1"/>
  <c r="T14" i="1" s="1"/>
  <c r="S13" i="1"/>
  <c r="R13" i="1"/>
  <c r="Q13" i="1"/>
  <c r="P13" i="1"/>
  <c r="E13" i="1"/>
  <c r="U13" i="1" s="1"/>
  <c r="S12" i="1"/>
  <c r="R12" i="1"/>
  <c r="Q12" i="1"/>
  <c r="P12" i="1"/>
  <c r="E12" i="1"/>
  <c r="T12" i="1" s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T9" i="1" s="1"/>
  <c r="U35" i="6" l="1"/>
  <c r="T35" i="6"/>
  <c r="U39" i="18"/>
  <c r="T39" i="18"/>
  <c r="U55" i="6"/>
  <c r="T55" i="6"/>
  <c r="U9" i="8"/>
  <c r="T9" i="8"/>
  <c r="E67" i="8"/>
  <c r="U29" i="9"/>
  <c r="T29" i="9"/>
  <c r="T43" i="9"/>
  <c r="U43" i="9"/>
  <c r="U57" i="9"/>
  <c r="T57" i="9"/>
  <c r="U64" i="10"/>
  <c r="T64" i="10"/>
  <c r="U29" i="11"/>
  <c r="T29" i="11"/>
  <c r="T63" i="12"/>
  <c r="U63" i="12"/>
  <c r="U9" i="13"/>
  <c r="T9" i="13"/>
  <c r="T22" i="13"/>
  <c r="U22" i="13"/>
  <c r="T91" i="13"/>
  <c r="U91" i="13"/>
  <c r="U87" i="18"/>
  <c r="T87" i="18"/>
  <c r="U9" i="19"/>
  <c r="T9" i="19"/>
  <c r="U26" i="19"/>
  <c r="T26" i="19"/>
  <c r="U90" i="20"/>
  <c r="T90" i="20"/>
  <c r="U23" i="21"/>
  <c r="T23" i="21"/>
  <c r="U90" i="21"/>
  <c r="T90" i="21"/>
  <c r="T14" i="23"/>
  <c r="U14" i="23"/>
  <c r="U88" i="23"/>
  <c r="T88" i="23"/>
  <c r="U93" i="24"/>
  <c r="T93" i="24"/>
  <c r="T21" i="25"/>
  <c r="U21" i="25"/>
  <c r="U12" i="27"/>
  <c r="T12" i="27"/>
  <c r="T70" i="31"/>
  <c r="U70" i="31"/>
  <c r="U97" i="15"/>
  <c r="T97" i="15"/>
  <c r="U114" i="8"/>
  <c r="T114" i="8"/>
  <c r="R96" i="7"/>
  <c r="L113" i="7"/>
  <c r="R113" i="7" s="1"/>
  <c r="U92" i="26"/>
  <c r="T92" i="26"/>
  <c r="Q59" i="1"/>
  <c r="P72" i="1"/>
  <c r="Q33" i="2"/>
  <c r="Q67" i="2"/>
  <c r="Q33" i="4"/>
  <c r="T92" i="4"/>
  <c r="P15" i="5"/>
  <c r="E33" i="5"/>
  <c r="P40" i="5"/>
  <c r="T51" i="5"/>
  <c r="T56" i="5"/>
  <c r="U29" i="6"/>
  <c r="T29" i="6"/>
  <c r="U36" i="7"/>
  <c r="T36" i="7"/>
  <c r="U57" i="7"/>
  <c r="T57" i="7"/>
  <c r="T93" i="8"/>
  <c r="U93" i="8"/>
  <c r="T87" i="9"/>
  <c r="U87" i="9"/>
  <c r="T49" i="10"/>
  <c r="U49" i="10"/>
  <c r="U70" i="10"/>
  <c r="T70" i="10"/>
  <c r="U39" i="11"/>
  <c r="T39" i="11"/>
  <c r="U45" i="12"/>
  <c r="T45" i="12"/>
  <c r="P15" i="4"/>
  <c r="Q40" i="4"/>
  <c r="T92" i="12"/>
  <c r="U92" i="12"/>
  <c r="Q40" i="1"/>
  <c r="T19" i="1"/>
  <c r="T42" i="1"/>
  <c r="T44" i="1"/>
  <c r="P66" i="1"/>
  <c r="R67" i="1"/>
  <c r="Q72" i="1"/>
  <c r="E73" i="1"/>
  <c r="T92" i="1"/>
  <c r="E15" i="2"/>
  <c r="T42" i="2"/>
  <c r="T49" i="2"/>
  <c r="P53" i="2"/>
  <c r="R71" i="2"/>
  <c r="S72" i="2"/>
  <c r="U88" i="2"/>
  <c r="U22" i="3"/>
  <c r="S40" i="3"/>
  <c r="T27" i="4"/>
  <c r="R33" i="4"/>
  <c r="U36" i="4"/>
  <c r="U49" i="4"/>
  <c r="T52" i="4"/>
  <c r="T64" i="4"/>
  <c r="P72" i="4"/>
  <c r="U9" i="5"/>
  <c r="T12" i="5"/>
  <c r="Q15" i="5"/>
  <c r="E24" i="5"/>
  <c r="P30" i="5"/>
  <c r="P66" i="5"/>
  <c r="U39" i="6"/>
  <c r="T39" i="6"/>
  <c r="U63" i="8"/>
  <c r="T63" i="8"/>
  <c r="U28" i="9"/>
  <c r="T28" i="9"/>
  <c r="U38" i="9"/>
  <c r="T38" i="9"/>
  <c r="U56" i="9"/>
  <c r="T56" i="9"/>
  <c r="Q33" i="10"/>
  <c r="U29" i="12"/>
  <c r="T29" i="12"/>
  <c r="U20" i="18"/>
  <c r="T20" i="18"/>
  <c r="P59" i="1"/>
  <c r="Q24" i="4"/>
  <c r="U32" i="4"/>
  <c r="E59" i="4"/>
  <c r="T19" i="10"/>
  <c r="U19" i="10"/>
  <c r="U32" i="14"/>
  <c r="T32" i="14"/>
  <c r="T13" i="1"/>
  <c r="U19" i="1"/>
  <c r="U36" i="1"/>
  <c r="T58" i="1"/>
  <c r="T62" i="1"/>
  <c r="Q66" i="1"/>
  <c r="Q71" i="1"/>
  <c r="T91" i="1"/>
  <c r="U19" i="2"/>
  <c r="E24" i="2"/>
  <c r="U24" i="2" s="1"/>
  <c r="P40" i="2"/>
  <c r="T51" i="2"/>
  <c r="T62" i="2"/>
  <c r="P66" i="2"/>
  <c r="T87" i="2"/>
  <c r="T91" i="2"/>
  <c r="T9" i="3"/>
  <c r="T17" i="3"/>
  <c r="T21" i="3"/>
  <c r="U26" i="3"/>
  <c r="P30" i="3"/>
  <c r="Q33" i="3"/>
  <c r="T64" i="3"/>
  <c r="U69" i="3"/>
  <c r="U37" i="4"/>
  <c r="P40" i="4"/>
  <c r="T44" i="4"/>
  <c r="T48" i="4"/>
  <c r="T56" i="4"/>
  <c r="T63" i="4"/>
  <c r="T13" i="5"/>
  <c r="U13" i="5"/>
  <c r="P15" i="6"/>
  <c r="T50" i="6"/>
  <c r="U50" i="6"/>
  <c r="U91" i="6"/>
  <c r="T91" i="6"/>
  <c r="T13" i="7"/>
  <c r="U13" i="7"/>
  <c r="T58" i="8"/>
  <c r="U58" i="8"/>
  <c r="U35" i="11"/>
  <c r="T35" i="11"/>
  <c r="U45" i="11"/>
  <c r="T45" i="11"/>
  <c r="U18" i="12"/>
  <c r="T18" i="12"/>
  <c r="U64" i="17"/>
  <c r="T64" i="17"/>
  <c r="T62" i="19"/>
  <c r="U62" i="19"/>
  <c r="U38" i="25"/>
  <c r="T38" i="25"/>
  <c r="U20" i="1"/>
  <c r="P33" i="2"/>
  <c r="P71" i="2"/>
  <c r="U13" i="3"/>
  <c r="T92" i="5"/>
  <c r="U92" i="5"/>
  <c r="T92" i="7"/>
  <c r="U92" i="7"/>
  <c r="T11" i="1"/>
  <c r="T23" i="1"/>
  <c r="T70" i="1"/>
  <c r="S72" i="1"/>
  <c r="T18" i="2"/>
  <c r="T22" i="2"/>
  <c r="T65" i="2"/>
  <c r="Q66" i="2"/>
  <c r="E71" i="2"/>
  <c r="T94" i="2"/>
  <c r="P15" i="3"/>
  <c r="T20" i="3"/>
  <c r="P24" i="3"/>
  <c r="T29" i="3"/>
  <c r="Q30" i="3"/>
  <c r="U36" i="3"/>
  <c r="E15" i="4"/>
  <c r="E33" i="4"/>
  <c r="T47" i="4"/>
  <c r="E53" i="4"/>
  <c r="P67" i="4"/>
  <c r="T67" i="4" s="1"/>
  <c r="T94" i="4"/>
  <c r="U48" i="5"/>
  <c r="T48" i="5"/>
  <c r="U10" i="6"/>
  <c r="U10" i="7"/>
  <c r="U56" i="7"/>
  <c r="T56" i="7"/>
  <c r="T10" i="8"/>
  <c r="U92" i="8"/>
  <c r="T92" i="8"/>
  <c r="T27" i="10"/>
  <c r="U27" i="10"/>
  <c r="T65" i="10"/>
  <c r="U65" i="10"/>
  <c r="Q71" i="10"/>
  <c r="U42" i="6"/>
  <c r="T42" i="6"/>
  <c r="S15" i="9"/>
  <c r="Q15" i="9"/>
  <c r="U92" i="9"/>
  <c r="T92" i="9"/>
  <c r="S33" i="17"/>
  <c r="Q33" i="17"/>
  <c r="T107" i="9"/>
  <c r="U107" i="9"/>
  <c r="T13" i="3"/>
  <c r="Q30" i="1"/>
  <c r="P67" i="2"/>
  <c r="Q40" i="3"/>
  <c r="U92" i="6"/>
  <c r="T92" i="6"/>
  <c r="U22" i="7"/>
  <c r="T22" i="7"/>
  <c r="U52" i="14"/>
  <c r="T52" i="14"/>
  <c r="U50" i="15"/>
  <c r="T50" i="15"/>
  <c r="U11" i="1"/>
  <c r="U12" i="1"/>
  <c r="S24" i="1"/>
  <c r="U28" i="1"/>
  <c r="U51" i="1"/>
  <c r="E59" i="1"/>
  <c r="E72" i="1"/>
  <c r="T90" i="2"/>
  <c r="T10" i="3"/>
  <c r="T12" i="3"/>
  <c r="Q15" i="3"/>
  <c r="U15" i="3" s="1"/>
  <c r="Q24" i="3"/>
  <c r="U32" i="3"/>
  <c r="U46" i="3"/>
  <c r="P71" i="3"/>
  <c r="S72" i="3"/>
  <c r="P71" i="4"/>
  <c r="S30" i="5"/>
  <c r="Q33" i="5"/>
  <c r="U33" i="5" s="1"/>
  <c r="T23" i="7"/>
  <c r="U23" i="7"/>
  <c r="U87" i="7"/>
  <c r="T87" i="7"/>
  <c r="U88" i="8"/>
  <c r="T88" i="8"/>
  <c r="U37" i="9"/>
  <c r="T37" i="9"/>
  <c r="U10" i="10"/>
  <c r="T10" i="10"/>
  <c r="T23" i="10"/>
  <c r="U23" i="10"/>
  <c r="U19" i="11"/>
  <c r="T19" i="11"/>
  <c r="Q40" i="11"/>
  <c r="S40" i="11"/>
  <c r="U65" i="11"/>
  <c r="T65" i="11"/>
  <c r="T89" i="11"/>
  <c r="U89" i="11"/>
  <c r="P66" i="6"/>
  <c r="Q71" i="6"/>
  <c r="Q15" i="7"/>
  <c r="U15" i="7" s="1"/>
  <c r="P24" i="7"/>
  <c r="E71" i="7"/>
  <c r="P72" i="7"/>
  <c r="E24" i="9"/>
  <c r="Q40" i="9"/>
  <c r="P53" i="9"/>
  <c r="P66" i="10"/>
  <c r="Q72" i="10"/>
  <c r="Q66" i="11"/>
  <c r="U9" i="12"/>
  <c r="T9" i="12"/>
  <c r="P30" i="12"/>
  <c r="T51" i="12"/>
  <c r="U51" i="12"/>
  <c r="T49" i="14"/>
  <c r="U49" i="14"/>
  <c r="U23" i="15"/>
  <c r="T23" i="15"/>
  <c r="U63" i="15"/>
  <c r="T63" i="15"/>
  <c r="U44" i="16"/>
  <c r="T44" i="16"/>
  <c r="E73" i="17"/>
  <c r="U35" i="18"/>
  <c r="T35" i="18"/>
  <c r="U55" i="18"/>
  <c r="T55" i="18"/>
  <c r="U87" i="22"/>
  <c r="T87" i="22"/>
  <c r="U20" i="24"/>
  <c r="T20" i="24"/>
  <c r="Q72" i="4"/>
  <c r="S73" i="4"/>
  <c r="T88" i="4"/>
  <c r="U11" i="5"/>
  <c r="U32" i="5"/>
  <c r="Q40" i="5"/>
  <c r="T58" i="5"/>
  <c r="T62" i="5"/>
  <c r="Q66" i="5"/>
  <c r="Q66" i="6"/>
  <c r="E67" i="6"/>
  <c r="R71" i="6"/>
  <c r="R15" i="7"/>
  <c r="R15" i="8"/>
  <c r="T29" i="8"/>
  <c r="P33" i="8"/>
  <c r="E66" i="8"/>
  <c r="T94" i="8"/>
  <c r="T10" i="9"/>
  <c r="T22" i="9"/>
  <c r="P30" i="9"/>
  <c r="R40" i="9"/>
  <c r="T51" i="9"/>
  <c r="Q53" i="9"/>
  <c r="P67" i="9"/>
  <c r="T67" i="9" s="1"/>
  <c r="P71" i="9"/>
  <c r="R72" i="9"/>
  <c r="T88" i="9"/>
  <c r="T93" i="9"/>
  <c r="P24" i="10"/>
  <c r="E30" i="10"/>
  <c r="U32" i="10"/>
  <c r="R67" i="10"/>
  <c r="P71" i="10"/>
  <c r="P24" i="11"/>
  <c r="P30" i="11"/>
  <c r="T49" i="12"/>
  <c r="U21" i="13"/>
  <c r="T21" i="13"/>
  <c r="U12" i="14"/>
  <c r="T12" i="14"/>
  <c r="Q33" i="14"/>
  <c r="U33" i="14" s="1"/>
  <c r="U29" i="15"/>
  <c r="T29" i="15"/>
  <c r="U69" i="15"/>
  <c r="T28" i="17"/>
  <c r="U28" i="17"/>
  <c r="U39" i="17"/>
  <c r="T39" i="17"/>
  <c r="U56" i="17"/>
  <c r="T56" i="17"/>
  <c r="U11" i="18"/>
  <c r="T11" i="18"/>
  <c r="S15" i="5"/>
  <c r="E59" i="5"/>
  <c r="T21" i="6"/>
  <c r="U26" i="6"/>
  <c r="T36" i="6"/>
  <c r="P40" i="6"/>
  <c r="T43" i="6"/>
  <c r="U93" i="6"/>
  <c r="T28" i="7"/>
  <c r="T52" i="7"/>
  <c r="U58" i="7"/>
  <c r="Q59" i="7"/>
  <c r="T88" i="7"/>
  <c r="U18" i="8"/>
  <c r="T21" i="8"/>
  <c r="E24" i="8"/>
  <c r="E30" i="8"/>
  <c r="Q33" i="8"/>
  <c r="U38" i="8"/>
  <c r="T45" i="8"/>
  <c r="T17" i="9"/>
  <c r="Q30" i="9"/>
  <c r="U39" i="9"/>
  <c r="T44" i="9"/>
  <c r="T52" i="9"/>
  <c r="T11" i="10"/>
  <c r="P15" i="10"/>
  <c r="T20" i="10"/>
  <c r="Q24" i="10"/>
  <c r="T28" i="10"/>
  <c r="T51" i="10"/>
  <c r="T91" i="10"/>
  <c r="T23" i="11"/>
  <c r="Q30" i="11"/>
  <c r="U42" i="11"/>
  <c r="U46" i="11"/>
  <c r="T91" i="11"/>
  <c r="U91" i="11"/>
  <c r="T47" i="12"/>
  <c r="U47" i="12"/>
  <c r="U91" i="12"/>
  <c r="T91" i="12"/>
  <c r="T18" i="13"/>
  <c r="U18" i="13"/>
  <c r="U39" i="15"/>
  <c r="T39" i="15"/>
  <c r="U22" i="20"/>
  <c r="T22" i="20"/>
  <c r="P72" i="5"/>
  <c r="P30" i="6"/>
  <c r="P40" i="7"/>
  <c r="R53" i="7"/>
  <c r="S72" i="7"/>
  <c r="P72" i="8"/>
  <c r="P15" i="9"/>
  <c r="P24" i="9"/>
  <c r="U69" i="9"/>
  <c r="Q15" i="10"/>
  <c r="R33" i="10"/>
  <c r="R71" i="10"/>
  <c r="Q15" i="11"/>
  <c r="E72" i="12"/>
  <c r="T88" i="12"/>
  <c r="U88" i="12"/>
  <c r="U10" i="13"/>
  <c r="U27" i="14"/>
  <c r="T27" i="14"/>
  <c r="U22" i="15"/>
  <c r="T22" i="15"/>
  <c r="U58" i="15"/>
  <c r="T58" i="15"/>
  <c r="U62" i="15"/>
  <c r="T62" i="15"/>
  <c r="U17" i="16"/>
  <c r="T17" i="16"/>
  <c r="U65" i="17"/>
  <c r="T65" i="17"/>
  <c r="E40" i="18"/>
  <c r="U70" i="18"/>
  <c r="T70" i="18"/>
  <c r="Q71" i="4"/>
  <c r="E72" i="4"/>
  <c r="U10" i="5"/>
  <c r="P24" i="5"/>
  <c r="R30" i="5"/>
  <c r="E53" i="5"/>
  <c r="E67" i="5"/>
  <c r="Q72" i="5"/>
  <c r="P24" i="6"/>
  <c r="Q30" i="6"/>
  <c r="T32" i="6"/>
  <c r="P53" i="6"/>
  <c r="T53" i="6" s="1"/>
  <c r="P72" i="6"/>
  <c r="E24" i="7"/>
  <c r="S33" i="7"/>
  <c r="Q40" i="7"/>
  <c r="E72" i="7"/>
  <c r="R67" i="8"/>
  <c r="Q72" i="8"/>
  <c r="Q24" i="9"/>
  <c r="U32" i="9"/>
  <c r="P33" i="9"/>
  <c r="U36" i="9"/>
  <c r="Q66" i="9"/>
  <c r="Q72" i="9"/>
  <c r="R15" i="10"/>
  <c r="E66" i="10"/>
  <c r="U10" i="11"/>
  <c r="R73" i="11"/>
  <c r="T43" i="12"/>
  <c r="U43" i="12"/>
  <c r="T62" i="13"/>
  <c r="U62" i="13"/>
  <c r="E33" i="14"/>
  <c r="E53" i="14"/>
  <c r="U51" i="15"/>
  <c r="E67" i="15"/>
  <c r="U20" i="17"/>
  <c r="T20" i="17"/>
  <c r="U93" i="17"/>
  <c r="T93" i="17"/>
  <c r="U9" i="20"/>
  <c r="T9" i="20"/>
  <c r="Q24" i="6"/>
  <c r="P33" i="6"/>
  <c r="Q72" i="6"/>
  <c r="E73" i="6"/>
  <c r="T12" i="7"/>
  <c r="P30" i="7"/>
  <c r="E33" i="7"/>
  <c r="R71" i="7"/>
  <c r="E33" i="8"/>
  <c r="U33" i="8" s="1"/>
  <c r="T57" i="8"/>
  <c r="P66" i="8"/>
  <c r="Q71" i="8"/>
  <c r="R72" i="8"/>
  <c r="R15" i="9"/>
  <c r="E30" i="9"/>
  <c r="Q33" i="9"/>
  <c r="E71" i="9"/>
  <c r="U91" i="9"/>
  <c r="T14" i="10"/>
  <c r="P30" i="10"/>
  <c r="E33" i="10"/>
  <c r="P40" i="10"/>
  <c r="R53" i="10"/>
  <c r="T36" i="11"/>
  <c r="U10" i="12"/>
  <c r="U13" i="12"/>
  <c r="T13" i="12"/>
  <c r="T19" i="12"/>
  <c r="U19" i="12"/>
  <c r="T26" i="13"/>
  <c r="U26" i="13"/>
  <c r="U29" i="13"/>
  <c r="T29" i="13"/>
  <c r="U94" i="13"/>
  <c r="T94" i="13"/>
  <c r="T57" i="14"/>
  <c r="U57" i="14"/>
  <c r="U35" i="15"/>
  <c r="T35" i="15"/>
  <c r="U26" i="16"/>
  <c r="T26" i="16"/>
  <c r="U93" i="16"/>
  <c r="T93" i="16"/>
  <c r="U47" i="17"/>
  <c r="T47" i="17"/>
  <c r="T92" i="19"/>
  <c r="U92" i="19"/>
  <c r="T26" i="12"/>
  <c r="R30" i="12"/>
  <c r="P33" i="12"/>
  <c r="P59" i="12"/>
  <c r="P40" i="13"/>
  <c r="E53" i="13"/>
  <c r="P24" i="14"/>
  <c r="U29" i="14"/>
  <c r="T36" i="14"/>
  <c r="T69" i="14"/>
  <c r="T89" i="14"/>
  <c r="T11" i="15"/>
  <c r="T27" i="15"/>
  <c r="R33" i="15"/>
  <c r="E53" i="15"/>
  <c r="Q71" i="15"/>
  <c r="U87" i="15"/>
  <c r="T12" i="16"/>
  <c r="P40" i="16"/>
  <c r="T62" i="16"/>
  <c r="P66" i="16"/>
  <c r="T69" i="16"/>
  <c r="E72" i="16"/>
  <c r="T87" i="16"/>
  <c r="T9" i="17"/>
  <c r="E15" i="17"/>
  <c r="P30" i="17"/>
  <c r="T45" i="17"/>
  <c r="U69" i="17"/>
  <c r="P71" i="17"/>
  <c r="T43" i="18"/>
  <c r="T47" i="18"/>
  <c r="T51" i="18"/>
  <c r="E66" i="18"/>
  <c r="P72" i="18"/>
  <c r="T89" i="18"/>
  <c r="T93" i="18"/>
  <c r="U28" i="20"/>
  <c r="T28" i="20"/>
  <c r="U51" i="21"/>
  <c r="T51" i="21"/>
  <c r="U10" i="22"/>
  <c r="U18" i="22"/>
  <c r="T18" i="22"/>
  <c r="T70" i="28"/>
  <c r="U70" i="28"/>
  <c r="T103" i="21"/>
  <c r="U103" i="21"/>
  <c r="U104" i="19"/>
  <c r="T104" i="19"/>
  <c r="U109" i="14"/>
  <c r="T109" i="14"/>
  <c r="E66" i="11"/>
  <c r="S30" i="12"/>
  <c r="Q59" i="12"/>
  <c r="R73" i="12"/>
  <c r="U14" i="13"/>
  <c r="E24" i="13"/>
  <c r="T24" i="13" s="1"/>
  <c r="T36" i="13"/>
  <c r="Q40" i="13"/>
  <c r="E59" i="13"/>
  <c r="U21" i="14"/>
  <c r="Q24" i="14"/>
  <c r="T28" i="14"/>
  <c r="E30" i="14"/>
  <c r="Q66" i="14"/>
  <c r="P71" i="14"/>
  <c r="T88" i="14"/>
  <c r="T10" i="15"/>
  <c r="T26" i="15"/>
  <c r="P30" i="15"/>
  <c r="Q59" i="15"/>
  <c r="E71" i="15"/>
  <c r="T10" i="16"/>
  <c r="T22" i="16"/>
  <c r="T61" i="16"/>
  <c r="T65" i="16"/>
  <c r="Q66" i="16"/>
  <c r="S71" i="16"/>
  <c r="T94" i="16"/>
  <c r="T13" i="17"/>
  <c r="P40" i="17"/>
  <c r="T44" i="17"/>
  <c r="T49" i="17"/>
  <c r="Q71" i="17"/>
  <c r="E72" i="17"/>
  <c r="T90" i="17"/>
  <c r="P30" i="18"/>
  <c r="E33" i="18"/>
  <c r="E53" i="18"/>
  <c r="T64" i="18"/>
  <c r="T88" i="18"/>
  <c r="T92" i="18"/>
  <c r="T11" i="19"/>
  <c r="U14" i="19"/>
  <c r="U19" i="19"/>
  <c r="T46" i="19"/>
  <c r="P66" i="19"/>
  <c r="R71" i="19"/>
  <c r="E24" i="20"/>
  <c r="T42" i="20"/>
  <c r="E73" i="20"/>
  <c r="U89" i="20"/>
  <c r="T89" i="20"/>
  <c r="T48" i="21"/>
  <c r="U48" i="21"/>
  <c r="U13" i="23"/>
  <c r="T13" i="23"/>
  <c r="U32" i="23"/>
  <c r="T32" i="23"/>
  <c r="U48" i="23"/>
  <c r="T48" i="23"/>
  <c r="U46" i="24"/>
  <c r="T46" i="24"/>
  <c r="U20" i="25"/>
  <c r="T20" i="25"/>
  <c r="U37" i="25"/>
  <c r="T37" i="25"/>
  <c r="T44" i="25"/>
  <c r="U44" i="25"/>
  <c r="U64" i="25"/>
  <c r="T64" i="25"/>
  <c r="T92" i="28"/>
  <c r="U92" i="28"/>
  <c r="U105" i="25"/>
  <c r="T105" i="25"/>
  <c r="U114" i="22"/>
  <c r="T114" i="22"/>
  <c r="U107" i="20"/>
  <c r="T107" i="20"/>
  <c r="T90" i="11"/>
  <c r="T94" i="11"/>
  <c r="Q24" i="12"/>
  <c r="R33" i="12"/>
  <c r="P40" i="12"/>
  <c r="U55" i="12"/>
  <c r="P72" i="12"/>
  <c r="S73" i="12"/>
  <c r="E15" i="13"/>
  <c r="R40" i="13"/>
  <c r="P71" i="13"/>
  <c r="Q72" i="13"/>
  <c r="U13" i="14"/>
  <c r="U17" i="14"/>
  <c r="T35" i="14"/>
  <c r="Q15" i="15"/>
  <c r="U15" i="15" s="1"/>
  <c r="Q24" i="15"/>
  <c r="Q30" i="15"/>
  <c r="U36" i="15"/>
  <c r="U64" i="15"/>
  <c r="T94" i="15"/>
  <c r="T56" i="16"/>
  <c r="Q59" i="16"/>
  <c r="E71" i="16"/>
  <c r="T10" i="17"/>
  <c r="Q40" i="17"/>
  <c r="T70" i="17"/>
  <c r="R71" i="17"/>
  <c r="Q30" i="18"/>
  <c r="T42" i="18"/>
  <c r="T50" i="18"/>
  <c r="R72" i="18"/>
  <c r="S15" i="19"/>
  <c r="T47" i="19"/>
  <c r="U47" i="19"/>
  <c r="U14" i="20"/>
  <c r="T14" i="20"/>
  <c r="P33" i="20"/>
  <c r="U12" i="21"/>
  <c r="T12" i="21"/>
  <c r="T70" i="22"/>
  <c r="U70" i="22"/>
  <c r="U45" i="23"/>
  <c r="T45" i="23"/>
  <c r="U29" i="25"/>
  <c r="T29" i="25"/>
  <c r="T61" i="25"/>
  <c r="U61" i="25"/>
  <c r="U64" i="27"/>
  <c r="T64" i="27"/>
  <c r="U90" i="27"/>
  <c r="T90" i="27"/>
  <c r="Q40" i="12"/>
  <c r="Q72" i="12"/>
  <c r="T69" i="13"/>
  <c r="Q71" i="13"/>
  <c r="E73" i="13"/>
  <c r="P33" i="14"/>
  <c r="Q53" i="14"/>
  <c r="T32" i="15"/>
  <c r="E53" i="16"/>
  <c r="P24" i="17"/>
  <c r="Q59" i="18"/>
  <c r="P71" i="18"/>
  <c r="E71" i="19"/>
  <c r="E24" i="21"/>
  <c r="T27" i="22"/>
  <c r="U27" i="22"/>
  <c r="U48" i="22"/>
  <c r="T48" i="22"/>
  <c r="U91" i="22"/>
  <c r="T91" i="22"/>
  <c r="U28" i="24"/>
  <c r="T28" i="24"/>
  <c r="P66" i="12"/>
  <c r="P53" i="13"/>
  <c r="R67" i="13"/>
  <c r="R71" i="13"/>
  <c r="U10" i="14"/>
  <c r="P15" i="14"/>
  <c r="T15" i="14" s="1"/>
  <c r="P33" i="15"/>
  <c r="P72" i="15"/>
  <c r="R73" i="15"/>
  <c r="Q15" i="16"/>
  <c r="P24" i="16"/>
  <c r="P30" i="16"/>
  <c r="P15" i="17"/>
  <c r="Q24" i="17"/>
  <c r="P33" i="17"/>
  <c r="P59" i="17"/>
  <c r="R73" i="17"/>
  <c r="P15" i="18"/>
  <c r="P66" i="18"/>
  <c r="U48" i="20"/>
  <c r="T48" i="20"/>
  <c r="T44" i="21"/>
  <c r="U44" i="21"/>
  <c r="T64" i="21"/>
  <c r="U64" i="21"/>
  <c r="U22" i="22"/>
  <c r="T22" i="22"/>
  <c r="T88" i="22"/>
  <c r="U88" i="22"/>
  <c r="T9" i="24"/>
  <c r="U9" i="24"/>
  <c r="U43" i="25"/>
  <c r="T43" i="25"/>
  <c r="S72" i="25"/>
  <c r="U9" i="26"/>
  <c r="T9" i="26"/>
  <c r="U90" i="32"/>
  <c r="T90" i="32"/>
  <c r="U111" i="30"/>
  <c r="T111" i="30"/>
  <c r="P66" i="11"/>
  <c r="T69" i="11"/>
  <c r="P72" i="11"/>
  <c r="P15" i="12"/>
  <c r="E24" i="12"/>
  <c r="Q66" i="12"/>
  <c r="T10" i="13"/>
  <c r="P24" i="13"/>
  <c r="U32" i="13"/>
  <c r="Q66" i="13"/>
  <c r="E24" i="14"/>
  <c r="P30" i="14"/>
  <c r="R33" i="14"/>
  <c r="E24" i="15"/>
  <c r="T24" i="15" s="1"/>
  <c r="E30" i="15"/>
  <c r="Q33" i="15"/>
  <c r="Q66" i="15"/>
  <c r="S67" i="15"/>
  <c r="T69" i="15"/>
  <c r="Q72" i="15"/>
  <c r="Q24" i="16"/>
  <c r="Q30" i="16"/>
  <c r="U32" i="16"/>
  <c r="P67" i="16"/>
  <c r="E73" i="16"/>
  <c r="U36" i="17"/>
  <c r="Q59" i="17"/>
  <c r="E66" i="17"/>
  <c r="P72" i="17"/>
  <c r="Q15" i="18"/>
  <c r="U15" i="18" s="1"/>
  <c r="E30" i="18"/>
  <c r="P33" i="18"/>
  <c r="Q66" i="18"/>
  <c r="R71" i="18"/>
  <c r="T10" i="20"/>
  <c r="U13" i="20"/>
  <c r="T13" i="20"/>
  <c r="P24" i="20"/>
  <c r="U64" i="20"/>
  <c r="T64" i="20"/>
  <c r="T52" i="21"/>
  <c r="U52" i="21"/>
  <c r="U65" i="22"/>
  <c r="T65" i="22"/>
  <c r="U19" i="23"/>
  <c r="T19" i="23"/>
  <c r="E40" i="23"/>
  <c r="U44" i="23"/>
  <c r="T44" i="23"/>
  <c r="E53" i="23"/>
  <c r="E24" i="24"/>
  <c r="U58" i="24"/>
  <c r="T58" i="24"/>
  <c r="U62" i="24"/>
  <c r="T62" i="24"/>
  <c r="T57" i="30"/>
  <c r="U57" i="30"/>
  <c r="U37" i="32"/>
  <c r="T37" i="32"/>
  <c r="T38" i="19"/>
  <c r="Q59" i="19"/>
  <c r="P72" i="19"/>
  <c r="U10" i="20"/>
  <c r="T17" i="20"/>
  <c r="T21" i="20"/>
  <c r="T26" i="20"/>
  <c r="T32" i="20"/>
  <c r="R33" i="20"/>
  <c r="T45" i="20"/>
  <c r="T50" i="20"/>
  <c r="T62" i="20"/>
  <c r="P71" i="20"/>
  <c r="T19" i="21"/>
  <c r="P30" i="21"/>
  <c r="T39" i="21"/>
  <c r="E59" i="21"/>
  <c r="T20" i="22"/>
  <c r="Q33" i="22"/>
  <c r="T37" i="22"/>
  <c r="U63" i="22"/>
  <c r="T93" i="22"/>
  <c r="P15" i="23"/>
  <c r="P24" i="23"/>
  <c r="U38" i="23"/>
  <c r="U42" i="23"/>
  <c r="T22" i="24"/>
  <c r="T26" i="24"/>
  <c r="T32" i="24"/>
  <c r="T36" i="24"/>
  <c r="Q40" i="24"/>
  <c r="U69" i="24"/>
  <c r="Q71" i="24"/>
  <c r="T87" i="24"/>
  <c r="Q40" i="25"/>
  <c r="Q73" i="25"/>
  <c r="U32" i="26"/>
  <c r="R40" i="26"/>
  <c r="U63" i="26"/>
  <c r="T63" i="26"/>
  <c r="S71" i="26"/>
  <c r="T19" i="27"/>
  <c r="U19" i="27"/>
  <c r="P40" i="27"/>
  <c r="T43" i="27"/>
  <c r="U43" i="27"/>
  <c r="S24" i="28"/>
  <c r="Q24" i="28"/>
  <c r="T45" i="28"/>
  <c r="U45" i="28"/>
  <c r="U103" i="25"/>
  <c r="T103" i="25"/>
  <c r="U105" i="13"/>
  <c r="T105" i="13"/>
  <c r="U102" i="10"/>
  <c r="T102" i="10"/>
  <c r="R15" i="19"/>
  <c r="Q24" i="19"/>
  <c r="E40" i="19"/>
  <c r="R67" i="19"/>
  <c r="Q72" i="19"/>
  <c r="E73" i="19"/>
  <c r="P15" i="20"/>
  <c r="T36" i="20"/>
  <c r="Q71" i="20"/>
  <c r="E15" i="21"/>
  <c r="U19" i="21"/>
  <c r="U20" i="21"/>
  <c r="Q30" i="21"/>
  <c r="T32" i="21"/>
  <c r="T49" i="21"/>
  <c r="R33" i="22"/>
  <c r="P71" i="22"/>
  <c r="Q72" i="22"/>
  <c r="E73" i="22"/>
  <c r="R73" i="22"/>
  <c r="Q24" i="23"/>
  <c r="P33" i="23"/>
  <c r="U50" i="23"/>
  <c r="T55" i="23"/>
  <c r="T64" i="23"/>
  <c r="U32" i="24"/>
  <c r="P33" i="24"/>
  <c r="U36" i="24"/>
  <c r="R40" i="24"/>
  <c r="T10" i="25"/>
  <c r="U22" i="25"/>
  <c r="E33" i="25"/>
  <c r="T45" i="25"/>
  <c r="T48" i="25"/>
  <c r="Q53" i="25"/>
  <c r="U53" i="25" s="1"/>
  <c r="U62" i="25"/>
  <c r="Q66" i="25"/>
  <c r="R73" i="25"/>
  <c r="Q24" i="26"/>
  <c r="S40" i="26"/>
  <c r="U49" i="26"/>
  <c r="P73" i="26"/>
  <c r="U13" i="27"/>
  <c r="T51" i="27"/>
  <c r="U63" i="27"/>
  <c r="T63" i="27"/>
  <c r="T19" i="29"/>
  <c r="T17" i="30"/>
  <c r="U17" i="30"/>
  <c r="U36" i="30"/>
  <c r="T36" i="30"/>
  <c r="T89" i="30"/>
  <c r="T69" i="31"/>
  <c r="T58" i="32"/>
  <c r="U58" i="32"/>
  <c r="T101" i="1"/>
  <c r="U101" i="1"/>
  <c r="U104" i="22"/>
  <c r="T104" i="22"/>
  <c r="P24" i="21"/>
  <c r="Q66" i="22"/>
  <c r="Q71" i="22"/>
  <c r="Q33" i="23"/>
  <c r="P40" i="23"/>
  <c r="P30" i="25"/>
  <c r="P33" i="26"/>
  <c r="U70" i="27"/>
  <c r="T70" i="27"/>
  <c r="U49" i="29"/>
  <c r="T49" i="29"/>
  <c r="U101" i="25"/>
  <c r="T101" i="25"/>
  <c r="U107" i="11"/>
  <c r="T107" i="11"/>
  <c r="E59" i="19"/>
  <c r="Q66" i="19"/>
  <c r="Q24" i="20"/>
  <c r="P59" i="20"/>
  <c r="E67" i="20"/>
  <c r="S30" i="21"/>
  <c r="E24" i="22"/>
  <c r="Q40" i="22"/>
  <c r="Q40" i="23"/>
  <c r="P72" i="23"/>
  <c r="Q24" i="24"/>
  <c r="P53" i="24"/>
  <c r="Q66" i="24"/>
  <c r="P15" i="25"/>
  <c r="E73" i="25"/>
  <c r="P15" i="26"/>
  <c r="E40" i="26"/>
  <c r="Q24" i="27"/>
  <c r="T56" i="27"/>
  <c r="U56" i="27"/>
  <c r="T17" i="28"/>
  <c r="E40" i="28"/>
  <c r="U94" i="28"/>
  <c r="T94" i="28"/>
  <c r="T46" i="29"/>
  <c r="U46" i="29"/>
  <c r="E66" i="29"/>
  <c r="U63" i="30"/>
  <c r="T63" i="30"/>
  <c r="U18" i="31"/>
  <c r="T18" i="31"/>
  <c r="S40" i="20"/>
  <c r="Q59" i="20"/>
  <c r="R73" i="20"/>
  <c r="P15" i="21"/>
  <c r="R40" i="22"/>
  <c r="Q72" i="23"/>
  <c r="Q53" i="24"/>
  <c r="P72" i="24"/>
  <c r="R73" i="24"/>
  <c r="P24" i="25"/>
  <c r="P33" i="25"/>
  <c r="Q72" i="25"/>
  <c r="Q15" i="26"/>
  <c r="U12" i="30"/>
  <c r="T12" i="30"/>
  <c r="T101" i="31"/>
  <c r="U101" i="31"/>
  <c r="U101" i="20"/>
  <c r="T101" i="20"/>
  <c r="E33" i="19"/>
  <c r="E15" i="20"/>
  <c r="E40" i="20"/>
  <c r="P72" i="20"/>
  <c r="Q15" i="21"/>
  <c r="R33" i="21"/>
  <c r="T37" i="21"/>
  <c r="T10" i="22"/>
  <c r="E53" i="22"/>
  <c r="E71" i="22"/>
  <c r="E72" i="22"/>
  <c r="E59" i="23"/>
  <c r="P71" i="23"/>
  <c r="R72" i="23"/>
  <c r="U10" i="24"/>
  <c r="R53" i="24"/>
  <c r="U57" i="24"/>
  <c r="T69" i="24"/>
  <c r="Q72" i="24"/>
  <c r="R15" i="25"/>
  <c r="T28" i="25"/>
  <c r="Q33" i="25"/>
  <c r="E72" i="25"/>
  <c r="T10" i="26"/>
  <c r="U10" i="26"/>
  <c r="T32" i="26"/>
  <c r="S72" i="26"/>
  <c r="U89" i="26"/>
  <c r="T89" i="26"/>
  <c r="T38" i="27"/>
  <c r="T39" i="29"/>
  <c r="U94" i="30"/>
  <c r="T11" i="31"/>
  <c r="U39" i="31"/>
  <c r="T39" i="31"/>
  <c r="U22" i="32"/>
  <c r="U26" i="32"/>
  <c r="U106" i="19"/>
  <c r="T106" i="19"/>
  <c r="T102" i="12"/>
  <c r="U102" i="12"/>
  <c r="S73" i="25"/>
  <c r="E33" i="26"/>
  <c r="Q40" i="26"/>
  <c r="E59" i="26"/>
  <c r="T10" i="27"/>
  <c r="P30" i="27"/>
  <c r="E33" i="27"/>
  <c r="U51" i="28"/>
  <c r="T63" i="28"/>
  <c r="Q72" i="28"/>
  <c r="E24" i="29"/>
  <c r="E33" i="29"/>
  <c r="T51" i="29"/>
  <c r="T89" i="29"/>
  <c r="T20" i="30"/>
  <c r="T27" i="30"/>
  <c r="P33" i="30"/>
  <c r="U49" i="30"/>
  <c r="T52" i="30"/>
  <c r="T70" i="30"/>
  <c r="S71" i="30"/>
  <c r="T93" i="30"/>
  <c r="Q15" i="31"/>
  <c r="U15" i="31" s="1"/>
  <c r="U28" i="31"/>
  <c r="E30" i="31"/>
  <c r="Q33" i="31"/>
  <c r="T43" i="31"/>
  <c r="U55" i="31"/>
  <c r="Q72" i="31"/>
  <c r="E73" i="31"/>
  <c r="U92" i="31"/>
  <c r="T9" i="32"/>
  <c r="U18" i="32"/>
  <c r="T21" i="32"/>
  <c r="Q33" i="32"/>
  <c r="P40" i="32"/>
  <c r="T52" i="32"/>
  <c r="T56" i="32"/>
  <c r="U69" i="32"/>
  <c r="E80" i="29"/>
  <c r="U107" i="24"/>
  <c r="U109" i="24"/>
  <c r="T109" i="22"/>
  <c r="S96" i="19"/>
  <c r="T97" i="18"/>
  <c r="T101" i="13"/>
  <c r="P71" i="26"/>
  <c r="R72" i="26"/>
  <c r="U94" i="26"/>
  <c r="Q30" i="27"/>
  <c r="U37" i="27"/>
  <c r="T46" i="27"/>
  <c r="T50" i="27"/>
  <c r="Q66" i="27"/>
  <c r="R67" i="27"/>
  <c r="P72" i="27"/>
  <c r="S73" i="27"/>
  <c r="R15" i="28"/>
  <c r="U52" i="28"/>
  <c r="Q67" i="28"/>
  <c r="P71" i="28"/>
  <c r="E40" i="29"/>
  <c r="Q72" i="29"/>
  <c r="E15" i="30"/>
  <c r="Q33" i="30"/>
  <c r="E71" i="30"/>
  <c r="R15" i="31"/>
  <c r="R72" i="31"/>
  <c r="U19" i="32"/>
  <c r="P24" i="32"/>
  <c r="R33" i="32"/>
  <c r="P72" i="32"/>
  <c r="U108" i="16"/>
  <c r="T101" i="14"/>
  <c r="U111" i="13"/>
  <c r="P30" i="28"/>
  <c r="P40" i="28"/>
  <c r="Q66" i="28"/>
  <c r="P33" i="29"/>
  <c r="T33" i="29" s="1"/>
  <c r="P66" i="29"/>
  <c r="P24" i="30"/>
  <c r="Q30" i="30"/>
  <c r="Q40" i="30"/>
  <c r="Q72" i="30"/>
  <c r="P40" i="31"/>
  <c r="P66" i="31"/>
  <c r="T29" i="32"/>
  <c r="Q71" i="32"/>
  <c r="R96" i="5"/>
  <c r="T107" i="4"/>
  <c r="T109" i="4"/>
  <c r="T114" i="4"/>
  <c r="U32" i="27"/>
  <c r="Q40" i="27"/>
  <c r="P24" i="28"/>
  <c r="Q30" i="28"/>
  <c r="Q40" i="28"/>
  <c r="E72" i="28"/>
  <c r="P15" i="29"/>
  <c r="P24" i="29"/>
  <c r="Q33" i="29"/>
  <c r="Q24" i="30"/>
  <c r="U24" i="30" s="1"/>
  <c r="P30" i="31"/>
  <c r="E33" i="31"/>
  <c r="U33" i="31" s="1"/>
  <c r="Q66" i="31"/>
  <c r="E72" i="31"/>
  <c r="U29" i="32"/>
  <c r="R67" i="32"/>
  <c r="T110" i="29"/>
  <c r="T98" i="26"/>
  <c r="T108" i="24"/>
  <c r="U105" i="21"/>
  <c r="T103" i="20"/>
  <c r="T97" i="14"/>
  <c r="T107" i="13"/>
  <c r="T104" i="12"/>
  <c r="T104" i="10"/>
  <c r="T109" i="9"/>
  <c r="T110" i="5"/>
  <c r="S71" i="25"/>
  <c r="R15" i="26"/>
  <c r="E53" i="26"/>
  <c r="E71" i="26"/>
  <c r="T14" i="27"/>
  <c r="Q33" i="27"/>
  <c r="T94" i="27"/>
  <c r="T32" i="28"/>
  <c r="U39" i="28"/>
  <c r="U43" i="28"/>
  <c r="Q15" i="29"/>
  <c r="R33" i="29"/>
  <c r="P40" i="29"/>
  <c r="U62" i="29"/>
  <c r="T65" i="29"/>
  <c r="U91" i="29"/>
  <c r="T94" i="29"/>
  <c r="T10" i="30"/>
  <c r="P15" i="30"/>
  <c r="U29" i="30"/>
  <c r="U44" i="30"/>
  <c r="E59" i="30"/>
  <c r="Q67" i="30"/>
  <c r="U67" i="30" s="1"/>
  <c r="P71" i="30"/>
  <c r="S72" i="30"/>
  <c r="U90" i="30"/>
  <c r="U12" i="31"/>
  <c r="T36" i="31"/>
  <c r="R40" i="31"/>
  <c r="T48" i="31"/>
  <c r="T65" i="31"/>
  <c r="E71" i="31"/>
  <c r="R15" i="32"/>
  <c r="E24" i="32"/>
  <c r="Q30" i="32"/>
  <c r="U50" i="32"/>
  <c r="P66" i="32"/>
  <c r="S67" i="32"/>
  <c r="E80" i="18"/>
  <c r="T114" i="19"/>
  <c r="T114" i="7"/>
  <c r="E15" i="27"/>
  <c r="E66" i="27"/>
  <c r="E71" i="27"/>
  <c r="T52" i="28"/>
  <c r="Q30" i="29"/>
  <c r="U10" i="30"/>
  <c r="T11" i="30"/>
  <c r="Q15" i="30"/>
  <c r="U15" i="30" s="1"/>
  <c r="T23" i="30"/>
  <c r="E30" i="30"/>
  <c r="T35" i="30"/>
  <c r="P53" i="30"/>
  <c r="P66" i="30"/>
  <c r="Q71" i="30"/>
  <c r="T38" i="31"/>
  <c r="E53" i="31"/>
  <c r="U14" i="32"/>
  <c r="U38" i="32"/>
  <c r="U42" i="32"/>
  <c r="U46" i="32"/>
  <c r="U57" i="32"/>
  <c r="U62" i="32"/>
  <c r="E67" i="32"/>
  <c r="E71" i="32"/>
  <c r="U91" i="32"/>
  <c r="T94" i="32"/>
  <c r="E80" i="21"/>
  <c r="T109" i="1"/>
  <c r="T99" i="31"/>
  <c r="T97" i="30"/>
  <c r="T99" i="27"/>
  <c r="U97" i="22"/>
  <c r="T102" i="19"/>
  <c r="T101" i="18"/>
  <c r="T104" i="17"/>
  <c r="T97" i="16"/>
  <c r="U100" i="10"/>
  <c r="U104" i="7"/>
  <c r="E73" i="32"/>
  <c r="P53" i="32"/>
  <c r="Q53" i="32"/>
  <c r="Q73" i="32"/>
  <c r="Q59" i="32"/>
  <c r="P67" i="32"/>
  <c r="R73" i="32"/>
  <c r="E59" i="32"/>
  <c r="U59" i="32" s="1"/>
  <c r="P73" i="32"/>
  <c r="T73" i="32" s="1"/>
  <c r="U110" i="32"/>
  <c r="R53" i="31"/>
  <c r="P53" i="31"/>
  <c r="R67" i="31"/>
  <c r="P59" i="31"/>
  <c r="E67" i="31"/>
  <c r="P73" i="31"/>
  <c r="T73" i="31" s="1"/>
  <c r="U107" i="31"/>
  <c r="L113" i="31"/>
  <c r="R113" i="31" s="1"/>
  <c r="T47" i="30"/>
  <c r="Q53" i="30"/>
  <c r="E67" i="30"/>
  <c r="T58" i="30"/>
  <c r="P67" i="30"/>
  <c r="E73" i="30"/>
  <c r="Q73" i="30"/>
  <c r="U73" i="30" s="1"/>
  <c r="P59" i="30"/>
  <c r="Q59" i="30"/>
  <c r="T103" i="30"/>
  <c r="P53" i="29"/>
  <c r="Q53" i="29"/>
  <c r="P59" i="29"/>
  <c r="P73" i="29"/>
  <c r="T73" i="29" s="1"/>
  <c r="Q59" i="29"/>
  <c r="P67" i="29"/>
  <c r="T67" i="29" s="1"/>
  <c r="T57" i="29"/>
  <c r="Q67" i="29"/>
  <c r="U67" i="29" s="1"/>
  <c r="E73" i="29"/>
  <c r="R67" i="29"/>
  <c r="T106" i="29"/>
  <c r="U104" i="29"/>
  <c r="T102" i="29"/>
  <c r="E73" i="28"/>
  <c r="R67" i="28"/>
  <c r="Q53" i="28"/>
  <c r="U47" i="28"/>
  <c r="T58" i="28"/>
  <c r="S73" i="28"/>
  <c r="P59" i="28"/>
  <c r="E67" i="28"/>
  <c r="R96" i="28"/>
  <c r="T100" i="28"/>
  <c r="E53" i="27"/>
  <c r="Q53" i="27"/>
  <c r="P73" i="27"/>
  <c r="P67" i="27"/>
  <c r="P59" i="27"/>
  <c r="R73" i="27"/>
  <c r="T97" i="27"/>
  <c r="T108" i="27"/>
  <c r="U102" i="27"/>
  <c r="U100" i="27"/>
  <c r="T107" i="27"/>
  <c r="E80" i="27"/>
  <c r="Q53" i="26"/>
  <c r="P59" i="26"/>
  <c r="Q59" i="26"/>
  <c r="P67" i="26"/>
  <c r="T57" i="26"/>
  <c r="Q67" i="26"/>
  <c r="R73" i="26"/>
  <c r="T106" i="26"/>
  <c r="U104" i="26"/>
  <c r="T102" i="26"/>
  <c r="P53" i="25"/>
  <c r="T53" i="25" s="1"/>
  <c r="E67" i="25"/>
  <c r="R67" i="25"/>
  <c r="P73" i="25"/>
  <c r="Q59" i="25"/>
  <c r="U58" i="25"/>
  <c r="P67" i="25"/>
  <c r="Q67" i="25"/>
  <c r="U67" i="25" s="1"/>
  <c r="U111" i="25"/>
  <c r="R96" i="25"/>
  <c r="T109" i="25"/>
  <c r="S96" i="25"/>
  <c r="P73" i="24"/>
  <c r="E67" i="24"/>
  <c r="E59" i="24"/>
  <c r="U59" i="24" s="1"/>
  <c r="Q73" i="24"/>
  <c r="P59" i="24"/>
  <c r="P67" i="24"/>
  <c r="E73" i="24"/>
  <c r="Q59" i="24"/>
  <c r="Q67" i="24"/>
  <c r="U67" i="24" s="1"/>
  <c r="T105" i="24"/>
  <c r="T101" i="24"/>
  <c r="T104" i="24"/>
  <c r="T100" i="24"/>
  <c r="Q73" i="23"/>
  <c r="P53" i="23"/>
  <c r="Q53" i="23"/>
  <c r="E73" i="23"/>
  <c r="R73" i="23"/>
  <c r="P67" i="23"/>
  <c r="T67" i="23" s="1"/>
  <c r="Q67" i="23"/>
  <c r="R67" i="23"/>
  <c r="P73" i="23"/>
  <c r="T97" i="23"/>
  <c r="T99" i="23"/>
  <c r="U107" i="23"/>
  <c r="U105" i="23"/>
  <c r="S67" i="22"/>
  <c r="P53" i="22"/>
  <c r="Q53" i="22"/>
  <c r="E67" i="22"/>
  <c r="Q59" i="22"/>
  <c r="Q73" i="22"/>
  <c r="Q67" i="22"/>
  <c r="R67" i="22"/>
  <c r="U99" i="22"/>
  <c r="R96" i="22"/>
  <c r="P53" i="21"/>
  <c r="R67" i="21"/>
  <c r="E73" i="21"/>
  <c r="Q53" i="21"/>
  <c r="T47" i="21"/>
  <c r="E67" i="21"/>
  <c r="P59" i="21"/>
  <c r="S73" i="21"/>
  <c r="T58" i="21"/>
  <c r="Q59" i="21"/>
  <c r="P67" i="21"/>
  <c r="R73" i="21"/>
  <c r="T111" i="21"/>
  <c r="R67" i="20"/>
  <c r="S67" i="20"/>
  <c r="T57" i="20"/>
  <c r="P67" i="20"/>
  <c r="T67" i="20" s="1"/>
  <c r="Q67" i="20"/>
  <c r="T99" i="20"/>
  <c r="T97" i="20"/>
  <c r="T111" i="20"/>
  <c r="T109" i="20"/>
  <c r="S67" i="19"/>
  <c r="E53" i="19"/>
  <c r="S73" i="19"/>
  <c r="E67" i="19"/>
  <c r="P73" i="19"/>
  <c r="T58" i="19"/>
  <c r="P67" i="19"/>
  <c r="R73" i="19"/>
  <c r="T57" i="19"/>
  <c r="T100" i="19"/>
  <c r="U111" i="19"/>
  <c r="U103" i="19"/>
  <c r="T110" i="19"/>
  <c r="Q67" i="18"/>
  <c r="E73" i="18"/>
  <c r="R67" i="18"/>
  <c r="E67" i="18"/>
  <c r="Q73" i="18"/>
  <c r="U73" i="18" s="1"/>
  <c r="P59" i="18"/>
  <c r="P73" i="18"/>
  <c r="T73" i="18" s="1"/>
  <c r="E59" i="18"/>
  <c r="R73" i="18"/>
  <c r="S96" i="18"/>
  <c r="T109" i="18"/>
  <c r="U100" i="18"/>
  <c r="U108" i="18"/>
  <c r="P53" i="17"/>
  <c r="U57" i="17"/>
  <c r="P73" i="17"/>
  <c r="T73" i="17" s="1"/>
  <c r="Q73" i="17"/>
  <c r="P67" i="17"/>
  <c r="Q67" i="17"/>
  <c r="U67" i="17" s="1"/>
  <c r="R67" i="17"/>
  <c r="T100" i="17"/>
  <c r="T102" i="17"/>
  <c r="U107" i="17"/>
  <c r="U109" i="17"/>
  <c r="U101" i="17"/>
  <c r="T106" i="17"/>
  <c r="T108" i="17"/>
  <c r="T110" i="17"/>
  <c r="P53" i="16"/>
  <c r="Q53" i="16"/>
  <c r="S73" i="16"/>
  <c r="Q67" i="16"/>
  <c r="P59" i="16"/>
  <c r="E67" i="16"/>
  <c r="P73" i="16"/>
  <c r="T58" i="16"/>
  <c r="T98" i="16"/>
  <c r="U100" i="16"/>
  <c r="L113" i="16"/>
  <c r="R113" i="16" s="1"/>
  <c r="T47" i="15"/>
  <c r="Q67" i="15"/>
  <c r="R53" i="15"/>
  <c r="P67" i="15"/>
  <c r="P59" i="15"/>
  <c r="U102" i="15"/>
  <c r="U100" i="15"/>
  <c r="T110" i="15"/>
  <c r="T108" i="15"/>
  <c r="P53" i="14"/>
  <c r="T47" i="14"/>
  <c r="R67" i="14"/>
  <c r="E59" i="14"/>
  <c r="E67" i="14"/>
  <c r="P59" i="14"/>
  <c r="P73" i="14"/>
  <c r="P67" i="14"/>
  <c r="T67" i="14" s="1"/>
  <c r="Q73" i="14"/>
  <c r="Q67" i="14"/>
  <c r="U67" i="14" s="1"/>
  <c r="R73" i="14"/>
  <c r="T103" i="14"/>
  <c r="T105" i="14"/>
  <c r="T107" i="14"/>
  <c r="T99" i="14"/>
  <c r="U104" i="14"/>
  <c r="U106" i="14"/>
  <c r="T111" i="14"/>
  <c r="Q53" i="13"/>
  <c r="P59" i="13"/>
  <c r="Q59" i="13"/>
  <c r="P73" i="13"/>
  <c r="T57" i="13"/>
  <c r="R73" i="13"/>
  <c r="U58" i="13"/>
  <c r="P67" i="13"/>
  <c r="T67" i="13" s="1"/>
  <c r="U110" i="13"/>
  <c r="U103" i="13"/>
  <c r="T97" i="13"/>
  <c r="U108" i="13"/>
  <c r="T102" i="13"/>
  <c r="R96" i="13"/>
  <c r="E80" i="13"/>
  <c r="P53" i="12"/>
  <c r="R67" i="12"/>
  <c r="E73" i="12"/>
  <c r="T57" i="12"/>
  <c r="S67" i="12"/>
  <c r="E67" i="12"/>
  <c r="P73" i="12"/>
  <c r="T73" i="12" s="1"/>
  <c r="T99" i="12"/>
  <c r="T101" i="12"/>
  <c r="T110" i="12"/>
  <c r="T108" i="12"/>
  <c r="E53" i="11"/>
  <c r="E67" i="11"/>
  <c r="E73" i="11"/>
  <c r="T57" i="11"/>
  <c r="Q67" i="11"/>
  <c r="P59" i="11"/>
  <c r="Q73" i="11"/>
  <c r="Q59" i="11"/>
  <c r="P67" i="11"/>
  <c r="T99" i="11"/>
  <c r="U101" i="11"/>
  <c r="T111" i="11"/>
  <c r="T100" i="11"/>
  <c r="U109" i="11"/>
  <c r="Q67" i="10"/>
  <c r="S53" i="10"/>
  <c r="P59" i="10"/>
  <c r="Q73" i="10"/>
  <c r="U73" i="10" s="1"/>
  <c r="T58" i="10"/>
  <c r="E59" i="10"/>
  <c r="S67" i="10"/>
  <c r="E73" i="10"/>
  <c r="U57" i="10"/>
  <c r="P73" i="10"/>
  <c r="T73" i="10" s="1"/>
  <c r="T107" i="10"/>
  <c r="T105" i="10"/>
  <c r="T99" i="10"/>
  <c r="U101" i="10"/>
  <c r="T97" i="10"/>
  <c r="E80" i="10"/>
  <c r="T47" i="9"/>
  <c r="R53" i="9"/>
  <c r="Q67" i="9"/>
  <c r="U67" i="9" s="1"/>
  <c r="Q73" i="9"/>
  <c r="U73" i="9" s="1"/>
  <c r="E73" i="9"/>
  <c r="R67" i="9"/>
  <c r="E67" i="9"/>
  <c r="P73" i="9"/>
  <c r="P59" i="9"/>
  <c r="U100" i="9"/>
  <c r="U108" i="9"/>
  <c r="Q73" i="8"/>
  <c r="U73" i="8" s="1"/>
  <c r="E53" i="8"/>
  <c r="P53" i="8"/>
  <c r="E73" i="8"/>
  <c r="T47" i="8"/>
  <c r="E59" i="8"/>
  <c r="R73" i="8"/>
  <c r="P59" i="8"/>
  <c r="Q59" i="8"/>
  <c r="Q67" i="8"/>
  <c r="P67" i="8"/>
  <c r="P73" i="8"/>
  <c r="R96" i="8"/>
  <c r="U98" i="8"/>
  <c r="T108" i="8"/>
  <c r="E80" i="8"/>
  <c r="R67" i="7"/>
  <c r="P53" i="7"/>
  <c r="Q53" i="7"/>
  <c r="S53" i="7"/>
  <c r="Q73" i="7"/>
  <c r="U73" i="7" s="1"/>
  <c r="E67" i="7"/>
  <c r="R73" i="7"/>
  <c r="E73" i="7"/>
  <c r="P67" i="7"/>
  <c r="T67" i="7" s="1"/>
  <c r="Q67" i="7"/>
  <c r="P73" i="7"/>
  <c r="U98" i="7"/>
  <c r="U106" i="7"/>
  <c r="P67" i="6"/>
  <c r="Q67" i="6"/>
  <c r="U67" i="6" s="1"/>
  <c r="R73" i="6"/>
  <c r="T57" i="6"/>
  <c r="E59" i="6"/>
  <c r="Q73" i="6"/>
  <c r="U73" i="6" s="1"/>
  <c r="P59" i="6"/>
  <c r="Q59" i="6"/>
  <c r="U58" i="6"/>
  <c r="T106" i="6"/>
  <c r="U104" i="6"/>
  <c r="E80" i="6"/>
  <c r="P53" i="5"/>
  <c r="Q53" i="5"/>
  <c r="R67" i="5"/>
  <c r="P59" i="5"/>
  <c r="E73" i="5"/>
  <c r="Q59" i="5"/>
  <c r="P67" i="5"/>
  <c r="T67" i="5" s="1"/>
  <c r="P73" i="5"/>
  <c r="T73" i="5" s="1"/>
  <c r="Q67" i="5"/>
  <c r="Q73" i="5"/>
  <c r="U73" i="5" s="1"/>
  <c r="T97" i="5"/>
  <c r="R53" i="4"/>
  <c r="S67" i="4"/>
  <c r="P73" i="4"/>
  <c r="T73" i="4" s="1"/>
  <c r="P59" i="4"/>
  <c r="Q73" i="4"/>
  <c r="U73" i="4" s="1"/>
  <c r="Q67" i="4"/>
  <c r="R67" i="4"/>
  <c r="E73" i="4"/>
  <c r="U101" i="4"/>
  <c r="P53" i="3"/>
  <c r="Q67" i="3"/>
  <c r="U67" i="3" s="1"/>
  <c r="S53" i="3"/>
  <c r="E73" i="3"/>
  <c r="P73" i="3"/>
  <c r="T73" i="3" s="1"/>
  <c r="Q59" i="3"/>
  <c r="U58" i="3"/>
  <c r="P67" i="3"/>
  <c r="T67" i="3" s="1"/>
  <c r="S73" i="3"/>
  <c r="U101" i="3"/>
  <c r="U103" i="3"/>
  <c r="M113" i="3"/>
  <c r="S113" i="3" s="1"/>
  <c r="U111" i="3"/>
  <c r="U109" i="3"/>
  <c r="Q53" i="2"/>
  <c r="U53" i="2" s="1"/>
  <c r="E67" i="2"/>
  <c r="E53" i="2"/>
  <c r="R73" i="2"/>
  <c r="R67" i="2"/>
  <c r="U102" i="2"/>
  <c r="U100" i="2"/>
  <c r="T105" i="2"/>
  <c r="T107" i="2"/>
  <c r="E80" i="2"/>
  <c r="E53" i="1"/>
  <c r="Q53" i="1"/>
  <c r="S67" i="1"/>
  <c r="R53" i="1"/>
  <c r="E67" i="1"/>
  <c r="R96" i="1"/>
  <c r="T105" i="1"/>
  <c r="T110" i="1"/>
  <c r="U30" i="1"/>
  <c r="T30" i="1"/>
  <c r="U59" i="1"/>
  <c r="T59" i="1"/>
  <c r="U33" i="3"/>
  <c r="P67" i="1"/>
  <c r="T67" i="1" s="1"/>
  <c r="Q24" i="1"/>
  <c r="U24" i="1" s="1"/>
  <c r="U29" i="1"/>
  <c r="T29" i="1"/>
  <c r="U10" i="1"/>
  <c r="U18" i="1"/>
  <c r="T26" i="1"/>
  <c r="T45" i="1"/>
  <c r="P73" i="1"/>
  <c r="T73" i="1" s="1"/>
  <c r="U32" i="2"/>
  <c r="T32" i="2"/>
  <c r="R53" i="2"/>
  <c r="U11" i="3"/>
  <c r="T11" i="3"/>
  <c r="U39" i="3"/>
  <c r="T39" i="3"/>
  <c r="U51" i="3"/>
  <c r="T51" i="3"/>
  <c r="R67" i="3"/>
  <c r="T93" i="3"/>
  <c r="U18" i="4"/>
  <c r="T18" i="4"/>
  <c r="U59" i="4"/>
  <c r="T59" i="4"/>
  <c r="Q66" i="4"/>
  <c r="U33" i="1"/>
  <c r="U30" i="2"/>
  <c r="T30" i="2"/>
  <c r="U64" i="2"/>
  <c r="T64" i="2"/>
  <c r="U33" i="4"/>
  <c r="U58" i="4"/>
  <c r="T58" i="4"/>
  <c r="U62" i="4"/>
  <c r="T62" i="4"/>
  <c r="U71" i="4"/>
  <c r="T71" i="4"/>
  <c r="U72" i="4"/>
  <c r="T72" i="4"/>
  <c r="U69" i="4"/>
  <c r="T69" i="4"/>
  <c r="T91" i="4"/>
  <c r="U91" i="4"/>
  <c r="U67" i="2"/>
  <c r="T67" i="2"/>
  <c r="U15" i="2"/>
  <c r="U9" i="2"/>
  <c r="U20" i="2"/>
  <c r="T20" i="2"/>
  <c r="U59" i="2"/>
  <c r="T59" i="2"/>
  <c r="U27" i="3"/>
  <c r="T27" i="3"/>
  <c r="U26" i="4"/>
  <c r="T26" i="4"/>
  <c r="U87" i="4"/>
  <c r="T87" i="4"/>
  <c r="P40" i="1"/>
  <c r="T40" i="1" s="1"/>
  <c r="U49" i="1"/>
  <c r="T49" i="1"/>
  <c r="U90" i="1"/>
  <c r="T90" i="1"/>
  <c r="P24" i="1"/>
  <c r="T24" i="1" s="1"/>
  <c r="T50" i="1"/>
  <c r="T45" i="2"/>
  <c r="T38" i="1"/>
  <c r="S40" i="1"/>
  <c r="T9" i="2"/>
  <c r="U36" i="2"/>
  <c r="T36" i="2"/>
  <c r="U66" i="2"/>
  <c r="T66" i="2"/>
  <c r="U61" i="2"/>
  <c r="P73" i="2"/>
  <c r="T73" i="2" s="1"/>
  <c r="U89" i="2"/>
  <c r="T89" i="2"/>
  <c r="U19" i="3"/>
  <c r="T19" i="3"/>
  <c r="U53" i="3"/>
  <c r="T53" i="3"/>
  <c r="U43" i="3"/>
  <c r="T43" i="3"/>
  <c r="P66" i="3"/>
  <c r="R73" i="3"/>
  <c r="Q15" i="4"/>
  <c r="U15" i="4" s="1"/>
  <c r="P30" i="4"/>
  <c r="T17" i="1"/>
  <c r="U32" i="1"/>
  <c r="P53" i="1"/>
  <c r="T53" i="1" s="1"/>
  <c r="U57" i="1"/>
  <c r="T57" i="1"/>
  <c r="E66" i="1"/>
  <c r="P71" i="1"/>
  <c r="Q73" i="1"/>
  <c r="T57" i="2"/>
  <c r="Q73" i="2"/>
  <c r="U73" i="2" s="1"/>
  <c r="U23" i="3"/>
  <c r="T23" i="3"/>
  <c r="T32" i="3"/>
  <c r="R33" i="3"/>
  <c r="U40" i="3"/>
  <c r="T40" i="3"/>
  <c r="U35" i="3"/>
  <c r="T35" i="3"/>
  <c r="U47" i="3"/>
  <c r="T47" i="3"/>
  <c r="P59" i="3"/>
  <c r="U63" i="3"/>
  <c r="T63" i="3"/>
  <c r="Q66" i="3"/>
  <c r="Q71" i="3"/>
  <c r="R15" i="4"/>
  <c r="Q30" i="4"/>
  <c r="T51" i="4"/>
  <c r="S53" i="4"/>
  <c r="T30" i="5"/>
  <c r="U73" i="1"/>
  <c r="U15" i="1"/>
  <c r="T15" i="1"/>
  <c r="U67" i="1"/>
  <c r="U9" i="1"/>
  <c r="U66" i="1"/>
  <c r="T66" i="1"/>
  <c r="U61" i="1"/>
  <c r="T61" i="1"/>
  <c r="U65" i="1"/>
  <c r="T65" i="1"/>
  <c r="P15" i="2"/>
  <c r="T15" i="2" s="1"/>
  <c r="U28" i="2"/>
  <c r="T28" i="2"/>
  <c r="U48" i="2"/>
  <c r="T48" i="2"/>
  <c r="Q71" i="2"/>
  <c r="U55" i="3"/>
  <c r="T55" i="3"/>
  <c r="E71" i="3"/>
  <c r="U30" i="4"/>
  <c r="T30" i="4"/>
  <c r="U43" i="4"/>
  <c r="Q59" i="4"/>
  <c r="U44" i="2"/>
  <c r="T44" i="2"/>
  <c r="U52" i="2"/>
  <c r="T52" i="2"/>
  <c r="U59" i="3"/>
  <c r="T59" i="3"/>
  <c r="U88" i="3"/>
  <c r="T88" i="3"/>
  <c r="U10" i="4"/>
  <c r="T10" i="4"/>
  <c r="U24" i="4"/>
  <c r="T24" i="4"/>
  <c r="U38" i="4"/>
  <c r="T38" i="4"/>
  <c r="T55" i="4"/>
  <c r="U24" i="6"/>
  <c r="T24" i="6"/>
  <c r="U59" i="6"/>
  <c r="T59" i="6"/>
  <c r="U59" i="7"/>
  <c r="T59" i="7"/>
  <c r="U30" i="8"/>
  <c r="T30" i="8"/>
  <c r="U12" i="2"/>
  <c r="T12" i="2"/>
  <c r="P33" i="1"/>
  <c r="T33" i="1" s="1"/>
  <c r="U37" i="1"/>
  <c r="T37" i="1"/>
  <c r="U94" i="1"/>
  <c r="T94" i="1"/>
  <c r="P24" i="2"/>
  <c r="U33" i="2"/>
  <c r="T33" i="2"/>
  <c r="Q40" i="2"/>
  <c r="P59" i="2"/>
  <c r="E24" i="3"/>
  <c r="U92" i="3"/>
  <c r="T92" i="3"/>
  <c r="U14" i="4"/>
  <c r="T14" i="4"/>
  <c r="P33" i="4"/>
  <c r="T33" i="4" s="1"/>
  <c r="U46" i="4"/>
  <c r="T46" i="4"/>
  <c r="P53" i="4"/>
  <c r="T53" i="4" s="1"/>
  <c r="U24" i="7"/>
  <c r="T24" i="7"/>
  <c r="Q33" i="1"/>
  <c r="T87" i="1"/>
  <c r="Q24" i="2"/>
  <c r="U56" i="2"/>
  <c r="T56" i="2"/>
  <c r="Q59" i="2"/>
  <c r="U93" i="2"/>
  <c r="T93" i="2"/>
  <c r="U30" i="3"/>
  <c r="T30" i="3"/>
  <c r="P33" i="3"/>
  <c r="T33" i="3" s="1"/>
  <c r="U70" i="3"/>
  <c r="T70" i="3"/>
  <c r="P72" i="3"/>
  <c r="Q73" i="3"/>
  <c r="U73" i="3" s="1"/>
  <c r="U22" i="4"/>
  <c r="T22" i="4"/>
  <c r="T39" i="4"/>
  <c r="U42" i="4"/>
  <c r="T42" i="4"/>
  <c r="U50" i="4"/>
  <c r="T50" i="4"/>
  <c r="Q53" i="4"/>
  <c r="U53" i="4" s="1"/>
  <c r="U67" i="4"/>
  <c r="T15" i="4"/>
  <c r="U66" i="4"/>
  <c r="T66" i="4"/>
  <c r="T93" i="4"/>
  <c r="T14" i="5"/>
  <c r="R15" i="5"/>
  <c r="T22" i="5"/>
  <c r="T26" i="5"/>
  <c r="T38" i="5"/>
  <c r="T47" i="5"/>
  <c r="T57" i="5"/>
  <c r="T61" i="5"/>
  <c r="U71" i="5"/>
  <c r="T71" i="5"/>
  <c r="U72" i="5"/>
  <c r="T72" i="5"/>
  <c r="T93" i="5"/>
  <c r="T67" i="6"/>
  <c r="T15" i="6"/>
  <c r="U15" i="6"/>
  <c r="U9" i="6"/>
  <c r="T13" i="6"/>
  <c r="U14" i="6"/>
  <c r="T17" i="6"/>
  <c r="U18" i="6"/>
  <c r="U28" i="6"/>
  <c r="U32" i="6"/>
  <c r="T51" i="6"/>
  <c r="U62" i="6"/>
  <c r="P73" i="6"/>
  <c r="T73" i="6" s="1"/>
  <c r="T88" i="6"/>
  <c r="T94" i="6"/>
  <c r="U27" i="7"/>
  <c r="P33" i="7"/>
  <c r="T33" i="7" s="1"/>
  <c r="Q33" i="7"/>
  <c r="U33" i="7" s="1"/>
  <c r="P59" i="7"/>
  <c r="U70" i="7"/>
  <c r="T91" i="7"/>
  <c r="T20" i="8"/>
  <c r="U20" i="8"/>
  <c r="U64" i="8"/>
  <c r="T89" i="8"/>
  <c r="U89" i="8"/>
  <c r="U21" i="9"/>
  <c r="T21" i="10"/>
  <c r="U21" i="10"/>
  <c r="T47" i="10"/>
  <c r="U47" i="10"/>
  <c r="U73" i="11"/>
  <c r="U67" i="11"/>
  <c r="T67" i="11"/>
  <c r="U15" i="11"/>
  <c r="U9" i="11"/>
  <c r="T9" i="11"/>
  <c r="U33" i="13"/>
  <c r="T33" i="13"/>
  <c r="U40" i="2"/>
  <c r="T40" i="2"/>
  <c r="U53" i="1"/>
  <c r="U72" i="2"/>
  <c r="T72" i="2"/>
  <c r="U71" i="2"/>
  <c r="T71" i="2"/>
  <c r="U67" i="5"/>
  <c r="U15" i="5"/>
  <c r="T15" i="5"/>
  <c r="S73" i="5"/>
  <c r="E33" i="6"/>
  <c r="U44" i="6"/>
  <c r="R72" i="6"/>
  <c r="U17" i="7"/>
  <c r="Q24" i="7"/>
  <c r="T48" i="7"/>
  <c r="S71" i="7"/>
  <c r="T13" i="8"/>
  <c r="U32" i="8"/>
  <c r="U48" i="8"/>
  <c r="P71" i="8"/>
  <c r="U87" i="8"/>
  <c r="T11" i="9"/>
  <c r="U11" i="9"/>
  <c r="T62" i="9"/>
  <c r="U62" i="9"/>
  <c r="T29" i="10"/>
  <c r="U29" i="10"/>
  <c r="T39" i="10"/>
  <c r="U39" i="10"/>
  <c r="Q53" i="10"/>
  <c r="T24" i="11"/>
  <c r="U24" i="11"/>
  <c r="U30" i="11"/>
  <c r="T30" i="11"/>
  <c r="U30" i="6"/>
  <c r="T30" i="6"/>
  <c r="U72" i="6"/>
  <c r="T72" i="6"/>
  <c r="U71" i="6"/>
  <c r="T71" i="6"/>
  <c r="T73" i="7"/>
  <c r="T15" i="7"/>
  <c r="U67" i="7"/>
  <c r="U53" i="7"/>
  <c r="T53" i="7"/>
  <c r="U24" i="8"/>
  <c r="T24" i="8"/>
  <c r="T44" i="8"/>
  <c r="U44" i="8"/>
  <c r="U30" i="9"/>
  <c r="T30" i="9"/>
  <c r="U24" i="10"/>
  <c r="T24" i="10"/>
  <c r="U33" i="10"/>
  <c r="U59" i="10"/>
  <c r="T59" i="10"/>
  <c r="U49" i="11"/>
  <c r="T49" i="11"/>
  <c r="T87" i="11"/>
  <c r="U87" i="11"/>
  <c r="U30" i="12"/>
  <c r="T30" i="12"/>
  <c r="U44" i="12"/>
  <c r="T44" i="12"/>
  <c r="U48" i="12"/>
  <c r="T48" i="12"/>
  <c r="U52" i="12"/>
  <c r="T52" i="12"/>
  <c r="U30" i="19"/>
  <c r="T30" i="19"/>
  <c r="U30" i="22"/>
  <c r="T30" i="22"/>
  <c r="U49" i="27"/>
  <c r="T49" i="27"/>
  <c r="U24" i="5"/>
  <c r="T24" i="5"/>
  <c r="P33" i="5"/>
  <c r="T33" i="5" s="1"/>
  <c r="U59" i="5"/>
  <c r="T59" i="5"/>
  <c r="U66" i="5"/>
  <c r="T66" i="5"/>
  <c r="Q30" i="7"/>
  <c r="U40" i="7"/>
  <c r="T40" i="7"/>
  <c r="T35" i="7"/>
  <c r="T65" i="7"/>
  <c r="U65" i="7"/>
  <c r="T52" i="8"/>
  <c r="U52" i="8"/>
  <c r="T56" i="8"/>
  <c r="U56" i="8"/>
  <c r="U40" i="9"/>
  <c r="T40" i="9"/>
  <c r="T35" i="9"/>
  <c r="U35" i="9"/>
  <c r="U42" i="10"/>
  <c r="T42" i="10"/>
  <c r="T63" i="10"/>
  <c r="U63" i="10"/>
  <c r="T90" i="10"/>
  <c r="U90" i="10"/>
  <c r="T22" i="11"/>
  <c r="U22" i="11"/>
  <c r="U33" i="11"/>
  <c r="T33" i="11"/>
  <c r="T53" i="2"/>
  <c r="U72" i="3"/>
  <c r="T72" i="3"/>
  <c r="U71" i="3"/>
  <c r="T71" i="3"/>
  <c r="T11" i="5"/>
  <c r="Q30" i="5"/>
  <c r="U30" i="5" s="1"/>
  <c r="T32" i="5"/>
  <c r="T35" i="5"/>
  <c r="T43" i="5"/>
  <c r="T50" i="5"/>
  <c r="U65" i="5"/>
  <c r="T70" i="5"/>
  <c r="T38" i="6"/>
  <c r="U66" i="6"/>
  <c r="T66" i="6"/>
  <c r="U61" i="6"/>
  <c r="T65" i="6"/>
  <c r="T21" i="7"/>
  <c r="U29" i="7"/>
  <c r="U37" i="7"/>
  <c r="T46" i="7"/>
  <c r="T51" i="7"/>
  <c r="T55" i="7"/>
  <c r="U66" i="7"/>
  <c r="T66" i="7"/>
  <c r="T61" i="7"/>
  <c r="T94" i="7"/>
  <c r="U94" i="7"/>
  <c r="T17" i="8"/>
  <c r="T37" i="8"/>
  <c r="U42" i="8"/>
  <c r="Q66" i="8"/>
  <c r="T14" i="11"/>
  <c r="U14" i="11"/>
  <c r="Q72" i="11"/>
  <c r="U40" i="1"/>
  <c r="T23" i="2"/>
  <c r="T27" i="2"/>
  <c r="T35" i="2"/>
  <c r="T47" i="2"/>
  <c r="T63" i="2"/>
  <c r="T70" i="2"/>
  <c r="T92" i="2"/>
  <c r="T15" i="3"/>
  <c r="T14" i="3"/>
  <c r="T18" i="3"/>
  <c r="T38" i="3"/>
  <c r="T42" i="3"/>
  <c r="T50" i="3"/>
  <c r="U66" i="3"/>
  <c r="T66" i="3"/>
  <c r="T87" i="3"/>
  <c r="T9" i="4"/>
  <c r="T21" i="4"/>
  <c r="T45" i="4"/>
  <c r="T57" i="4"/>
  <c r="T61" i="4"/>
  <c r="T90" i="4"/>
  <c r="T10" i="5"/>
  <c r="T18" i="5"/>
  <c r="U29" i="5"/>
  <c r="T64" i="5"/>
  <c r="T69" i="5"/>
  <c r="T88" i="5"/>
  <c r="T9" i="6"/>
  <c r="U20" i="6"/>
  <c r="T37" i="6"/>
  <c r="T46" i="6"/>
  <c r="U56" i="6"/>
  <c r="T64" i="6"/>
  <c r="T90" i="6"/>
  <c r="U11" i="7"/>
  <c r="U32" i="7"/>
  <c r="T45" i="7"/>
  <c r="U63" i="7"/>
  <c r="Q66" i="7"/>
  <c r="U72" i="7"/>
  <c r="T72" i="7"/>
  <c r="U71" i="7"/>
  <c r="T71" i="7"/>
  <c r="U69" i="7"/>
  <c r="Q72" i="7"/>
  <c r="P15" i="8"/>
  <c r="T15" i="8" s="1"/>
  <c r="U28" i="8"/>
  <c r="P40" i="8"/>
  <c r="U50" i="8"/>
  <c r="Q53" i="8"/>
  <c r="U24" i="9"/>
  <c r="T24" i="9"/>
  <c r="Q71" i="9"/>
  <c r="P15" i="11"/>
  <c r="T15" i="11" s="1"/>
  <c r="Q24" i="11"/>
  <c r="T44" i="11"/>
  <c r="U44" i="11"/>
  <c r="U12" i="12"/>
  <c r="T12" i="12"/>
  <c r="Q15" i="12"/>
  <c r="U15" i="12" s="1"/>
  <c r="U71" i="1"/>
  <c r="T71" i="1"/>
  <c r="U72" i="1"/>
  <c r="T72" i="1"/>
  <c r="U35" i="2"/>
  <c r="U9" i="4"/>
  <c r="U40" i="4"/>
  <c r="T40" i="4"/>
  <c r="U61" i="4"/>
  <c r="U69" i="5"/>
  <c r="Q53" i="6"/>
  <c r="U53" i="6" s="1"/>
  <c r="S67" i="7"/>
  <c r="P71" i="7"/>
  <c r="Q15" i="8"/>
  <c r="U15" i="8" s="1"/>
  <c r="P24" i="8"/>
  <c r="Q40" i="8"/>
  <c r="U59" i="8"/>
  <c r="T59" i="8"/>
  <c r="T73" i="9"/>
  <c r="U15" i="9"/>
  <c r="T15" i="9"/>
  <c r="T9" i="9"/>
  <c r="U17" i="11"/>
  <c r="T17" i="11"/>
  <c r="P53" i="11"/>
  <c r="T53" i="11" s="1"/>
  <c r="S72" i="11"/>
  <c r="U40" i="5"/>
  <c r="T40" i="5"/>
  <c r="U53" i="5"/>
  <c r="T53" i="5"/>
  <c r="T87" i="5"/>
  <c r="U94" i="5"/>
  <c r="T45" i="6"/>
  <c r="U52" i="6"/>
  <c r="T69" i="6"/>
  <c r="U89" i="6"/>
  <c r="T9" i="7"/>
  <c r="U30" i="7"/>
  <c r="T30" i="7"/>
  <c r="T43" i="7"/>
  <c r="U49" i="7"/>
  <c r="T62" i="7"/>
  <c r="Q71" i="7"/>
  <c r="U14" i="8"/>
  <c r="T49" i="8"/>
  <c r="T23" i="9"/>
  <c r="U23" i="9"/>
  <c r="T27" i="9"/>
  <c r="U27" i="9"/>
  <c r="U33" i="9"/>
  <c r="T33" i="9"/>
  <c r="P33" i="11"/>
  <c r="T93" i="11"/>
  <c r="U93" i="11"/>
  <c r="U63" i="13"/>
  <c r="T63" i="13"/>
  <c r="T39" i="14"/>
  <c r="U39" i="14"/>
  <c r="T55" i="14"/>
  <c r="U55" i="14"/>
  <c r="T64" i="7"/>
  <c r="T93" i="7"/>
  <c r="T19" i="8"/>
  <c r="T39" i="8"/>
  <c r="T43" i="8"/>
  <c r="T51" i="8"/>
  <c r="T55" i="8"/>
  <c r="U71" i="8"/>
  <c r="T71" i="8"/>
  <c r="U72" i="8"/>
  <c r="T72" i="8"/>
  <c r="Q59" i="9"/>
  <c r="P72" i="9"/>
  <c r="U30" i="10"/>
  <c r="T30" i="10"/>
  <c r="U40" i="10"/>
  <c r="T40" i="10"/>
  <c r="U53" i="10"/>
  <c r="T55" i="10"/>
  <c r="P40" i="11"/>
  <c r="U56" i="11"/>
  <c r="U59" i="11"/>
  <c r="T59" i="11"/>
  <c r="U64" i="11"/>
  <c r="S73" i="11"/>
  <c r="T20" i="12"/>
  <c r="U27" i="12"/>
  <c r="T37" i="12"/>
  <c r="U59" i="12"/>
  <c r="T59" i="12"/>
  <c r="P67" i="12"/>
  <c r="T67" i="12" s="1"/>
  <c r="Q15" i="13"/>
  <c r="P30" i="13"/>
  <c r="R33" i="13"/>
  <c r="T56" i="13"/>
  <c r="Q15" i="14"/>
  <c r="U15" i="14" s="1"/>
  <c r="T51" i="14"/>
  <c r="U51" i="14"/>
  <c r="U59" i="15"/>
  <c r="T59" i="15"/>
  <c r="U30" i="17"/>
  <c r="T30" i="17"/>
  <c r="U59" i="18"/>
  <c r="T59" i="18"/>
  <c r="T94" i="20"/>
  <c r="U94" i="20"/>
  <c r="U40" i="6"/>
  <c r="T40" i="6"/>
  <c r="U67" i="8"/>
  <c r="T67" i="8"/>
  <c r="T73" i="8"/>
  <c r="U66" i="8"/>
  <c r="T66" i="8"/>
  <c r="P66" i="9"/>
  <c r="T70" i="9"/>
  <c r="R71" i="9"/>
  <c r="U67" i="10"/>
  <c r="T67" i="10"/>
  <c r="T15" i="10"/>
  <c r="U15" i="10"/>
  <c r="T9" i="10"/>
  <c r="T38" i="10"/>
  <c r="T46" i="10"/>
  <c r="T62" i="10"/>
  <c r="U94" i="10"/>
  <c r="T13" i="11"/>
  <c r="S15" i="11"/>
  <c r="T21" i="11"/>
  <c r="U32" i="11"/>
  <c r="U48" i="11"/>
  <c r="Q53" i="11"/>
  <c r="U53" i="11" s="1"/>
  <c r="U72" i="11"/>
  <c r="T72" i="11"/>
  <c r="U71" i="11"/>
  <c r="T71" i="11"/>
  <c r="U11" i="12"/>
  <c r="P24" i="12"/>
  <c r="U28" i="12"/>
  <c r="T28" i="12"/>
  <c r="E33" i="12"/>
  <c r="U64" i="12"/>
  <c r="T64" i="12"/>
  <c r="Q67" i="12"/>
  <c r="U67" i="12" s="1"/>
  <c r="T20" i="13"/>
  <c r="Q24" i="13"/>
  <c r="U27" i="13"/>
  <c r="T27" i="13"/>
  <c r="U40" i="13"/>
  <c r="T40" i="13"/>
  <c r="U35" i="13"/>
  <c r="T35" i="13"/>
  <c r="U39" i="13"/>
  <c r="T39" i="13"/>
  <c r="P66" i="13"/>
  <c r="Q67" i="13"/>
  <c r="U67" i="13" s="1"/>
  <c r="U70" i="13"/>
  <c r="T70" i="13"/>
  <c r="P72" i="13"/>
  <c r="Q73" i="13"/>
  <c r="U73" i="13" s="1"/>
  <c r="U24" i="14"/>
  <c r="T24" i="14"/>
  <c r="U53" i="14"/>
  <c r="T53" i="14"/>
  <c r="T43" i="14"/>
  <c r="U43" i="14"/>
  <c r="U59" i="14"/>
  <c r="T59" i="14"/>
  <c r="Q71" i="14"/>
  <c r="U33" i="16"/>
  <c r="T33" i="16"/>
  <c r="T90" i="16"/>
  <c r="U90" i="16"/>
  <c r="U33" i="18"/>
  <c r="T33" i="18"/>
  <c r="U56" i="22"/>
  <c r="T56" i="22"/>
  <c r="U53" i="8"/>
  <c r="T53" i="8"/>
  <c r="E59" i="9"/>
  <c r="R73" i="9"/>
  <c r="T18" i="10"/>
  <c r="T26" i="10"/>
  <c r="U37" i="10"/>
  <c r="U45" i="10"/>
  <c r="T50" i="10"/>
  <c r="Q66" i="10"/>
  <c r="T87" i="10"/>
  <c r="U12" i="11"/>
  <c r="U20" i="11"/>
  <c r="U52" i="11"/>
  <c r="U89" i="12"/>
  <c r="T89" i="12"/>
  <c r="U93" i="12"/>
  <c r="T93" i="12"/>
  <c r="U11" i="13"/>
  <c r="T11" i="13"/>
  <c r="U53" i="13"/>
  <c r="T53" i="13"/>
  <c r="U43" i="13"/>
  <c r="T43" i="13"/>
  <c r="U47" i="13"/>
  <c r="T47" i="13"/>
  <c r="U51" i="13"/>
  <c r="T51" i="13"/>
  <c r="U36" i="16"/>
  <c r="T36" i="16"/>
  <c r="U24" i="17"/>
  <c r="T24" i="17"/>
  <c r="U67" i="18"/>
  <c r="T15" i="18"/>
  <c r="U9" i="18"/>
  <c r="T9" i="18"/>
  <c r="T91" i="18"/>
  <c r="U91" i="18"/>
  <c r="T44" i="20"/>
  <c r="U44" i="20"/>
  <c r="T89" i="21"/>
  <c r="U89" i="21"/>
  <c r="T58" i="23"/>
  <c r="U58" i="23"/>
  <c r="P33" i="10"/>
  <c r="T33" i="10" s="1"/>
  <c r="P71" i="11"/>
  <c r="U32" i="12"/>
  <c r="T32" i="12"/>
  <c r="Q53" i="12"/>
  <c r="U56" i="12"/>
  <c r="T56" i="12"/>
  <c r="P71" i="12"/>
  <c r="Q73" i="12"/>
  <c r="U73" i="12" s="1"/>
  <c r="U24" i="13"/>
  <c r="T19" i="14"/>
  <c r="U19" i="14"/>
  <c r="T92" i="14"/>
  <c r="U92" i="14"/>
  <c r="U30" i="15"/>
  <c r="T30" i="15"/>
  <c r="U48" i="16"/>
  <c r="T48" i="16"/>
  <c r="U51" i="17"/>
  <c r="T51" i="17"/>
  <c r="T36" i="21"/>
  <c r="U36" i="21"/>
  <c r="E72" i="10"/>
  <c r="T24" i="12"/>
  <c r="U24" i="12"/>
  <c r="Q71" i="12"/>
  <c r="T90" i="12"/>
  <c r="T94" i="12"/>
  <c r="T12" i="13"/>
  <c r="U30" i="13"/>
  <c r="T30" i="13"/>
  <c r="T44" i="13"/>
  <c r="T48" i="13"/>
  <c r="T52" i="13"/>
  <c r="T93" i="13"/>
  <c r="U93" i="13"/>
  <c r="P53" i="15"/>
  <c r="U33" i="17"/>
  <c r="T33" i="17"/>
  <c r="U72" i="18"/>
  <c r="T72" i="18"/>
  <c r="U71" i="18"/>
  <c r="T71" i="18"/>
  <c r="T69" i="18"/>
  <c r="U69" i="18"/>
  <c r="U40" i="23"/>
  <c r="T40" i="23"/>
  <c r="U35" i="23"/>
  <c r="T35" i="23"/>
  <c r="U53" i="9"/>
  <c r="T53" i="9"/>
  <c r="U71" i="9"/>
  <c r="T71" i="9"/>
  <c r="U72" i="9"/>
  <c r="T72" i="9"/>
  <c r="T69" i="9"/>
  <c r="U66" i="10"/>
  <c r="T66" i="10"/>
  <c r="T61" i="10"/>
  <c r="P73" i="11"/>
  <c r="T73" i="11" s="1"/>
  <c r="T15" i="12"/>
  <c r="Q33" i="12"/>
  <c r="U36" i="12"/>
  <c r="T36" i="12"/>
  <c r="U66" i="12"/>
  <c r="T66" i="12"/>
  <c r="U61" i="12"/>
  <c r="U55" i="13"/>
  <c r="T55" i="13"/>
  <c r="U59" i="13"/>
  <c r="T59" i="13"/>
  <c r="U30" i="14"/>
  <c r="T30" i="14"/>
  <c r="Q59" i="14"/>
  <c r="U87" i="14"/>
  <c r="T87" i="14"/>
  <c r="T48" i="15"/>
  <c r="U48" i="15"/>
  <c r="U27" i="17"/>
  <c r="T27" i="17"/>
  <c r="U40" i="8"/>
  <c r="T40" i="8"/>
  <c r="P53" i="10"/>
  <c r="T53" i="10" s="1"/>
  <c r="U72" i="10"/>
  <c r="T72" i="10"/>
  <c r="U71" i="10"/>
  <c r="T71" i="10"/>
  <c r="U69" i="10"/>
  <c r="Q33" i="11"/>
  <c r="U66" i="11"/>
  <c r="T66" i="11"/>
  <c r="U61" i="11"/>
  <c r="E53" i="12"/>
  <c r="P15" i="13"/>
  <c r="T15" i="13" s="1"/>
  <c r="U19" i="13"/>
  <c r="T19" i="13"/>
  <c r="U23" i="13"/>
  <c r="T23" i="13"/>
  <c r="P66" i="14"/>
  <c r="T18" i="15"/>
  <c r="U18" i="15"/>
  <c r="U33" i="15"/>
  <c r="T33" i="15"/>
  <c r="P66" i="15"/>
  <c r="U24" i="21"/>
  <c r="T24" i="21"/>
  <c r="U40" i="12"/>
  <c r="T40" i="12"/>
  <c r="T92" i="13"/>
  <c r="U73" i="14"/>
  <c r="T73" i="14"/>
  <c r="T14" i="14"/>
  <c r="T18" i="14"/>
  <c r="T38" i="14"/>
  <c r="T42" i="14"/>
  <c r="T50" i="14"/>
  <c r="U66" i="14"/>
  <c r="T66" i="14"/>
  <c r="U94" i="14"/>
  <c r="T94" i="14"/>
  <c r="U20" i="15"/>
  <c r="T20" i="15"/>
  <c r="P40" i="15"/>
  <c r="T40" i="15" s="1"/>
  <c r="T42" i="15"/>
  <c r="T57" i="15"/>
  <c r="T65" i="15"/>
  <c r="T90" i="15"/>
  <c r="T9" i="16"/>
  <c r="U11" i="16"/>
  <c r="T11" i="16"/>
  <c r="T21" i="16"/>
  <c r="U30" i="16"/>
  <c r="T30" i="16"/>
  <c r="U55" i="16"/>
  <c r="U92" i="16"/>
  <c r="T92" i="16"/>
  <c r="T19" i="17"/>
  <c r="T36" i="17"/>
  <c r="U53" i="17"/>
  <c r="T53" i="17"/>
  <c r="U43" i="17"/>
  <c r="P66" i="17"/>
  <c r="T46" i="18"/>
  <c r="U46" i="18"/>
  <c r="P53" i="18"/>
  <c r="Q33" i="19"/>
  <c r="U36" i="19"/>
  <c r="T36" i="19"/>
  <c r="T65" i="19"/>
  <c r="U65" i="19"/>
  <c r="Q67" i="19"/>
  <c r="U67" i="19" s="1"/>
  <c r="T94" i="19"/>
  <c r="U94" i="19"/>
  <c r="Q15" i="20"/>
  <c r="U19" i="20"/>
  <c r="T19" i="20"/>
  <c r="P66" i="20"/>
  <c r="U26" i="21"/>
  <c r="T26" i="21"/>
  <c r="U94" i="21"/>
  <c r="T94" i="21"/>
  <c r="U90" i="22"/>
  <c r="T90" i="22"/>
  <c r="T11" i="24"/>
  <c r="U11" i="24"/>
  <c r="U66" i="9"/>
  <c r="T66" i="9"/>
  <c r="U71" i="12"/>
  <c r="T71" i="12"/>
  <c r="U72" i="12"/>
  <c r="T72" i="12"/>
  <c r="U65" i="14"/>
  <c r="E72" i="14"/>
  <c r="T91" i="14"/>
  <c r="P15" i="15"/>
  <c r="T17" i="15"/>
  <c r="U24" i="15"/>
  <c r="U32" i="15"/>
  <c r="Q40" i="15"/>
  <c r="U40" i="15" s="1"/>
  <c r="U44" i="15"/>
  <c r="T44" i="15"/>
  <c r="U66" i="15"/>
  <c r="T66" i="15"/>
  <c r="U61" i="15"/>
  <c r="U23" i="16"/>
  <c r="T23" i="16"/>
  <c r="Q40" i="16"/>
  <c r="T52" i="16"/>
  <c r="T89" i="16"/>
  <c r="U26" i="17"/>
  <c r="U38" i="17"/>
  <c r="T38" i="17"/>
  <c r="U58" i="17"/>
  <c r="T58" i="17"/>
  <c r="Q66" i="17"/>
  <c r="U87" i="17"/>
  <c r="T87" i="17"/>
  <c r="U24" i="18"/>
  <c r="T24" i="18"/>
  <c r="Q53" i="18"/>
  <c r="U57" i="18"/>
  <c r="T57" i="18"/>
  <c r="U66" i="18"/>
  <c r="T66" i="18"/>
  <c r="U61" i="18"/>
  <c r="T61" i="18"/>
  <c r="P67" i="18"/>
  <c r="T67" i="18" s="1"/>
  <c r="Q72" i="18"/>
  <c r="T24" i="19"/>
  <c r="U24" i="19"/>
  <c r="T49" i="19"/>
  <c r="U49" i="19"/>
  <c r="P30" i="20"/>
  <c r="U13" i="21"/>
  <c r="T13" i="21"/>
  <c r="U17" i="21"/>
  <c r="T17" i="21"/>
  <c r="Q24" i="21"/>
  <c r="S24" i="21"/>
  <c r="P33" i="21"/>
  <c r="U57" i="21"/>
  <c r="T57" i="21"/>
  <c r="E72" i="21"/>
  <c r="U21" i="22"/>
  <c r="T21" i="22"/>
  <c r="U39" i="23"/>
  <c r="T39" i="23"/>
  <c r="T89" i="13"/>
  <c r="T11" i="14"/>
  <c r="T23" i="14"/>
  <c r="U72" i="14"/>
  <c r="T72" i="14"/>
  <c r="U71" i="14"/>
  <c r="T71" i="14"/>
  <c r="U69" i="14"/>
  <c r="T45" i="15"/>
  <c r="U52" i="15"/>
  <c r="T52" i="15"/>
  <c r="U67" i="16"/>
  <c r="T67" i="16"/>
  <c r="U15" i="16"/>
  <c r="T73" i="16"/>
  <c r="U39" i="16"/>
  <c r="U53" i="16"/>
  <c r="T53" i="16"/>
  <c r="T43" i="16"/>
  <c r="U63" i="16"/>
  <c r="T63" i="16"/>
  <c r="U70" i="16"/>
  <c r="T70" i="16"/>
  <c r="U14" i="17"/>
  <c r="T14" i="17"/>
  <c r="U42" i="17"/>
  <c r="T42" i="17"/>
  <c r="U62" i="17"/>
  <c r="T62" i="17"/>
  <c r="T22" i="18"/>
  <c r="U22" i="18"/>
  <c r="U45" i="18"/>
  <c r="T45" i="18"/>
  <c r="T13" i="19"/>
  <c r="U13" i="19"/>
  <c r="T29" i="19"/>
  <c r="U29" i="19"/>
  <c r="U33" i="19"/>
  <c r="T33" i="19"/>
  <c r="U64" i="19"/>
  <c r="T64" i="19"/>
  <c r="U93" i="19"/>
  <c r="T93" i="19"/>
  <c r="U39" i="20"/>
  <c r="T39" i="20"/>
  <c r="T52" i="20"/>
  <c r="U52" i="20"/>
  <c r="T56" i="20"/>
  <c r="U56" i="20"/>
  <c r="T50" i="21"/>
  <c r="U50" i="21"/>
  <c r="U65" i="21"/>
  <c r="T65" i="21"/>
  <c r="T39" i="22"/>
  <c r="U39" i="22"/>
  <c r="U20" i="23"/>
  <c r="T20" i="23"/>
  <c r="U47" i="26"/>
  <c r="T47" i="26"/>
  <c r="U53" i="12"/>
  <c r="T53" i="12"/>
  <c r="U71" i="13"/>
  <c r="T71" i="13"/>
  <c r="U72" i="13"/>
  <c r="T72" i="13"/>
  <c r="T88" i="13"/>
  <c r="T10" i="14"/>
  <c r="T22" i="14"/>
  <c r="T26" i="14"/>
  <c r="T46" i="14"/>
  <c r="T58" i="14"/>
  <c r="T62" i="14"/>
  <c r="T13" i="15"/>
  <c r="U28" i="15"/>
  <c r="T37" i="15"/>
  <c r="P71" i="15"/>
  <c r="U93" i="15"/>
  <c r="U19" i="16"/>
  <c r="U27" i="16"/>
  <c r="T27" i="16"/>
  <c r="T32" i="16"/>
  <c r="T45" i="16"/>
  <c r="T57" i="16"/>
  <c r="P72" i="16"/>
  <c r="Q73" i="16"/>
  <c r="U73" i="16" s="1"/>
  <c r="T11" i="17"/>
  <c r="U22" i="17"/>
  <c r="Q30" i="17"/>
  <c r="U46" i="17"/>
  <c r="T46" i="17"/>
  <c r="Q53" i="17"/>
  <c r="P24" i="18"/>
  <c r="P40" i="18"/>
  <c r="Q71" i="18"/>
  <c r="P15" i="19"/>
  <c r="T15" i="19" s="1"/>
  <c r="P40" i="19"/>
  <c r="U48" i="19"/>
  <c r="T48" i="19"/>
  <c r="P59" i="19"/>
  <c r="P71" i="19"/>
  <c r="Q73" i="19"/>
  <c r="U73" i="19" s="1"/>
  <c r="P40" i="20"/>
  <c r="T40" i="20" s="1"/>
  <c r="U45" i="21"/>
  <c r="T45" i="21"/>
  <c r="S15" i="22"/>
  <c r="Q15" i="22"/>
  <c r="T29" i="22"/>
  <c r="U29" i="22"/>
  <c r="P67" i="22"/>
  <c r="T67" i="22" s="1"/>
  <c r="T73" i="27"/>
  <c r="T15" i="27"/>
  <c r="T67" i="27"/>
  <c r="U15" i="27"/>
  <c r="U9" i="27"/>
  <c r="T9" i="27"/>
  <c r="U40" i="11"/>
  <c r="T40" i="11"/>
  <c r="T35" i="12"/>
  <c r="T73" i="13"/>
  <c r="U15" i="13"/>
  <c r="U66" i="13"/>
  <c r="T66" i="13"/>
  <c r="T9" i="14"/>
  <c r="T61" i="14"/>
  <c r="T15" i="15"/>
  <c r="U67" i="15"/>
  <c r="T67" i="15"/>
  <c r="U9" i="15"/>
  <c r="P24" i="15"/>
  <c r="T49" i="15"/>
  <c r="Q53" i="15"/>
  <c r="U53" i="15" s="1"/>
  <c r="P73" i="15"/>
  <c r="T73" i="15" s="1"/>
  <c r="P15" i="16"/>
  <c r="T15" i="16" s="1"/>
  <c r="S33" i="16"/>
  <c r="U40" i="16"/>
  <c r="T40" i="16"/>
  <c r="U35" i="16"/>
  <c r="T35" i="16"/>
  <c r="U47" i="16"/>
  <c r="T47" i="16"/>
  <c r="U66" i="16"/>
  <c r="T66" i="16"/>
  <c r="T64" i="16"/>
  <c r="Q71" i="16"/>
  <c r="Q15" i="17"/>
  <c r="U40" i="17"/>
  <c r="T40" i="17"/>
  <c r="U35" i="17"/>
  <c r="T43" i="17"/>
  <c r="U50" i="17"/>
  <c r="T50" i="17"/>
  <c r="Q24" i="18"/>
  <c r="T26" i="18"/>
  <c r="U26" i="18"/>
  <c r="U30" i="18"/>
  <c r="T30" i="18"/>
  <c r="U90" i="18"/>
  <c r="T90" i="18"/>
  <c r="Q15" i="19"/>
  <c r="U15" i="19" s="1"/>
  <c r="T17" i="19"/>
  <c r="U17" i="19"/>
  <c r="P24" i="19"/>
  <c r="P30" i="19"/>
  <c r="T37" i="19"/>
  <c r="U37" i="19"/>
  <c r="Q40" i="19"/>
  <c r="Q53" i="19"/>
  <c r="U53" i="19" s="1"/>
  <c r="Q71" i="19"/>
  <c r="T20" i="20"/>
  <c r="U20" i="20"/>
  <c r="U24" i="20"/>
  <c r="T24" i="20"/>
  <c r="Q40" i="20"/>
  <c r="U40" i="20" s="1"/>
  <c r="U53" i="20"/>
  <c r="T53" i="20"/>
  <c r="U43" i="20"/>
  <c r="T43" i="20"/>
  <c r="P53" i="20"/>
  <c r="P73" i="20"/>
  <c r="T73" i="20" s="1"/>
  <c r="U93" i="20"/>
  <c r="T93" i="20"/>
  <c r="P66" i="21"/>
  <c r="U71" i="21"/>
  <c r="T71" i="21"/>
  <c r="U72" i="21"/>
  <c r="T72" i="21"/>
  <c r="U69" i="21"/>
  <c r="T69" i="21"/>
  <c r="P72" i="21"/>
  <c r="P66" i="22"/>
  <c r="T46" i="23"/>
  <c r="U46" i="23"/>
  <c r="T33" i="14"/>
  <c r="U40" i="14"/>
  <c r="T40" i="14"/>
  <c r="U56" i="15"/>
  <c r="T56" i="15"/>
  <c r="Q73" i="15"/>
  <c r="U73" i="15" s="1"/>
  <c r="U89" i="15"/>
  <c r="T89" i="15"/>
  <c r="U24" i="16"/>
  <c r="T24" i="16"/>
  <c r="U18" i="17"/>
  <c r="T18" i="17"/>
  <c r="U59" i="17"/>
  <c r="T59" i="17"/>
  <c r="T88" i="17"/>
  <c r="U88" i="17"/>
  <c r="U21" i="18"/>
  <c r="T21" i="18"/>
  <c r="T58" i="18"/>
  <c r="U58" i="18"/>
  <c r="T62" i="18"/>
  <c r="U62" i="18"/>
  <c r="U12" i="19"/>
  <c r="T12" i="19"/>
  <c r="U28" i="19"/>
  <c r="T28" i="19"/>
  <c r="Q30" i="19"/>
  <c r="U32" i="19"/>
  <c r="T32" i="19"/>
  <c r="R40" i="20"/>
  <c r="U51" i="20"/>
  <c r="T51" i="20"/>
  <c r="Q53" i="20"/>
  <c r="U55" i="20"/>
  <c r="T55" i="20"/>
  <c r="U59" i="20"/>
  <c r="T59" i="20"/>
  <c r="Q73" i="20"/>
  <c r="U73" i="20" s="1"/>
  <c r="U87" i="20"/>
  <c r="T87" i="20"/>
  <c r="T14" i="21"/>
  <c r="U14" i="21"/>
  <c r="T18" i="21"/>
  <c r="U18" i="21"/>
  <c r="Q66" i="21"/>
  <c r="Q67" i="21"/>
  <c r="U67" i="21" s="1"/>
  <c r="S67" i="21"/>
  <c r="Q72" i="21"/>
  <c r="T13" i="22"/>
  <c r="U13" i="22"/>
  <c r="P30" i="22"/>
  <c r="U33" i="22"/>
  <c r="T33" i="22"/>
  <c r="T10" i="23"/>
  <c r="U10" i="23"/>
  <c r="U33" i="23"/>
  <c r="T33" i="23"/>
  <c r="T94" i="24"/>
  <c r="U94" i="24"/>
  <c r="U59" i="16"/>
  <c r="T59" i="16"/>
  <c r="T10" i="18"/>
  <c r="U10" i="18"/>
  <c r="P33" i="19"/>
  <c r="U59" i="21"/>
  <c r="T59" i="21"/>
  <c r="Q71" i="21"/>
  <c r="Q30" i="22"/>
  <c r="U32" i="22"/>
  <c r="T32" i="22"/>
  <c r="U45" i="22"/>
  <c r="T45" i="22"/>
  <c r="U49" i="22"/>
  <c r="T49" i="22"/>
  <c r="P72" i="22"/>
  <c r="U27" i="23"/>
  <c r="T27" i="23"/>
  <c r="U73" i="17"/>
  <c r="U15" i="17"/>
  <c r="T15" i="17"/>
  <c r="T67" i="17"/>
  <c r="U66" i="17"/>
  <c r="T66" i="17"/>
  <c r="T53" i="19"/>
  <c r="U71" i="20"/>
  <c r="T71" i="20"/>
  <c r="U72" i="20"/>
  <c r="T72" i="20"/>
  <c r="E72" i="20"/>
  <c r="U73" i="21"/>
  <c r="T67" i="21"/>
  <c r="U15" i="21"/>
  <c r="T15" i="21"/>
  <c r="U9" i="21"/>
  <c r="P73" i="21"/>
  <c r="T73" i="21" s="1"/>
  <c r="U73" i="22"/>
  <c r="U67" i="22"/>
  <c r="U15" i="22"/>
  <c r="U11" i="23"/>
  <c r="T11" i="23"/>
  <c r="U47" i="23"/>
  <c r="T47" i="23"/>
  <c r="U59" i="23"/>
  <c r="T59" i="23"/>
  <c r="T23" i="24"/>
  <c r="U23" i="24"/>
  <c r="T27" i="24"/>
  <c r="U27" i="24"/>
  <c r="T63" i="24"/>
  <c r="U63" i="24"/>
  <c r="Q30" i="25"/>
  <c r="U36" i="25"/>
  <c r="T36" i="25"/>
  <c r="P71" i="25"/>
  <c r="U18" i="26"/>
  <c r="T18" i="26"/>
  <c r="P53" i="26"/>
  <c r="U72" i="15"/>
  <c r="T72" i="15"/>
  <c r="U71" i="15"/>
  <c r="T71" i="15"/>
  <c r="U40" i="18"/>
  <c r="T40" i="18"/>
  <c r="U67" i="20"/>
  <c r="U15" i="20"/>
  <c r="T15" i="20"/>
  <c r="U66" i="20"/>
  <c r="T66" i="20"/>
  <c r="S73" i="20"/>
  <c r="Q33" i="21"/>
  <c r="U66" i="21"/>
  <c r="T66" i="21"/>
  <c r="U61" i="21"/>
  <c r="U40" i="22"/>
  <c r="T35" i="22"/>
  <c r="E40" i="22"/>
  <c r="P59" i="22"/>
  <c r="R72" i="22"/>
  <c r="P30" i="23"/>
  <c r="P24" i="24"/>
  <c r="U30" i="24"/>
  <c r="T30" i="24"/>
  <c r="Q33" i="24"/>
  <c r="U33" i="24" s="1"/>
  <c r="U40" i="24"/>
  <c r="T40" i="24"/>
  <c r="T35" i="24"/>
  <c r="U35" i="24"/>
  <c r="T70" i="24"/>
  <c r="U70" i="24"/>
  <c r="Q15" i="25"/>
  <c r="T46" i="25"/>
  <c r="U46" i="25"/>
  <c r="P66" i="25"/>
  <c r="U59" i="26"/>
  <c r="T59" i="26"/>
  <c r="Q73" i="26"/>
  <c r="U73" i="26" s="1"/>
  <c r="U59" i="27"/>
  <c r="T59" i="27"/>
  <c r="T53" i="15"/>
  <c r="U71" i="16"/>
  <c r="T71" i="16"/>
  <c r="U72" i="16"/>
  <c r="T72" i="16"/>
  <c r="T69" i="17"/>
  <c r="T91" i="17"/>
  <c r="T13" i="18"/>
  <c r="T17" i="18"/>
  <c r="T29" i="18"/>
  <c r="T37" i="18"/>
  <c r="T49" i="18"/>
  <c r="T65" i="18"/>
  <c r="T94" i="18"/>
  <c r="T20" i="19"/>
  <c r="U40" i="19"/>
  <c r="T40" i="19"/>
  <c r="T44" i="19"/>
  <c r="T52" i="19"/>
  <c r="T56" i="19"/>
  <c r="T89" i="19"/>
  <c r="T11" i="20"/>
  <c r="T23" i="20"/>
  <c r="T27" i="20"/>
  <c r="T35" i="20"/>
  <c r="T47" i="20"/>
  <c r="T63" i="20"/>
  <c r="T70" i="20"/>
  <c r="T29" i="21"/>
  <c r="R30" i="21"/>
  <c r="E33" i="21"/>
  <c r="T38" i="21"/>
  <c r="T62" i="21"/>
  <c r="U19" i="22"/>
  <c r="Q24" i="22"/>
  <c r="T36" i="22"/>
  <c r="T57" i="22"/>
  <c r="U66" i="22"/>
  <c r="T66" i="22"/>
  <c r="U61" i="22"/>
  <c r="T64" i="22"/>
  <c r="T28" i="23"/>
  <c r="T36" i="23"/>
  <c r="P59" i="23"/>
  <c r="U72" i="23"/>
  <c r="T72" i="23"/>
  <c r="U71" i="23"/>
  <c r="T71" i="23"/>
  <c r="U69" i="23"/>
  <c r="T69" i="23"/>
  <c r="Q71" i="23"/>
  <c r="T89" i="23"/>
  <c r="U89" i="23"/>
  <c r="R67" i="24"/>
  <c r="R71" i="24"/>
  <c r="U89" i="24"/>
  <c r="T89" i="24"/>
  <c r="T24" i="26"/>
  <c r="U24" i="26"/>
  <c r="U23" i="29"/>
  <c r="T23" i="29"/>
  <c r="U53" i="18"/>
  <c r="T53" i="18"/>
  <c r="U72" i="19"/>
  <c r="T72" i="19"/>
  <c r="U71" i="19"/>
  <c r="T71" i="19"/>
  <c r="P15" i="22"/>
  <c r="T15" i="22" s="1"/>
  <c r="P40" i="22"/>
  <c r="T40" i="22" s="1"/>
  <c r="U44" i="22"/>
  <c r="T44" i="22"/>
  <c r="Q15" i="23"/>
  <c r="Q59" i="23"/>
  <c r="P30" i="24"/>
  <c r="T33" i="24"/>
  <c r="T47" i="24"/>
  <c r="U47" i="24"/>
  <c r="P66" i="24"/>
  <c r="T12" i="26"/>
  <c r="U12" i="26"/>
  <c r="T73" i="19"/>
  <c r="T67" i="19"/>
  <c r="U59" i="19"/>
  <c r="T59" i="19"/>
  <c r="U66" i="19"/>
  <c r="T66" i="19"/>
  <c r="U30" i="20"/>
  <c r="T30" i="20"/>
  <c r="E53" i="21"/>
  <c r="U59" i="22"/>
  <c r="T59" i="22"/>
  <c r="P73" i="22"/>
  <c r="T73" i="22" s="1"/>
  <c r="U89" i="22"/>
  <c r="T89" i="22"/>
  <c r="T24" i="23"/>
  <c r="U24" i="23"/>
  <c r="U30" i="23"/>
  <c r="T30" i="23"/>
  <c r="U53" i="23"/>
  <c r="T53" i="23"/>
  <c r="U43" i="23"/>
  <c r="U24" i="24"/>
  <c r="T24" i="24"/>
  <c r="U33" i="25"/>
  <c r="T33" i="25"/>
  <c r="T23" i="26"/>
  <c r="U23" i="26"/>
  <c r="T27" i="26"/>
  <c r="U27" i="26"/>
  <c r="U33" i="26"/>
  <c r="T33" i="26"/>
  <c r="U71" i="17"/>
  <c r="T71" i="17"/>
  <c r="U72" i="17"/>
  <c r="T72" i="17"/>
  <c r="U33" i="20"/>
  <c r="T33" i="20"/>
  <c r="U30" i="21"/>
  <c r="T30" i="21"/>
  <c r="T24" i="22"/>
  <c r="U24" i="22"/>
  <c r="U53" i="22"/>
  <c r="T53" i="22"/>
  <c r="T43" i="22"/>
  <c r="U52" i="22"/>
  <c r="T52" i="22"/>
  <c r="U23" i="23"/>
  <c r="T23" i="23"/>
  <c r="U70" i="25"/>
  <c r="T70" i="25"/>
  <c r="P24" i="26"/>
  <c r="U51" i="26"/>
  <c r="T51" i="26"/>
  <c r="U24" i="25"/>
  <c r="T24" i="25"/>
  <c r="U30" i="25"/>
  <c r="T30" i="25"/>
  <c r="U47" i="25"/>
  <c r="T47" i="25"/>
  <c r="U30" i="26"/>
  <c r="T30" i="26"/>
  <c r="U38" i="26"/>
  <c r="T38" i="26"/>
  <c r="U53" i="26"/>
  <c r="T53" i="26"/>
  <c r="U43" i="26"/>
  <c r="Q66" i="26"/>
  <c r="S73" i="26"/>
  <c r="U87" i="26"/>
  <c r="T87" i="26"/>
  <c r="T36" i="29"/>
  <c r="U36" i="29"/>
  <c r="U40" i="21"/>
  <c r="T40" i="21"/>
  <c r="U73" i="23"/>
  <c r="T73" i="23"/>
  <c r="T15" i="23"/>
  <c r="U67" i="23"/>
  <c r="U15" i="23"/>
  <c r="U66" i="23"/>
  <c r="T66" i="23"/>
  <c r="U88" i="24"/>
  <c r="U73" i="25"/>
  <c r="T73" i="25"/>
  <c r="U15" i="25"/>
  <c r="T15" i="25"/>
  <c r="T67" i="25"/>
  <c r="U23" i="25"/>
  <c r="T23" i="25"/>
  <c r="P59" i="25"/>
  <c r="U63" i="25"/>
  <c r="T63" i="25"/>
  <c r="T13" i="26"/>
  <c r="U17" i="26"/>
  <c r="U46" i="26"/>
  <c r="U58" i="26"/>
  <c r="R67" i="26"/>
  <c r="U21" i="27"/>
  <c r="T21" i="27"/>
  <c r="T26" i="27"/>
  <c r="P33" i="27"/>
  <c r="U45" i="27"/>
  <c r="T45" i="27"/>
  <c r="Q71" i="27"/>
  <c r="T93" i="27"/>
  <c r="U93" i="27"/>
  <c r="S33" i="28"/>
  <c r="U44" i="28"/>
  <c r="T44" i="28"/>
  <c r="T32" i="29"/>
  <c r="U32" i="29"/>
  <c r="U63" i="29"/>
  <c r="T63" i="29"/>
  <c r="E71" i="29"/>
  <c r="T93" i="23"/>
  <c r="T19" i="24"/>
  <c r="T39" i="24"/>
  <c r="T43" i="24"/>
  <c r="T51" i="24"/>
  <c r="T55" i="24"/>
  <c r="U71" i="24"/>
  <c r="T71" i="24"/>
  <c r="U72" i="24"/>
  <c r="T72" i="24"/>
  <c r="T19" i="25"/>
  <c r="U92" i="25"/>
  <c r="T92" i="25"/>
  <c r="U42" i="26"/>
  <c r="T42" i="26"/>
  <c r="U72" i="26"/>
  <c r="T72" i="26"/>
  <c r="U71" i="26"/>
  <c r="T71" i="26"/>
  <c r="T69" i="26"/>
  <c r="T58" i="27"/>
  <c r="U58" i="27"/>
  <c r="T62" i="27"/>
  <c r="U62" i="27"/>
  <c r="U27" i="28"/>
  <c r="T27" i="28"/>
  <c r="T33" i="28"/>
  <c r="U56" i="28"/>
  <c r="T56" i="28"/>
  <c r="U27" i="29"/>
  <c r="T27" i="29"/>
  <c r="U56" i="29"/>
  <c r="T56" i="29"/>
  <c r="T63" i="23"/>
  <c r="T70" i="23"/>
  <c r="T92" i="23"/>
  <c r="T67" i="24"/>
  <c r="U73" i="24"/>
  <c r="T73" i="24"/>
  <c r="U15" i="24"/>
  <c r="T15" i="24"/>
  <c r="T14" i="24"/>
  <c r="T18" i="24"/>
  <c r="T38" i="24"/>
  <c r="T42" i="24"/>
  <c r="T50" i="24"/>
  <c r="U66" i="24"/>
  <c r="T66" i="24"/>
  <c r="T90" i="24"/>
  <c r="Q24" i="25"/>
  <c r="U27" i="25"/>
  <c r="T27" i="25"/>
  <c r="T32" i="25"/>
  <c r="T57" i="25"/>
  <c r="U66" i="25"/>
  <c r="T66" i="25"/>
  <c r="U71" i="25"/>
  <c r="T71" i="25"/>
  <c r="U72" i="25"/>
  <c r="T72" i="25"/>
  <c r="T69" i="25"/>
  <c r="P72" i="25"/>
  <c r="T89" i="25"/>
  <c r="T19" i="26"/>
  <c r="Q30" i="26"/>
  <c r="P72" i="26"/>
  <c r="U53" i="27"/>
  <c r="T53" i="27"/>
  <c r="U47" i="29"/>
  <c r="T47" i="29"/>
  <c r="U53" i="21"/>
  <c r="T53" i="21"/>
  <c r="U72" i="22"/>
  <c r="T72" i="22"/>
  <c r="U71" i="22"/>
  <c r="T71" i="22"/>
  <c r="T91" i="23"/>
  <c r="T13" i="24"/>
  <c r="T17" i="24"/>
  <c r="T29" i="24"/>
  <c r="T37" i="24"/>
  <c r="T49" i="24"/>
  <c r="T65" i="24"/>
  <c r="U10" i="25"/>
  <c r="U40" i="25"/>
  <c r="T40" i="25"/>
  <c r="U35" i="25"/>
  <c r="T35" i="25"/>
  <c r="E40" i="25"/>
  <c r="T52" i="25"/>
  <c r="T56" i="25"/>
  <c r="Q71" i="25"/>
  <c r="T88" i="25"/>
  <c r="T93" i="25"/>
  <c r="U40" i="26"/>
  <c r="T40" i="26"/>
  <c r="U35" i="26"/>
  <c r="T43" i="26"/>
  <c r="T48" i="26"/>
  <c r="U50" i="26"/>
  <c r="T50" i="26"/>
  <c r="T55" i="26"/>
  <c r="U17" i="27"/>
  <c r="T24" i="27"/>
  <c r="U24" i="27"/>
  <c r="U29" i="27"/>
  <c r="U33" i="27"/>
  <c r="Q73" i="27"/>
  <c r="U73" i="27" s="1"/>
  <c r="T87" i="27"/>
  <c r="U87" i="27"/>
  <c r="T21" i="28"/>
  <c r="U21" i="28"/>
  <c r="U53" i="30"/>
  <c r="T53" i="30"/>
  <c r="T43" i="30"/>
  <c r="U43" i="30"/>
  <c r="T55" i="30"/>
  <c r="U55" i="30"/>
  <c r="U59" i="30"/>
  <c r="T59" i="30"/>
  <c r="U53" i="24"/>
  <c r="T53" i="24"/>
  <c r="U11" i="25"/>
  <c r="T11" i="25"/>
  <c r="U59" i="25"/>
  <c r="T59" i="25"/>
  <c r="R71" i="25"/>
  <c r="R71" i="26"/>
  <c r="R15" i="27"/>
  <c r="U30" i="27"/>
  <c r="T30" i="27"/>
  <c r="P53" i="27"/>
  <c r="U57" i="27"/>
  <c r="T57" i="27"/>
  <c r="Q59" i="27"/>
  <c r="U66" i="27"/>
  <c r="T66" i="27"/>
  <c r="U61" i="27"/>
  <c r="T61" i="27"/>
  <c r="Q67" i="27"/>
  <c r="U67" i="27" s="1"/>
  <c r="Q15" i="28"/>
  <c r="T19" i="30"/>
  <c r="U19" i="30"/>
  <c r="T39" i="30"/>
  <c r="U39" i="30"/>
  <c r="U14" i="26"/>
  <c r="T14" i="26"/>
  <c r="U11" i="28"/>
  <c r="T11" i="28"/>
  <c r="Q33" i="28"/>
  <c r="U33" i="28" s="1"/>
  <c r="U40" i="28"/>
  <c r="T40" i="28"/>
  <c r="T35" i="28"/>
  <c r="U35" i="28"/>
  <c r="T49" i="28"/>
  <c r="U49" i="28"/>
  <c r="U33" i="29"/>
  <c r="T93" i="29"/>
  <c r="U93" i="29"/>
  <c r="U67" i="26"/>
  <c r="T73" i="26"/>
  <c r="T67" i="26"/>
  <c r="T15" i="26"/>
  <c r="U15" i="26"/>
  <c r="U66" i="26"/>
  <c r="T66" i="26"/>
  <c r="U30" i="28"/>
  <c r="T30" i="28"/>
  <c r="P73" i="28"/>
  <c r="T73" i="28" s="1"/>
  <c r="U89" i="28"/>
  <c r="T89" i="28"/>
  <c r="U11" i="29"/>
  <c r="T11" i="29"/>
  <c r="T28" i="29"/>
  <c r="U28" i="29"/>
  <c r="P30" i="29"/>
  <c r="Q40" i="29"/>
  <c r="U40" i="29" s="1"/>
  <c r="R71" i="29"/>
  <c r="R73" i="30"/>
  <c r="Q24" i="31"/>
  <c r="T26" i="31"/>
  <c r="U26" i="31"/>
  <c r="U30" i="31"/>
  <c r="T30" i="31"/>
  <c r="T111" i="1"/>
  <c r="U111" i="1"/>
  <c r="U100" i="32"/>
  <c r="T100" i="32"/>
  <c r="U104" i="31"/>
  <c r="T104" i="31"/>
  <c r="U40" i="27"/>
  <c r="T40" i="27"/>
  <c r="U72" i="27"/>
  <c r="T72" i="27"/>
  <c r="U71" i="27"/>
  <c r="T71" i="27"/>
  <c r="T20" i="28"/>
  <c r="P53" i="28"/>
  <c r="T53" i="28" s="1"/>
  <c r="U55" i="28"/>
  <c r="P67" i="28"/>
  <c r="Q73" i="28"/>
  <c r="U73" i="28" s="1"/>
  <c r="E67" i="29"/>
  <c r="T51" i="30"/>
  <c r="U51" i="30"/>
  <c r="P72" i="30"/>
  <c r="T65" i="27"/>
  <c r="P71" i="27"/>
  <c r="T89" i="27"/>
  <c r="P15" i="28"/>
  <c r="T15" i="28" s="1"/>
  <c r="T18" i="28"/>
  <c r="T38" i="28"/>
  <c r="U53" i="28"/>
  <c r="T43" i="28"/>
  <c r="T65" i="28"/>
  <c r="Q71" i="28"/>
  <c r="T20" i="29"/>
  <c r="Q24" i="29"/>
  <c r="T44" i="29"/>
  <c r="T52" i="29"/>
  <c r="S53" i="30"/>
  <c r="T88" i="30"/>
  <c r="U88" i="30"/>
  <c r="T10" i="31"/>
  <c r="U10" i="31"/>
  <c r="T24" i="31"/>
  <c r="U24" i="31"/>
  <c r="U10" i="28"/>
  <c r="U66" i="28"/>
  <c r="T66" i="28"/>
  <c r="T61" i="28"/>
  <c r="E66" i="28"/>
  <c r="T90" i="28"/>
  <c r="U90" i="28"/>
  <c r="T12" i="29"/>
  <c r="U12" i="29"/>
  <c r="U30" i="29"/>
  <c r="T30" i="29"/>
  <c r="E53" i="29"/>
  <c r="U70" i="29"/>
  <c r="T70" i="29"/>
  <c r="P72" i="29"/>
  <c r="Q73" i="29"/>
  <c r="U73" i="29" s="1"/>
  <c r="Q30" i="31"/>
  <c r="T46" i="31"/>
  <c r="U46" i="31"/>
  <c r="U24" i="28"/>
  <c r="T24" i="28"/>
  <c r="U59" i="28"/>
  <c r="T59" i="28"/>
  <c r="T40" i="29"/>
  <c r="U35" i="29"/>
  <c r="T35" i="29"/>
  <c r="U59" i="29"/>
  <c r="T59" i="29"/>
  <c r="P71" i="29"/>
  <c r="U92" i="29"/>
  <c r="T92" i="29"/>
  <c r="P73" i="30"/>
  <c r="U30" i="32"/>
  <c r="U67" i="28"/>
  <c r="T67" i="28"/>
  <c r="U15" i="28"/>
  <c r="T9" i="28"/>
  <c r="U24" i="29"/>
  <c r="T24" i="29"/>
  <c r="T48" i="29"/>
  <c r="U48" i="29"/>
  <c r="T64" i="29"/>
  <c r="U64" i="29"/>
  <c r="T24" i="30"/>
  <c r="U30" i="30"/>
  <c r="T30" i="30"/>
  <c r="T22" i="31"/>
  <c r="U22" i="31"/>
  <c r="U102" i="21"/>
  <c r="T102" i="21"/>
  <c r="T73" i="30"/>
  <c r="T67" i="30"/>
  <c r="T15" i="30"/>
  <c r="T14" i="30"/>
  <c r="T18" i="30"/>
  <c r="T38" i="30"/>
  <c r="T42" i="30"/>
  <c r="T50" i="30"/>
  <c r="U66" i="30"/>
  <c r="T66" i="30"/>
  <c r="T87" i="30"/>
  <c r="T9" i="31"/>
  <c r="T21" i="31"/>
  <c r="T45" i="31"/>
  <c r="U51" i="31"/>
  <c r="U59" i="31"/>
  <c r="T59" i="31"/>
  <c r="P67" i="31"/>
  <c r="Q15" i="32"/>
  <c r="U15" i="32" s="1"/>
  <c r="U27" i="32"/>
  <c r="T27" i="32"/>
  <c r="S30" i="32"/>
  <c r="T36" i="32"/>
  <c r="U36" i="32"/>
  <c r="T102" i="32"/>
  <c r="U102" i="32"/>
  <c r="U109" i="26"/>
  <c r="T109" i="26"/>
  <c r="L113" i="21"/>
  <c r="R113" i="21" s="1"/>
  <c r="U111" i="18"/>
  <c r="T111" i="18"/>
  <c r="U71" i="28"/>
  <c r="T71" i="28"/>
  <c r="U72" i="28"/>
  <c r="T72" i="28"/>
  <c r="U40" i="31"/>
  <c r="T40" i="31"/>
  <c r="U52" i="31"/>
  <c r="T52" i="31"/>
  <c r="U64" i="31"/>
  <c r="T64" i="31"/>
  <c r="Q67" i="31"/>
  <c r="U67" i="31" s="1"/>
  <c r="T20" i="32"/>
  <c r="Q24" i="32"/>
  <c r="T48" i="32"/>
  <c r="U48" i="32"/>
  <c r="P59" i="32"/>
  <c r="U103" i="28"/>
  <c r="T103" i="28"/>
  <c r="U98" i="25"/>
  <c r="T98" i="25"/>
  <c r="U104" i="23"/>
  <c r="T104" i="23"/>
  <c r="U98" i="17"/>
  <c r="T98" i="17"/>
  <c r="T15" i="31"/>
  <c r="T67" i="31"/>
  <c r="U89" i="31"/>
  <c r="T89" i="31"/>
  <c r="U93" i="31"/>
  <c r="T93" i="31"/>
  <c r="U11" i="32"/>
  <c r="T11" i="32"/>
  <c r="U40" i="32"/>
  <c r="T40" i="32"/>
  <c r="U35" i="32"/>
  <c r="T35" i="32"/>
  <c r="U100" i="1"/>
  <c r="T100" i="1"/>
  <c r="U105" i="18"/>
  <c r="T105" i="18"/>
  <c r="U71" i="29"/>
  <c r="T71" i="29"/>
  <c r="U72" i="29"/>
  <c r="T72" i="29"/>
  <c r="Q53" i="31"/>
  <c r="U53" i="31" s="1"/>
  <c r="U56" i="31"/>
  <c r="T56" i="31"/>
  <c r="P71" i="31"/>
  <c r="Q73" i="31"/>
  <c r="U73" i="31" s="1"/>
  <c r="U24" i="32"/>
  <c r="T24" i="32"/>
  <c r="S33" i="32"/>
  <c r="Q40" i="32"/>
  <c r="U47" i="32"/>
  <c r="T47" i="32"/>
  <c r="Q67" i="32"/>
  <c r="U15" i="29"/>
  <c r="T15" i="29"/>
  <c r="U66" i="29"/>
  <c r="T66" i="29"/>
  <c r="T9" i="30"/>
  <c r="T61" i="30"/>
  <c r="T53" i="31"/>
  <c r="Q71" i="31"/>
  <c r="T90" i="31"/>
  <c r="T94" i="31"/>
  <c r="T12" i="32"/>
  <c r="T28" i="32"/>
  <c r="U28" i="32"/>
  <c r="P30" i="32"/>
  <c r="T30" i="32" s="1"/>
  <c r="T64" i="32"/>
  <c r="U64" i="32"/>
  <c r="M113" i="1"/>
  <c r="S113" i="1" s="1"/>
  <c r="S96" i="1"/>
  <c r="U98" i="31"/>
  <c r="T98" i="31"/>
  <c r="E96" i="31"/>
  <c r="U96" i="31" s="1"/>
  <c r="U111" i="27"/>
  <c r="T111" i="27"/>
  <c r="T102" i="24"/>
  <c r="U102" i="24"/>
  <c r="U110" i="23"/>
  <c r="T110" i="23"/>
  <c r="U103" i="18"/>
  <c r="T103" i="18"/>
  <c r="U33" i="30"/>
  <c r="T33" i="30"/>
  <c r="U40" i="30"/>
  <c r="T40" i="30"/>
  <c r="U66" i="31"/>
  <c r="T66" i="31"/>
  <c r="U61" i="31"/>
  <c r="U33" i="32"/>
  <c r="T33" i="32"/>
  <c r="T93" i="32"/>
  <c r="U93" i="32"/>
  <c r="U105" i="15"/>
  <c r="T105" i="15"/>
  <c r="T108" i="10"/>
  <c r="U108" i="10"/>
  <c r="U109" i="6"/>
  <c r="T109" i="6"/>
  <c r="U104" i="4"/>
  <c r="T104" i="4"/>
  <c r="U69" i="28"/>
  <c r="U53" i="29"/>
  <c r="T53" i="29"/>
  <c r="U72" i="30"/>
  <c r="T72" i="30"/>
  <c r="U71" i="30"/>
  <c r="T71" i="30"/>
  <c r="U35" i="31"/>
  <c r="P15" i="32"/>
  <c r="T15" i="32" s="1"/>
  <c r="U23" i="32"/>
  <c r="T23" i="32"/>
  <c r="T32" i="32"/>
  <c r="U32" i="32"/>
  <c r="Q66" i="32"/>
  <c r="U100" i="25"/>
  <c r="T100" i="25"/>
  <c r="T63" i="32"/>
  <c r="T70" i="32"/>
  <c r="T92" i="32"/>
  <c r="E80" i="32"/>
  <c r="E80" i="14"/>
  <c r="U102" i="1"/>
  <c r="T99" i="32"/>
  <c r="T105" i="32"/>
  <c r="U107" i="32"/>
  <c r="T111" i="31"/>
  <c r="T98" i="30"/>
  <c r="U100" i="30"/>
  <c r="U106" i="30"/>
  <c r="U108" i="30"/>
  <c r="U97" i="29"/>
  <c r="R96" i="24"/>
  <c r="E96" i="21"/>
  <c r="U96" i="21" s="1"/>
  <c r="U110" i="10"/>
  <c r="T110" i="10"/>
  <c r="U111" i="6"/>
  <c r="T111" i="6"/>
  <c r="T110" i="4"/>
  <c r="U110" i="4"/>
  <c r="U72" i="31"/>
  <c r="T72" i="31"/>
  <c r="U71" i="31"/>
  <c r="T71" i="31"/>
  <c r="E80" i="25"/>
  <c r="E80" i="15"/>
  <c r="E80" i="4"/>
  <c r="E80" i="3"/>
  <c r="T97" i="32"/>
  <c r="T103" i="31"/>
  <c r="U109" i="31"/>
  <c r="E96" i="30"/>
  <c r="U96" i="30" s="1"/>
  <c r="S96" i="29"/>
  <c r="M113" i="28"/>
  <c r="S113" i="28" s="1"/>
  <c r="S96" i="24"/>
  <c r="T101" i="22"/>
  <c r="U102" i="18"/>
  <c r="U110" i="18"/>
  <c r="U99" i="17"/>
  <c r="U111" i="16"/>
  <c r="T111" i="16"/>
  <c r="U105" i="8"/>
  <c r="T105" i="8"/>
  <c r="S96" i="5"/>
  <c r="M113" i="5"/>
  <c r="S113" i="5" s="1"/>
  <c r="E96" i="2"/>
  <c r="U96" i="2" s="1"/>
  <c r="U97" i="2"/>
  <c r="T97" i="2"/>
  <c r="E80" i="28"/>
  <c r="E80" i="17"/>
  <c r="E80" i="7"/>
  <c r="E96" i="22"/>
  <c r="E113" i="22" s="1"/>
  <c r="U109" i="16"/>
  <c r="T109" i="16"/>
  <c r="L113" i="3"/>
  <c r="R113" i="3" s="1"/>
  <c r="R96" i="3"/>
  <c r="U108" i="3"/>
  <c r="T108" i="3"/>
  <c r="T19" i="32"/>
  <c r="T39" i="32"/>
  <c r="T43" i="32"/>
  <c r="T51" i="32"/>
  <c r="T55" i="32"/>
  <c r="U71" i="32"/>
  <c r="T71" i="32"/>
  <c r="U72" i="32"/>
  <c r="T72" i="32"/>
  <c r="E80" i="30"/>
  <c r="E80" i="16"/>
  <c r="U103" i="1"/>
  <c r="T104" i="32"/>
  <c r="T106" i="31"/>
  <c r="U107" i="30"/>
  <c r="T114" i="29"/>
  <c r="E96" i="28"/>
  <c r="E113" i="28" s="1"/>
  <c r="S96" i="23"/>
  <c r="S96" i="17"/>
  <c r="M113" i="17"/>
  <c r="S113" i="17" s="1"/>
  <c r="U107" i="16"/>
  <c r="T107" i="16"/>
  <c r="U67" i="32"/>
  <c r="T67" i="32"/>
  <c r="U73" i="32"/>
  <c r="U66" i="32"/>
  <c r="T66" i="32"/>
  <c r="E80" i="31"/>
  <c r="E80" i="20"/>
  <c r="E80" i="19"/>
  <c r="E80" i="9"/>
  <c r="S96" i="30"/>
  <c r="L113" i="30"/>
  <c r="R113" i="30" s="1"/>
  <c r="R96" i="27"/>
  <c r="S96" i="20"/>
  <c r="R96" i="18"/>
  <c r="L113" i="14"/>
  <c r="R113" i="14" s="1"/>
  <c r="R96" i="14"/>
  <c r="U103" i="6"/>
  <c r="T103" i="6"/>
  <c r="U106" i="3"/>
  <c r="T106" i="3"/>
  <c r="T98" i="1"/>
  <c r="T108" i="1"/>
  <c r="T101" i="29"/>
  <c r="T105" i="29"/>
  <c r="T109" i="29"/>
  <c r="T101" i="28"/>
  <c r="T109" i="28"/>
  <c r="T111" i="28"/>
  <c r="T101" i="26"/>
  <c r="T107" i="26"/>
  <c r="E96" i="25"/>
  <c r="U96" i="25" s="1"/>
  <c r="T106" i="25"/>
  <c r="T108" i="25"/>
  <c r="T99" i="24"/>
  <c r="U110" i="24"/>
  <c r="T102" i="23"/>
  <c r="U108" i="23"/>
  <c r="U98" i="22"/>
  <c r="U106" i="22"/>
  <c r="T98" i="21"/>
  <c r="T100" i="21"/>
  <c r="T104" i="21"/>
  <c r="T106" i="21"/>
  <c r="T108" i="21"/>
  <c r="T110" i="21"/>
  <c r="T102" i="20"/>
  <c r="T110" i="20"/>
  <c r="T101" i="19"/>
  <c r="T109" i="19"/>
  <c r="T99" i="15"/>
  <c r="U99" i="15"/>
  <c r="M113" i="13"/>
  <c r="S113" i="13" s="1"/>
  <c r="S96" i="13"/>
  <c r="U111" i="8"/>
  <c r="T111" i="8"/>
  <c r="T104" i="5"/>
  <c r="U104" i="5"/>
  <c r="U53" i="32"/>
  <c r="T53" i="32"/>
  <c r="E80" i="1"/>
  <c r="E80" i="23"/>
  <c r="E80" i="12"/>
  <c r="E80" i="11"/>
  <c r="E96" i="1"/>
  <c r="E113" i="1" s="1"/>
  <c r="T106" i="1"/>
  <c r="T102" i="30"/>
  <c r="T110" i="30"/>
  <c r="U99" i="29"/>
  <c r="U107" i="29"/>
  <c r="T114" i="28"/>
  <c r="M113" i="27"/>
  <c r="S113" i="27" s="1"/>
  <c r="T99" i="26"/>
  <c r="T97" i="24"/>
  <c r="U100" i="23"/>
  <c r="U104" i="20"/>
  <c r="T114" i="18"/>
  <c r="U101" i="6"/>
  <c r="T101" i="6"/>
  <c r="U99" i="2"/>
  <c r="T99" i="2"/>
  <c r="M113" i="15"/>
  <c r="S113" i="15" s="1"/>
  <c r="T100" i="12"/>
  <c r="U106" i="9"/>
  <c r="U97" i="7"/>
  <c r="T99" i="7"/>
  <c r="R96" i="6"/>
  <c r="T101" i="5"/>
  <c r="U111" i="5"/>
  <c r="T114" i="5"/>
  <c r="M113" i="4"/>
  <c r="S113" i="4" s="1"/>
  <c r="T110" i="2"/>
  <c r="T98" i="15"/>
  <c r="T104" i="15"/>
  <c r="M113" i="12"/>
  <c r="S113" i="12" s="1"/>
  <c r="S96" i="10"/>
  <c r="U109" i="10"/>
  <c r="T102" i="6"/>
  <c r="T110" i="6"/>
  <c r="U103" i="5"/>
  <c r="U108" i="2"/>
  <c r="T99" i="16"/>
  <c r="T101" i="16"/>
  <c r="T103" i="16"/>
  <c r="T105" i="16"/>
  <c r="T114" i="14"/>
  <c r="R96" i="15"/>
  <c r="R96" i="11"/>
  <c r="T114" i="6"/>
  <c r="E96" i="16"/>
  <c r="T96" i="16" s="1"/>
  <c r="U107" i="15"/>
  <c r="U98" i="14"/>
  <c r="U104" i="13"/>
  <c r="U103" i="12"/>
  <c r="T107" i="12"/>
  <c r="T109" i="12"/>
  <c r="T98" i="11"/>
  <c r="U106" i="11"/>
  <c r="T108" i="11"/>
  <c r="U99" i="9"/>
  <c r="T101" i="9"/>
  <c r="E96" i="9"/>
  <c r="U96" i="9" s="1"/>
  <c r="T97" i="8"/>
  <c r="T103" i="8"/>
  <c r="U107" i="8"/>
  <c r="U105" i="7"/>
  <c r="T107" i="7"/>
  <c r="U97" i="6"/>
  <c r="U105" i="6"/>
  <c r="U102" i="4"/>
  <c r="T98" i="3"/>
  <c r="T100" i="3"/>
  <c r="E96" i="8"/>
  <c r="E113" i="8" s="1"/>
  <c r="U99" i="8"/>
  <c r="S96" i="2"/>
  <c r="U96" i="1"/>
  <c r="T96" i="1"/>
  <c r="T96" i="25"/>
  <c r="E113" i="30"/>
  <c r="T96" i="30"/>
  <c r="U96" i="28"/>
  <c r="T96" i="28"/>
  <c r="U97" i="1"/>
  <c r="T101" i="32"/>
  <c r="T109" i="32"/>
  <c r="T114" i="32"/>
  <c r="T100" i="31"/>
  <c r="T108" i="31"/>
  <c r="E113" i="31"/>
  <c r="M113" i="31"/>
  <c r="S113" i="31" s="1"/>
  <c r="T99" i="30"/>
  <c r="T98" i="29"/>
  <c r="T97" i="28"/>
  <c r="T105" i="28"/>
  <c r="T104" i="27"/>
  <c r="E96" i="26"/>
  <c r="T103" i="26"/>
  <c r="T111" i="26"/>
  <c r="L113" i="26"/>
  <c r="R113" i="26" s="1"/>
  <c r="U97" i="25"/>
  <c r="T102" i="25"/>
  <c r="T110" i="25"/>
  <c r="U100" i="20"/>
  <c r="T100" i="20"/>
  <c r="U108" i="20"/>
  <c r="T108" i="20"/>
  <c r="U97" i="17"/>
  <c r="T97" i="17"/>
  <c r="E96" i="17"/>
  <c r="U105" i="17"/>
  <c r="T105" i="17"/>
  <c r="U110" i="14"/>
  <c r="T110" i="14"/>
  <c r="U110" i="16"/>
  <c r="T110" i="16"/>
  <c r="U100" i="13"/>
  <c r="T100" i="13"/>
  <c r="U105" i="11"/>
  <c r="T105" i="11"/>
  <c r="T99" i="1"/>
  <c r="T107" i="1"/>
  <c r="T98" i="32"/>
  <c r="T106" i="32"/>
  <c r="T97" i="31"/>
  <c r="T105" i="31"/>
  <c r="T104" i="30"/>
  <c r="E96" i="29"/>
  <c r="T103" i="29"/>
  <c r="T111" i="29"/>
  <c r="L113" i="29"/>
  <c r="R113" i="29" s="1"/>
  <c r="T102" i="28"/>
  <c r="T110" i="28"/>
  <c r="T101" i="27"/>
  <c r="T109" i="27"/>
  <c r="T114" i="27"/>
  <c r="T100" i="26"/>
  <c r="T108" i="26"/>
  <c r="M113" i="26"/>
  <c r="S113" i="26" s="1"/>
  <c r="T99" i="25"/>
  <c r="T107" i="25"/>
  <c r="T98" i="24"/>
  <c r="T106" i="24"/>
  <c r="T111" i="22"/>
  <c r="U98" i="20"/>
  <c r="E96" i="20"/>
  <c r="T98" i="20"/>
  <c r="U106" i="20"/>
  <c r="T106" i="20"/>
  <c r="T108" i="19"/>
  <c r="T107" i="18"/>
  <c r="U103" i="17"/>
  <c r="T103" i="17"/>
  <c r="U111" i="17"/>
  <c r="T111" i="17"/>
  <c r="T98" i="13"/>
  <c r="E96" i="13"/>
  <c r="U98" i="13"/>
  <c r="M113" i="9"/>
  <c r="S113" i="9" s="1"/>
  <c r="S96" i="9"/>
  <c r="U114" i="26"/>
  <c r="U102" i="14"/>
  <c r="T102" i="14"/>
  <c r="R96" i="10"/>
  <c r="L113" i="10"/>
  <c r="R113" i="10" s="1"/>
  <c r="U104" i="9"/>
  <c r="T104" i="9"/>
  <c r="T104" i="1"/>
  <c r="E96" i="32"/>
  <c r="T103" i="32"/>
  <c r="T111" i="32"/>
  <c r="T102" i="31"/>
  <c r="T110" i="31"/>
  <c r="T101" i="30"/>
  <c r="T109" i="30"/>
  <c r="T114" i="30"/>
  <c r="T100" i="29"/>
  <c r="T108" i="29"/>
  <c r="T99" i="28"/>
  <c r="T107" i="28"/>
  <c r="T98" i="27"/>
  <c r="T106" i="27"/>
  <c r="T97" i="26"/>
  <c r="T105" i="26"/>
  <c r="T104" i="25"/>
  <c r="E96" i="24"/>
  <c r="T103" i="24"/>
  <c r="T111" i="24"/>
  <c r="S96" i="22"/>
  <c r="M113" i="22"/>
  <c r="S113" i="22" s="1"/>
  <c r="U102" i="22"/>
  <c r="T102" i="22"/>
  <c r="M113" i="21"/>
  <c r="S113" i="21" s="1"/>
  <c r="U99" i="19"/>
  <c r="T99" i="19"/>
  <c r="U98" i="18"/>
  <c r="E96" i="18"/>
  <c r="T98" i="18"/>
  <c r="U111" i="7"/>
  <c r="T111" i="7"/>
  <c r="U99" i="3"/>
  <c r="T99" i="3"/>
  <c r="T114" i="1"/>
  <c r="U101" i="30"/>
  <c r="U99" i="28"/>
  <c r="E96" i="27"/>
  <c r="T114" i="25"/>
  <c r="U100" i="22"/>
  <c r="T100" i="22"/>
  <c r="U110" i="22"/>
  <c r="T110" i="22"/>
  <c r="U97" i="19"/>
  <c r="T97" i="19"/>
  <c r="E96" i="19"/>
  <c r="U107" i="19"/>
  <c r="T107" i="19"/>
  <c r="U106" i="18"/>
  <c r="T106" i="18"/>
  <c r="R96" i="17"/>
  <c r="L113" i="17"/>
  <c r="R113" i="17" s="1"/>
  <c r="E96" i="15"/>
  <c r="T111" i="12"/>
  <c r="U111" i="12"/>
  <c r="E96" i="11"/>
  <c r="M113" i="11"/>
  <c r="S113" i="11" s="1"/>
  <c r="S96" i="11"/>
  <c r="U111" i="23"/>
  <c r="T111" i="23"/>
  <c r="U108" i="22"/>
  <c r="T108" i="22"/>
  <c r="U105" i="19"/>
  <c r="T105" i="19"/>
  <c r="U104" i="18"/>
  <c r="T104" i="18"/>
  <c r="U103" i="7"/>
  <c r="E96" i="7"/>
  <c r="T103" i="7"/>
  <c r="U100" i="5"/>
  <c r="T100" i="5"/>
  <c r="T114" i="31"/>
  <c r="U103" i="23"/>
  <c r="T103" i="23"/>
  <c r="U109" i="23"/>
  <c r="T109" i="23"/>
  <c r="U101" i="21"/>
  <c r="T101" i="21"/>
  <c r="S96" i="16"/>
  <c r="U101" i="15"/>
  <c r="T101" i="15"/>
  <c r="U103" i="15"/>
  <c r="T103" i="15"/>
  <c r="U109" i="13"/>
  <c r="T109" i="13"/>
  <c r="E96" i="23"/>
  <c r="U101" i="23"/>
  <c r="T101" i="23"/>
  <c r="U99" i="21"/>
  <c r="T99" i="21"/>
  <c r="U107" i="21"/>
  <c r="T107" i="21"/>
  <c r="U109" i="21"/>
  <c r="T109" i="21"/>
  <c r="U114" i="17"/>
  <c r="U102" i="16"/>
  <c r="T102" i="16"/>
  <c r="U104" i="16"/>
  <c r="T104" i="16"/>
  <c r="U109" i="15"/>
  <c r="T109" i="15"/>
  <c r="U111" i="15"/>
  <c r="T111" i="15"/>
  <c r="E96" i="14"/>
  <c r="S96" i="14"/>
  <c r="M113" i="14"/>
  <c r="S113" i="14" s="1"/>
  <c r="U105" i="12"/>
  <c r="T105" i="12"/>
  <c r="T99" i="13"/>
  <c r="R96" i="12"/>
  <c r="U102" i="11"/>
  <c r="E96" i="10"/>
  <c r="T98" i="10"/>
  <c r="R96" i="9"/>
  <c r="L113" i="9"/>
  <c r="R113" i="9" s="1"/>
  <c r="T97" i="9"/>
  <c r="T105" i="9"/>
  <c r="U114" i="9"/>
  <c r="S96" i="8"/>
  <c r="U102" i="8"/>
  <c r="T102" i="8"/>
  <c r="U110" i="8"/>
  <c r="T110" i="8"/>
  <c r="T102" i="7"/>
  <c r="T110" i="7"/>
  <c r="U108" i="5"/>
  <c r="T108" i="5"/>
  <c r="U107" i="3"/>
  <c r="T107" i="3"/>
  <c r="T114" i="23"/>
  <c r="T114" i="15"/>
  <c r="T100" i="14"/>
  <c r="T108" i="14"/>
  <c r="T98" i="12"/>
  <c r="T114" i="12"/>
  <c r="T97" i="11"/>
  <c r="U110" i="11"/>
  <c r="T106" i="10"/>
  <c r="T104" i="8"/>
  <c r="U101" i="7"/>
  <c r="T101" i="7"/>
  <c r="U109" i="7"/>
  <c r="T109" i="7"/>
  <c r="E96" i="6"/>
  <c r="S96" i="6"/>
  <c r="M113" i="6"/>
  <c r="S113" i="6" s="1"/>
  <c r="U108" i="4"/>
  <c r="T108" i="4"/>
  <c r="U106" i="2"/>
  <c r="T106" i="2"/>
  <c r="T98" i="23"/>
  <c r="T106" i="23"/>
  <c r="L113" i="20"/>
  <c r="R113" i="20" s="1"/>
  <c r="U103" i="10"/>
  <c r="T103" i="10"/>
  <c r="U100" i="6"/>
  <c r="T100" i="6"/>
  <c r="U108" i="6"/>
  <c r="T108" i="6"/>
  <c r="U100" i="4"/>
  <c r="T100" i="4"/>
  <c r="U98" i="2"/>
  <c r="T98" i="2"/>
  <c r="L113" i="23"/>
  <c r="R113" i="23" s="1"/>
  <c r="T114" i="21"/>
  <c r="U97" i="12"/>
  <c r="T97" i="12"/>
  <c r="E96" i="12"/>
  <c r="T114" i="16"/>
  <c r="U106" i="13"/>
  <c r="T106" i="13"/>
  <c r="U114" i="11"/>
  <c r="U111" i="10"/>
  <c r="T111" i="10"/>
  <c r="U104" i="11"/>
  <c r="T104" i="11"/>
  <c r="U103" i="9"/>
  <c r="T103" i="9"/>
  <c r="U111" i="9"/>
  <c r="T111" i="9"/>
  <c r="S96" i="7"/>
  <c r="M113" i="7"/>
  <c r="S113" i="7" s="1"/>
  <c r="E96" i="5"/>
  <c r="U114" i="3"/>
  <c r="E96" i="3"/>
  <c r="T99" i="5"/>
  <c r="T107" i="5"/>
  <c r="T98" i="4"/>
  <c r="T106" i="4"/>
  <c r="T97" i="3"/>
  <c r="T105" i="3"/>
  <c r="T104" i="2"/>
  <c r="E96" i="4"/>
  <c r="T103" i="4"/>
  <c r="T111" i="4"/>
  <c r="L113" i="4"/>
  <c r="R113" i="4" s="1"/>
  <c r="T102" i="3"/>
  <c r="T110" i="3"/>
  <c r="T101" i="2"/>
  <c r="T109" i="2"/>
  <c r="T114" i="2"/>
  <c r="T102" i="9"/>
  <c r="T110" i="9"/>
  <c r="T101" i="8"/>
  <c r="T109" i="8"/>
  <c r="T100" i="7"/>
  <c r="T108" i="7"/>
  <c r="T99" i="6"/>
  <c r="T107" i="6"/>
  <c r="T98" i="5"/>
  <c r="T106" i="5"/>
  <c r="T97" i="4"/>
  <c r="T105" i="4"/>
  <c r="T104" i="3"/>
  <c r="T103" i="2"/>
  <c r="T111" i="2"/>
  <c r="L113" i="2"/>
  <c r="R113" i="2" s="1"/>
  <c r="T96" i="22" l="1"/>
  <c r="T33" i="31"/>
  <c r="T33" i="8"/>
  <c r="U96" i="22"/>
  <c r="E113" i="25"/>
  <c r="U113" i="25" s="1"/>
  <c r="T59" i="32"/>
  <c r="T33" i="27"/>
  <c r="T59" i="24"/>
  <c r="T24" i="2"/>
  <c r="T96" i="31"/>
  <c r="T96" i="21"/>
  <c r="E113" i="16"/>
  <c r="T96" i="8"/>
  <c r="U96" i="8"/>
  <c r="U33" i="12"/>
  <c r="T33" i="12"/>
  <c r="U24" i="3"/>
  <c r="T24" i="3"/>
  <c r="T96" i="2"/>
  <c r="E113" i="9"/>
  <c r="E113" i="2"/>
  <c r="U113" i="2" s="1"/>
  <c r="T96" i="9"/>
  <c r="U59" i="9"/>
  <c r="T59" i="9"/>
  <c r="U96" i="16"/>
  <c r="E113" i="21"/>
  <c r="T113" i="21" s="1"/>
  <c r="U33" i="21"/>
  <c r="T33" i="21"/>
  <c r="U33" i="6"/>
  <c r="T33" i="6"/>
  <c r="T113" i="2"/>
  <c r="U96" i="24"/>
  <c r="T96" i="24"/>
  <c r="E113" i="24"/>
  <c r="E113" i="20"/>
  <c r="U96" i="20"/>
  <c r="T96" i="20"/>
  <c r="T113" i="25"/>
  <c r="T96" i="12"/>
  <c r="E113" i="12"/>
  <c r="U96" i="12"/>
  <c r="U96" i="6"/>
  <c r="E113" i="6"/>
  <c r="T96" i="6"/>
  <c r="E113" i="10"/>
  <c r="U96" i="10"/>
  <c r="T96" i="10"/>
  <c r="U96" i="14"/>
  <c r="T96" i="14"/>
  <c r="E113" i="14"/>
  <c r="T96" i="11"/>
  <c r="E113" i="11"/>
  <c r="U96" i="11"/>
  <c r="U96" i="32"/>
  <c r="T96" i="32"/>
  <c r="E113" i="32"/>
  <c r="U96" i="26"/>
  <c r="T96" i="26"/>
  <c r="E113" i="26"/>
  <c r="U113" i="16"/>
  <c r="T113" i="16"/>
  <c r="U113" i="8"/>
  <c r="T113" i="8"/>
  <c r="U96" i="29"/>
  <c r="T96" i="29"/>
  <c r="E113" i="29"/>
  <c r="U113" i="22"/>
  <c r="T113" i="22"/>
  <c r="T113" i="28"/>
  <c r="U113" i="28"/>
  <c r="U96" i="3"/>
  <c r="T96" i="3"/>
  <c r="E113" i="3"/>
  <c r="T96" i="27"/>
  <c r="E113" i="27"/>
  <c r="U96" i="27"/>
  <c r="T113" i="31"/>
  <c r="U113" i="31"/>
  <c r="E113" i="15"/>
  <c r="U96" i="15"/>
  <c r="T96" i="15"/>
  <c r="T96" i="17"/>
  <c r="E113" i="17"/>
  <c r="U96" i="17"/>
  <c r="U96" i="5"/>
  <c r="E113" i="5"/>
  <c r="T96" i="5"/>
  <c r="T96" i="4"/>
  <c r="E113" i="4"/>
  <c r="U96" i="4"/>
  <c r="E113" i="23"/>
  <c r="U96" i="23"/>
  <c r="T96" i="23"/>
  <c r="U96" i="19"/>
  <c r="T96" i="19"/>
  <c r="E113" i="19"/>
  <c r="T96" i="18"/>
  <c r="U96" i="18"/>
  <c r="E113" i="18"/>
  <c r="E113" i="7"/>
  <c r="U96" i="7"/>
  <c r="T96" i="7"/>
  <c r="E113" i="13"/>
  <c r="T96" i="13"/>
  <c r="U96" i="13"/>
  <c r="U113" i="9"/>
  <c r="T113" i="9"/>
  <c r="U113" i="30"/>
  <c r="T113" i="30"/>
  <c r="U113" i="1"/>
  <c r="T113" i="1"/>
  <c r="U113" i="21" l="1"/>
  <c r="U113" i="26"/>
  <c r="T113" i="26"/>
  <c r="U113" i="6"/>
  <c r="T113" i="6"/>
  <c r="T113" i="19"/>
  <c r="U113" i="19"/>
  <c r="U113" i="29"/>
  <c r="T113" i="29"/>
  <c r="U113" i="14"/>
  <c r="T113" i="14"/>
  <c r="U113" i="20"/>
  <c r="T113" i="20"/>
  <c r="U113" i="24"/>
  <c r="T113" i="24"/>
  <c r="U113" i="32"/>
  <c r="T113" i="32"/>
  <c r="T113" i="12"/>
  <c r="U113" i="12"/>
  <c r="U113" i="11"/>
  <c r="T113" i="11"/>
  <c r="U113" i="4"/>
  <c r="T113" i="4"/>
  <c r="T113" i="3"/>
  <c r="U113" i="3"/>
  <c r="T113" i="13"/>
  <c r="U113" i="13"/>
  <c r="U113" i="15"/>
  <c r="T113" i="15"/>
  <c r="T113" i="5"/>
  <c r="U113" i="5"/>
  <c r="U113" i="7"/>
  <c r="T113" i="7"/>
  <c r="T113" i="18"/>
  <c r="U113" i="18"/>
  <c r="U113" i="23"/>
  <c r="T113" i="23"/>
  <c r="U113" i="17"/>
  <c r="T113" i="17"/>
  <c r="U113" i="27"/>
  <c r="T113" i="27"/>
  <c r="U113" i="10"/>
  <c r="T113" i="10"/>
</calcChain>
</file>

<file path=xl/sharedStrings.xml><?xml version="1.0" encoding="utf-8"?>
<sst xmlns="http://schemas.openxmlformats.org/spreadsheetml/2006/main" count="7556" uniqueCount="157">
  <si>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</si>
  <si>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</si>
  <si>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</si>
  <si>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</si>
  <si>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</si>
  <si>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</si>
  <si>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</si>
  <si>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</si>
  <si>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</si>
  <si>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</si>
  <si>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</si>
  <si>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</si>
  <si>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</si>
  <si>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</si>
  <si>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</si>
  <si>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</si>
  <si>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</si>
  <si>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</si>
  <si>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</si>
  <si>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</si>
  <si>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</si>
  <si>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</si>
  <si>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</si>
  <si>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</si>
  <si>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</si>
  <si>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</si>
  <si>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</si>
  <si>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</si>
  <si>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</si>
  <si>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</si>
  <si>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</si>
  <si>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</si>
  <si>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</si>
  <si>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</si>
  <si>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</si>
  <si>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</si>
  <si>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</si>
  <si>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</si>
  <si>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</si>
  <si>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</si>
  <si>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</si>
  <si>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</si>
  <si>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</si>
  <si>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</si>
  <si>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</si>
  <si>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</si>
  <si>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</si>
  <si>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</si>
  <si>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</si>
  <si>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</si>
  <si>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</si>
  <si>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</si>
  <si>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</si>
  <si>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</si>
  <si>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</si>
  <si>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</si>
  <si>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</si>
  <si>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</si>
  <si>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</si>
  <si>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</si>
  <si>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</si>
  <si>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</si>
  <si>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</si>
  <si>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</si>
  <si>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</si>
  <si>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</si>
  <si>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</si>
  <si>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</si>
  <si>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</si>
  <si>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</si>
  <si>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</si>
  <si>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</si>
  <si>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</si>
  <si>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</si>
  <si>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</si>
  <si>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</si>
  <si>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</si>
  <si>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</si>
  <si>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</si>
  <si>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</si>
  <si>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</si>
  <si>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</si>
  <si>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</si>
  <si>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</si>
  <si>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</si>
  <si>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</si>
  <si>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</si>
  <si>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</si>
  <si>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</si>
  <si>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</si>
  <si>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</si>
  <si>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</si>
  <si>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</si>
  <si>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</si>
  <si>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</si>
  <si>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</si>
  <si>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</si>
  <si>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</si>
  <si>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</si>
  <si>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</si>
  <si>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</si>
  <si>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</si>
  <si>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</si>
  <si>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</si>
  <si>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</si>
  <si>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</si>
  <si>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</si>
  <si>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</si>
  <si>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</si>
  <si>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</si>
  <si>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</si>
  <si>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JOE MOROLONG (NC451)</t>
  </si>
  <si>
    <t>NORTHERN CAPE: GA-SEGONYANA (NC452)</t>
  </si>
  <si>
    <t>NORTHERN CAPE: GAMAGARA (NC453)</t>
  </si>
  <si>
    <t>NORTHERN CAPE: JOHN TAOLO GAETSEWE (DC45)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</si>
  <si>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</si>
  <si>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</si>
  <si>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</si>
  <si>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</si>
  <si>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</si>
  <si>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</si>
  <si>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NAMAKWA (DC6)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</si>
  <si>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</si>
  <si>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</si>
  <si>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</si>
  <si>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</si>
  <si>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</si>
  <si>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</si>
  <si>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</si>
  <si>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</si>
  <si>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PIXLEY KA SEME (NC) (DC7)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</si>
  <si>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</si>
  <si>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</si>
  <si>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</si>
  <si>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</si>
  <si>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</si>
  <si>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Z F MGCAWU (DC8)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</si>
  <si>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</si>
  <si>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</si>
  <si>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</si>
  <si>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</si>
  <si>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FRANCES BAARD (DC9)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</si>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</sst>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79840000</v>
      </c>
      <c r="C10" s="92"/>
      <c r="D10" s="92"/>
      <c r="E10" s="92">
        <f t="shared" ref="E10:E15" si="0"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>
        <v>14472000</v>
      </c>
      <c r="K10" s="94">
        <v>6908411</v>
      </c>
      <c r="L10" s="93">
        <v>10663000</v>
      </c>
      <c r="M10" s="94">
        <v>10897830</v>
      </c>
      <c r="N10" s="93"/>
      <c r="O10" s="94"/>
      <c r="P10" s="93">
        <f t="shared" ref="P10:P15" si="1">$H10      +$J10      +$L10      +$N10</f>
        <v>43259000</v>
      </c>
      <c r="Q10" s="94">
        <f t="shared" ref="Q10:Q15" si="2">$I10      +$K10      +$M10      +$O10</f>
        <v>25501651</v>
      </c>
      <c r="R10" s="48">
        <f t="shared" ref="R10:R15" si="3">IF(($J10      =0),0,((($L10      -$J10      )/$J10      )*100))</f>
        <v>-26.319789939192923</v>
      </c>
      <c r="S10" s="49">
        <f t="shared" ref="S10:S15" si="4">IF(($K10      =0),0,((($M10      -$K10      )/$K10      )*100))</f>
        <v>57.747273577093196</v>
      </c>
      <c r="T10" s="48">
        <f t="shared" ref="T10:T14" si="5">IF(($E10      =0),0,(($P10      /$E10      )*100))</f>
        <v>54.182114228456911</v>
      </c>
      <c r="U10" s="50">
        <f t="shared" ref="U10:U14" si="6">IF(($E10      =0),0,(($Q10      /$E10      )*100))</f>
        <v>31.940945641282564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11000000</v>
      </c>
      <c r="C11" s="92">
        <v>-1000000</v>
      </c>
      <c r="D11" s="92"/>
      <c r="E11" s="92">
        <f t="shared" si="0"/>
        <v>10000000</v>
      </c>
      <c r="F11" s="93">
        <v>10000000</v>
      </c>
      <c r="G11" s="94">
        <v>10000000</v>
      </c>
      <c r="H11" s="93">
        <v>2138000</v>
      </c>
      <c r="I11" s="94">
        <v>1299729</v>
      </c>
      <c r="J11" s="93">
        <v>3711000</v>
      </c>
      <c r="K11" s="94">
        <v>2885628</v>
      </c>
      <c r="L11" s="93">
        <v>2575000</v>
      </c>
      <c r="M11" s="94">
        <v>1072701</v>
      </c>
      <c r="N11" s="93"/>
      <c r="O11" s="94"/>
      <c r="P11" s="93">
        <f t="shared" si="1"/>
        <v>8424000</v>
      </c>
      <c r="Q11" s="94">
        <f t="shared" si="2"/>
        <v>5258058</v>
      </c>
      <c r="R11" s="48">
        <f t="shared" si="3"/>
        <v>-30.611694960926972</v>
      </c>
      <c r="S11" s="49">
        <f t="shared" si="4"/>
        <v>-62.826081532338883</v>
      </c>
      <c r="T11" s="48">
        <f t="shared" si="5"/>
        <v>84.240000000000009</v>
      </c>
      <c r="U11" s="50">
        <f t="shared" si="6"/>
        <v>52.580579999999998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37000000</v>
      </c>
      <c r="C13" s="92">
        <v>-20421000</v>
      </c>
      <c r="D13" s="92"/>
      <c r="E13" s="92">
        <f t="shared" si="0"/>
        <v>16579000</v>
      </c>
      <c r="F13" s="93">
        <v>16579000</v>
      </c>
      <c r="G13" s="94">
        <v>16579000</v>
      </c>
      <c r="H13" s="93"/>
      <c r="I13" s="94">
        <v>4020838</v>
      </c>
      <c r="J13" s="93">
        <v>3781000</v>
      </c>
      <c r="K13" s="94"/>
      <c r="L13" s="93">
        <v>3762000</v>
      </c>
      <c r="M13" s="94">
        <v>3902068</v>
      </c>
      <c r="N13" s="93"/>
      <c r="O13" s="94"/>
      <c r="P13" s="93">
        <f t="shared" si="1"/>
        <v>7543000</v>
      </c>
      <c r="Q13" s="94">
        <f t="shared" si="2"/>
        <v>7922906</v>
      </c>
      <c r="R13" s="48">
        <f t="shared" si="3"/>
        <v>-0.50251256281407031</v>
      </c>
      <c r="S13" s="49">
        <f t="shared" si="4"/>
        <v>0</v>
      </c>
      <c r="T13" s="48">
        <f t="shared" si="5"/>
        <v>45.497315881536885</v>
      </c>
      <c r="U13" s="50">
        <f t="shared" si="6"/>
        <v>47.788805114904399</v>
      </c>
      <c r="V13" s="93">
        <v>3450000</v>
      </c>
      <c r="W13" s="94" t="s">
        <v>35</v>
      </c>
    </row>
    <row r="14" spans="1:23" ht="12.95" customHeight="1" x14ac:dyDescent="0.2">
      <c r="A14" s="47" t="s">
        <v>40</v>
      </c>
      <c r="B14" s="92">
        <v>2100000</v>
      </c>
      <c r="C14" s="92">
        <v>-2100000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129940000</v>
      </c>
      <c r="C15" s="95">
        <f>SUM(C9:C14)</f>
        <v>-23521000</v>
      </c>
      <c r="D15" s="95"/>
      <c r="E15" s="95">
        <f t="shared" si="0"/>
        <v>106419000</v>
      </c>
      <c r="F15" s="96">
        <f t="shared" ref="F15:O15" si="7">SUM(F9:F14)</f>
        <v>106419000</v>
      </c>
      <c r="G15" s="97">
        <f t="shared" si="7"/>
        <v>106419000</v>
      </c>
      <c r="H15" s="96">
        <f t="shared" si="7"/>
        <v>20262000</v>
      </c>
      <c r="I15" s="97">
        <f t="shared" si="7"/>
        <v>13015977</v>
      </c>
      <c r="J15" s="96">
        <f t="shared" si="7"/>
        <v>21964000</v>
      </c>
      <c r="K15" s="97">
        <f t="shared" si="7"/>
        <v>9794039</v>
      </c>
      <c r="L15" s="96">
        <f t="shared" si="7"/>
        <v>17000000</v>
      </c>
      <c r="M15" s="97">
        <f t="shared" si="7"/>
        <v>15872599</v>
      </c>
      <c r="N15" s="96">
        <f t="shared" si="7"/>
        <v>0</v>
      </c>
      <c r="O15" s="97">
        <f t="shared" si="7"/>
        <v>0</v>
      </c>
      <c r="P15" s="96">
        <f t="shared" si="1"/>
        <v>59226000</v>
      </c>
      <c r="Q15" s="97">
        <f t="shared" si="2"/>
        <v>38682615</v>
      </c>
      <c r="R15" s="52">
        <f t="shared" si="3"/>
        <v>-22.600619195046441</v>
      </c>
      <c r="S15" s="53">
        <f t="shared" si="4"/>
        <v>62.063873750145369</v>
      </c>
      <c r="T15" s="52">
        <f>IF((SUM($E9:$E13))=0,0,(P15/(SUM($E9:$E13))*100))</f>
        <v>55.653595692498527</v>
      </c>
      <c r="U15" s="54">
        <f>IF((SUM($E9:$E13))=0,0,(Q15/(SUM($E9:$E13))*100))</f>
        <v>36.349350210018891</v>
      </c>
      <c r="V15" s="96">
        <f>SUM(V9:V14)</f>
        <v>3450000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74207000</v>
      </c>
      <c r="C17" s="92">
        <v>-10812000</v>
      </c>
      <c r="D17" s="92"/>
      <c r="E17" s="92">
        <f t="shared" ref="E17:E24" si="8"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/>
      <c r="O17" s="94"/>
      <c r="P17" s="93">
        <f t="shared" ref="P17:P24" si="9">$H17      +$J17      +$L17      +$N17</f>
        <v>42700000</v>
      </c>
      <c r="Q17" s="94">
        <f t="shared" ref="Q17:Q24" si="10">$I17      +$K17      +$M17      +$O17</f>
        <v>37705381</v>
      </c>
      <c r="R17" s="48">
        <f t="shared" ref="R17:R24" si="11">IF(($J17      =0),0,((($L17      -$J17      )/$J17      )*100))</f>
        <v>155.79647917561186</v>
      </c>
      <c r="S17" s="49">
        <f t="shared" ref="S17:S24" si="12">IF(($K17      =0),0,((($M17      -$K17      )/$K17      )*100))</f>
        <v>26.749937968386789</v>
      </c>
      <c r="T17" s="48">
        <f t="shared" ref="T17:T23" si="13">IF(($E17      =0),0,(($P17      /$E17      )*100))</f>
        <v>67.35546967426454</v>
      </c>
      <c r="U17" s="50">
        <f t="shared" ref="U17:U23" si="14">IF(($E17      =0),0,(($Q17      /$E17      )*100))</f>
        <v>59.476900386465815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14143000</v>
      </c>
      <c r="C19" s="92"/>
      <c r="D19" s="92"/>
      <c r="E19" s="92">
        <f t="shared" si="8"/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93495000</v>
      </c>
      <c r="C24" s="95">
        <f>SUM(C17:C23)</f>
        <v>-10812000</v>
      </c>
      <c r="D24" s="95"/>
      <c r="E24" s="95">
        <f t="shared" si="8"/>
        <v>82683000</v>
      </c>
      <c r="F24" s="96">
        <f t="shared" ref="F24:O24" si="15">SUM(F17:F23)</f>
        <v>82683000</v>
      </c>
      <c r="G24" s="97">
        <f t="shared" si="15"/>
        <v>68540000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23830000</v>
      </c>
      <c r="M24" s="97">
        <f t="shared" si="15"/>
        <v>21076763</v>
      </c>
      <c r="N24" s="96">
        <f t="shared" si="15"/>
        <v>0</v>
      </c>
      <c r="O24" s="97">
        <f t="shared" si="15"/>
        <v>0</v>
      </c>
      <c r="P24" s="96">
        <f t="shared" si="9"/>
        <v>42700000</v>
      </c>
      <c r="Q24" s="97">
        <f t="shared" si="10"/>
        <v>37705381</v>
      </c>
      <c r="R24" s="52">
        <f t="shared" si="11"/>
        <v>155.79647917561186</v>
      </c>
      <c r="S24" s="53">
        <f t="shared" si="12"/>
        <v>26.749937968386789</v>
      </c>
      <c r="T24" s="52">
        <f>IF(($E24-$E19-$E23)   =0,0,($P24   /($E24-$E19-$E23)   )*100)</f>
        <v>62.299387219142112</v>
      </c>
      <c r="U24" s="54">
        <f>IF(($E24-$E19-$E23)   =0,0,($Q24   /($E24-$E19-$E23)   )*100)</f>
        <v>55.012227896119057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14266000</v>
      </c>
      <c r="C29" s="92">
        <v>429000</v>
      </c>
      <c r="D29" s="92"/>
      <c r="E29" s="92">
        <f>$B29      +$C29      +$D29</f>
        <v>14695000</v>
      </c>
      <c r="F29" s="93">
        <v>14695000</v>
      </c>
      <c r="G29" s="94">
        <v>14695000</v>
      </c>
      <c r="H29" s="93">
        <v>831000</v>
      </c>
      <c r="I29" s="94">
        <v>933835</v>
      </c>
      <c r="J29" s="93">
        <v>3351000</v>
      </c>
      <c r="K29" s="94">
        <v>2993593</v>
      </c>
      <c r="L29" s="93">
        <v>1561000</v>
      </c>
      <c r="M29" s="94">
        <v>2184216</v>
      </c>
      <c r="N29" s="93"/>
      <c r="O29" s="94"/>
      <c r="P29" s="93">
        <f>$H29      +$J29      +$L29      +$N29</f>
        <v>5743000</v>
      </c>
      <c r="Q29" s="94">
        <f>$I29      +$K29      +$M29      +$O29</f>
        <v>6111644</v>
      </c>
      <c r="R29" s="48">
        <f>IF(($J29      =0),0,((($L29      -$J29      )/$J29      )*100))</f>
        <v>-53.416890480453596</v>
      </c>
      <c r="S29" s="49">
        <f>IF(($K29      =0),0,((($M29      -$K29      )/$K29      )*100))</f>
        <v>-27.036975300249566</v>
      </c>
      <c r="T29" s="48">
        <f>IF(($E29      =0),0,(($P29      /$E29      )*100))</f>
        <v>39.08132017693093</v>
      </c>
      <c r="U29" s="50">
        <f>IF(($E29      =0),0,(($Q29      /$E29      )*100))</f>
        <v>41.589955767267774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14266000</v>
      </c>
      <c r="C30" s="95">
        <f>SUM(C26:C29)</f>
        <v>429000</v>
      </c>
      <c r="D30" s="95"/>
      <c r="E30" s="95">
        <f>$B30      +$C30      +$D30</f>
        <v>14695000</v>
      </c>
      <c r="F30" s="96">
        <f t="shared" ref="F30:O30" si="16">SUM(F26:F29)</f>
        <v>14695000</v>
      </c>
      <c r="G30" s="97">
        <f t="shared" si="16"/>
        <v>14695000</v>
      </c>
      <c r="H30" s="96">
        <f t="shared" si="16"/>
        <v>831000</v>
      </c>
      <c r="I30" s="97">
        <f t="shared" si="16"/>
        <v>933835</v>
      </c>
      <c r="J30" s="96">
        <f t="shared" si="16"/>
        <v>3351000</v>
      </c>
      <c r="K30" s="97">
        <f t="shared" si="16"/>
        <v>2993593</v>
      </c>
      <c r="L30" s="96">
        <f t="shared" si="16"/>
        <v>1561000</v>
      </c>
      <c r="M30" s="97">
        <f t="shared" si="16"/>
        <v>2184216</v>
      </c>
      <c r="N30" s="96">
        <f t="shared" si="16"/>
        <v>0</v>
      </c>
      <c r="O30" s="97">
        <f t="shared" si="16"/>
        <v>0</v>
      </c>
      <c r="P30" s="96">
        <f>$H30      +$J30      +$L30      +$N30</f>
        <v>5743000</v>
      </c>
      <c r="Q30" s="97">
        <f>$I30      +$K30      +$M30      +$O30</f>
        <v>6111644</v>
      </c>
      <c r="R30" s="52">
        <f>IF(($J30      =0),0,((($L30      -$J30      )/$J30      )*100))</f>
        <v>-53.416890480453596</v>
      </c>
      <c r="S30" s="53">
        <f>IF(($K30      =0),0,((($M30      -$K30      )/$K30      )*100))</f>
        <v>-27.036975300249566</v>
      </c>
      <c r="T30" s="52">
        <f>IF($E30   =0,0,($P30   /$E30   )*100)</f>
        <v>39.08132017693093</v>
      </c>
      <c r="U30" s="54">
        <f>IF($E30   =0,0,($Q30   /$E30   )*100)</f>
        <v>41.589955767267774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29157000</v>
      </c>
      <c r="C32" s="92">
        <v>-1975000</v>
      </c>
      <c r="D32" s="92"/>
      <c r="E32" s="92">
        <f>$B32      +$C32      +$D32</f>
        <v>27182000</v>
      </c>
      <c r="F32" s="93">
        <v>27182000</v>
      </c>
      <c r="G32" s="94">
        <v>27182000</v>
      </c>
      <c r="H32" s="93">
        <v>7302000</v>
      </c>
      <c r="I32" s="94">
        <v>5592807</v>
      </c>
      <c r="J32" s="93">
        <v>3293000</v>
      </c>
      <c r="K32" s="94">
        <v>2216761</v>
      </c>
      <c r="L32" s="93">
        <v>4447000</v>
      </c>
      <c r="M32" s="94">
        <v>4311900</v>
      </c>
      <c r="N32" s="93"/>
      <c r="O32" s="94"/>
      <c r="P32" s="93">
        <f>$H32      +$J32      +$L32      +$N32</f>
        <v>15042000</v>
      </c>
      <c r="Q32" s="94">
        <f>$I32      +$K32      +$M32      +$O32</f>
        <v>12121468</v>
      </c>
      <c r="R32" s="48">
        <f>IF(($J32      =0),0,((($L32      -$J32      )/$J32      )*100))</f>
        <v>35.044032796841783</v>
      </c>
      <c r="S32" s="49">
        <f>IF(($K32      =0),0,((($M32      -$K32      )/$K32      )*100))</f>
        <v>94.51352671758481</v>
      </c>
      <c r="T32" s="48">
        <f>IF(($E32      =0),0,(($P32      /$E32      )*100))</f>
        <v>55.338091384004116</v>
      </c>
      <c r="U32" s="50">
        <f>IF(($E32      =0),0,(($Q32      /$E32      )*100))</f>
        <v>44.593731145611066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29157000</v>
      </c>
      <c r="C33" s="95">
        <f>C32</f>
        <v>-1975000</v>
      </c>
      <c r="D33" s="95"/>
      <c r="E33" s="95">
        <f>$B33      +$C33      +$D33</f>
        <v>27182000</v>
      </c>
      <c r="F33" s="96">
        <f t="shared" ref="F33:O33" si="17">F32</f>
        <v>27182000</v>
      </c>
      <c r="G33" s="97">
        <f t="shared" si="17"/>
        <v>27182000</v>
      </c>
      <c r="H33" s="96">
        <f t="shared" si="17"/>
        <v>7302000</v>
      </c>
      <c r="I33" s="97">
        <f t="shared" si="17"/>
        <v>5592807</v>
      </c>
      <c r="J33" s="96">
        <f t="shared" si="17"/>
        <v>3293000</v>
      </c>
      <c r="K33" s="97">
        <f t="shared" si="17"/>
        <v>2216761</v>
      </c>
      <c r="L33" s="96">
        <f t="shared" si="17"/>
        <v>4447000</v>
      </c>
      <c r="M33" s="97">
        <f t="shared" si="17"/>
        <v>4311900</v>
      </c>
      <c r="N33" s="96">
        <f t="shared" si="17"/>
        <v>0</v>
      </c>
      <c r="O33" s="97">
        <f t="shared" si="17"/>
        <v>0</v>
      </c>
      <c r="P33" s="96">
        <f>$H33      +$J33      +$L33      +$N33</f>
        <v>15042000</v>
      </c>
      <c r="Q33" s="97">
        <f>$I33      +$K33      +$M33      +$O33</f>
        <v>12121468</v>
      </c>
      <c r="R33" s="52">
        <f>IF(($J33      =0),0,((($L33      -$J33      )/$J33      )*100))</f>
        <v>35.044032796841783</v>
      </c>
      <c r="S33" s="53">
        <f>IF(($K33      =0),0,((($M33      -$K33      )/$K33      )*100))</f>
        <v>94.51352671758481</v>
      </c>
      <c r="T33" s="52">
        <f>IF($E33   =0,0,($P33   /$E33   )*100)</f>
        <v>55.338091384004116</v>
      </c>
      <c r="U33" s="54">
        <f>IF($E33   =0,0,($Q33   /$E33   )*100)</f>
        <v>44.593731145611066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149738000</v>
      </c>
      <c r="C35" s="92">
        <v>-18918000</v>
      </c>
      <c r="D35" s="92"/>
      <c r="E35" s="92">
        <f t="shared" ref="E35:E40" si="18">$B35      +$C35      +$D35</f>
        <v>130820000</v>
      </c>
      <c r="F35" s="93">
        <v>130820000</v>
      </c>
      <c r="G35" s="94">
        <v>130820000</v>
      </c>
      <c r="H35" s="93">
        <v>10416000</v>
      </c>
      <c r="I35" s="94">
        <v>2735640</v>
      </c>
      <c r="J35" s="93">
        <v>27501000</v>
      </c>
      <c r="K35" s="94">
        <v>32565565</v>
      </c>
      <c r="L35" s="93">
        <v>14115000</v>
      </c>
      <c r="M35" s="94">
        <v>22999312</v>
      </c>
      <c r="N35" s="93"/>
      <c r="O35" s="94"/>
      <c r="P35" s="93">
        <f t="shared" ref="P35:P40" si="19">$H35      +$J35      +$L35      +$N35</f>
        <v>52032000</v>
      </c>
      <c r="Q35" s="94">
        <f t="shared" ref="Q35:Q40" si="20">$I35      +$K35      +$M35      +$O35</f>
        <v>58300517</v>
      </c>
      <c r="R35" s="48">
        <f t="shared" ref="R35:R40" si="21">IF(($J35      =0),0,((($L35      -$J35      )/$J35      )*100))</f>
        <v>-48.674593651139958</v>
      </c>
      <c r="S35" s="49">
        <f t="shared" ref="S35:S40" si="22">IF(($K35      =0),0,((($M35      -$K35      )/$K35      )*100))</f>
        <v>-29.375363209574285</v>
      </c>
      <c r="T35" s="48">
        <f t="shared" ref="T35:T39" si="23">IF(($E35      =0),0,(($P35      /$E35      )*100))</f>
        <v>39.77373490292004</v>
      </c>
      <c r="U35" s="50">
        <f t="shared" ref="U35:U39" si="24">IF(($E35      =0),0,(($Q35      /$E35      )*100))</f>
        <v>44.565446414921269</v>
      </c>
      <c r="V35" s="93">
        <v>5639000</v>
      </c>
      <c r="W35" s="94" t="s">
        <v>35</v>
      </c>
    </row>
    <row r="36" spans="1:23" ht="12.95" customHeight="1" x14ac:dyDescent="0.2">
      <c r="A36" s="47" t="s">
        <v>59</v>
      </c>
      <c r="B36" s="92">
        <v>241652000</v>
      </c>
      <c r="C36" s="92">
        <v>-13297000</v>
      </c>
      <c r="D36" s="92"/>
      <c r="E36" s="92">
        <f t="shared" si="18"/>
        <v>228355000</v>
      </c>
      <c r="F36" s="93">
        <v>228355000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17000000</v>
      </c>
      <c r="C38" s="92">
        <v>2000000</v>
      </c>
      <c r="D38" s="92"/>
      <c r="E38" s="92">
        <f t="shared" si="18"/>
        <v>19000000</v>
      </c>
      <c r="F38" s="93">
        <v>19000000</v>
      </c>
      <c r="G38" s="94">
        <v>19000000</v>
      </c>
      <c r="H38" s="93">
        <v>1106000</v>
      </c>
      <c r="I38" s="94">
        <v>1721411</v>
      </c>
      <c r="J38" s="93">
        <v>4011000</v>
      </c>
      <c r="K38" s="94">
        <v>2278589</v>
      </c>
      <c r="L38" s="93">
        <v>8252000</v>
      </c>
      <c r="M38" s="94">
        <v>50053</v>
      </c>
      <c r="N38" s="93"/>
      <c r="O38" s="94"/>
      <c r="P38" s="93">
        <f t="shared" si="19"/>
        <v>13369000</v>
      </c>
      <c r="Q38" s="94">
        <f t="shared" si="20"/>
        <v>4050053</v>
      </c>
      <c r="R38" s="48">
        <f t="shared" si="21"/>
        <v>105.73423086512092</v>
      </c>
      <c r="S38" s="49">
        <f t="shared" si="22"/>
        <v>-97.803333554230278</v>
      </c>
      <c r="T38" s="48">
        <f t="shared" si="23"/>
        <v>70.363157894736844</v>
      </c>
      <c r="U38" s="50">
        <f t="shared" si="24"/>
        <v>21.316068421052631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408390000</v>
      </c>
      <c r="C40" s="95">
        <f>SUM(C35:C39)</f>
        <v>-30215000</v>
      </c>
      <c r="D40" s="95"/>
      <c r="E40" s="95">
        <f t="shared" si="18"/>
        <v>378175000</v>
      </c>
      <c r="F40" s="96">
        <f t="shared" ref="F40:O40" si="25">SUM(F35:F39)</f>
        <v>378175000</v>
      </c>
      <c r="G40" s="97">
        <f t="shared" si="25"/>
        <v>149820000</v>
      </c>
      <c r="H40" s="96">
        <f t="shared" si="25"/>
        <v>11522000</v>
      </c>
      <c r="I40" s="97">
        <f t="shared" si="25"/>
        <v>4457051</v>
      </c>
      <c r="J40" s="96">
        <f t="shared" si="25"/>
        <v>31512000</v>
      </c>
      <c r="K40" s="97">
        <f t="shared" si="25"/>
        <v>34844154</v>
      </c>
      <c r="L40" s="96">
        <f t="shared" si="25"/>
        <v>22367000</v>
      </c>
      <c r="M40" s="97">
        <f t="shared" si="25"/>
        <v>23049365</v>
      </c>
      <c r="N40" s="96">
        <f t="shared" si="25"/>
        <v>0</v>
      </c>
      <c r="O40" s="97">
        <f t="shared" si="25"/>
        <v>0</v>
      </c>
      <c r="P40" s="96">
        <f t="shared" si="19"/>
        <v>65401000</v>
      </c>
      <c r="Q40" s="97">
        <f t="shared" si="20"/>
        <v>62350570</v>
      </c>
      <c r="R40" s="52">
        <f t="shared" si="21"/>
        <v>-29.020690530591519</v>
      </c>
      <c r="S40" s="53">
        <f t="shared" si="22"/>
        <v>-33.850123036420975</v>
      </c>
      <c r="T40" s="52">
        <f>IF((+$E35+$E38) =0,0,(P40   /(+$E35+$E38) )*100)</f>
        <v>43.653050327059141</v>
      </c>
      <c r="U40" s="54">
        <f>IF((+$E35+$E38) =0,0,(Q40   /(+$E35+$E38) )*100)</f>
        <v>41.616987051128021</v>
      </c>
      <c r="V40" s="96">
        <f>SUM(V35:V39)</f>
        <v>5639000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196000000</v>
      </c>
      <c r="C43" s="92">
        <v>-46000000</v>
      </c>
      <c r="D43" s="92"/>
      <c r="E43" s="92">
        <f t="shared" si="26"/>
        <v>150000000</v>
      </c>
      <c r="F43" s="93">
        <v>150000000</v>
      </c>
      <c r="G43" s="94">
        <v>150000000</v>
      </c>
      <c r="H43" s="93">
        <v>4673000</v>
      </c>
      <c r="I43" s="94"/>
      <c r="J43" s="93">
        <v>27364000</v>
      </c>
      <c r="K43" s="94">
        <v>7884261</v>
      </c>
      <c r="L43" s="93">
        <v>76829000</v>
      </c>
      <c r="M43" s="94">
        <v>10064257</v>
      </c>
      <c r="N43" s="93"/>
      <c r="O43" s="94"/>
      <c r="P43" s="93">
        <f t="shared" si="27"/>
        <v>108866000</v>
      </c>
      <c r="Q43" s="94">
        <f t="shared" si="28"/>
        <v>17948518</v>
      </c>
      <c r="R43" s="48">
        <f t="shared" si="29"/>
        <v>180.76670077474054</v>
      </c>
      <c r="S43" s="49">
        <f t="shared" si="30"/>
        <v>27.649972521203953</v>
      </c>
      <c r="T43" s="48">
        <f t="shared" si="31"/>
        <v>72.577333333333343</v>
      </c>
      <c r="U43" s="50">
        <f t="shared" si="32"/>
        <v>11.965678666666667</v>
      </c>
      <c r="V43" s="93">
        <v>46372000</v>
      </c>
      <c r="W43" s="94" t="s">
        <v>35</v>
      </c>
    </row>
    <row r="44" spans="1:23" ht="12.95" customHeight="1" x14ac:dyDescent="0.2">
      <c r="A44" s="47" t="s">
        <v>66</v>
      </c>
      <c r="B44" s="92">
        <v>54542000</v>
      </c>
      <c r="C44" s="92">
        <v>-31542000</v>
      </c>
      <c r="D44" s="92"/>
      <c r="E44" s="92">
        <f t="shared" si="26"/>
        <v>23000000</v>
      </c>
      <c r="F44" s="93">
        <v>23000000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330793000</v>
      </c>
      <c r="C51" s="92">
        <v>-29659000</v>
      </c>
      <c r="D51" s="92"/>
      <c r="E51" s="92">
        <f t="shared" si="26"/>
        <v>301134000</v>
      </c>
      <c r="F51" s="93">
        <v>301134000</v>
      </c>
      <c r="G51" s="94">
        <v>301134000</v>
      </c>
      <c r="H51" s="93">
        <v>62881000</v>
      </c>
      <c r="I51" s="94">
        <v>22497261</v>
      </c>
      <c r="J51" s="93">
        <v>40452000</v>
      </c>
      <c r="K51" s="94">
        <v>43600076</v>
      </c>
      <c r="L51" s="93">
        <v>98443000</v>
      </c>
      <c r="M51" s="94">
        <v>35756265</v>
      </c>
      <c r="N51" s="93"/>
      <c r="O51" s="94"/>
      <c r="P51" s="93">
        <f t="shared" si="27"/>
        <v>201776000</v>
      </c>
      <c r="Q51" s="94">
        <f t="shared" si="28"/>
        <v>101853602</v>
      </c>
      <c r="R51" s="48">
        <f t="shared" si="29"/>
        <v>143.35755957678236</v>
      </c>
      <c r="S51" s="49">
        <f t="shared" si="30"/>
        <v>-17.990360842490276</v>
      </c>
      <c r="T51" s="48">
        <f t="shared" si="31"/>
        <v>67.005386306428377</v>
      </c>
      <c r="U51" s="50">
        <f t="shared" si="32"/>
        <v>33.823348409678083</v>
      </c>
      <c r="V51" s="93">
        <v>9837000</v>
      </c>
      <c r="W51" s="94" t="s">
        <v>35</v>
      </c>
    </row>
    <row r="52" spans="1:23" ht="12.95" customHeight="1" x14ac:dyDescent="0.2">
      <c r="A52" s="47" t="s">
        <v>74</v>
      </c>
      <c r="B52" s="92">
        <v>82708000</v>
      </c>
      <c r="C52" s="92">
        <v>-32218000</v>
      </c>
      <c r="D52" s="92"/>
      <c r="E52" s="92">
        <f t="shared" si="26"/>
        <v>50490000</v>
      </c>
      <c r="F52" s="93">
        <v>50490000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664043000</v>
      </c>
      <c r="C53" s="95">
        <f>SUM(C42:C52)</f>
        <v>-139419000</v>
      </c>
      <c r="D53" s="95"/>
      <c r="E53" s="95">
        <f t="shared" si="26"/>
        <v>524624000</v>
      </c>
      <c r="F53" s="96">
        <f t="shared" ref="F53:O53" si="33">SUM(F42:F52)</f>
        <v>524624000</v>
      </c>
      <c r="G53" s="97">
        <f t="shared" si="33"/>
        <v>451134000</v>
      </c>
      <c r="H53" s="96">
        <f t="shared" si="33"/>
        <v>67554000</v>
      </c>
      <c r="I53" s="97">
        <f t="shared" si="33"/>
        <v>22497261</v>
      </c>
      <c r="J53" s="96">
        <f t="shared" si="33"/>
        <v>67816000</v>
      </c>
      <c r="K53" s="97">
        <f t="shared" si="33"/>
        <v>51484337</v>
      </c>
      <c r="L53" s="96">
        <f t="shared" si="33"/>
        <v>175272000</v>
      </c>
      <c r="M53" s="97">
        <f t="shared" si="33"/>
        <v>45820522</v>
      </c>
      <c r="N53" s="96">
        <f t="shared" si="33"/>
        <v>0</v>
      </c>
      <c r="O53" s="97">
        <f t="shared" si="33"/>
        <v>0</v>
      </c>
      <c r="P53" s="96">
        <f t="shared" si="27"/>
        <v>310642000</v>
      </c>
      <c r="Q53" s="97">
        <f t="shared" si="28"/>
        <v>119802120</v>
      </c>
      <c r="R53" s="52">
        <f t="shared" si="29"/>
        <v>158.45228264716292</v>
      </c>
      <c r="S53" s="53">
        <f t="shared" si="30"/>
        <v>-11.001044842045845</v>
      </c>
      <c r="T53" s="52">
        <f>IF((+$E43+$E45+$E47+$E48+$E51) =0,0,(P53   /(+$E43+$E45+$E47+$E48+$E51) )*100)</f>
        <v>68.858033311610299</v>
      </c>
      <c r="U53" s="54">
        <f>IF((+$E43+$E45+$E47+$E48+$E51) =0,0,(Q53   /(+$E43+$E45+$E47+$E48+$E51) )*100)</f>
        <v>26.555772785912836</v>
      </c>
      <c r="V53" s="96">
        <f>SUM(V42:V52)</f>
        <v>56209000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1339291000</v>
      </c>
      <c r="C67" s="104">
        <f>SUM(C9:C14,C17:C23,C26:C29,C32,C35:C39,C42:C52,C55:C58,C61:C65)</f>
        <v>-205513000</v>
      </c>
      <c r="D67" s="104"/>
      <c r="E67" s="104">
        <f t="shared" si="35"/>
        <v>1133778000</v>
      </c>
      <c r="F67" s="105">
        <f t="shared" ref="F67:O67" si="43">SUM(F9:F14,F17:F23,F26:F29,F32,F35:F39,F42:F52,F55:F58,F61:F65)</f>
        <v>1133778000</v>
      </c>
      <c r="G67" s="106">
        <f t="shared" si="43"/>
        <v>817790000</v>
      </c>
      <c r="H67" s="105">
        <f t="shared" si="43"/>
        <v>117025000</v>
      </c>
      <c r="I67" s="106">
        <f t="shared" si="43"/>
        <v>46496931</v>
      </c>
      <c r="J67" s="105">
        <f t="shared" si="43"/>
        <v>137252000</v>
      </c>
      <c r="K67" s="106">
        <f t="shared" si="43"/>
        <v>117961502</v>
      </c>
      <c r="L67" s="105">
        <f t="shared" si="43"/>
        <v>244477000</v>
      </c>
      <c r="M67" s="106">
        <f t="shared" si="43"/>
        <v>112315365</v>
      </c>
      <c r="N67" s="105">
        <f t="shared" si="43"/>
        <v>0</v>
      </c>
      <c r="O67" s="106">
        <f t="shared" si="43"/>
        <v>0</v>
      </c>
      <c r="P67" s="105">
        <f t="shared" si="36"/>
        <v>498754000</v>
      </c>
      <c r="Q67" s="106">
        <f t="shared" si="37"/>
        <v>276773798</v>
      </c>
      <c r="R67" s="61">
        <f t="shared" si="38"/>
        <v>78.12272316614694</v>
      </c>
      <c r="S67" s="62">
        <f t="shared" si="39"/>
        <v>-4.7864234553405396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60.988028711527406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33.844116215654388</v>
      </c>
      <c r="V67" s="105">
        <f>SUM(V9:V14,V17:V23,V26:V29,V32,V35:V39,V42:V52,V55:V58,V61:V65)</f>
        <v>65298000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501370000</v>
      </c>
      <c r="C69" s="92">
        <v>7519000</v>
      </c>
      <c r="D69" s="92"/>
      <c r="E69" s="92">
        <f>$B69      +$C69      +$D69</f>
        <v>508889000</v>
      </c>
      <c r="F69" s="93">
        <v>508889000</v>
      </c>
      <c r="G69" s="94">
        <v>508889000</v>
      </c>
      <c r="H69" s="93">
        <v>52946000</v>
      </c>
      <c r="I69" s="94">
        <v>22737190</v>
      </c>
      <c r="J69" s="93">
        <v>142108000</v>
      </c>
      <c r="K69" s="94">
        <v>53105658</v>
      </c>
      <c r="L69" s="93">
        <v>87899000</v>
      </c>
      <c r="M69" s="94">
        <v>112494247</v>
      </c>
      <c r="N69" s="93"/>
      <c r="O69" s="94"/>
      <c r="P69" s="93">
        <f>$H69      +$J69      +$L69      +$N69</f>
        <v>282953000</v>
      </c>
      <c r="Q69" s="94">
        <f>$I69      +$K69      +$M69      +$O69</f>
        <v>188337095</v>
      </c>
      <c r="R69" s="48">
        <f>IF(($J69      =0),0,((($L69      -$J69      )/$J69      )*100))</f>
        <v>-38.146339403833707</v>
      </c>
      <c r="S69" s="49">
        <f>IF(($K69      =0),0,((($M69      -$K69      )/$K69      )*100))</f>
        <v>111.83100113362686</v>
      </c>
      <c r="T69" s="48">
        <f>IF(($E69      =0),0,(($P69      /$E69      )*100))</f>
        <v>55.602105763732368</v>
      </c>
      <c r="U69" s="50">
        <f>IF(($E69      =0),0,(($Q69      /$E69      )*100))</f>
        <v>37.00946473592473</v>
      </c>
      <c r="V69" s="93">
        <v>64075000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501370000</v>
      </c>
      <c r="C71" s="101">
        <f>SUM(C69:C70)</f>
        <v>7519000</v>
      </c>
      <c r="D71" s="101"/>
      <c r="E71" s="101">
        <f>$B71      +$C71      +$D71</f>
        <v>508889000</v>
      </c>
      <c r="F71" s="102">
        <f t="shared" ref="F71:O71" si="44">SUM(F69:F70)</f>
        <v>508889000</v>
      </c>
      <c r="G71" s="103">
        <f t="shared" si="44"/>
        <v>508889000</v>
      </c>
      <c r="H71" s="102">
        <f t="shared" si="44"/>
        <v>52946000</v>
      </c>
      <c r="I71" s="103">
        <f t="shared" si="44"/>
        <v>22737190</v>
      </c>
      <c r="J71" s="102">
        <f t="shared" si="44"/>
        <v>142108000</v>
      </c>
      <c r="K71" s="103">
        <f t="shared" si="44"/>
        <v>53105658</v>
      </c>
      <c r="L71" s="102">
        <f t="shared" si="44"/>
        <v>87899000</v>
      </c>
      <c r="M71" s="103">
        <f t="shared" si="44"/>
        <v>112494247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282953000</v>
      </c>
      <c r="Q71" s="103">
        <f>$I71      +$K71      +$M71      +$O71</f>
        <v>188337095</v>
      </c>
      <c r="R71" s="57">
        <f>IF(($J71      =0),0,((($L71      -$J71      )/$J71      )*100))</f>
        <v>-38.146339403833707</v>
      </c>
      <c r="S71" s="58">
        <f>IF(($K71      =0),0,((($M71      -$K71      )/$K71      )*100))</f>
        <v>111.83100113362686</v>
      </c>
      <c r="T71" s="57">
        <f>IF(($E69      =0),0,(($P69      /$E69      )*100))</f>
        <v>55.602105763732368</v>
      </c>
      <c r="U71" s="59">
        <f>IF($E69   =0,0,($Q69   /$E69 )*100)</f>
        <v>37.00946473592473</v>
      </c>
      <c r="V71" s="102">
        <f>SUM(V69:V70)</f>
        <v>64075000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501370000</v>
      </c>
      <c r="C72" s="104">
        <f>SUM(C69:C70)</f>
        <v>7519000</v>
      </c>
      <c r="D72" s="104"/>
      <c r="E72" s="104">
        <f>$B72      +$C72      +$D72</f>
        <v>508889000</v>
      </c>
      <c r="F72" s="105">
        <f t="shared" ref="F72:O72" si="45">SUM(F69:F70)</f>
        <v>508889000</v>
      </c>
      <c r="G72" s="106">
        <f t="shared" si="45"/>
        <v>508889000</v>
      </c>
      <c r="H72" s="105">
        <f t="shared" si="45"/>
        <v>52946000</v>
      </c>
      <c r="I72" s="106">
        <f t="shared" si="45"/>
        <v>22737190</v>
      </c>
      <c r="J72" s="105">
        <f t="shared" si="45"/>
        <v>142108000</v>
      </c>
      <c r="K72" s="106">
        <f t="shared" si="45"/>
        <v>53105658</v>
      </c>
      <c r="L72" s="105">
        <f t="shared" si="45"/>
        <v>87899000</v>
      </c>
      <c r="M72" s="106">
        <f t="shared" si="45"/>
        <v>112494247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282953000</v>
      </c>
      <c r="Q72" s="106">
        <f>$I72      +$K72      +$M72      +$O72</f>
        <v>188337095</v>
      </c>
      <c r="R72" s="61">
        <f>IF(($J72      =0),0,((($L72      -$J72      )/$J72      )*100))</f>
        <v>-38.146339403833707</v>
      </c>
      <c r="S72" s="62">
        <f>IF(($K72      =0),0,((($M72      -$K72      )/$K72      )*100))</f>
        <v>111.83100113362686</v>
      </c>
      <c r="T72" s="61">
        <f>IF(($E69      =0),0,(($P69      /$E69      )*100))</f>
        <v>55.602105763732368</v>
      </c>
      <c r="U72" s="65">
        <f>IF($E69   =0,0,($Q69   /$E69 )*100)</f>
        <v>37.00946473592473</v>
      </c>
      <c r="V72" s="105">
        <f>SUM(V69:V70)</f>
        <v>64075000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1840661000</v>
      </c>
      <c r="C73" s="104">
        <f>SUM(C9:C14,C17:C23,C26:C29,C32,C35:C39,C42:C52,C55:C58,C61:C65,C69:C70)</f>
        <v>-197994000</v>
      </c>
      <c r="D73" s="104"/>
      <c r="E73" s="104">
        <f>$B73      +$C73      +$D73</f>
        <v>1642667000</v>
      </c>
      <c r="F73" s="105">
        <f t="shared" ref="F73:O73" si="46">SUM(F9:F14,F17:F23,F26:F29,F32,F35:F39,F42:F52,F55:F58,F61:F65,F69:F70)</f>
        <v>1642667000</v>
      </c>
      <c r="G73" s="106">
        <f t="shared" si="46"/>
        <v>1326679000</v>
      </c>
      <c r="H73" s="105">
        <f t="shared" si="46"/>
        <v>169971000</v>
      </c>
      <c r="I73" s="106">
        <f t="shared" si="46"/>
        <v>69234121</v>
      </c>
      <c r="J73" s="105">
        <f t="shared" si="46"/>
        <v>279360000</v>
      </c>
      <c r="K73" s="106">
        <f t="shared" si="46"/>
        <v>171067160</v>
      </c>
      <c r="L73" s="105">
        <f t="shared" si="46"/>
        <v>332376000</v>
      </c>
      <c r="M73" s="106">
        <f t="shared" si="46"/>
        <v>224809612</v>
      </c>
      <c r="N73" s="105">
        <f t="shared" si="46"/>
        <v>0</v>
      </c>
      <c r="O73" s="106">
        <f t="shared" si="46"/>
        <v>0</v>
      </c>
      <c r="P73" s="105">
        <f>$H73      +$J73      +$L73      +$N73</f>
        <v>781707000</v>
      </c>
      <c r="Q73" s="106">
        <f>$I73      +$K73      +$M73      +$O73</f>
        <v>465110893</v>
      </c>
      <c r="R73" s="61">
        <f>IF(($J73      =0),0,((($L73      -$J73      )/$J73      )*100))</f>
        <v>18.977663230240548</v>
      </c>
      <c r="S73" s="62">
        <f>IF(($K73      =0),0,((($M73      -$K73      )/$K73      )*100))</f>
        <v>31.415995916457607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58.922090422777472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35.058284106404038</v>
      </c>
      <c r="V73" s="105">
        <f>SUM(V9:V14,V17:V23,V26:V29,V32,V35:V39,V42:V52,V55:V58,V61:V65,V69:V70)</f>
        <v>129373000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kmCkiQ0+cMq1ybC7UmwiCFkdXkNvxaFCbNU/Uiy8BT++abmbynuL9LsBWeGWVKcIzcvEXYXpGmbu9SU9f/duJg==" saltValue="aPxcJkqm+0I2S8jnjDRUI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1135000</v>
      </c>
      <c r="I10" s="94">
        <v>792552</v>
      </c>
      <c r="J10" s="93">
        <v>473000</v>
      </c>
      <c r="K10" s="94">
        <v>1019093</v>
      </c>
      <c r="L10" s="93"/>
      <c r="M10" s="94">
        <v>376918</v>
      </c>
      <c r="N10" s="93"/>
      <c r="O10" s="94"/>
      <c r="P10" s="93">
        <f t="shared" ref="P10:P15" si="1">$H10      +$J10      +$L10      +$N10</f>
        <v>1608000</v>
      </c>
      <c r="Q10" s="94">
        <f t="shared" ref="Q10:Q15" si="2">$I10      +$K10      +$M10      +$O10</f>
        <v>2188563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-63.014366696660659</v>
      </c>
      <c r="T10" s="48">
        <f t="shared" ref="T10:T14" si="5">IF(($E10      =0),0,(($P10      /$E10      )*100))</f>
        <v>60.679245283018865</v>
      </c>
      <c r="U10" s="50">
        <f t="shared" ref="U10:U14" si="6">IF(($E10      =0),0,(($Q10      /$E10      )*100))</f>
        <v>82.587283018867936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1135000</v>
      </c>
      <c r="I15" s="97">
        <f t="shared" si="7"/>
        <v>792552</v>
      </c>
      <c r="J15" s="96">
        <f t="shared" si="7"/>
        <v>473000</v>
      </c>
      <c r="K15" s="97">
        <f t="shared" si="7"/>
        <v>1019093</v>
      </c>
      <c r="L15" s="96">
        <f t="shared" si="7"/>
        <v>0</v>
      </c>
      <c r="M15" s="97">
        <f t="shared" si="7"/>
        <v>376918</v>
      </c>
      <c r="N15" s="96">
        <f t="shared" si="7"/>
        <v>0</v>
      </c>
      <c r="O15" s="97">
        <f t="shared" si="7"/>
        <v>0</v>
      </c>
      <c r="P15" s="96">
        <f t="shared" si="1"/>
        <v>1608000</v>
      </c>
      <c r="Q15" s="97">
        <f t="shared" si="2"/>
        <v>2188563</v>
      </c>
      <c r="R15" s="52">
        <f t="shared" si="3"/>
        <v>-100</v>
      </c>
      <c r="S15" s="53">
        <f t="shared" si="4"/>
        <v>-63.014366696660659</v>
      </c>
      <c r="T15" s="52">
        <f>IF((SUM($E9:$E13))=0,0,(P15/(SUM($E9:$E13))*100))</f>
        <v>60.679245283018865</v>
      </c>
      <c r="U15" s="54">
        <f>IF((SUM($E9:$E13))=0,0,(Q15/(SUM($E9:$E13))*100))</f>
        <v>82.587283018867936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-154000</v>
      </c>
      <c r="D32" s="92"/>
      <c r="E32" s="92">
        <f>$B32      +$C32      +$D32</f>
        <v>796000</v>
      </c>
      <c r="F32" s="93">
        <v>796000</v>
      </c>
      <c r="G32" s="94">
        <v>796000</v>
      </c>
      <c r="H32" s="93">
        <v>114000</v>
      </c>
      <c r="I32" s="94"/>
      <c r="J32" s="93">
        <v>112000</v>
      </c>
      <c r="K32" s="94">
        <v>418535</v>
      </c>
      <c r="L32" s="93">
        <v>400000</v>
      </c>
      <c r="M32" s="94">
        <v>415281</v>
      </c>
      <c r="N32" s="93"/>
      <c r="O32" s="94"/>
      <c r="P32" s="93">
        <f>$H32      +$J32      +$L32      +$N32</f>
        <v>626000</v>
      </c>
      <c r="Q32" s="94">
        <f>$I32      +$K32      +$M32      +$O32</f>
        <v>833816</v>
      </c>
      <c r="R32" s="48">
        <f>IF(($J32      =0),0,((($L32      -$J32      )/$J32      )*100))</f>
        <v>257.14285714285717</v>
      </c>
      <c r="S32" s="49">
        <f>IF(($K32      =0),0,((($M32      -$K32      )/$K32      )*100))</f>
        <v>-0.77747380744740591</v>
      </c>
      <c r="T32" s="48">
        <f>IF(($E32      =0),0,(($P32      /$E32      )*100))</f>
        <v>78.643216080402013</v>
      </c>
      <c r="U32" s="50">
        <f>IF(($E32      =0),0,(($Q32      /$E32      )*100))</f>
        <v>104.75075376884422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-154000</v>
      </c>
      <c r="D33" s="95"/>
      <c r="E33" s="95">
        <f>$B33      +$C33      +$D33</f>
        <v>796000</v>
      </c>
      <c r="F33" s="96">
        <f t="shared" ref="F33:O33" si="17">F32</f>
        <v>796000</v>
      </c>
      <c r="G33" s="97">
        <f t="shared" si="17"/>
        <v>796000</v>
      </c>
      <c r="H33" s="96">
        <f t="shared" si="17"/>
        <v>114000</v>
      </c>
      <c r="I33" s="97">
        <f t="shared" si="17"/>
        <v>0</v>
      </c>
      <c r="J33" s="96">
        <f t="shared" si="17"/>
        <v>112000</v>
      </c>
      <c r="K33" s="97">
        <f t="shared" si="17"/>
        <v>418535</v>
      </c>
      <c r="L33" s="96">
        <f t="shared" si="17"/>
        <v>400000</v>
      </c>
      <c r="M33" s="97">
        <f t="shared" si="17"/>
        <v>415281</v>
      </c>
      <c r="N33" s="96">
        <f t="shared" si="17"/>
        <v>0</v>
      </c>
      <c r="O33" s="97">
        <f t="shared" si="17"/>
        <v>0</v>
      </c>
      <c r="P33" s="96">
        <f>$H33      +$J33      +$L33      +$N33</f>
        <v>626000</v>
      </c>
      <c r="Q33" s="97">
        <f>$I33      +$K33      +$M33      +$O33</f>
        <v>833816</v>
      </c>
      <c r="R33" s="52">
        <f>IF(($J33      =0),0,((($L33      -$J33      )/$J33      )*100))</f>
        <v>257.14285714285717</v>
      </c>
      <c r="S33" s="53">
        <f>IF(($K33      =0),0,((($M33      -$K33      )/$K33      )*100))</f>
        <v>-0.77747380744740591</v>
      </c>
      <c r="T33" s="52">
        <f>IF($E33   =0,0,($P33   /$E33   )*100)</f>
        <v>78.643216080402013</v>
      </c>
      <c r="U33" s="54">
        <f>IF($E33   =0,0,($Q33   /$E33   )*100)</f>
        <v>104.75075376884422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13000000</v>
      </c>
      <c r="C51" s="92">
        <v>-502000</v>
      </c>
      <c r="D51" s="92"/>
      <c r="E51" s="92">
        <f t="shared" si="26"/>
        <v>12498000</v>
      </c>
      <c r="F51" s="93">
        <v>12498000</v>
      </c>
      <c r="G51" s="94">
        <v>12498000</v>
      </c>
      <c r="H51" s="93">
        <v>406000</v>
      </c>
      <c r="I51" s="94">
        <v>406820</v>
      </c>
      <c r="J51" s="93">
        <v>2567000</v>
      </c>
      <c r="K51" s="94">
        <v>5420107</v>
      </c>
      <c r="L51" s="93">
        <v>9525000</v>
      </c>
      <c r="M51" s="94">
        <v>3530731</v>
      </c>
      <c r="N51" s="93"/>
      <c r="O51" s="94"/>
      <c r="P51" s="93">
        <f t="shared" si="27"/>
        <v>12498000</v>
      </c>
      <c r="Q51" s="94">
        <f t="shared" si="28"/>
        <v>9357658</v>
      </c>
      <c r="R51" s="48">
        <f t="shared" si="29"/>
        <v>271.05570705103236</v>
      </c>
      <c r="S51" s="49">
        <f t="shared" si="30"/>
        <v>-34.858647624484171</v>
      </c>
      <c r="T51" s="48">
        <f t="shared" si="31"/>
        <v>100</v>
      </c>
      <c r="U51" s="50">
        <f t="shared" si="32"/>
        <v>74.873243718995042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13000000</v>
      </c>
      <c r="C53" s="95">
        <f>SUM(C42:C52)</f>
        <v>-502000</v>
      </c>
      <c r="D53" s="95"/>
      <c r="E53" s="95">
        <f t="shared" si="26"/>
        <v>12498000</v>
      </c>
      <c r="F53" s="96">
        <f t="shared" ref="F53:O53" si="33">SUM(F42:F52)</f>
        <v>12498000</v>
      </c>
      <c r="G53" s="97">
        <f t="shared" si="33"/>
        <v>12498000</v>
      </c>
      <c r="H53" s="96">
        <f t="shared" si="33"/>
        <v>406000</v>
      </c>
      <c r="I53" s="97">
        <f t="shared" si="33"/>
        <v>406820</v>
      </c>
      <c r="J53" s="96">
        <f t="shared" si="33"/>
        <v>2567000</v>
      </c>
      <c r="K53" s="97">
        <f t="shared" si="33"/>
        <v>5420107</v>
      </c>
      <c r="L53" s="96">
        <f t="shared" si="33"/>
        <v>9525000</v>
      </c>
      <c r="M53" s="97">
        <f t="shared" si="33"/>
        <v>3530731</v>
      </c>
      <c r="N53" s="96">
        <f t="shared" si="33"/>
        <v>0</v>
      </c>
      <c r="O53" s="97">
        <f t="shared" si="33"/>
        <v>0</v>
      </c>
      <c r="P53" s="96">
        <f t="shared" si="27"/>
        <v>12498000</v>
      </c>
      <c r="Q53" s="97">
        <f t="shared" si="28"/>
        <v>9357658</v>
      </c>
      <c r="R53" s="52">
        <f t="shared" si="29"/>
        <v>271.05570705103236</v>
      </c>
      <c r="S53" s="53">
        <f t="shared" si="30"/>
        <v>-34.858647624484171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74.873243718995042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16600000</v>
      </c>
      <c r="C67" s="104">
        <f>SUM(C9:C14,C17:C23,C26:C29,C32,C35:C39,C42:C52,C55:C58,C61:C65)</f>
        <v>-656000</v>
      </c>
      <c r="D67" s="104"/>
      <c r="E67" s="104">
        <f t="shared" si="35"/>
        <v>15944000</v>
      </c>
      <c r="F67" s="105">
        <f t="shared" ref="F67:O67" si="43">SUM(F9:F14,F17:F23,F26:F29,F32,F35:F39,F42:F52,F55:F58,F61:F65)</f>
        <v>15944000</v>
      </c>
      <c r="G67" s="106">
        <f t="shared" si="43"/>
        <v>15944000</v>
      </c>
      <c r="H67" s="105">
        <f t="shared" si="43"/>
        <v>1655000</v>
      </c>
      <c r="I67" s="106">
        <f t="shared" si="43"/>
        <v>1199372</v>
      </c>
      <c r="J67" s="105">
        <f t="shared" si="43"/>
        <v>3152000</v>
      </c>
      <c r="K67" s="106">
        <f t="shared" si="43"/>
        <v>6857735</v>
      </c>
      <c r="L67" s="105">
        <f t="shared" si="43"/>
        <v>9925000</v>
      </c>
      <c r="M67" s="106">
        <f t="shared" si="43"/>
        <v>4322930</v>
      </c>
      <c r="N67" s="105">
        <f t="shared" si="43"/>
        <v>0</v>
      </c>
      <c r="O67" s="106">
        <f t="shared" si="43"/>
        <v>0</v>
      </c>
      <c r="P67" s="105">
        <f t="shared" si="36"/>
        <v>14732000</v>
      </c>
      <c r="Q67" s="106">
        <f t="shared" si="37"/>
        <v>12380037</v>
      </c>
      <c r="R67" s="61">
        <f t="shared" si="38"/>
        <v>214.87944162436548</v>
      </c>
      <c r="S67" s="62">
        <f t="shared" si="39"/>
        <v>-36.962714365603219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92.398394380331155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77.64699573507275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8733000</v>
      </c>
      <c r="C69" s="92">
        <v>-584000</v>
      </c>
      <c r="D69" s="92"/>
      <c r="E69" s="92">
        <f>$B69      +$C69      +$D69</f>
        <v>8149000</v>
      </c>
      <c r="F69" s="93">
        <v>8149000</v>
      </c>
      <c r="G69" s="94">
        <v>8149000</v>
      </c>
      <c r="H69" s="93">
        <v>2514000</v>
      </c>
      <c r="I69" s="94">
        <v>4060204</v>
      </c>
      <c r="J69" s="93">
        <v>2167000</v>
      </c>
      <c r="K69" s="94"/>
      <c r="L69" s="93">
        <v>592000</v>
      </c>
      <c r="M69" s="94">
        <v>1134134</v>
      </c>
      <c r="N69" s="93"/>
      <c r="O69" s="94"/>
      <c r="P69" s="93">
        <f>$H69      +$J69      +$L69      +$N69</f>
        <v>5273000</v>
      </c>
      <c r="Q69" s="94">
        <f>$I69      +$K69      +$M69      +$O69</f>
        <v>5194338</v>
      </c>
      <c r="R69" s="48">
        <f>IF(($J69      =0),0,((($L69      -$J69      )/$J69      )*100))</f>
        <v>-72.681125980618361</v>
      </c>
      <c r="S69" s="49">
        <f>IF(($K69      =0),0,((($M69      -$K69      )/$K69      )*100))</f>
        <v>0</v>
      </c>
      <c r="T69" s="48">
        <f>IF(($E69      =0),0,(($P69      /$E69      )*100))</f>
        <v>64.707326052276343</v>
      </c>
      <c r="U69" s="50">
        <f>IF(($E69      =0),0,(($Q69      /$E69      )*100))</f>
        <v>63.742029696895322</v>
      </c>
      <c r="V69" s="93">
        <v>6205000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8733000</v>
      </c>
      <c r="C71" s="101">
        <f>SUM(C69:C70)</f>
        <v>-584000</v>
      </c>
      <c r="D71" s="101"/>
      <c r="E71" s="101">
        <f>$B71      +$C71      +$D71</f>
        <v>8149000</v>
      </c>
      <c r="F71" s="102">
        <f t="shared" ref="F71:O71" si="44">SUM(F69:F70)</f>
        <v>8149000</v>
      </c>
      <c r="G71" s="103">
        <f t="shared" si="44"/>
        <v>8149000</v>
      </c>
      <c r="H71" s="102">
        <f t="shared" si="44"/>
        <v>2514000</v>
      </c>
      <c r="I71" s="103">
        <f t="shared" si="44"/>
        <v>4060204</v>
      </c>
      <c r="J71" s="102">
        <f t="shared" si="44"/>
        <v>2167000</v>
      </c>
      <c r="K71" s="103">
        <f t="shared" si="44"/>
        <v>0</v>
      </c>
      <c r="L71" s="102">
        <f t="shared" si="44"/>
        <v>592000</v>
      </c>
      <c r="M71" s="103">
        <f t="shared" si="44"/>
        <v>1134134</v>
      </c>
      <c r="N71" s="102">
        <f t="shared" si="44"/>
        <v>0</v>
      </c>
      <c r="O71" s="103">
        <f t="shared" si="44"/>
        <v>0</v>
      </c>
      <c r="P71" s="102">
        <f>$H71      +$J71      +$L71      +$N71</f>
        <v>5273000</v>
      </c>
      <c r="Q71" s="103">
        <f>$I71      +$K71      +$M71      +$O71</f>
        <v>5194338</v>
      </c>
      <c r="R71" s="57">
        <f>IF(($J71      =0),0,((($L71      -$J71      )/$J71      )*100))</f>
        <v>-72.681125980618361</v>
      </c>
      <c r="S71" s="58">
        <f>IF(($K71      =0),0,((($M71      -$K71      )/$K71      )*100))</f>
        <v>0</v>
      </c>
      <c r="T71" s="57">
        <f>IF(($E69      =0),0,(($P69      /$E69      )*100))</f>
        <v>64.707326052276343</v>
      </c>
      <c r="U71" s="59">
        <f>IF($E69   =0,0,($Q69   /$E69 )*100)</f>
        <v>63.742029696895322</v>
      </c>
      <c r="V71" s="102">
        <f>SUM(V69:V70)</f>
        <v>6205000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8733000</v>
      </c>
      <c r="C72" s="104">
        <f>SUM(C69:C70)</f>
        <v>-584000</v>
      </c>
      <c r="D72" s="104"/>
      <c r="E72" s="104">
        <f>$B72      +$C72      +$D72</f>
        <v>8149000</v>
      </c>
      <c r="F72" s="105">
        <f t="shared" ref="F72:O72" si="45">SUM(F69:F70)</f>
        <v>8149000</v>
      </c>
      <c r="G72" s="106">
        <f t="shared" si="45"/>
        <v>8149000</v>
      </c>
      <c r="H72" s="105">
        <f t="shared" si="45"/>
        <v>2514000</v>
      </c>
      <c r="I72" s="106">
        <f t="shared" si="45"/>
        <v>4060204</v>
      </c>
      <c r="J72" s="105">
        <f t="shared" si="45"/>
        <v>2167000</v>
      </c>
      <c r="K72" s="106">
        <f t="shared" si="45"/>
        <v>0</v>
      </c>
      <c r="L72" s="105">
        <f t="shared" si="45"/>
        <v>592000</v>
      </c>
      <c r="M72" s="106">
        <f t="shared" si="45"/>
        <v>1134134</v>
      </c>
      <c r="N72" s="105">
        <f t="shared" si="45"/>
        <v>0</v>
      </c>
      <c r="O72" s="106">
        <f t="shared" si="45"/>
        <v>0</v>
      </c>
      <c r="P72" s="105">
        <f>$H72      +$J72      +$L72      +$N72</f>
        <v>5273000</v>
      </c>
      <c r="Q72" s="106">
        <f>$I72      +$K72      +$M72      +$O72</f>
        <v>5194338</v>
      </c>
      <c r="R72" s="61">
        <f>IF(($J72      =0),0,((($L72      -$J72      )/$J72      )*100))</f>
        <v>-72.681125980618361</v>
      </c>
      <c r="S72" s="62">
        <f>IF(($K72      =0),0,((($M72      -$K72      )/$K72      )*100))</f>
        <v>0</v>
      </c>
      <c r="T72" s="61">
        <f>IF(($E69      =0),0,(($P69      /$E69      )*100))</f>
        <v>64.707326052276343</v>
      </c>
      <c r="U72" s="65">
        <f>IF($E69   =0,0,($Q69   /$E69 )*100)</f>
        <v>63.742029696895322</v>
      </c>
      <c r="V72" s="105">
        <f>SUM(V69:V70)</f>
        <v>6205000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25333000</v>
      </c>
      <c r="C73" s="104">
        <f>SUM(C9:C14,C17:C23,C26:C29,C32,C35:C39,C42:C52,C55:C58,C61:C65,C69:C70)</f>
        <v>-1240000</v>
      </c>
      <c r="D73" s="104"/>
      <c r="E73" s="104">
        <f>$B73      +$C73      +$D73</f>
        <v>24093000</v>
      </c>
      <c r="F73" s="105">
        <f t="shared" ref="F73:O73" si="46">SUM(F9:F14,F17:F23,F26:F29,F32,F35:F39,F42:F52,F55:F58,F61:F65,F69:F70)</f>
        <v>24093000</v>
      </c>
      <c r="G73" s="106">
        <f t="shared" si="46"/>
        <v>24093000</v>
      </c>
      <c r="H73" s="105">
        <f t="shared" si="46"/>
        <v>4169000</v>
      </c>
      <c r="I73" s="106">
        <f t="shared" si="46"/>
        <v>5259576</v>
      </c>
      <c r="J73" s="105">
        <f t="shared" si="46"/>
        <v>5319000</v>
      </c>
      <c r="K73" s="106">
        <f t="shared" si="46"/>
        <v>6857735</v>
      </c>
      <c r="L73" s="105">
        <f t="shared" si="46"/>
        <v>10517000</v>
      </c>
      <c r="M73" s="106">
        <f t="shared" si="46"/>
        <v>5457064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20005000</v>
      </c>
      <c r="Q73" s="106">
        <f>$I73      +$K73      +$M73      +$O73</f>
        <v>17574375</v>
      </c>
      <c r="R73" s="61">
        <f>IF(($J73      =0),0,((($L73      -$J73      )/$J73      )*100))</f>
        <v>97.725136303816512</v>
      </c>
      <c r="S73" s="62">
        <f>IF(($K73      =0),0,((($M73      -$K73      )/$K73      )*100))</f>
        <v>-20.424688326393479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83.032416054455652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72.94390486863405</v>
      </c>
      <c r="V73" s="105">
        <f>SUM(V9:V14,V17:V23,V26:V29,V32,V35:V39,V42:V52,V55:V58,V61:V65,V69:V70)</f>
        <v>6205000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QfF5vW4FTmQoteYbcOk6cC+2Elz8/DZsFLnKpejvt1J05qlCGe+ftKGnPMYKY8lE1vB3V2u4Xu0S6mRYQtsHQ==" saltValue="0nbPtpCKPakGrpmfkALt/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369000</v>
      </c>
      <c r="I10" s="94">
        <v>133165</v>
      </c>
      <c r="J10" s="93"/>
      <c r="K10" s="94">
        <v>264016</v>
      </c>
      <c r="L10" s="93">
        <v>653000</v>
      </c>
      <c r="M10" s="94">
        <v>517335</v>
      </c>
      <c r="N10" s="93"/>
      <c r="O10" s="94"/>
      <c r="P10" s="93">
        <f t="shared" ref="P10:P15" si="1">$H10      +$J10      +$L10      +$N10</f>
        <v>1022000</v>
      </c>
      <c r="Q10" s="94">
        <f t="shared" ref="Q10:Q15" si="2">$I10      +$K10      +$M10      +$O10</f>
        <v>914516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95.948351615053625</v>
      </c>
      <c r="T10" s="48">
        <f t="shared" ref="T10:T14" si="5">IF(($E10      =0),0,(($P10      /$E10      )*100))</f>
        <v>35.241379310344826</v>
      </c>
      <c r="U10" s="50">
        <f t="shared" ref="U10:U14" si="6">IF(($E10      =0),0,(($Q10      /$E10      )*100))</f>
        <v>31.535034482758622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369000</v>
      </c>
      <c r="I15" s="97">
        <f t="shared" si="7"/>
        <v>133165</v>
      </c>
      <c r="J15" s="96">
        <f t="shared" si="7"/>
        <v>0</v>
      </c>
      <c r="K15" s="97">
        <f t="shared" si="7"/>
        <v>264016</v>
      </c>
      <c r="L15" s="96">
        <f t="shared" si="7"/>
        <v>653000</v>
      </c>
      <c r="M15" s="97">
        <f t="shared" si="7"/>
        <v>517335</v>
      </c>
      <c r="N15" s="96">
        <f t="shared" si="7"/>
        <v>0</v>
      </c>
      <c r="O15" s="97">
        <f t="shared" si="7"/>
        <v>0</v>
      </c>
      <c r="P15" s="96">
        <f t="shared" si="1"/>
        <v>1022000</v>
      </c>
      <c r="Q15" s="97">
        <f t="shared" si="2"/>
        <v>914516</v>
      </c>
      <c r="R15" s="52">
        <f t="shared" si="3"/>
        <v>0</v>
      </c>
      <c r="S15" s="53">
        <f t="shared" si="4"/>
        <v>95.948351615053625</v>
      </c>
      <c r="T15" s="52">
        <f>IF((SUM($E9:$E13))=0,0,(P15/(SUM($E9:$E13))*100))</f>
        <v>35.241379310344826</v>
      </c>
      <c r="U15" s="54">
        <f>IF((SUM($E9:$E13))=0,0,(Q15/(SUM($E9:$E13))*100))</f>
        <v>31.535034482758622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2334000</v>
      </c>
      <c r="C36" s="92">
        <v>1951000</v>
      </c>
      <c r="D36" s="92"/>
      <c r="E36" s="92">
        <f t="shared" si="18"/>
        <v>4285000</v>
      </c>
      <c r="F36" s="93">
        <v>4285000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2334000</v>
      </c>
      <c r="C40" s="95">
        <f>SUM(C35:C39)</f>
        <v>1951000</v>
      </c>
      <c r="D40" s="95"/>
      <c r="E40" s="95">
        <f t="shared" si="18"/>
        <v>4285000</v>
      </c>
      <c r="F40" s="96">
        <f t="shared" ref="F40:O40" si="25">SUM(F35:F39)</f>
        <v>4285000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5225000</v>
      </c>
      <c r="C51" s="92"/>
      <c r="D51" s="92"/>
      <c r="E51" s="92">
        <f t="shared" si="26"/>
        <v>5225000</v>
      </c>
      <c r="F51" s="93">
        <v>5225000</v>
      </c>
      <c r="G51" s="94">
        <v>5225000</v>
      </c>
      <c r="H51" s="93">
        <v>2589000</v>
      </c>
      <c r="I51" s="94"/>
      <c r="J51" s="93"/>
      <c r="K51" s="94"/>
      <c r="L51" s="93"/>
      <c r="M51" s="94"/>
      <c r="N51" s="93"/>
      <c r="O51" s="94"/>
      <c r="P51" s="93">
        <f t="shared" si="27"/>
        <v>2589000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49.550239234449762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5225000</v>
      </c>
      <c r="C53" s="95">
        <f>SUM(C42:C52)</f>
        <v>0</v>
      </c>
      <c r="D53" s="95"/>
      <c r="E53" s="95">
        <f t="shared" si="26"/>
        <v>5225000</v>
      </c>
      <c r="F53" s="96">
        <f t="shared" ref="F53:O53" si="33">SUM(F42:F52)</f>
        <v>5225000</v>
      </c>
      <c r="G53" s="97">
        <f t="shared" si="33"/>
        <v>5225000</v>
      </c>
      <c r="H53" s="96">
        <f t="shared" si="33"/>
        <v>2589000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2589000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49.550239234449762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10459000</v>
      </c>
      <c r="C67" s="104">
        <f>SUM(C9:C14,C17:C23,C26:C29,C32,C35:C39,C42:C52,C55:C58,C61:C65)</f>
        <v>1951000</v>
      </c>
      <c r="D67" s="104"/>
      <c r="E67" s="104">
        <f t="shared" si="35"/>
        <v>12410000</v>
      </c>
      <c r="F67" s="105">
        <f t="shared" ref="F67:O67" si="43">SUM(F9:F14,F17:F23,F26:F29,F32,F35:F39,F42:F52,F55:F58,F61:F65)</f>
        <v>12410000</v>
      </c>
      <c r="G67" s="106">
        <f t="shared" si="43"/>
        <v>8125000</v>
      </c>
      <c r="H67" s="105">
        <f t="shared" si="43"/>
        <v>2958000</v>
      </c>
      <c r="I67" s="106">
        <f t="shared" si="43"/>
        <v>133165</v>
      </c>
      <c r="J67" s="105">
        <f t="shared" si="43"/>
        <v>0</v>
      </c>
      <c r="K67" s="106">
        <f t="shared" si="43"/>
        <v>264016</v>
      </c>
      <c r="L67" s="105">
        <f t="shared" si="43"/>
        <v>653000</v>
      </c>
      <c r="M67" s="106">
        <f t="shared" si="43"/>
        <v>517335</v>
      </c>
      <c r="N67" s="105">
        <f t="shared" si="43"/>
        <v>0</v>
      </c>
      <c r="O67" s="106">
        <f t="shared" si="43"/>
        <v>0</v>
      </c>
      <c r="P67" s="105">
        <f t="shared" si="36"/>
        <v>3611000</v>
      </c>
      <c r="Q67" s="106">
        <f t="shared" si="37"/>
        <v>914516</v>
      </c>
      <c r="R67" s="61">
        <f t="shared" si="38"/>
        <v>0</v>
      </c>
      <c r="S67" s="62">
        <f t="shared" si="39"/>
        <v>95.948351615053625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44.443076923076923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11.255581538461538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8352000</v>
      </c>
      <c r="C69" s="92">
        <v>3441000</v>
      </c>
      <c r="D69" s="92"/>
      <c r="E69" s="92">
        <f>$B69      +$C69      +$D69</f>
        <v>11793000</v>
      </c>
      <c r="F69" s="93">
        <v>11793000</v>
      </c>
      <c r="G69" s="94">
        <v>11793000</v>
      </c>
      <c r="H69" s="93"/>
      <c r="I69" s="94"/>
      <c r="J69" s="93">
        <v>5749000</v>
      </c>
      <c r="K69" s="94">
        <v>1065697</v>
      </c>
      <c r="L69" s="93"/>
      <c r="M69" s="94"/>
      <c r="N69" s="93"/>
      <c r="O69" s="94"/>
      <c r="P69" s="93">
        <f>$H69      +$J69      +$L69      +$N69</f>
        <v>5749000</v>
      </c>
      <c r="Q69" s="94">
        <f>$I69      +$K69      +$M69      +$O69</f>
        <v>1065697</v>
      </c>
      <c r="R69" s="48">
        <f>IF(($J69      =0),0,((($L69      -$J69      )/$J69      )*100))</f>
        <v>-100</v>
      </c>
      <c r="S69" s="49">
        <f>IF(($K69      =0),0,((($M69      -$K69      )/$K69      )*100))</f>
        <v>-100</v>
      </c>
      <c r="T69" s="48">
        <f>IF(($E69      =0),0,(($P69      /$E69      )*100))</f>
        <v>48.7492580344272</v>
      </c>
      <c r="U69" s="50">
        <f>IF(($E69      =0),0,(($Q69      /$E69      )*100))</f>
        <v>9.0366912575256499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8352000</v>
      </c>
      <c r="C71" s="101">
        <f>SUM(C69:C70)</f>
        <v>3441000</v>
      </c>
      <c r="D71" s="101"/>
      <c r="E71" s="101">
        <f>$B71      +$C71      +$D71</f>
        <v>11793000</v>
      </c>
      <c r="F71" s="102">
        <f t="shared" ref="F71:O71" si="44">SUM(F69:F70)</f>
        <v>11793000</v>
      </c>
      <c r="G71" s="103">
        <f t="shared" si="44"/>
        <v>11793000</v>
      </c>
      <c r="H71" s="102">
        <f t="shared" si="44"/>
        <v>0</v>
      </c>
      <c r="I71" s="103">
        <f t="shared" si="44"/>
        <v>0</v>
      </c>
      <c r="J71" s="102">
        <f t="shared" si="44"/>
        <v>5749000</v>
      </c>
      <c r="K71" s="103">
        <f t="shared" si="44"/>
        <v>1065697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5749000</v>
      </c>
      <c r="Q71" s="103">
        <f>$I71      +$K71      +$M71      +$O71</f>
        <v>1065697</v>
      </c>
      <c r="R71" s="57">
        <f>IF(($J71      =0),0,((($L71      -$J71      )/$J71      )*100))</f>
        <v>-100</v>
      </c>
      <c r="S71" s="58">
        <f>IF(($K71      =0),0,((($M71      -$K71      )/$K71      )*100))</f>
        <v>-100</v>
      </c>
      <c r="T71" s="57">
        <f>IF(($E69      =0),0,(($P69      /$E69      )*100))</f>
        <v>48.7492580344272</v>
      </c>
      <c r="U71" s="59">
        <f>IF($E69   =0,0,($Q69   /$E69 )*100)</f>
        <v>9.0366912575256499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8352000</v>
      </c>
      <c r="C72" s="104">
        <f>SUM(C69:C70)</f>
        <v>3441000</v>
      </c>
      <c r="D72" s="104"/>
      <c r="E72" s="104">
        <f>$B72      +$C72      +$D72</f>
        <v>11793000</v>
      </c>
      <c r="F72" s="105">
        <f t="shared" ref="F72:O72" si="45">SUM(F69:F70)</f>
        <v>11793000</v>
      </c>
      <c r="G72" s="106">
        <f t="shared" si="45"/>
        <v>11793000</v>
      </c>
      <c r="H72" s="105">
        <f t="shared" si="45"/>
        <v>0</v>
      </c>
      <c r="I72" s="106">
        <f t="shared" si="45"/>
        <v>0</v>
      </c>
      <c r="J72" s="105">
        <f t="shared" si="45"/>
        <v>5749000</v>
      </c>
      <c r="K72" s="106">
        <f t="shared" si="45"/>
        <v>1065697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5749000</v>
      </c>
      <c r="Q72" s="106">
        <f>$I72      +$K72      +$M72      +$O72</f>
        <v>1065697</v>
      </c>
      <c r="R72" s="61">
        <f>IF(($J72      =0),0,((($L72      -$J72      )/$J72      )*100))</f>
        <v>-100</v>
      </c>
      <c r="S72" s="62">
        <f>IF(($K72      =0),0,((($M72      -$K72      )/$K72      )*100))</f>
        <v>-100</v>
      </c>
      <c r="T72" s="61">
        <f>IF(($E69      =0),0,(($P69      /$E69      )*100))</f>
        <v>48.7492580344272</v>
      </c>
      <c r="U72" s="65">
        <f>IF($E69   =0,0,($Q69   /$E69 )*100)</f>
        <v>9.0366912575256499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18811000</v>
      </c>
      <c r="C73" s="104">
        <f>SUM(C9:C14,C17:C23,C26:C29,C32,C35:C39,C42:C52,C55:C58,C61:C65,C69:C70)</f>
        <v>5392000</v>
      </c>
      <c r="D73" s="104"/>
      <c r="E73" s="104">
        <f>$B73      +$C73      +$D73</f>
        <v>24203000</v>
      </c>
      <c r="F73" s="105">
        <f t="shared" ref="F73:O73" si="46">SUM(F9:F14,F17:F23,F26:F29,F32,F35:F39,F42:F52,F55:F58,F61:F65,F69:F70)</f>
        <v>24203000</v>
      </c>
      <c r="G73" s="106">
        <f t="shared" si="46"/>
        <v>19918000</v>
      </c>
      <c r="H73" s="105">
        <f t="shared" si="46"/>
        <v>2958000</v>
      </c>
      <c r="I73" s="106">
        <f t="shared" si="46"/>
        <v>133165</v>
      </c>
      <c r="J73" s="105">
        <f t="shared" si="46"/>
        <v>5749000</v>
      </c>
      <c r="K73" s="106">
        <f t="shared" si="46"/>
        <v>1329713</v>
      </c>
      <c r="L73" s="105">
        <f t="shared" si="46"/>
        <v>653000</v>
      </c>
      <c r="M73" s="106">
        <f t="shared" si="46"/>
        <v>517335</v>
      </c>
      <c r="N73" s="105">
        <f t="shared" si="46"/>
        <v>0</v>
      </c>
      <c r="O73" s="106">
        <f t="shared" si="46"/>
        <v>0</v>
      </c>
      <c r="P73" s="105">
        <f>$H73      +$J73      +$L73      +$N73</f>
        <v>9360000</v>
      </c>
      <c r="Q73" s="106">
        <f>$I73      +$K73      +$M73      +$O73</f>
        <v>1980213</v>
      </c>
      <c r="R73" s="61">
        <f>IF(($J73      =0),0,((($L73      -$J73      )/$J73      )*100))</f>
        <v>-88.641502870064357</v>
      </c>
      <c r="S73" s="62">
        <f>IF(($K73      =0),0,((($M73      -$K73      )/$K73      )*100))</f>
        <v>-61.094236124637426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46.99266994678181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9.9418264886032741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QD3FeLlAAqyOZzdEYHkNmRLfPY14KR2v9zvT2iPMoTWY4QCY2MBdMXX3DOxUO7aCaK5hxbkPU4qJ3DYIAiCvw==" saltValue="axD0zo1jQgPA9kHDUBRZP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199000</v>
      </c>
      <c r="I10" s="94">
        <v>197809</v>
      </c>
      <c r="J10" s="93">
        <v>874000</v>
      </c>
      <c r="K10" s="94">
        <v>1230868</v>
      </c>
      <c r="L10" s="93">
        <v>58000</v>
      </c>
      <c r="M10" s="94">
        <v>-247329</v>
      </c>
      <c r="N10" s="93"/>
      <c r="O10" s="94"/>
      <c r="P10" s="93">
        <f t="shared" ref="P10:P15" si="1">$H10      +$J10      +$L10      +$N10</f>
        <v>1131000</v>
      </c>
      <c r="Q10" s="94">
        <f t="shared" ref="Q10:Q15" si="2">$I10      +$K10      +$M10      +$O10</f>
        <v>1181348</v>
      </c>
      <c r="R10" s="48">
        <f t="shared" ref="R10:R15" si="3">IF(($J10      =0),0,((($L10      -$J10      )/$J10      )*100))</f>
        <v>-93.363844393592672</v>
      </c>
      <c r="S10" s="49">
        <f t="shared" ref="S10:S15" si="4">IF(($K10      =0),0,((($M10      -$K10      )/$K10      )*100))</f>
        <v>-120.09386871703546</v>
      </c>
      <c r="T10" s="48">
        <f t="shared" ref="T10:T14" si="5">IF(($E10      =0),0,(($P10      /$E10      )*100))</f>
        <v>53.857142857142861</v>
      </c>
      <c r="U10" s="50">
        <f t="shared" ref="U10:U14" si="6">IF(($E10      =0),0,(($Q10      /$E10      )*100))</f>
        <v>56.254666666666665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199000</v>
      </c>
      <c r="I15" s="97">
        <f t="shared" si="7"/>
        <v>197809</v>
      </c>
      <c r="J15" s="96">
        <f t="shared" si="7"/>
        <v>874000</v>
      </c>
      <c r="K15" s="97">
        <f t="shared" si="7"/>
        <v>1230868</v>
      </c>
      <c r="L15" s="96">
        <f t="shared" si="7"/>
        <v>58000</v>
      </c>
      <c r="M15" s="97">
        <f t="shared" si="7"/>
        <v>-247329</v>
      </c>
      <c r="N15" s="96">
        <f t="shared" si="7"/>
        <v>0</v>
      </c>
      <c r="O15" s="97">
        <f t="shared" si="7"/>
        <v>0</v>
      </c>
      <c r="P15" s="96">
        <f t="shared" si="1"/>
        <v>1131000</v>
      </c>
      <c r="Q15" s="97">
        <f t="shared" si="2"/>
        <v>1181348</v>
      </c>
      <c r="R15" s="52">
        <f t="shared" si="3"/>
        <v>-93.363844393592672</v>
      </c>
      <c r="S15" s="53">
        <f t="shared" si="4"/>
        <v>-120.09386871703546</v>
      </c>
      <c r="T15" s="52">
        <f>IF((SUM($E9:$E13))=0,0,(P15/(SUM($E9:$E13))*100))</f>
        <v>53.857142857142861</v>
      </c>
      <c r="U15" s="54">
        <f>IF((SUM($E9:$E13))=0,0,(Q15/(SUM($E9:$E13))*100))</f>
        <v>56.254666666666665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3118000</v>
      </c>
      <c r="C29" s="92"/>
      <c r="D29" s="92"/>
      <c r="E29" s="92">
        <f>$B29      +$C29      +$D29</f>
        <v>3118000</v>
      </c>
      <c r="F29" s="93">
        <v>3118000</v>
      </c>
      <c r="G29" s="94">
        <v>3118000</v>
      </c>
      <c r="H29" s="93">
        <v>306000</v>
      </c>
      <c r="I29" s="94">
        <v>340932</v>
      </c>
      <c r="J29" s="93">
        <v>246000</v>
      </c>
      <c r="K29" s="94">
        <v>372959</v>
      </c>
      <c r="L29" s="93">
        <v>368000</v>
      </c>
      <c r="M29" s="94">
        <v>3638</v>
      </c>
      <c r="N29" s="93"/>
      <c r="O29" s="94"/>
      <c r="P29" s="93">
        <f>$H29      +$J29      +$L29      +$N29</f>
        <v>920000</v>
      </c>
      <c r="Q29" s="94">
        <f>$I29      +$K29      +$M29      +$O29</f>
        <v>717529</v>
      </c>
      <c r="R29" s="48">
        <f>IF(($J29      =0),0,((($L29      -$J29      )/$J29      )*100))</f>
        <v>49.59349593495935</v>
      </c>
      <c r="S29" s="49">
        <f>IF(($K29      =0),0,((($M29      -$K29      )/$K29      )*100))</f>
        <v>-99.024557659152876</v>
      </c>
      <c r="T29" s="48">
        <f>IF(($E29      =0),0,(($P29      /$E29      )*100))</f>
        <v>29.506093649775494</v>
      </c>
      <c r="U29" s="50">
        <f>IF(($E29      =0),0,(($Q29      /$E29      )*100))</f>
        <v>23.012475946119306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3118000</v>
      </c>
      <c r="C30" s="95">
        <f>SUM(C26:C29)</f>
        <v>0</v>
      </c>
      <c r="D30" s="95"/>
      <c r="E30" s="95">
        <f>$B30      +$C30      +$D30</f>
        <v>3118000</v>
      </c>
      <c r="F30" s="96">
        <f t="shared" ref="F30:O30" si="16">SUM(F26:F29)</f>
        <v>3118000</v>
      </c>
      <c r="G30" s="97">
        <f t="shared" si="16"/>
        <v>3118000</v>
      </c>
      <c r="H30" s="96">
        <f t="shared" si="16"/>
        <v>306000</v>
      </c>
      <c r="I30" s="97">
        <f t="shared" si="16"/>
        <v>340932</v>
      </c>
      <c r="J30" s="96">
        <f t="shared" si="16"/>
        <v>246000</v>
      </c>
      <c r="K30" s="97">
        <f t="shared" si="16"/>
        <v>372959</v>
      </c>
      <c r="L30" s="96">
        <f t="shared" si="16"/>
        <v>368000</v>
      </c>
      <c r="M30" s="97">
        <f t="shared" si="16"/>
        <v>3638</v>
      </c>
      <c r="N30" s="96">
        <f t="shared" si="16"/>
        <v>0</v>
      </c>
      <c r="O30" s="97">
        <f t="shared" si="16"/>
        <v>0</v>
      </c>
      <c r="P30" s="96">
        <f>$H30      +$J30      +$L30      +$N30</f>
        <v>920000</v>
      </c>
      <c r="Q30" s="97">
        <f>$I30      +$K30      +$M30      +$O30</f>
        <v>717529</v>
      </c>
      <c r="R30" s="52">
        <f>IF(($J30      =0),0,((($L30      -$J30      )/$J30      )*100))</f>
        <v>49.59349593495935</v>
      </c>
      <c r="S30" s="53">
        <f>IF(($K30      =0),0,((($M30      -$K30      )/$K30      )*100))</f>
        <v>-99.024557659152876</v>
      </c>
      <c r="T30" s="52">
        <f>IF($E30   =0,0,($P30   /$E30   )*100)</f>
        <v>29.506093649775494</v>
      </c>
      <c r="U30" s="54">
        <f>IF($E30   =0,0,($Q30   /$E30   )*100)</f>
        <v>23.012475946119306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350000</v>
      </c>
      <c r="I32" s="94">
        <v>413408</v>
      </c>
      <c r="J32" s="93">
        <v>113000</v>
      </c>
      <c r="K32" s="94">
        <v>362320</v>
      </c>
      <c r="L32" s="93">
        <v>261000</v>
      </c>
      <c r="M32" s="94">
        <v>156527</v>
      </c>
      <c r="N32" s="93"/>
      <c r="O32" s="94"/>
      <c r="P32" s="93">
        <f>$H32      +$J32      +$L32      +$N32</f>
        <v>724000</v>
      </c>
      <c r="Q32" s="94">
        <f>$I32      +$K32      +$M32      +$O32</f>
        <v>932255</v>
      </c>
      <c r="R32" s="48">
        <f>IF(($J32      =0),0,((($L32      -$J32      )/$J32      )*100))</f>
        <v>130.97345132743362</v>
      </c>
      <c r="S32" s="49">
        <f>IF(($K32      =0),0,((($M32      -$K32      )/$K32      )*100))</f>
        <v>-56.798686244204021</v>
      </c>
      <c r="T32" s="48">
        <f>IF(($E32      =0),0,(($P32      /$E32      )*100))</f>
        <v>76.21052631578948</v>
      </c>
      <c r="U32" s="50">
        <f>IF(($E32      =0),0,(($Q32      /$E32      )*100))</f>
        <v>98.132105263157897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350000</v>
      </c>
      <c r="I33" s="97">
        <f t="shared" si="17"/>
        <v>413408</v>
      </c>
      <c r="J33" s="96">
        <f t="shared" si="17"/>
        <v>113000</v>
      </c>
      <c r="K33" s="97">
        <f t="shared" si="17"/>
        <v>362320</v>
      </c>
      <c r="L33" s="96">
        <f t="shared" si="17"/>
        <v>261000</v>
      </c>
      <c r="M33" s="97">
        <f t="shared" si="17"/>
        <v>156527</v>
      </c>
      <c r="N33" s="96">
        <f t="shared" si="17"/>
        <v>0</v>
      </c>
      <c r="O33" s="97">
        <f t="shared" si="17"/>
        <v>0</v>
      </c>
      <c r="P33" s="96">
        <f>$H33      +$J33      +$L33      +$N33</f>
        <v>724000</v>
      </c>
      <c r="Q33" s="97">
        <f>$I33      +$K33      +$M33      +$O33</f>
        <v>932255</v>
      </c>
      <c r="R33" s="52">
        <f>IF(($J33      =0),0,((($L33      -$J33      )/$J33      )*100))</f>
        <v>130.97345132743362</v>
      </c>
      <c r="S33" s="53">
        <f>IF(($K33      =0),0,((($M33      -$K33      )/$K33      )*100))</f>
        <v>-56.798686244204021</v>
      </c>
      <c r="T33" s="52">
        <f>IF($E33   =0,0,($P33   /$E33   )*100)</f>
        <v>76.21052631578948</v>
      </c>
      <c r="U33" s="54">
        <f>IF($E33   =0,0,($Q33   /$E33   )*100)</f>
        <v>98.132105263157897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8168000</v>
      </c>
      <c r="C67" s="104">
        <f>SUM(C9:C14,C17:C23,C26:C29,C32,C35:C39,C42:C52,C55:C58,C61:C65)</f>
        <v>0</v>
      </c>
      <c r="D67" s="104"/>
      <c r="E67" s="104">
        <f t="shared" si="35"/>
        <v>8168000</v>
      </c>
      <c r="F67" s="105">
        <f t="shared" ref="F67:O67" si="43">SUM(F9:F14,F17:F23,F26:F29,F32,F35:F39,F42:F52,F55:F58,F61:F65)</f>
        <v>8168000</v>
      </c>
      <c r="G67" s="106">
        <f t="shared" si="43"/>
        <v>6168000</v>
      </c>
      <c r="H67" s="105">
        <f t="shared" si="43"/>
        <v>855000</v>
      </c>
      <c r="I67" s="106">
        <f t="shared" si="43"/>
        <v>952149</v>
      </c>
      <c r="J67" s="105">
        <f t="shared" si="43"/>
        <v>1233000</v>
      </c>
      <c r="K67" s="106">
        <f t="shared" si="43"/>
        <v>1966147</v>
      </c>
      <c r="L67" s="105">
        <f t="shared" si="43"/>
        <v>687000</v>
      </c>
      <c r="M67" s="106">
        <f t="shared" si="43"/>
        <v>-87164</v>
      </c>
      <c r="N67" s="105">
        <f t="shared" si="43"/>
        <v>0</v>
      </c>
      <c r="O67" s="106">
        <f t="shared" si="43"/>
        <v>0</v>
      </c>
      <c r="P67" s="105">
        <f t="shared" si="36"/>
        <v>2775000</v>
      </c>
      <c r="Q67" s="106">
        <f t="shared" si="37"/>
        <v>2831132</v>
      </c>
      <c r="R67" s="61">
        <f t="shared" si="38"/>
        <v>-44.282238442822383</v>
      </c>
      <c r="S67" s="62">
        <f t="shared" si="39"/>
        <v>-104.43323922372029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44.990272373540854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45.900324254215299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8168000</v>
      </c>
      <c r="C73" s="104">
        <f>SUM(C9:C14,C17:C23,C26:C29,C32,C35:C39,C42:C52,C55:C58,C61:C65,C69:C70)</f>
        <v>0</v>
      </c>
      <c r="D73" s="104"/>
      <c r="E73" s="104">
        <f>$B73      +$C73      +$D73</f>
        <v>8168000</v>
      </c>
      <c r="F73" s="105">
        <f t="shared" ref="F73:O73" si="46">SUM(F9:F14,F17:F23,F26:F29,F32,F35:F39,F42:F52,F55:F58,F61:F65,F69:F70)</f>
        <v>8168000</v>
      </c>
      <c r="G73" s="106">
        <f t="shared" si="46"/>
        <v>6168000</v>
      </c>
      <c r="H73" s="105">
        <f t="shared" si="46"/>
        <v>855000</v>
      </c>
      <c r="I73" s="106">
        <f t="shared" si="46"/>
        <v>952149</v>
      </c>
      <c r="J73" s="105">
        <f t="shared" si="46"/>
        <v>1233000</v>
      </c>
      <c r="K73" s="106">
        <f t="shared" si="46"/>
        <v>1966147</v>
      </c>
      <c r="L73" s="105">
        <f t="shared" si="46"/>
        <v>687000</v>
      </c>
      <c r="M73" s="106">
        <f t="shared" si="46"/>
        <v>-87164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2775000</v>
      </c>
      <c r="Q73" s="106">
        <f>$I73      +$K73      +$M73      +$O73</f>
        <v>2831132</v>
      </c>
      <c r="R73" s="61">
        <f>IF(($J73      =0),0,((($L73      -$J73      )/$J73      )*100))</f>
        <v>-44.282238442822383</v>
      </c>
      <c r="S73" s="62">
        <f>IF(($K73      =0),0,((($M73      -$K73      )/$K73      )*100))</f>
        <v>-104.43323922372029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44.990272373540854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45.900324254215299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AA0K16CuV48QoULdPROBVEm0jN45czPgkjiM6W5K+vCreKLdlv81Rx/fKmkvsLM5UJBN8kXTBGSBY6NoJicVA==" saltValue="8d97OO+L3TjkhEIgvosQY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1893000</v>
      </c>
      <c r="I10" s="94"/>
      <c r="J10" s="93">
        <v>458000</v>
      </c>
      <c r="K10" s="94"/>
      <c r="L10" s="93">
        <v>34000</v>
      </c>
      <c r="M10" s="94"/>
      <c r="N10" s="93"/>
      <c r="O10" s="94"/>
      <c r="P10" s="93">
        <f t="shared" ref="P10:P15" si="1">$H10      +$J10      +$L10      +$N10</f>
        <v>2385000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-92.576419213973807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82.241379310344826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1893000</v>
      </c>
      <c r="I15" s="97">
        <f t="shared" si="7"/>
        <v>0</v>
      </c>
      <c r="J15" s="96">
        <f t="shared" si="7"/>
        <v>458000</v>
      </c>
      <c r="K15" s="97">
        <f t="shared" si="7"/>
        <v>0</v>
      </c>
      <c r="L15" s="96">
        <f t="shared" si="7"/>
        <v>34000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2385000</v>
      </c>
      <c r="Q15" s="97">
        <f t="shared" si="2"/>
        <v>0</v>
      </c>
      <c r="R15" s="52">
        <f t="shared" si="3"/>
        <v>-92.576419213973807</v>
      </c>
      <c r="S15" s="53">
        <f t="shared" si="4"/>
        <v>0</v>
      </c>
      <c r="T15" s="52">
        <f>IF((SUM($E9:$E13))=0,0,(P15/(SUM($E9:$E13))*100))</f>
        <v>82.241379310344826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978000</v>
      </c>
      <c r="C32" s="92"/>
      <c r="D32" s="92"/>
      <c r="E32" s="92">
        <f>$B32      +$C32      +$D32</f>
        <v>978000</v>
      </c>
      <c r="F32" s="93">
        <v>978000</v>
      </c>
      <c r="G32" s="94">
        <v>978000</v>
      </c>
      <c r="H32" s="93">
        <v>195000</v>
      </c>
      <c r="I32" s="94"/>
      <c r="J32" s="93">
        <v>50000</v>
      </c>
      <c r="K32" s="94"/>
      <c r="L32" s="93"/>
      <c r="M32" s="94"/>
      <c r="N32" s="93"/>
      <c r="O32" s="94"/>
      <c r="P32" s="93">
        <f>$H32      +$J32      +$L32      +$N32</f>
        <v>245000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25.051124744376281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978000</v>
      </c>
      <c r="C33" s="95">
        <f>C32</f>
        <v>0</v>
      </c>
      <c r="D33" s="95"/>
      <c r="E33" s="95">
        <f>$B33      +$C33      +$D33</f>
        <v>978000</v>
      </c>
      <c r="F33" s="96">
        <f t="shared" ref="F33:O33" si="17">F32</f>
        <v>978000</v>
      </c>
      <c r="G33" s="97">
        <f t="shared" si="17"/>
        <v>978000</v>
      </c>
      <c r="H33" s="96">
        <f t="shared" si="17"/>
        <v>195000</v>
      </c>
      <c r="I33" s="97">
        <f t="shared" si="17"/>
        <v>0</v>
      </c>
      <c r="J33" s="96">
        <f t="shared" si="17"/>
        <v>50000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245000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25.051124744376281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3000000</v>
      </c>
      <c r="C35" s="92"/>
      <c r="D35" s="92"/>
      <c r="E35" s="92">
        <f t="shared" ref="E35:E40" si="18">$B35      +$C35      +$D35</f>
        <v>3000000</v>
      </c>
      <c r="F35" s="93">
        <v>3000000</v>
      </c>
      <c r="G35" s="94">
        <v>3000000</v>
      </c>
      <c r="H35" s="93"/>
      <c r="I35" s="94"/>
      <c r="J35" s="93">
        <v>571000</v>
      </c>
      <c r="K35" s="94"/>
      <c r="L35" s="93">
        <v>523000</v>
      </c>
      <c r="M35" s="94"/>
      <c r="N35" s="93"/>
      <c r="O35" s="94"/>
      <c r="P35" s="93">
        <f t="shared" ref="P35:P40" si="19">$H35      +$J35      +$L35      +$N35</f>
        <v>1094000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-8.4063047285464094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36.466666666666661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571000</v>
      </c>
      <c r="K40" s="97">
        <f t="shared" si="25"/>
        <v>0</v>
      </c>
      <c r="L40" s="96">
        <f t="shared" si="25"/>
        <v>523000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1094000</v>
      </c>
      <c r="Q40" s="97">
        <f t="shared" si="20"/>
        <v>0</v>
      </c>
      <c r="R40" s="52">
        <f t="shared" si="21"/>
        <v>-8.4063047285464094</v>
      </c>
      <c r="S40" s="53">
        <f t="shared" si="22"/>
        <v>0</v>
      </c>
      <c r="T40" s="52">
        <f>IF((+$E35+$E38) =0,0,(P40   /(+$E35+$E38) )*100)</f>
        <v>36.466666666666661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9450000</v>
      </c>
      <c r="C51" s="92">
        <v>-1000000</v>
      </c>
      <c r="D51" s="92"/>
      <c r="E51" s="92">
        <f t="shared" si="26"/>
        <v>8450000</v>
      </c>
      <c r="F51" s="93">
        <v>8450000</v>
      </c>
      <c r="G51" s="94">
        <v>8450000</v>
      </c>
      <c r="H51" s="93">
        <v>1934000</v>
      </c>
      <c r="I51" s="94"/>
      <c r="J51" s="93">
        <v>1973000</v>
      </c>
      <c r="K51" s="94"/>
      <c r="L51" s="93">
        <v>230000</v>
      </c>
      <c r="M51" s="94">
        <v>4600639</v>
      </c>
      <c r="N51" s="93"/>
      <c r="O51" s="94"/>
      <c r="P51" s="93">
        <f t="shared" si="27"/>
        <v>4137000</v>
      </c>
      <c r="Q51" s="94">
        <f t="shared" si="28"/>
        <v>4600639</v>
      </c>
      <c r="R51" s="48">
        <f t="shared" si="29"/>
        <v>-88.34262544348708</v>
      </c>
      <c r="S51" s="49">
        <f t="shared" si="30"/>
        <v>0</v>
      </c>
      <c r="T51" s="48">
        <f t="shared" si="31"/>
        <v>48.958579881656803</v>
      </c>
      <c r="U51" s="50">
        <f t="shared" si="32"/>
        <v>54.445431952662723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9450000</v>
      </c>
      <c r="C53" s="95">
        <f>SUM(C42:C52)</f>
        <v>-1000000</v>
      </c>
      <c r="D53" s="95"/>
      <c r="E53" s="95">
        <f t="shared" si="26"/>
        <v>8450000</v>
      </c>
      <c r="F53" s="96">
        <f t="shared" ref="F53:O53" si="33">SUM(F42:F52)</f>
        <v>8450000</v>
      </c>
      <c r="G53" s="97">
        <f t="shared" si="33"/>
        <v>8450000</v>
      </c>
      <c r="H53" s="96">
        <f t="shared" si="33"/>
        <v>1934000</v>
      </c>
      <c r="I53" s="97">
        <f t="shared" si="33"/>
        <v>0</v>
      </c>
      <c r="J53" s="96">
        <f t="shared" si="33"/>
        <v>1973000</v>
      </c>
      <c r="K53" s="97">
        <f t="shared" si="33"/>
        <v>0</v>
      </c>
      <c r="L53" s="96">
        <f t="shared" si="33"/>
        <v>230000</v>
      </c>
      <c r="M53" s="97">
        <f t="shared" si="33"/>
        <v>4600639</v>
      </c>
      <c r="N53" s="96">
        <f t="shared" si="33"/>
        <v>0</v>
      </c>
      <c r="O53" s="97">
        <f t="shared" si="33"/>
        <v>0</v>
      </c>
      <c r="P53" s="96">
        <f t="shared" si="27"/>
        <v>4137000</v>
      </c>
      <c r="Q53" s="97">
        <f t="shared" si="28"/>
        <v>4600639</v>
      </c>
      <c r="R53" s="52">
        <f t="shared" si="29"/>
        <v>-88.34262544348708</v>
      </c>
      <c r="S53" s="53">
        <f t="shared" si="30"/>
        <v>0</v>
      </c>
      <c r="T53" s="52">
        <f>IF((+$E43+$E45+$E47+$E48+$E51) =0,0,(P53   /(+$E43+$E45+$E47+$E48+$E51) )*100)</f>
        <v>48.958579881656803</v>
      </c>
      <c r="U53" s="54">
        <f>IF((+$E43+$E45+$E47+$E48+$E51) =0,0,(Q53   /(+$E43+$E45+$E47+$E48+$E51) )*100)</f>
        <v>54.445431952662723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16328000</v>
      </c>
      <c r="C67" s="104">
        <f>SUM(C9:C14,C17:C23,C26:C29,C32,C35:C39,C42:C52,C55:C58,C61:C65)</f>
        <v>-1000000</v>
      </c>
      <c r="D67" s="104"/>
      <c r="E67" s="104">
        <f t="shared" si="35"/>
        <v>15328000</v>
      </c>
      <c r="F67" s="105">
        <f t="shared" ref="F67:O67" si="43">SUM(F9:F14,F17:F23,F26:F29,F32,F35:F39,F42:F52,F55:F58,F61:F65)</f>
        <v>15328000</v>
      </c>
      <c r="G67" s="106">
        <f t="shared" si="43"/>
        <v>15328000</v>
      </c>
      <c r="H67" s="105">
        <f t="shared" si="43"/>
        <v>4022000</v>
      </c>
      <c r="I67" s="106">
        <f t="shared" si="43"/>
        <v>0</v>
      </c>
      <c r="J67" s="105">
        <f t="shared" si="43"/>
        <v>3052000</v>
      </c>
      <c r="K67" s="106">
        <f t="shared" si="43"/>
        <v>0</v>
      </c>
      <c r="L67" s="105">
        <f t="shared" si="43"/>
        <v>787000</v>
      </c>
      <c r="M67" s="106">
        <f t="shared" si="43"/>
        <v>4600639</v>
      </c>
      <c r="N67" s="105">
        <f t="shared" si="43"/>
        <v>0</v>
      </c>
      <c r="O67" s="106">
        <f t="shared" si="43"/>
        <v>0</v>
      </c>
      <c r="P67" s="105">
        <f t="shared" si="36"/>
        <v>7861000</v>
      </c>
      <c r="Q67" s="106">
        <f t="shared" si="37"/>
        <v>4600639</v>
      </c>
      <c r="R67" s="61">
        <f t="shared" si="38"/>
        <v>-74.21363040629096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51.285229645093942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30.014607254697285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23009000</v>
      </c>
      <c r="C69" s="92">
        <v>-1539000</v>
      </c>
      <c r="D69" s="92"/>
      <c r="E69" s="92">
        <f>$B69      +$C69      +$D69</f>
        <v>21470000</v>
      </c>
      <c r="F69" s="93">
        <v>21470000</v>
      </c>
      <c r="G69" s="94">
        <v>21470000</v>
      </c>
      <c r="H69" s="93">
        <v>1272000</v>
      </c>
      <c r="I69" s="94"/>
      <c r="J69" s="93">
        <v>7520000</v>
      </c>
      <c r="K69" s="94"/>
      <c r="L69" s="93">
        <v>422000</v>
      </c>
      <c r="M69" s="94">
        <v>7152868</v>
      </c>
      <c r="N69" s="93"/>
      <c r="O69" s="94"/>
      <c r="P69" s="93">
        <f>$H69      +$J69      +$L69      +$N69</f>
        <v>9214000</v>
      </c>
      <c r="Q69" s="94">
        <f>$I69      +$K69      +$M69      +$O69</f>
        <v>7152868</v>
      </c>
      <c r="R69" s="48">
        <f>IF(($J69      =0),0,((($L69      -$J69      )/$J69      )*100))</f>
        <v>-94.388297872340416</v>
      </c>
      <c r="S69" s="49">
        <f>IF(($K69      =0),0,((($M69      -$K69      )/$K69      )*100))</f>
        <v>0</v>
      </c>
      <c r="T69" s="48">
        <f>IF(($E69      =0),0,(($P69      /$E69      )*100))</f>
        <v>42.915696320447132</v>
      </c>
      <c r="U69" s="50">
        <f>IF(($E69      =0),0,(($Q69      /$E69      )*100))</f>
        <v>33.315640428504892</v>
      </c>
      <c r="V69" s="93">
        <v>2429000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23009000</v>
      </c>
      <c r="C71" s="101">
        <f>SUM(C69:C70)</f>
        <v>-1539000</v>
      </c>
      <c r="D71" s="101"/>
      <c r="E71" s="101">
        <f>$B71      +$C71      +$D71</f>
        <v>21470000</v>
      </c>
      <c r="F71" s="102">
        <f t="shared" ref="F71:O71" si="44">SUM(F69:F70)</f>
        <v>21470000</v>
      </c>
      <c r="G71" s="103">
        <f t="shared" si="44"/>
        <v>21470000</v>
      </c>
      <c r="H71" s="102">
        <f t="shared" si="44"/>
        <v>1272000</v>
      </c>
      <c r="I71" s="103">
        <f t="shared" si="44"/>
        <v>0</v>
      </c>
      <c r="J71" s="102">
        <f t="shared" si="44"/>
        <v>7520000</v>
      </c>
      <c r="K71" s="103">
        <f t="shared" si="44"/>
        <v>0</v>
      </c>
      <c r="L71" s="102">
        <f t="shared" si="44"/>
        <v>422000</v>
      </c>
      <c r="M71" s="103">
        <f t="shared" si="44"/>
        <v>7152868</v>
      </c>
      <c r="N71" s="102">
        <f t="shared" si="44"/>
        <v>0</v>
      </c>
      <c r="O71" s="103">
        <f t="shared" si="44"/>
        <v>0</v>
      </c>
      <c r="P71" s="102">
        <f>$H71      +$J71      +$L71      +$N71</f>
        <v>9214000</v>
      </c>
      <c r="Q71" s="103">
        <f>$I71      +$K71      +$M71      +$O71</f>
        <v>7152868</v>
      </c>
      <c r="R71" s="57">
        <f>IF(($J71      =0),0,((($L71      -$J71      )/$J71      )*100))</f>
        <v>-94.388297872340416</v>
      </c>
      <c r="S71" s="58">
        <f>IF(($K71      =0),0,((($M71      -$K71      )/$K71      )*100))</f>
        <v>0</v>
      </c>
      <c r="T71" s="57">
        <f>IF(($E69      =0),0,(($P69      /$E69      )*100))</f>
        <v>42.915696320447132</v>
      </c>
      <c r="U71" s="59">
        <f>IF($E69   =0,0,($Q69   /$E69 )*100)</f>
        <v>33.315640428504892</v>
      </c>
      <c r="V71" s="102">
        <f>SUM(V69:V70)</f>
        <v>2429000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23009000</v>
      </c>
      <c r="C72" s="104">
        <f>SUM(C69:C70)</f>
        <v>-1539000</v>
      </c>
      <c r="D72" s="104"/>
      <c r="E72" s="104">
        <f>$B72      +$C72      +$D72</f>
        <v>21470000</v>
      </c>
      <c r="F72" s="105">
        <f t="shared" ref="F72:O72" si="45">SUM(F69:F70)</f>
        <v>21470000</v>
      </c>
      <c r="G72" s="106">
        <f t="shared" si="45"/>
        <v>21470000</v>
      </c>
      <c r="H72" s="105">
        <f t="shared" si="45"/>
        <v>1272000</v>
      </c>
      <c r="I72" s="106">
        <f t="shared" si="45"/>
        <v>0</v>
      </c>
      <c r="J72" s="105">
        <f t="shared" si="45"/>
        <v>7520000</v>
      </c>
      <c r="K72" s="106">
        <f t="shared" si="45"/>
        <v>0</v>
      </c>
      <c r="L72" s="105">
        <f t="shared" si="45"/>
        <v>422000</v>
      </c>
      <c r="M72" s="106">
        <f t="shared" si="45"/>
        <v>7152868</v>
      </c>
      <c r="N72" s="105">
        <f t="shared" si="45"/>
        <v>0</v>
      </c>
      <c r="O72" s="106">
        <f t="shared" si="45"/>
        <v>0</v>
      </c>
      <c r="P72" s="105">
        <f>$H72      +$J72      +$L72      +$N72</f>
        <v>9214000</v>
      </c>
      <c r="Q72" s="106">
        <f>$I72      +$K72      +$M72      +$O72</f>
        <v>7152868</v>
      </c>
      <c r="R72" s="61">
        <f>IF(($J72      =0),0,((($L72      -$J72      )/$J72      )*100))</f>
        <v>-94.388297872340416</v>
      </c>
      <c r="S72" s="62">
        <f>IF(($K72      =0),0,((($M72      -$K72      )/$K72      )*100))</f>
        <v>0</v>
      </c>
      <c r="T72" s="61">
        <f>IF(($E69      =0),0,(($P69      /$E69      )*100))</f>
        <v>42.915696320447132</v>
      </c>
      <c r="U72" s="65">
        <f>IF($E69   =0,0,($Q69   /$E69 )*100)</f>
        <v>33.315640428504892</v>
      </c>
      <c r="V72" s="105">
        <f>SUM(V69:V70)</f>
        <v>2429000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39337000</v>
      </c>
      <c r="C73" s="104">
        <f>SUM(C9:C14,C17:C23,C26:C29,C32,C35:C39,C42:C52,C55:C58,C61:C65,C69:C70)</f>
        <v>-2539000</v>
      </c>
      <c r="D73" s="104"/>
      <c r="E73" s="104">
        <f>$B73      +$C73      +$D73</f>
        <v>36798000</v>
      </c>
      <c r="F73" s="105">
        <f t="shared" ref="F73:O73" si="46">SUM(F9:F14,F17:F23,F26:F29,F32,F35:F39,F42:F52,F55:F58,F61:F65,F69:F70)</f>
        <v>36798000</v>
      </c>
      <c r="G73" s="106">
        <f t="shared" si="46"/>
        <v>36798000</v>
      </c>
      <c r="H73" s="105">
        <f t="shared" si="46"/>
        <v>5294000</v>
      </c>
      <c r="I73" s="106">
        <f t="shared" si="46"/>
        <v>0</v>
      </c>
      <c r="J73" s="105">
        <f t="shared" si="46"/>
        <v>10572000</v>
      </c>
      <c r="K73" s="106">
        <f t="shared" si="46"/>
        <v>0</v>
      </c>
      <c r="L73" s="105">
        <f t="shared" si="46"/>
        <v>1209000</v>
      </c>
      <c r="M73" s="106">
        <f t="shared" si="46"/>
        <v>11753507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17075000</v>
      </c>
      <c r="Q73" s="106">
        <f>$I73      +$K73      +$M73      +$O73</f>
        <v>11753507</v>
      </c>
      <c r="R73" s="61">
        <f>IF(($J73      =0),0,((($L73      -$J73      )/$J73      )*100))</f>
        <v>-88.56413166855846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46.401978368389585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31.940613620305452</v>
      </c>
      <c r="V73" s="105">
        <f>SUM(V9:V14,V17:V23,V26:V29,V32,V35:V39,V42:V52,V55:V58,V61:V65,V69:V70)</f>
        <v>2429000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9mTrVkOLi/oIR1dWoPZZh3tjAY/MP7zW0bGEMGz814xaC/qS0AR2PqUcahX7s9QA15UqYZHVLeIHEseovPC0A==" saltValue="ksI7Cnj9hjwlAAKiiYOej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/>
      <c r="I10" s="94"/>
      <c r="J10" s="93"/>
      <c r="K10" s="94"/>
      <c r="L10" s="93">
        <v>1182000</v>
      </c>
      <c r="M10" s="94"/>
      <c r="N10" s="93"/>
      <c r="O10" s="94"/>
      <c r="P10" s="93">
        <f t="shared" ref="P10:P15" si="1">$H10      +$J10      +$L10      +$N10</f>
        <v>1182000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61.5625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1182000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1182000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61.5625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-163000</v>
      </c>
      <c r="D32" s="92"/>
      <c r="E32" s="92">
        <f>$B32      +$C32      +$D32</f>
        <v>787000</v>
      </c>
      <c r="F32" s="93">
        <v>787000</v>
      </c>
      <c r="G32" s="94">
        <v>787000</v>
      </c>
      <c r="H32" s="93">
        <v>74000</v>
      </c>
      <c r="I32" s="94"/>
      <c r="J32" s="93">
        <v>143000</v>
      </c>
      <c r="K32" s="94"/>
      <c r="L32" s="93">
        <v>170000</v>
      </c>
      <c r="M32" s="94"/>
      <c r="N32" s="93"/>
      <c r="O32" s="94"/>
      <c r="P32" s="93">
        <f>$H32      +$J32      +$L32      +$N32</f>
        <v>387000</v>
      </c>
      <c r="Q32" s="94">
        <f>$I32      +$K32      +$M32      +$O32</f>
        <v>0</v>
      </c>
      <c r="R32" s="48">
        <f>IF(($J32      =0),0,((($L32      -$J32      )/$J32      )*100))</f>
        <v>18.88111888111888</v>
      </c>
      <c r="S32" s="49">
        <f>IF(($K32      =0),0,((($M32      -$K32      )/$K32      )*100))</f>
        <v>0</v>
      </c>
      <c r="T32" s="48">
        <f>IF(($E32      =0),0,(($P32      /$E32      )*100))</f>
        <v>49.174078780177894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-163000</v>
      </c>
      <c r="D33" s="95"/>
      <c r="E33" s="95">
        <f>$B33      +$C33      +$D33</f>
        <v>787000</v>
      </c>
      <c r="F33" s="96">
        <f t="shared" ref="F33:O33" si="17">F32</f>
        <v>787000</v>
      </c>
      <c r="G33" s="97">
        <f t="shared" si="17"/>
        <v>787000</v>
      </c>
      <c r="H33" s="96">
        <f t="shared" si="17"/>
        <v>74000</v>
      </c>
      <c r="I33" s="97">
        <f t="shared" si="17"/>
        <v>0</v>
      </c>
      <c r="J33" s="96">
        <f t="shared" si="17"/>
        <v>143000</v>
      </c>
      <c r="K33" s="97">
        <f t="shared" si="17"/>
        <v>0</v>
      </c>
      <c r="L33" s="96">
        <f t="shared" si="17"/>
        <v>170000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387000</v>
      </c>
      <c r="Q33" s="97">
        <f>$I33      +$K33      +$M33      +$O33</f>
        <v>0</v>
      </c>
      <c r="R33" s="52">
        <f>IF(($J33      =0),0,((($L33      -$J33      )/$J33      )*100))</f>
        <v>18.88111888111888</v>
      </c>
      <c r="S33" s="53">
        <f>IF(($K33      =0),0,((($M33      -$K33      )/$K33      )*100))</f>
        <v>0</v>
      </c>
      <c r="T33" s="52">
        <f>IF($E33   =0,0,($P33   /$E33   )*100)</f>
        <v>49.174078780177894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374000</v>
      </c>
      <c r="C36" s="92">
        <v>480000</v>
      </c>
      <c r="D36" s="92"/>
      <c r="E36" s="92">
        <f t="shared" si="18"/>
        <v>854000</v>
      </c>
      <c r="F36" s="93">
        <v>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374000</v>
      </c>
      <c r="C40" s="95">
        <f>SUM(C35:C39)</f>
        <v>480000</v>
      </c>
      <c r="D40" s="95"/>
      <c r="E40" s="95">
        <f t="shared" si="18"/>
        <v>854000</v>
      </c>
      <c r="F40" s="96">
        <f t="shared" ref="F40:O40" si="25">SUM(F35:F39)</f>
        <v>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15405000</v>
      </c>
      <c r="C51" s="92">
        <v>-7702000</v>
      </c>
      <c r="D51" s="92"/>
      <c r="E51" s="92">
        <f t="shared" si="26"/>
        <v>7703000</v>
      </c>
      <c r="F51" s="93">
        <v>7703000</v>
      </c>
      <c r="G51" s="94">
        <v>7703000</v>
      </c>
      <c r="H51" s="93">
        <v>1619000</v>
      </c>
      <c r="I51" s="94"/>
      <c r="J51" s="93"/>
      <c r="K51" s="94"/>
      <c r="L51" s="93">
        <v>2431000</v>
      </c>
      <c r="M51" s="94"/>
      <c r="N51" s="93"/>
      <c r="O51" s="94"/>
      <c r="P51" s="93">
        <f t="shared" si="27"/>
        <v>4050000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52.576918083863433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15405000</v>
      </c>
      <c r="C53" s="95">
        <f>SUM(C42:C52)</f>
        <v>-7702000</v>
      </c>
      <c r="D53" s="95"/>
      <c r="E53" s="95">
        <f t="shared" si="26"/>
        <v>7703000</v>
      </c>
      <c r="F53" s="96">
        <f t="shared" ref="F53:O53" si="33">SUM(F42:F52)</f>
        <v>7703000</v>
      </c>
      <c r="G53" s="97">
        <f t="shared" si="33"/>
        <v>7703000</v>
      </c>
      <c r="H53" s="96">
        <f t="shared" si="33"/>
        <v>1619000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2431000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4050000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52.576918083863433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18649000</v>
      </c>
      <c r="C67" s="104">
        <f>SUM(C9:C14,C17:C23,C26:C29,C32,C35:C39,C42:C52,C55:C58,C61:C65)</f>
        <v>-7385000</v>
      </c>
      <c r="D67" s="104"/>
      <c r="E67" s="104">
        <f t="shared" si="35"/>
        <v>11264000</v>
      </c>
      <c r="F67" s="105">
        <f t="shared" ref="F67:O67" si="43">SUM(F9:F14,F17:F23,F26:F29,F32,F35:F39,F42:F52,F55:F58,F61:F65)</f>
        <v>11264000</v>
      </c>
      <c r="G67" s="106">
        <f t="shared" si="43"/>
        <v>10410000</v>
      </c>
      <c r="H67" s="105">
        <f t="shared" si="43"/>
        <v>1693000</v>
      </c>
      <c r="I67" s="106">
        <f t="shared" si="43"/>
        <v>0</v>
      </c>
      <c r="J67" s="105">
        <f t="shared" si="43"/>
        <v>143000</v>
      </c>
      <c r="K67" s="106">
        <f t="shared" si="43"/>
        <v>0</v>
      </c>
      <c r="L67" s="105">
        <f t="shared" si="43"/>
        <v>3783000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5619000</v>
      </c>
      <c r="Q67" s="106">
        <f t="shared" si="37"/>
        <v>0</v>
      </c>
      <c r="R67" s="61">
        <f t="shared" si="38"/>
        <v>2545.4545454545455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53.976945244956774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12846000</v>
      </c>
      <c r="C69" s="92">
        <v>-859000</v>
      </c>
      <c r="D69" s="92"/>
      <c r="E69" s="92">
        <f>$B69      +$C69      +$D69</f>
        <v>11987000</v>
      </c>
      <c r="F69" s="93">
        <v>11987000</v>
      </c>
      <c r="G69" s="94">
        <v>11987000</v>
      </c>
      <c r="H69" s="93">
        <v>1376000</v>
      </c>
      <c r="I69" s="94"/>
      <c r="J69" s="93">
        <v>4909000</v>
      </c>
      <c r="K69" s="94"/>
      <c r="L69" s="93">
        <v>4181000</v>
      </c>
      <c r="M69" s="94"/>
      <c r="N69" s="93"/>
      <c r="O69" s="94"/>
      <c r="P69" s="93">
        <f>$H69      +$J69      +$L69      +$N69</f>
        <v>10466000</v>
      </c>
      <c r="Q69" s="94">
        <f>$I69      +$K69      +$M69      +$O69</f>
        <v>0</v>
      </c>
      <c r="R69" s="48">
        <f>IF(($J69      =0),0,((($L69      -$J69      )/$J69      )*100))</f>
        <v>-14.829904257486252</v>
      </c>
      <c r="S69" s="49">
        <f>IF(($K69      =0),0,((($M69      -$K69      )/$K69      )*100))</f>
        <v>0</v>
      </c>
      <c r="T69" s="48">
        <f>IF(($E69      =0),0,(($P69      /$E69      )*100))</f>
        <v>87.311253858346532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12846000</v>
      </c>
      <c r="C71" s="101">
        <f>SUM(C69:C70)</f>
        <v>-859000</v>
      </c>
      <c r="D71" s="101"/>
      <c r="E71" s="101">
        <f>$B71      +$C71      +$D71</f>
        <v>11987000</v>
      </c>
      <c r="F71" s="102">
        <f t="shared" ref="F71:O71" si="44">SUM(F69:F70)</f>
        <v>11987000</v>
      </c>
      <c r="G71" s="103">
        <f t="shared" si="44"/>
        <v>11987000</v>
      </c>
      <c r="H71" s="102">
        <f t="shared" si="44"/>
        <v>1376000</v>
      </c>
      <c r="I71" s="103">
        <f t="shared" si="44"/>
        <v>0</v>
      </c>
      <c r="J71" s="102">
        <f t="shared" si="44"/>
        <v>4909000</v>
      </c>
      <c r="K71" s="103">
        <f t="shared" si="44"/>
        <v>0</v>
      </c>
      <c r="L71" s="102">
        <f t="shared" si="44"/>
        <v>4181000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10466000</v>
      </c>
      <c r="Q71" s="103">
        <f>$I71      +$K71      +$M71      +$O71</f>
        <v>0</v>
      </c>
      <c r="R71" s="57">
        <f>IF(($J71      =0),0,((($L71      -$J71      )/$J71      )*100))</f>
        <v>-14.829904257486252</v>
      </c>
      <c r="S71" s="58">
        <f>IF(($K71      =0),0,((($M71      -$K71      )/$K71      )*100))</f>
        <v>0</v>
      </c>
      <c r="T71" s="57">
        <f>IF(($E69      =0),0,(($P69      /$E69      )*100))</f>
        <v>87.311253858346532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12846000</v>
      </c>
      <c r="C72" s="104">
        <f>SUM(C69:C70)</f>
        <v>-859000</v>
      </c>
      <c r="D72" s="104"/>
      <c r="E72" s="104">
        <f>$B72      +$C72      +$D72</f>
        <v>11987000</v>
      </c>
      <c r="F72" s="105">
        <f t="shared" ref="F72:O72" si="45">SUM(F69:F70)</f>
        <v>11987000</v>
      </c>
      <c r="G72" s="106">
        <f t="shared" si="45"/>
        <v>11987000</v>
      </c>
      <c r="H72" s="105">
        <f t="shared" si="45"/>
        <v>1376000</v>
      </c>
      <c r="I72" s="106">
        <f t="shared" si="45"/>
        <v>0</v>
      </c>
      <c r="J72" s="105">
        <f t="shared" si="45"/>
        <v>4909000</v>
      </c>
      <c r="K72" s="106">
        <f t="shared" si="45"/>
        <v>0</v>
      </c>
      <c r="L72" s="105">
        <f t="shared" si="45"/>
        <v>4181000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10466000</v>
      </c>
      <c r="Q72" s="106">
        <f>$I72      +$K72      +$M72      +$O72</f>
        <v>0</v>
      </c>
      <c r="R72" s="61">
        <f>IF(($J72      =0),0,((($L72      -$J72      )/$J72      )*100))</f>
        <v>-14.829904257486252</v>
      </c>
      <c r="S72" s="62">
        <f>IF(($K72      =0),0,((($M72      -$K72      )/$K72      )*100))</f>
        <v>0</v>
      </c>
      <c r="T72" s="61">
        <f>IF(($E69      =0),0,(($P69      /$E69      )*100))</f>
        <v>87.311253858346532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31495000</v>
      </c>
      <c r="C73" s="104">
        <f>SUM(C9:C14,C17:C23,C26:C29,C32,C35:C39,C42:C52,C55:C58,C61:C65,C69:C70)</f>
        <v>-8244000</v>
      </c>
      <c r="D73" s="104"/>
      <c r="E73" s="104">
        <f>$B73      +$C73      +$D73</f>
        <v>23251000</v>
      </c>
      <c r="F73" s="105">
        <f t="shared" ref="F73:O73" si="46">SUM(F9:F14,F17:F23,F26:F29,F32,F35:F39,F42:F52,F55:F58,F61:F65,F69:F70)</f>
        <v>23251000</v>
      </c>
      <c r="G73" s="106">
        <f t="shared" si="46"/>
        <v>22397000</v>
      </c>
      <c r="H73" s="105">
        <f t="shared" si="46"/>
        <v>3069000</v>
      </c>
      <c r="I73" s="106">
        <f t="shared" si="46"/>
        <v>0</v>
      </c>
      <c r="J73" s="105">
        <f t="shared" si="46"/>
        <v>5052000</v>
      </c>
      <c r="K73" s="106">
        <f t="shared" si="46"/>
        <v>0</v>
      </c>
      <c r="L73" s="105">
        <f t="shared" si="46"/>
        <v>7964000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16085000</v>
      </c>
      <c r="Q73" s="106">
        <f>$I73      +$K73      +$M73      +$O73</f>
        <v>0</v>
      </c>
      <c r="R73" s="61">
        <f>IF(($J73      =0),0,((($L73      -$J73      )/$J73      )*100))</f>
        <v>57.64053840063341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71.817654150109391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bfYJCO4s9sqp9F+M5oa6qX3yNmpSWncWeHaTo5Wvu8i7m33qDt62hT+ib3dkRjBGTN46Otu/imPcTN9jRAwsA==" saltValue="Nx+IzGncnHtR3TdtT8xhU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/>
      <c r="J10" s="93"/>
      <c r="K10" s="94"/>
      <c r="L10" s="93">
        <v>1799000</v>
      </c>
      <c r="M10" s="94"/>
      <c r="N10" s="93"/>
      <c r="O10" s="94"/>
      <c r="P10" s="93">
        <f t="shared" ref="P10:P15" si="1">$H10      +$J10      +$L10      +$N10</f>
        <v>1799000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97.243243243243242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1799000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1799000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97.243243243243242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>
        <v>68000</v>
      </c>
      <c r="I32" s="94"/>
      <c r="J32" s="93">
        <v>22000</v>
      </c>
      <c r="K32" s="94"/>
      <c r="L32" s="93">
        <v>31000</v>
      </c>
      <c r="M32" s="94"/>
      <c r="N32" s="93"/>
      <c r="O32" s="94"/>
      <c r="P32" s="93">
        <f>$H32      +$J32      +$L32      +$N32</f>
        <v>121000</v>
      </c>
      <c r="Q32" s="94">
        <f>$I32      +$K32      +$M32      +$O32</f>
        <v>0</v>
      </c>
      <c r="R32" s="48">
        <f>IF(($J32      =0),0,((($L32      -$J32      )/$J32      )*100))</f>
        <v>40.909090909090914</v>
      </c>
      <c r="S32" s="49">
        <f>IF(($K32      =0),0,((($M32      -$K32      )/$K32      )*100))</f>
        <v>0</v>
      </c>
      <c r="T32" s="48">
        <f>IF(($E32      =0),0,(($P32      /$E32      )*100))</f>
        <v>18.195488721804512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68000</v>
      </c>
      <c r="I33" s="97">
        <f t="shared" si="17"/>
        <v>0</v>
      </c>
      <c r="J33" s="96">
        <f t="shared" si="17"/>
        <v>22000</v>
      </c>
      <c r="K33" s="97">
        <f t="shared" si="17"/>
        <v>0</v>
      </c>
      <c r="L33" s="96">
        <f t="shared" si="17"/>
        <v>31000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121000</v>
      </c>
      <c r="Q33" s="97">
        <f>$I33      +$K33      +$M33      +$O33</f>
        <v>0</v>
      </c>
      <c r="R33" s="52">
        <f>IF(($J33      =0),0,((($L33      -$J33      )/$J33      )*100))</f>
        <v>40.909090909090914</v>
      </c>
      <c r="S33" s="53">
        <f>IF(($K33      =0),0,((($M33      -$K33      )/$K33      )*100))</f>
        <v>0</v>
      </c>
      <c r="T33" s="52">
        <f>IF($E33   =0,0,($P33   /$E33   )*100)</f>
        <v>18.195488721804512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3825000</v>
      </c>
      <c r="C35" s="92">
        <v>-500000</v>
      </c>
      <c r="D35" s="92"/>
      <c r="E35" s="92">
        <f t="shared" ref="E35:E40" si="18">$B35      +$C35      +$D35</f>
        <v>3325000</v>
      </c>
      <c r="F35" s="93">
        <v>3325000</v>
      </c>
      <c r="G35" s="94">
        <v>3325000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/>
      <c r="K38" s="94"/>
      <c r="L38" s="93">
        <v>3621000</v>
      </c>
      <c r="M38" s="94"/>
      <c r="N38" s="93"/>
      <c r="O38" s="94"/>
      <c r="P38" s="93">
        <f t="shared" si="19"/>
        <v>3621000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72.42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8825000</v>
      </c>
      <c r="C40" s="95">
        <f>SUM(C35:C39)</f>
        <v>-500000</v>
      </c>
      <c r="D40" s="95"/>
      <c r="E40" s="95">
        <f t="shared" si="18"/>
        <v>8325000</v>
      </c>
      <c r="F40" s="96">
        <f t="shared" ref="F40:O40" si="25">SUM(F35:F39)</f>
        <v>8325000</v>
      </c>
      <c r="G40" s="97">
        <f t="shared" si="25"/>
        <v>8325000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3621000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3621000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43.495495495495497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16675000</v>
      </c>
      <c r="C51" s="92"/>
      <c r="D51" s="92"/>
      <c r="E51" s="92">
        <f t="shared" si="26"/>
        <v>16675000</v>
      </c>
      <c r="F51" s="93">
        <v>16675000</v>
      </c>
      <c r="G51" s="94">
        <v>16675000</v>
      </c>
      <c r="H51" s="93">
        <v>8337000</v>
      </c>
      <c r="I51" s="94"/>
      <c r="J51" s="93">
        <v>4301000</v>
      </c>
      <c r="K51" s="94">
        <v>2452394</v>
      </c>
      <c r="L51" s="93">
        <v>2407000</v>
      </c>
      <c r="M51" s="94"/>
      <c r="N51" s="93"/>
      <c r="O51" s="94"/>
      <c r="P51" s="93">
        <f t="shared" si="27"/>
        <v>15045000</v>
      </c>
      <c r="Q51" s="94">
        <f t="shared" si="28"/>
        <v>2452394</v>
      </c>
      <c r="R51" s="48">
        <f t="shared" si="29"/>
        <v>-44.036270634736105</v>
      </c>
      <c r="S51" s="49">
        <f t="shared" si="30"/>
        <v>-100</v>
      </c>
      <c r="T51" s="48">
        <f t="shared" si="31"/>
        <v>90.224887556221887</v>
      </c>
      <c r="U51" s="50">
        <f t="shared" si="32"/>
        <v>14.707010494752623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16675000</v>
      </c>
      <c r="C53" s="95">
        <f>SUM(C42:C52)</f>
        <v>0</v>
      </c>
      <c r="D53" s="95"/>
      <c r="E53" s="95">
        <f t="shared" si="26"/>
        <v>16675000</v>
      </c>
      <c r="F53" s="96">
        <f t="shared" ref="F53:O53" si="33">SUM(F42:F52)</f>
        <v>16675000</v>
      </c>
      <c r="G53" s="97">
        <f t="shared" si="33"/>
        <v>16675000</v>
      </c>
      <c r="H53" s="96">
        <f t="shared" si="33"/>
        <v>8337000</v>
      </c>
      <c r="I53" s="97">
        <f t="shared" si="33"/>
        <v>0</v>
      </c>
      <c r="J53" s="96">
        <f t="shared" si="33"/>
        <v>4301000</v>
      </c>
      <c r="K53" s="97">
        <f t="shared" si="33"/>
        <v>2452394</v>
      </c>
      <c r="L53" s="96">
        <f t="shared" si="33"/>
        <v>2407000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15045000</v>
      </c>
      <c r="Q53" s="97">
        <f t="shared" si="28"/>
        <v>2452394</v>
      </c>
      <c r="R53" s="52">
        <f t="shared" si="29"/>
        <v>-44.036270634736105</v>
      </c>
      <c r="S53" s="53">
        <f t="shared" si="30"/>
        <v>-100</v>
      </c>
      <c r="T53" s="52">
        <f>IF((+$E43+$E45+$E47+$E48+$E51) =0,0,(P53   /(+$E43+$E45+$E47+$E48+$E51) )*100)</f>
        <v>90.224887556221887</v>
      </c>
      <c r="U53" s="54">
        <f>IF((+$E43+$E45+$E47+$E48+$E51) =0,0,(Q53   /(+$E43+$E45+$E47+$E48+$E51) )*100)</f>
        <v>14.707010494752623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28300000</v>
      </c>
      <c r="C67" s="104">
        <f>SUM(C9:C14,C17:C23,C26:C29,C32,C35:C39,C42:C52,C55:C58,C61:C65)</f>
        <v>-785000</v>
      </c>
      <c r="D67" s="104"/>
      <c r="E67" s="104">
        <f t="shared" si="35"/>
        <v>27515000</v>
      </c>
      <c r="F67" s="105">
        <f t="shared" ref="F67:O67" si="43">SUM(F9:F14,F17:F23,F26:F29,F32,F35:F39,F42:F52,F55:F58,F61:F65)</f>
        <v>27515000</v>
      </c>
      <c r="G67" s="106">
        <f t="shared" si="43"/>
        <v>27515000</v>
      </c>
      <c r="H67" s="105">
        <f t="shared" si="43"/>
        <v>8405000</v>
      </c>
      <c r="I67" s="106">
        <f t="shared" si="43"/>
        <v>0</v>
      </c>
      <c r="J67" s="105">
        <f t="shared" si="43"/>
        <v>4323000</v>
      </c>
      <c r="K67" s="106">
        <f t="shared" si="43"/>
        <v>2452394</v>
      </c>
      <c r="L67" s="105">
        <f t="shared" si="43"/>
        <v>7858000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20586000</v>
      </c>
      <c r="Q67" s="106">
        <f t="shared" si="37"/>
        <v>2452394</v>
      </c>
      <c r="R67" s="61">
        <f t="shared" si="38"/>
        <v>81.771917649780249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74.817372342358709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8.912934762856624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13654000</v>
      </c>
      <c r="C69" s="92">
        <v>-913000</v>
      </c>
      <c r="D69" s="92"/>
      <c r="E69" s="92">
        <f>$B69      +$C69      +$D69</f>
        <v>12741000</v>
      </c>
      <c r="F69" s="93">
        <v>12741000</v>
      </c>
      <c r="G69" s="94">
        <v>12741000</v>
      </c>
      <c r="H69" s="93">
        <v>807000</v>
      </c>
      <c r="I69" s="94"/>
      <c r="J69" s="93">
        <v>5631000</v>
      </c>
      <c r="K69" s="94"/>
      <c r="L69" s="93">
        <v>2739000</v>
      </c>
      <c r="M69" s="94"/>
      <c r="N69" s="93"/>
      <c r="O69" s="94"/>
      <c r="P69" s="93">
        <f>$H69      +$J69      +$L69      +$N69</f>
        <v>9177000</v>
      </c>
      <c r="Q69" s="94">
        <f>$I69      +$K69      +$M69      +$O69</f>
        <v>0</v>
      </c>
      <c r="R69" s="48">
        <f>IF(($J69      =0),0,((($L69      -$J69      )/$J69      )*100))</f>
        <v>-51.358550879062335</v>
      </c>
      <c r="S69" s="49">
        <f>IF(($K69      =0),0,((($M69      -$K69      )/$K69      )*100))</f>
        <v>0</v>
      </c>
      <c r="T69" s="48">
        <f>IF(($E69      =0),0,(($P69      /$E69      )*100))</f>
        <v>72.027313397692495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13654000</v>
      </c>
      <c r="C71" s="101">
        <f>SUM(C69:C70)</f>
        <v>-913000</v>
      </c>
      <c r="D71" s="101"/>
      <c r="E71" s="101">
        <f>$B71      +$C71      +$D71</f>
        <v>12741000</v>
      </c>
      <c r="F71" s="102">
        <f t="shared" ref="F71:O71" si="44">SUM(F69:F70)</f>
        <v>12741000</v>
      </c>
      <c r="G71" s="103">
        <f t="shared" si="44"/>
        <v>12741000</v>
      </c>
      <c r="H71" s="102">
        <f t="shared" si="44"/>
        <v>807000</v>
      </c>
      <c r="I71" s="103">
        <f t="shared" si="44"/>
        <v>0</v>
      </c>
      <c r="J71" s="102">
        <f t="shared" si="44"/>
        <v>5631000</v>
      </c>
      <c r="K71" s="103">
        <f t="shared" si="44"/>
        <v>0</v>
      </c>
      <c r="L71" s="102">
        <f t="shared" si="44"/>
        <v>2739000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9177000</v>
      </c>
      <c r="Q71" s="103">
        <f>$I71      +$K71      +$M71      +$O71</f>
        <v>0</v>
      </c>
      <c r="R71" s="57">
        <f>IF(($J71      =0),0,((($L71      -$J71      )/$J71      )*100))</f>
        <v>-51.358550879062335</v>
      </c>
      <c r="S71" s="58">
        <f>IF(($K71      =0),0,((($M71      -$K71      )/$K71      )*100))</f>
        <v>0</v>
      </c>
      <c r="T71" s="57">
        <f>IF(($E69      =0),0,(($P69      /$E69      )*100))</f>
        <v>72.027313397692495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13654000</v>
      </c>
      <c r="C72" s="104">
        <f>SUM(C69:C70)</f>
        <v>-913000</v>
      </c>
      <c r="D72" s="104"/>
      <c r="E72" s="104">
        <f>$B72      +$C72      +$D72</f>
        <v>12741000</v>
      </c>
      <c r="F72" s="105">
        <f t="shared" ref="F72:O72" si="45">SUM(F69:F70)</f>
        <v>12741000</v>
      </c>
      <c r="G72" s="106">
        <f t="shared" si="45"/>
        <v>12741000</v>
      </c>
      <c r="H72" s="105">
        <f t="shared" si="45"/>
        <v>807000</v>
      </c>
      <c r="I72" s="106">
        <f t="shared" si="45"/>
        <v>0</v>
      </c>
      <c r="J72" s="105">
        <f t="shared" si="45"/>
        <v>5631000</v>
      </c>
      <c r="K72" s="106">
        <f t="shared" si="45"/>
        <v>0</v>
      </c>
      <c r="L72" s="105">
        <f t="shared" si="45"/>
        <v>2739000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9177000</v>
      </c>
      <c r="Q72" s="106">
        <f>$I72      +$K72      +$M72      +$O72</f>
        <v>0</v>
      </c>
      <c r="R72" s="61">
        <f>IF(($J72      =0),0,((($L72      -$J72      )/$J72      )*100))</f>
        <v>-51.358550879062335</v>
      </c>
      <c r="S72" s="62">
        <f>IF(($K72      =0),0,((($M72      -$K72      )/$K72      )*100))</f>
        <v>0</v>
      </c>
      <c r="T72" s="61">
        <f>IF(($E69      =0),0,(($P69      /$E69      )*100))</f>
        <v>72.027313397692495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41954000</v>
      </c>
      <c r="C73" s="104">
        <f>SUM(C9:C14,C17:C23,C26:C29,C32,C35:C39,C42:C52,C55:C58,C61:C65,C69:C70)</f>
        <v>-1698000</v>
      </c>
      <c r="D73" s="104"/>
      <c r="E73" s="104">
        <f>$B73      +$C73      +$D73</f>
        <v>40256000</v>
      </c>
      <c r="F73" s="105">
        <f t="shared" ref="F73:O73" si="46">SUM(F9:F14,F17:F23,F26:F29,F32,F35:F39,F42:F52,F55:F58,F61:F65,F69:F70)</f>
        <v>40256000</v>
      </c>
      <c r="G73" s="106">
        <f t="shared" si="46"/>
        <v>40256000</v>
      </c>
      <c r="H73" s="105">
        <f t="shared" si="46"/>
        <v>9212000</v>
      </c>
      <c r="I73" s="106">
        <f t="shared" si="46"/>
        <v>0</v>
      </c>
      <c r="J73" s="105">
        <f t="shared" si="46"/>
        <v>9954000</v>
      </c>
      <c r="K73" s="106">
        <f t="shared" si="46"/>
        <v>2452394</v>
      </c>
      <c r="L73" s="105">
        <f t="shared" si="46"/>
        <v>10597000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29763000</v>
      </c>
      <c r="Q73" s="106">
        <f>$I73      +$K73      +$M73      +$O73</f>
        <v>2452394</v>
      </c>
      <c r="R73" s="61">
        <f>IF(($J73      =0),0,((($L73      -$J73      )/$J73      )*100))</f>
        <v>6.459714687562788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73.934320349761535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6.0919962241653423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CeWBGDpPiJOb5Q/C6Ui2P1PLvYpl+BhRbI8zGMtM89A4i8ic1IbegJTWQcdRtXw2VGBYKapinv84LyyM1ppUQ==" saltValue="px+pvPFs8yNTSV7gFbM9z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>
        <v>58253</v>
      </c>
      <c r="J10" s="93"/>
      <c r="K10" s="94">
        <v>96082</v>
      </c>
      <c r="L10" s="93"/>
      <c r="M10" s="94">
        <v>732422</v>
      </c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886757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662.28846193876063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31.114280701754389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58253</v>
      </c>
      <c r="J15" s="96">
        <f t="shared" si="7"/>
        <v>0</v>
      </c>
      <c r="K15" s="97">
        <f t="shared" si="7"/>
        <v>96082</v>
      </c>
      <c r="L15" s="96">
        <f t="shared" si="7"/>
        <v>0</v>
      </c>
      <c r="M15" s="97">
        <f t="shared" si="7"/>
        <v>732422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886757</v>
      </c>
      <c r="R15" s="52">
        <f t="shared" si="3"/>
        <v>0</v>
      </c>
      <c r="S15" s="53">
        <f t="shared" si="4"/>
        <v>662.28846193876063</v>
      </c>
      <c r="T15" s="52">
        <f>IF((SUM($E9:$E13))=0,0,(P15/(SUM($E9:$E13))*100))</f>
        <v>0</v>
      </c>
      <c r="U15" s="54">
        <f>IF((SUM($E9:$E13))=0,0,(Q15/(SUM($E9:$E13))*100))</f>
        <v>31.114280701754389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-284000</v>
      </c>
      <c r="D32" s="92"/>
      <c r="E32" s="92">
        <f>$B32      +$C32      +$D32</f>
        <v>666000</v>
      </c>
      <c r="F32" s="93">
        <v>666000</v>
      </c>
      <c r="G32" s="94">
        <v>666000</v>
      </c>
      <c r="H32" s="93"/>
      <c r="I32" s="94">
        <v>14179</v>
      </c>
      <c r="J32" s="93"/>
      <c r="K32" s="94">
        <v>88423</v>
      </c>
      <c r="L32" s="93"/>
      <c r="M32" s="94">
        <v>105099</v>
      </c>
      <c r="N32" s="93"/>
      <c r="O32" s="94"/>
      <c r="P32" s="93">
        <f>$H32      +$J32      +$L32      +$N32</f>
        <v>0</v>
      </c>
      <c r="Q32" s="94">
        <f>$I32      +$K32      +$M32      +$O32</f>
        <v>207701</v>
      </c>
      <c r="R32" s="48">
        <f>IF(($J32      =0),0,((($L32      -$J32      )/$J32      )*100))</f>
        <v>0</v>
      </c>
      <c r="S32" s="49">
        <f>IF(($K32      =0),0,((($M32      -$K32      )/$K32      )*100))</f>
        <v>18.859346550105741</v>
      </c>
      <c r="T32" s="48">
        <f>IF(($E32      =0),0,(($P32      /$E32      )*100))</f>
        <v>0</v>
      </c>
      <c r="U32" s="50">
        <f>IF(($E32      =0),0,(($Q32      /$E32      )*100))</f>
        <v>31.186336336336336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-284000</v>
      </c>
      <c r="D33" s="95"/>
      <c r="E33" s="95">
        <f>$B33      +$C33      +$D33</f>
        <v>666000</v>
      </c>
      <c r="F33" s="96">
        <f t="shared" ref="F33:O33" si="17">F32</f>
        <v>666000</v>
      </c>
      <c r="G33" s="97">
        <f t="shared" si="17"/>
        <v>666000</v>
      </c>
      <c r="H33" s="96">
        <f t="shared" si="17"/>
        <v>0</v>
      </c>
      <c r="I33" s="97">
        <f t="shared" si="17"/>
        <v>14179</v>
      </c>
      <c r="J33" s="96">
        <f t="shared" si="17"/>
        <v>0</v>
      </c>
      <c r="K33" s="97">
        <f t="shared" si="17"/>
        <v>88423</v>
      </c>
      <c r="L33" s="96">
        <f t="shared" si="17"/>
        <v>0</v>
      </c>
      <c r="M33" s="97">
        <f t="shared" si="17"/>
        <v>105099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207701</v>
      </c>
      <c r="R33" s="52">
        <f>IF(($J33      =0),0,((($L33      -$J33      )/$J33      )*100))</f>
        <v>0</v>
      </c>
      <c r="S33" s="53">
        <f>IF(($K33      =0),0,((($M33      -$K33      )/$K33      )*100))</f>
        <v>18.859346550105741</v>
      </c>
      <c r="T33" s="52">
        <f>IF($E33   =0,0,($P33   /$E33   )*100)</f>
        <v>0</v>
      </c>
      <c r="U33" s="54">
        <f>IF($E33   =0,0,($Q33   /$E33   )*100)</f>
        <v>31.186336336336336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3800000</v>
      </c>
      <c r="C67" s="104">
        <f>SUM(C9:C14,C17:C23,C26:C29,C32,C35:C39,C42:C52,C55:C58,C61:C65)</f>
        <v>-284000</v>
      </c>
      <c r="D67" s="104"/>
      <c r="E67" s="104">
        <f t="shared" si="35"/>
        <v>3516000</v>
      </c>
      <c r="F67" s="105">
        <f t="shared" ref="F67:O67" si="43">SUM(F9:F14,F17:F23,F26:F29,F32,F35:F39,F42:F52,F55:F58,F61:F65)</f>
        <v>3516000</v>
      </c>
      <c r="G67" s="106">
        <f t="shared" si="43"/>
        <v>3516000</v>
      </c>
      <c r="H67" s="105">
        <f t="shared" si="43"/>
        <v>0</v>
      </c>
      <c r="I67" s="106">
        <f t="shared" si="43"/>
        <v>72432</v>
      </c>
      <c r="J67" s="105">
        <f t="shared" si="43"/>
        <v>0</v>
      </c>
      <c r="K67" s="106">
        <f t="shared" si="43"/>
        <v>184505</v>
      </c>
      <c r="L67" s="105">
        <f t="shared" si="43"/>
        <v>0</v>
      </c>
      <c r="M67" s="106">
        <f t="shared" si="43"/>
        <v>837521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1094458</v>
      </c>
      <c r="R67" s="61">
        <f t="shared" si="38"/>
        <v>0</v>
      </c>
      <c r="S67" s="62">
        <f t="shared" si="39"/>
        <v>353.92861982060111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31.127929465301481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8673000</v>
      </c>
      <c r="C69" s="92">
        <v>-2254000</v>
      </c>
      <c r="D69" s="92"/>
      <c r="E69" s="92">
        <f>$B69      +$C69      +$D69</f>
        <v>6419000</v>
      </c>
      <c r="F69" s="93">
        <v>6419000</v>
      </c>
      <c r="G69" s="94">
        <v>6419000</v>
      </c>
      <c r="H69" s="93"/>
      <c r="I69" s="94"/>
      <c r="J69" s="93"/>
      <c r="K69" s="94">
        <v>826990</v>
      </c>
      <c r="L69" s="93">
        <v>4904000</v>
      </c>
      <c r="M69" s="94">
        <v>2544761</v>
      </c>
      <c r="N69" s="93"/>
      <c r="O69" s="94"/>
      <c r="P69" s="93">
        <f>$H69      +$J69      +$L69      +$N69</f>
        <v>4904000</v>
      </c>
      <c r="Q69" s="94">
        <f>$I69      +$K69      +$M69      +$O69</f>
        <v>3371751</v>
      </c>
      <c r="R69" s="48">
        <f>IF(($J69      =0),0,((($L69      -$J69      )/$J69      )*100))</f>
        <v>0</v>
      </c>
      <c r="S69" s="49">
        <f>IF(($K69      =0),0,((($M69      -$K69      )/$K69      )*100))</f>
        <v>207.71363619874484</v>
      </c>
      <c r="T69" s="48">
        <f>IF(($E69      =0),0,(($P69      /$E69      )*100))</f>
        <v>76.398192864932241</v>
      </c>
      <c r="U69" s="50">
        <f>IF(($E69      =0),0,(($Q69      /$E69      )*100))</f>
        <v>52.527667861037543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8673000</v>
      </c>
      <c r="C71" s="101">
        <f>SUM(C69:C70)</f>
        <v>-2254000</v>
      </c>
      <c r="D71" s="101"/>
      <c r="E71" s="101">
        <f>$B71      +$C71      +$D71</f>
        <v>6419000</v>
      </c>
      <c r="F71" s="102">
        <f t="shared" ref="F71:O71" si="44">SUM(F69:F70)</f>
        <v>6419000</v>
      </c>
      <c r="G71" s="103">
        <f t="shared" si="44"/>
        <v>6419000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826990</v>
      </c>
      <c r="L71" s="102">
        <f t="shared" si="44"/>
        <v>4904000</v>
      </c>
      <c r="M71" s="103">
        <f t="shared" si="44"/>
        <v>2544761</v>
      </c>
      <c r="N71" s="102">
        <f t="shared" si="44"/>
        <v>0</v>
      </c>
      <c r="O71" s="103">
        <f t="shared" si="44"/>
        <v>0</v>
      </c>
      <c r="P71" s="102">
        <f>$H71      +$J71      +$L71      +$N71</f>
        <v>4904000</v>
      </c>
      <c r="Q71" s="103">
        <f>$I71      +$K71      +$M71      +$O71</f>
        <v>3371751</v>
      </c>
      <c r="R71" s="57">
        <f>IF(($J71      =0),0,((($L71      -$J71      )/$J71      )*100))</f>
        <v>0</v>
      </c>
      <c r="S71" s="58">
        <f>IF(($K71      =0),0,((($M71      -$K71      )/$K71      )*100))</f>
        <v>207.71363619874484</v>
      </c>
      <c r="T71" s="57">
        <f>IF(($E69      =0),0,(($P69      /$E69      )*100))</f>
        <v>76.398192864932241</v>
      </c>
      <c r="U71" s="59">
        <f>IF($E69   =0,0,($Q69   /$E69 )*100)</f>
        <v>52.527667861037543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8673000</v>
      </c>
      <c r="C72" s="104">
        <f>SUM(C69:C70)</f>
        <v>-2254000</v>
      </c>
      <c r="D72" s="104"/>
      <c r="E72" s="104">
        <f>$B72      +$C72      +$D72</f>
        <v>6419000</v>
      </c>
      <c r="F72" s="105">
        <f t="shared" ref="F72:O72" si="45">SUM(F69:F70)</f>
        <v>6419000</v>
      </c>
      <c r="G72" s="106">
        <f t="shared" si="45"/>
        <v>6419000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826990</v>
      </c>
      <c r="L72" s="105">
        <f t="shared" si="45"/>
        <v>4904000</v>
      </c>
      <c r="M72" s="106">
        <f t="shared" si="45"/>
        <v>2544761</v>
      </c>
      <c r="N72" s="105">
        <f t="shared" si="45"/>
        <v>0</v>
      </c>
      <c r="O72" s="106">
        <f t="shared" si="45"/>
        <v>0</v>
      </c>
      <c r="P72" s="105">
        <f>$H72      +$J72      +$L72      +$N72</f>
        <v>4904000</v>
      </c>
      <c r="Q72" s="106">
        <f>$I72      +$K72      +$M72      +$O72</f>
        <v>3371751</v>
      </c>
      <c r="R72" s="61">
        <f>IF(($J72      =0),0,((($L72      -$J72      )/$J72      )*100))</f>
        <v>0</v>
      </c>
      <c r="S72" s="62">
        <f>IF(($K72      =0),0,((($M72      -$K72      )/$K72      )*100))</f>
        <v>207.71363619874484</v>
      </c>
      <c r="T72" s="61">
        <f>IF(($E69      =0),0,(($P69      /$E69      )*100))</f>
        <v>76.398192864932241</v>
      </c>
      <c r="U72" s="65">
        <f>IF($E69   =0,0,($Q69   /$E69 )*100)</f>
        <v>52.527667861037543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12473000</v>
      </c>
      <c r="C73" s="104">
        <f>SUM(C9:C14,C17:C23,C26:C29,C32,C35:C39,C42:C52,C55:C58,C61:C65,C69:C70)</f>
        <v>-2538000</v>
      </c>
      <c r="D73" s="104"/>
      <c r="E73" s="104">
        <f>$B73      +$C73      +$D73</f>
        <v>9935000</v>
      </c>
      <c r="F73" s="105">
        <f t="shared" ref="F73:O73" si="46">SUM(F9:F14,F17:F23,F26:F29,F32,F35:F39,F42:F52,F55:F58,F61:F65,F69:F70)</f>
        <v>9935000</v>
      </c>
      <c r="G73" s="106">
        <f t="shared" si="46"/>
        <v>9935000</v>
      </c>
      <c r="H73" s="105">
        <f t="shared" si="46"/>
        <v>0</v>
      </c>
      <c r="I73" s="106">
        <f t="shared" si="46"/>
        <v>72432</v>
      </c>
      <c r="J73" s="105">
        <f t="shared" si="46"/>
        <v>0</v>
      </c>
      <c r="K73" s="106">
        <f t="shared" si="46"/>
        <v>1011495</v>
      </c>
      <c r="L73" s="105">
        <f t="shared" si="46"/>
        <v>4904000</v>
      </c>
      <c r="M73" s="106">
        <f t="shared" si="46"/>
        <v>3382282</v>
      </c>
      <c r="N73" s="105">
        <f t="shared" si="46"/>
        <v>0</v>
      </c>
      <c r="O73" s="106">
        <f t="shared" si="46"/>
        <v>0</v>
      </c>
      <c r="P73" s="105">
        <f>$H73      +$J73      +$L73      +$N73</f>
        <v>4904000</v>
      </c>
      <c r="Q73" s="106">
        <f>$I73      +$K73      +$M73      +$O73</f>
        <v>4466209</v>
      </c>
      <c r="R73" s="61">
        <f>IF(($J73      =0),0,((($L73      -$J73      )/$J73      )*100))</f>
        <v>0</v>
      </c>
      <c r="S73" s="62">
        <f>IF(($K73      =0),0,((($M73      -$K73      )/$K73      )*100))</f>
        <v>234.38445073875798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49.360845495722195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44.954292903875185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kS8tg4JqTWabGik4J3GRPQ23OnHNh0xqRYdsdAvhgidYB0nPfuVI0s0fsZIOdSILu49iIIucg+C9UVijmrITw==" saltValue="F9mM8KedKGH0Ymerx70sU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783000</v>
      </c>
      <c r="I10" s="94"/>
      <c r="J10" s="93">
        <v>722000</v>
      </c>
      <c r="K10" s="94"/>
      <c r="L10" s="93">
        <v>291000</v>
      </c>
      <c r="M10" s="94"/>
      <c r="N10" s="93"/>
      <c r="O10" s="94"/>
      <c r="P10" s="93">
        <f t="shared" ref="P10:P15" si="1">$H10      +$J10      +$L10      +$N10</f>
        <v>1796000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-59.695290858725755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57.935483870967744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783000</v>
      </c>
      <c r="I15" s="97">
        <f t="shared" si="7"/>
        <v>0</v>
      </c>
      <c r="J15" s="96">
        <f t="shared" si="7"/>
        <v>722000</v>
      </c>
      <c r="K15" s="97">
        <f t="shared" si="7"/>
        <v>0</v>
      </c>
      <c r="L15" s="96">
        <f t="shared" si="7"/>
        <v>291000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1796000</v>
      </c>
      <c r="Q15" s="97">
        <f t="shared" si="2"/>
        <v>0</v>
      </c>
      <c r="R15" s="52">
        <f t="shared" si="3"/>
        <v>-59.695290858725755</v>
      </c>
      <c r="S15" s="53">
        <f t="shared" si="4"/>
        <v>0</v>
      </c>
      <c r="T15" s="52">
        <f>IF((SUM($E9:$E13))=0,0,(P15/(SUM($E9:$E13))*100))</f>
        <v>57.935483870967744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3772000</v>
      </c>
      <c r="C36" s="92">
        <v>1570000</v>
      </c>
      <c r="D36" s="92"/>
      <c r="E36" s="92">
        <f t="shared" si="18"/>
        <v>5342000</v>
      </c>
      <c r="F36" s="93">
        <v>5342000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3772000</v>
      </c>
      <c r="C40" s="95">
        <f>SUM(C35:C39)</f>
        <v>1570000</v>
      </c>
      <c r="D40" s="95"/>
      <c r="E40" s="95">
        <f t="shared" si="18"/>
        <v>5342000</v>
      </c>
      <c r="F40" s="96">
        <f t="shared" ref="F40:O40" si="25">SUM(F35:F39)</f>
        <v>5342000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9000000</v>
      </c>
      <c r="C52" s="92"/>
      <c r="D52" s="92"/>
      <c r="E52" s="92">
        <f t="shared" si="26"/>
        <v>9000000</v>
      </c>
      <c r="F52" s="93">
        <v>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9000000</v>
      </c>
      <c r="C53" s="95">
        <f>SUM(C42:C52)</f>
        <v>0</v>
      </c>
      <c r="D53" s="95"/>
      <c r="E53" s="95">
        <f t="shared" si="26"/>
        <v>9000000</v>
      </c>
      <c r="F53" s="96">
        <f t="shared" ref="F53:O53" si="33">SUM(F42:F52)</f>
        <v>9000000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15872000</v>
      </c>
      <c r="C67" s="104">
        <f>SUM(C9:C14,C17:C23,C26:C29,C32,C35:C39,C42:C52,C55:C58,C61:C65)</f>
        <v>1570000</v>
      </c>
      <c r="D67" s="104"/>
      <c r="E67" s="104">
        <f t="shared" si="35"/>
        <v>17442000</v>
      </c>
      <c r="F67" s="105">
        <f t="shared" ref="F67:O67" si="43">SUM(F9:F14,F17:F23,F26:F29,F32,F35:F39,F42:F52,F55:F58,F61:F65)</f>
        <v>17442000</v>
      </c>
      <c r="G67" s="106">
        <f t="shared" si="43"/>
        <v>3100000</v>
      </c>
      <c r="H67" s="105">
        <f t="shared" si="43"/>
        <v>783000</v>
      </c>
      <c r="I67" s="106">
        <f t="shared" si="43"/>
        <v>0</v>
      </c>
      <c r="J67" s="105">
        <f t="shared" si="43"/>
        <v>722000</v>
      </c>
      <c r="K67" s="106">
        <f t="shared" si="43"/>
        <v>0</v>
      </c>
      <c r="L67" s="105">
        <f t="shared" si="43"/>
        <v>291000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1796000</v>
      </c>
      <c r="Q67" s="106">
        <f t="shared" si="37"/>
        <v>0</v>
      </c>
      <c r="R67" s="61">
        <f t="shared" si="38"/>
        <v>-59.695290858725755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57.935483870967744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7998000</v>
      </c>
      <c r="C69" s="92">
        <v>11466000</v>
      </c>
      <c r="D69" s="92"/>
      <c r="E69" s="92">
        <f>$B69      +$C69      +$D69</f>
        <v>19464000</v>
      </c>
      <c r="F69" s="93">
        <v>19464000</v>
      </c>
      <c r="G69" s="94">
        <v>19464000</v>
      </c>
      <c r="H69" s="93">
        <v>1861000</v>
      </c>
      <c r="I69" s="94"/>
      <c r="J69" s="93">
        <v>4969000</v>
      </c>
      <c r="K69" s="94"/>
      <c r="L69" s="93">
        <v>121000</v>
      </c>
      <c r="M69" s="94"/>
      <c r="N69" s="93"/>
      <c r="O69" s="94"/>
      <c r="P69" s="93">
        <f>$H69      +$J69      +$L69      +$N69</f>
        <v>6951000</v>
      </c>
      <c r="Q69" s="94">
        <f>$I69      +$K69      +$M69      +$O69</f>
        <v>0</v>
      </c>
      <c r="R69" s="48">
        <f>IF(($J69      =0),0,((($L69      -$J69      )/$J69      )*100))</f>
        <v>-97.564902394848062</v>
      </c>
      <c r="S69" s="49">
        <f>IF(($K69      =0),0,((($M69      -$K69      )/$K69      )*100))</f>
        <v>0</v>
      </c>
      <c r="T69" s="48">
        <f>IF(($E69      =0),0,(($P69      /$E69      )*100))</f>
        <v>35.712083847102342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7998000</v>
      </c>
      <c r="C71" s="101">
        <f>SUM(C69:C70)</f>
        <v>11466000</v>
      </c>
      <c r="D71" s="101"/>
      <c r="E71" s="101">
        <f>$B71      +$C71      +$D71</f>
        <v>19464000</v>
      </c>
      <c r="F71" s="102">
        <f t="shared" ref="F71:O71" si="44">SUM(F69:F70)</f>
        <v>19464000</v>
      </c>
      <c r="G71" s="103">
        <f t="shared" si="44"/>
        <v>19464000</v>
      </c>
      <c r="H71" s="102">
        <f t="shared" si="44"/>
        <v>1861000</v>
      </c>
      <c r="I71" s="103">
        <f t="shared" si="44"/>
        <v>0</v>
      </c>
      <c r="J71" s="102">
        <f t="shared" si="44"/>
        <v>4969000</v>
      </c>
      <c r="K71" s="103">
        <f t="shared" si="44"/>
        <v>0</v>
      </c>
      <c r="L71" s="102">
        <f t="shared" si="44"/>
        <v>121000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6951000</v>
      </c>
      <c r="Q71" s="103">
        <f>$I71      +$K71      +$M71      +$O71</f>
        <v>0</v>
      </c>
      <c r="R71" s="57">
        <f>IF(($J71      =0),0,((($L71      -$J71      )/$J71      )*100))</f>
        <v>-97.564902394848062</v>
      </c>
      <c r="S71" s="58">
        <f>IF(($K71      =0),0,((($M71      -$K71      )/$K71      )*100))</f>
        <v>0</v>
      </c>
      <c r="T71" s="57">
        <f>IF(($E69      =0),0,(($P69      /$E69      )*100))</f>
        <v>35.712083847102342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7998000</v>
      </c>
      <c r="C72" s="104">
        <f>SUM(C69:C70)</f>
        <v>11466000</v>
      </c>
      <c r="D72" s="104"/>
      <c r="E72" s="104">
        <f>$B72      +$C72      +$D72</f>
        <v>19464000</v>
      </c>
      <c r="F72" s="105">
        <f t="shared" ref="F72:O72" si="45">SUM(F69:F70)</f>
        <v>19464000</v>
      </c>
      <c r="G72" s="106">
        <f t="shared" si="45"/>
        <v>19464000</v>
      </c>
      <c r="H72" s="105">
        <f t="shared" si="45"/>
        <v>1861000</v>
      </c>
      <c r="I72" s="106">
        <f t="shared" si="45"/>
        <v>0</v>
      </c>
      <c r="J72" s="105">
        <f t="shared" si="45"/>
        <v>4969000</v>
      </c>
      <c r="K72" s="106">
        <f t="shared" si="45"/>
        <v>0</v>
      </c>
      <c r="L72" s="105">
        <f t="shared" si="45"/>
        <v>121000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6951000</v>
      </c>
      <c r="Q72" s="106">
        <f>$I72      +$K72      +$M72      +$O72</f>
        <v>0</v>
      </c>
      <c r="R72" s="61">
        <f>IF(($J72      =0),0,((($L72      -$J72      )/$J72      )*100))</f>
        <v>-97.564902394848062</v>
      </c>
      <c r="S72" s="62">
        <f>IF(($K72      =0),0,((($M72      -$K72      )/$K72      )*100))</f>
        <v>0</v>
      </c>
      <c r="T72" s="61">
        <f>IF(($E69      =0),0,(($P69      /$E69      )*100))</f>
        <v>35.712083847102342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23870000</v>
      </c>
      <c r="C73" s="104">
        <f>SUM(C9:C14,C17:C23,C26:C29,C32,C35:C39,C42:C52,C55:C58,C61:C65,C69:C70)</f>
        <v>13036000</v>
      </c>
      <c r="D73" s="104"/>
      <c r="E73" s="104">
        <f>$B73      +$C73      +$D73</f>
        <v>36906000</v>
      </c>
      <c r="F73" s="105">
        <f t="shared" ref="F73:O73" si="46">SUM(F9:F14,F17:F23,F26:F29,F32,F35:F39,F42:F52,F55:F58,F61:F65,F69:F70)</f>
        <v>36906000</v>
      </c>
      <c r="G73" s="106">
        <f t="shared" si="46"/>
        <v>22564000</v>
      </c>
      <c r="H73" s="105">
        <f t="shared" si="46"/>
        <v>2644000</v>
      </c>
      <c r="I73" s="106">
        <f t="shared" si="46"/>
        <v>0</v>
      </c>
      <c r="J73" s="105">
        <f t="shared" si="46"/>
        <v>5691000</v>
      </c>
      <c r="K73" s="106">
        <f t="shared" si="46"/>
        <v>0</v>
      </c>
      <c r="L73" s="105">
        <f t="shared" si="46"/>
        <v>412000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8747000</v>
      </c>
      <c r="Q73" s="106">
        <f>$I73      +$K73      +$M73      +$O73</f>
        <v>0</v>
      </c>
      <c r="R73" s="61">
        <f>IF(($J73      =0),0,((($L73      -$J73      )/$J73      )*100))</f>
        <v>-92.760499033561757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38.765289842226558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diPYwvUA6zeUGzyC9BDx2hTlXP7omHhgSB/OrzTSNZ+WkELceG4iUZU4j091HviiXiz84LPAsww6mTyptfyJg==" saltValue="E0cm61R3nLxLUlXUSD4yJ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1055000</v>
      </c>
      <c r="I10" s="94"/>
      <c r="J10" s="93">
        <v>979000</v>
      </c>
      <c r="K10" s="94"/>
      <c r="L10" s="93">
        <v>159000</v>
      </c>
      <c r="M10" s="94">
        <v>2677773</v>
      </c>
      <c r="N10" s="93"/>
      <c r="O10" s="94"/>
      <c r="P10" s="93">
        <f t="shared" ref="P10:P15" si="1">$H10      +$J10      +$L10      +$N10</f>
        <v>2193000</v>
      </c>
      <c r="Q10" s="94">
        <f t="shared" ref="Q10:Q15" si="2">$I10      +$K10      +$M10      +$O10</f>
        <v>2677773</v>
      </c>
      <c r="R10" s="48">
        <f t="shared" ref="R10:R15" si="3">IF(($J10      =0),0,((($L10      -$J10      )/$J10      )*100))</f>
        <v>-83.758937691521965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70.741935483870961</v>
      </c>
      <c r="U10" s="50">
        <f t="shared" ref="U10:U14" si="6">IF(($E10      =0),0,(($Q10      /$E10      )*100))</f>
        <v>86.379774193548386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1055000</v>
      </c>
      <c r="I15" s="97">
        <f t="shared" si="7"/>
        <v>0</v>
      </c>
      <c r="J15" s="96">
        <f t="shared" si="7"/>
        <v>979000</v>
      </c>
      <c r="K15" s="97">
        <f t="shared" si="7"/>
        <v>0</v>
      </c>
      <c r="L15" s="96">
        <f t="shared" si="7"/>
        <v>159000</v>
      </c>
      <c r="M15" s="97">
        <f t="shared" si="7"/>
        <v>2677773</v>
      </c>
      <c r="N15" s="96">
        <f t="shared" si="7"/>
        <v>0</v>
      </c>
      <c r="O15" s="97">
        <f t="shared" si="7"/>
        <v>0</v>
      </c>
      <c r="P15" s="96">
        <f t="shared" si="1"/>
        <v>2193000</v>
      </c>
      <c r="Q15" s="97">
        <f t="shared" si="2"/>
        <v>2677773</v>
      </c>
      <c r="R15" s="52">
        <f t="shared" si="3"/>
        <v>-83.758937691521965</v>
      </c>
      <c r="S15" s="53">
        <f t="shared" si="4"/>
        <v>0</v>
      </c>
      <c r="T15" s="52">
        <f>IF((SUM($E9:$E13))=0,0,(P15/(SUM($E9:$E13))*100))</f>
        <v>70.741935483870961</v>
      </c>
      <c r="U15" s="54">
        <f>IF((SUM($E9:$E13))=0,0,(Q15/(SUM($E9:$E13))*100))</f>
        <v>86.379774193548386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11540000</v>
      </c>
      <c r="C51" s="92">
        <v>-3000000</v>
      </c>
      <c r="D51" s="92"/>
      <c r="E51" s="92">
        <f t="shared" si="26"/>
        <v>8540000</v>
      </c>
      <c r="F51" s="93">
        <v>8540000</v>
      </c>
      <c r="G51" s="94">
        <v>8540000</v>
      </c>
      <c r="H51" s="93"/>
      <c r="I51" s="94"/>
      <c r="J51" s="93"/>
      <c r="K51" s="94"/>
      <c r="L51" s="93">
        <v>7463000</v>
      </c>
      <c r="M51" s="94">
        <v>3818154</v>
      </c>
      <c r="N51" s="93"/>
      <c r="O51" s="94"/>
      <c r="P51" s="93">
        <f t="shared" si="27"/>
        <v>7463000</v>
      </c>
      <c r="Q51" s="94">
        <f t="shared" si="28"/>
        <v>3818154</v>
      </c>
      <c r="R51" s="48">
        <f t="shared" si="29"/>
        <v>0</v>
      </c>
      <c r="S51" s="49">
        <f t="shared" si="30"/>
        <v>0</v>
      </c>
      <c r="T51" s="48">
        <f t="shared" si="31"/>
        <v>87.388758782201407</v>
      </c>
      <c r="U51" s="50">
        <f t="shared" si="32"/>
        <v>44.709063231850116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11540000</v>
      </c>
      <c r="C53" s="95">
        <f>SUM(C42:C52)</f>
        <v>-3000000</v>
      </c>
      <c r="D53" s="95"/>
      <c r="E53" s="95">
        <f t="shared" si="26"/>
        <v>8540000</v>
      </c>
      <c r="F53" s="96">
        <f t="shared" ref="F53:O53" si="33">SUM(F42:F52)</f>
        <v>8540000</v>
      </c>
      <c r="G53" s="97">
        <f t="shared" si="33"/>
        <v>8540000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7463000</v>
      </c>
      <c r="M53" s="97">
        <f t="shared" si="33"/>
        <v>3818154</v>
      </c>
      <c r="N53" s="96">
        <f t="shared" si="33"/>
        <v>0</v>
      </c>
      <c r="O53" s="97">
        <f t="shared" si="33"/>
        <v>0</v>
      </c>
      <c r="P53" s="96">
        <f t="shared" si="27"/>
        <v>7463000</v>
      </c>
      <c r="Q53" s="97">
        <f t="shared" si="28"/>
        <v>3818154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87.388758782201407</v>
      </c>
      <c r="U53" s="54">
        <f>IF((+$E43+$E45+$E47+$E48+$E51) =0,0,(Q53   /(+$E43+$E45+$E47+$E48+$E51) )*100)</f>
        <v>44.709063231850116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14740000</v>
      </c>
      <c r="C67" s="104">
        <f>SUM(C9:C14,C17:C23,C26:C29,C32,C35:C39,C42:C52,C55:C58,C61:C65)</f>
        <v>-3100000</v>
      </c>
      <c r="D67" s="104"/>
      <c r="E67" s="104">
        <f t="shared" si="35"/>
        <v>11640000</v>
      </c>
      <c r="F67" s="105">
        <f t="shared" ref="F67:O67" si="43">SUM(F9:F14,F17:F23,F26:F29,F32,F35:F39,F42:F52,F55:F58,F61:F65)</f>
        <v>11640000</v>
      </c>
      <c r="G67" s="106">
        <f t="shared" si="43"/>
        <v>11640000</v>
      </c>
      <c r="H67" s="105">
        <f t="shared" si="43"/>
        <v>1055000</v>
      </c>
      <c r="I67" s="106">
        <f t="shared" si="43"/>
        <v>0</v>
      </c>
      <c r="J67" s="105">
        <f t="shared" si="43"/>
        <v>979000</v>
      </c>
      <c r="K67" s="106">
        <f t="shared" si="43"/>
        <v>0</v>
      </c>
      <c r="L67" s="105">
        <f t="shared" si="43"/>
        <v>7622000</v>
      </c>
      <c r="M67" s="106">
        <f t="shared" si="43"/>
        <v>6495927</v>
      </c>
      <c r="N67" s="105">
        <f t="shared" si="43"/>
        <v>0</v>
      </c>
      <c r="O67" s="106">
        <f t="shared" si="43"/>
        <v>0</v>
      </c>
      <c r="P67" s="105">
        <f t="shared" si="36"/>
        <v>9656000</v>
      </c>
      <c r="Q67" s="106">
        <f t="shared" si="37"/>
        <v>6495927</v>
      </c>
      <c r="R67" s="61">
        <f t="shared" si="38"/>
        <v>678.54954034729315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82.955326460481103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55.806932989690715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10379000</v>
      </c>
      <c r="C69" s="92">
        <v>-694000</v>
      </c>
      <c r="D69" s="92"/>
      <c r="E69" s="92">
        <f>$B69      +$C69      +$D69</f>
        <v>9685000</v>
      </c>
      <c r="F69" s="93">
        <v>9685000</v>
      </c>
      <c r="G69" s="94">
        <v>9685000</v>
      </c>
      <c r="H69" s="93">
        <v>1415000</v>
      </c>
      <c r="I69" s="94"/>
      <c r="J69" s="93">
        <v>1322000</v>
      </c>
      <c r="K69" s="94"/>
      <c r="L69" s="93">
        <v>681000</v>
      </c>
      <c r="M69" s="94">
        <v>-1961106</v>
      </c>
      <c r="N69" s="93"/>
      <c r="O69" s="94"/>
      <c r="P69" s="93">
        <f>$H69      +$J69      +$L69      +$N69</f>
        <v>3418000</v>
      </c>
      <c r="Q69" s="94">
        <f>$I69      +$K69      +$M69      +$O69</f>
        <v>-1961106</v>
      </c>
      <c r="R69" s="48">
        <f>IF(($J69      =0),0,((($L69      -$J69      )/$J69      )*100))</f>
        <v>-48.487140695915279</v>
      </c>
      <c r="S69" s="49">
        <f>IF(($K69      =0),0,((($M69      -$K69      )/$K69      )*100))</f>
        <v>0</v>
      </c>
      <c r="T69" s="48">
        <f>IF(($E69      =0),0,(($P69      /$E69      )*100))</f>
        <v>35.291688177594217</v>
      </c>
      <c r="U69" s="50">
        <f>IF(($E69      =0),0,(($Q69      /$E69      )*100))</f>
        <v>-20.248900361383583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10379000</v>
      </c>
      <c r="C71" s="101">
        <f>SUM(C69:C70)</f>
        <v>-694000</v>
      </c>
      <c r="D71" s="101"/>
      <c r="E71" s="101">
        <f>$B71      +$C71      +$D71</f>
        <v>9685000</v>
      </c>
      <c r="F71" s="102">
        <f t="shared" ref="F71:O71" si="44">SUM(F69:F70)</f>
        <v>9685000</v>
      </c>
      <c r="G71" s="103">
        <f t="shared" si="44"/>
        <v>9685000</v>
      </c>
      <c r="H71" s="102">
        <f t="shared" si="44"/>
        <v>1415000</v>
      </c>
      <c r="I71" s="103">
        <f t="shared" si="44"/>
        <v>0</v>
      </c>
      <c r="J71" s="102">
        <f t="shared" si="44"/>
        <v>1322000</v>
      </c>
      <c r="K71" s="103">
        <f t="shared" si="44"/>
        <v>0</v>
      </c>
      <c r="L71" s="102">
        <f t="shared" si="44"/>
        <v>681000</v>
      </c>
      <c r="M71" s="103">
        <f t="shared" si="44"/>
        <v>-1961106</v>
      </c>
      <c r="N71" s="102">
        <f t="shared" si="44"/>
        <v>0</v>
      </c>
      <c r="O71" s="103">
        <f t="shared" si="44"/>
        <v>0</v>
      </c>
      <c r="P71" s="102">
        <f>$H71      +$J71      +$L71      +$N71</f>
        <v>3418000</v>
      </c>
      <c r="Q71" s="103">
        <f>$I71      +$K71      +$M71      +$O71</f>
        <v>-1961106</v>
      </c>
      <c r="R71" s="57">
        <f>IF(($J71      =0),0,((($L71      -$J71      )/$J71      )*100))</f>
        <v>-48.487140695915279</v>
      </c>
      <c r="S71" s="58">
        <f>IF(($K71      =0),0,((($M71      -$K71      )/$K71      )*100))</f>
        <v>0</v>
      </c>
      <c r="T71" s="57">
        <f>IF(($E69      =0),0,(($P69      /$E69      )*100))</f>
        <v>35.291688177594217</v>
      </c>
      <c r="U71" s="59">
        <f>IF($E69   =0,0,($Q69   /$E69 )*100)</f>
        <v>-20.248900361383583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10379000</v>
      </c>
      <c r="C72" s="104">
        <f>SUM(C69:C70)</f>
        <v>-694000</v>
      </c>
      <c r="D72" s="104"/>
      <c r="E72" s="104">
        <f>$B72      +$C72      +$D72</f>
        <v>9685000</v>
      </c>
      <c r="F72" s="105">
        <f t="shared" ref="F72:O72" si="45">SUM(F69:F70)</f>
        <v>9685000</v>
      </c>
      <c r="G72" s="106">
        <f t="shared" si="45"/>
        <v>9685000</v>
      </c>
      <c r="H72" s="105">
        <f t="shared" si="45"/>
        <v>1415000</v>
      </c>
      <c r="I72" s="106">
        <f t="shared" si="45"/>
        <v>0</v>
      </c>
      <c r="J72" s="105">
        <f t="shared" si="45"/>
        <v>1322000</v>
      </c>
      <c r="K72" s="106">
        <f t="shared" si="45"/>
        <v>0</v>
      </c>
      <c r="L72" s="105">
        <f t="shared" si="45"/>
        <v>681000</v>
      </c>
      <c r="M72" s="106">
        <f t="shared" si="45"/>
        <v>-1961106</v>
      </c>
      <c r="N72" s="105">
        <f t="shared" si="45"/>
        <v>0</v>
      </c>
      <c r="O72" s="106">
        <f t="shared" si="45"/>
        <v>0</v>
      </c>
      <c r="P72" s="105">
        <f>$H72      +$J72      +$L72      +$N72</f>
        <v>3418000</v>
      </c>
      <c r="Q72" s="106">
        <f>$I72      +$K72      +$M72      +$O72</f>
        <v>-1961106</v>
      </c>
      <c r="R72" s="61">
        <f>IF(($J72      =0),0,((($L72      -$J72      )/$J72      )*100))</f>
        <v>-48.487140695915279</v>
      </c>
      <c r="S72" s="62">
        <f>IF(($K72      =0),0,((($M72      -$K72      )/$K72      )*100))</f>
        <v>0</v>
      </c>
      <c r="T72" s="61">
        <f>IF(($E69      =0),0,(($P69      /$E69      )*100))</f>
        <v>35.291688177594217</v>
      </c>
      <c r="U72" s="65">
        <f>IF($E69   =0,0,($Q69   /$E69 )*100)</f>
        <v>-20.248900361383583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25119000</v>
      </c>
      <c r="C73" s="104">
        <f>SUM(C9:C14,C17:C23,C26:C29,C32,C35:C39,C42:C52,C55:C58,C61:C65,C69:C70)</f>
        <v>-3794000</v>
      </c>
      <c r="D73" s="104"/>
      <c r="E73" s="104">
        <f>$B73      +$C73      +$D73</f>
        <v>21325000</v>
      </c>
      <c r="F73" s="105">
        <f t="shared" ref="F73:O73" si="46">SUM(F9:F14,F17:F23,F26:F29,F32,F35:F39,F42:F52,F55:F58,F61:F65,F69:F70)</f>
        <v>21325000</v>
      </c>
      <c r="G73" s="106">
        <f t="shared" si="46"/>
        <v>21325000</v>
      </c>
      <c r="H73" s="105">
        <f t="shared" si="46"/>
        <v>2470000</v>
      </c>
      <c r="I73" s="106">
        <f t="shared" si="46"/>
        <v>0</v>
      </c>
      <c r="J73" s="105">
        <f t="shared" si="46"/>
        <v>2301000</v>
      </c>
      <c r="K73" s="106">
        <f t="shared" si="46"/>
        <v>0</v>
      </c>
      <c r="L73" s="105">
        <f t="shared" si="46"/>
        <v>8303000</v>
      </c>
      <c r="M73" s="106">
        <f t="shared" si="46"/>
        <v>4534821</v>
      </c>
      <c r="N73" s="105">
        <f t="shared" si="46"/>
        <v>0</v>
      </c>
      <c r="O73" s="106">
        <f t="shared" si="46"/>
        <v>0</v>
      </c>
      <c r="P73" s="105">
        <f>$H73      +$J73      +$L73      +$N73</f>
        <v>13074000</v>
      </c>
      <c r="Q73" s="106">
        <f>$I73      +$K73      +$M73      +$O73</f>
        <v>4534821</v>
      </c>
      <c r="R73" s="61">
        <f>IF(($J73      =0),0,((($L73      -$J73      )/$J73      )*100))</f>
        <v>260.84311169056929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61.308323563892145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21.265280187573271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1ZRGHOzZR9GWk+XO1oPeVgb5Eh+dCb+qfddgIsqazUkenbMKM/YRe/GJBURL1bswqk54RuxRhaNjyBIar0MPw==" saltValue="NH0O5MRVseH9yXrFQSz3H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462000</v>
      </c>
      <c r="I10" s="94">
        <v>305746</v>
      </c>
      <c r="J10" s="93">
        <v>765000</v>
      </c>
      <c r="K10" s="94">
        <v>163779</v>
      </c>
      <c r="L10" s="93"/>
      <c r="M10" s="94">
        <v>724688</v>
      </c>
      <c r="N10" s="93"/>
      <c r="O10" s="94"/>
      <c r="P10" s="93">
        <f t="shared" ref="P10:P15" si="1">$H10      +$J10      +$L10      +$N10</f>
        <v>1227000</v>
      </c>
      <c r="Q10" s="94">
        <f t="shared" ref="Q10:Q15" si="2">$I10      +$K10      +$M10      +$O10</f>
        <v>1194213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342.47919452432853</v>
      </c>
      <c r="T10" s="48">
        <f t="shared" ref="T10:T14" si="5">IF(($E10      =0),0,(($P10      /$E10      )*100))</f>
        <v>39.58064516129032</v>
      </c>
      <c r="U10" s="50">
        <f t="shared" ref="U10:U14" si="6">IF(($E10      =0),0,(($Q10      /$E10      )*100))</f>
        <v>38.523000000000003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462000</v>
      </c>
      <c r="I15" s="97">
        <f t="shared" si="7"/>
        <v>305746</v>
      </c>
      <c r="J15" s="96">
        <f t="shared" si="7"/>
        <v>765000</v>
      </c>
      <c r="K15" s="97">
        <f t="shared" si="7"/>
        <v>163779</v>
      </c>
      <c r="L15" s="96">
        <f t="shared" si="7"/>
        <v>0</v>
      </c>
      <c r="M15" s="97">
        <f t="shared" si="7"/>
        <v>724688</v>
      </c>
      <c r="N15" s="96">
        <f t="shared" si="7"/>
        <v>0</v>
      </c>
      <c r="O15" s="97">
        <f t="shared" si="7"/>
        <v>0</v>
      </c>
      <c r="P15" s="96">
        <f t="shared" si="1"/>
        <v>1227000</v>
      </c>
      <c r="Q15" s="97">
        <f t="shared" si="2"/>
        <v>1194213</v>
      </c>
      <c r="R15" s="52">
        <f t="shared" si="3"/>
        <v>-100</v>
      </c>
      <c r="S15" s="53">
        <f t="shared" si="4"/>
        <v>342.47919452432853</v>
      </c>
      <c r="T15" s="52">
        <f>IF((SUM($E9:$E13))=0,0,(P15/(SUM($E9:$E13))*100))</f>
        <v>39.58064516129032</v>
      </c>
      <c r="U15" s="54">
        <f>IF((SUM($E9:$E13))=0,0,(Q15/(SUM($E9:$E13))*100))</f>
        <v>38.523000000000003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/>
      <c r="I32" s="94"/>
      <c r="J32" s="93"/>
      <c r="K32" s="94"/>
      <c r="L32" s="93">
        <v>443000</v>
      </c>
      <c r="M32" s="94">
        <v>332831</v>
      </c>
      <c r="N32" s="93"/>
      <c r="O32" s="94"/>
      <c r="P32" s="93">
        <f>$H32      +$J32      +$L32      +$N32</f>
        <v>443000</v>
      </c>
      <c r="Q32" s="94">
        <f>$I32      +$K32      +$M32      +$O32</f>
        <v>332831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66.616541353383468</v>
      </c>
      <c r="U32" s="50">
        <f>IF(($E32      =0),0,(($Q32      /$E32      )*100))</f>
        <v>50.049774436090225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443000</v>
      </c>
      <c r="M33" s="97">
        <f t="shared" si="17"/>
        <v>332831</v>
      </c>
      <c r="N33" s="96">
        <f t="shared" si="17"/>
        <v>0</v>
      </c>
      <c r="O33" s="97">
        <f t="shared" si="17"/>
        <v>0</v>
      </c>
      <c r="P33" s="96">
        <f>$H33      +$J33      +$L33      +$N33</f>
        <v>443000</v>
      </c>
      <c r="Q33" s="97">
        <f>$I33      +$K33      +$M33      +$O33</f>
        <v>332831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66.616541353383468</v>
      </c>
      <c r="U33" s="54">
        <f>IF($E33   =0,0,($Q33   /$E33   )*100)</f>
        <v>50.049774436090225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1092000</v>
      </c>
      <c r="C36" s="92"/>
      <c r="D36" s="92"/>
      <c r="E36" s="92">
        <f t="shared" si="18"/>
        <v>1092000</v>
      </c>
      <c r="F36" s="93">
        <v>1092000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1092000</v>
      </c>
      <c r="C40" s="95">
        <f>SUM(C35:C39)</f>
        <v>0</v>
      </c>
      <c r="D40" s="95"/>
      <c r="E40" s="95">
        <f t="shared" si="18"/>
        <v>1092000</v>
      </c>
      <c r="F40" s="96">
        <f t="shared" ref="F40:O40" si="25">SUM(F35:F39)</f>
        <v>1092000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</v>
      </c>
      <c r="C51" s="92">
        <v>4000000</v>
      </c>
      <c r="D51" s="92"/>
      <c r="E51" s="92">
        <f t="shared" si="26"/>
        <v>14000000</v>
      </c>
      <c r="F51" s="93">
        <v>14000000</v>
      </c>
      <c r="G51" s="94">
        <v>14000000</v>
      </c>
      <c r="H51" s="93"/>
      <c r="I51" s="94"/>
      <c r="J51" s="93"/>
      <c r="K51" s="94"/>
      <c r="L51" s="93">
        <v>2852000</v>
      </c>
      <c r="M51" s="94"/>
      <c r="N51" s="93"/>
      <c r="O51" s="94"/>
      <c r="P51" s="93">
        <f t="shared" si="27"/>
        <v>2852000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20.37142857142857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4000000</v>
      </c>
      <c r="D53" s="95"/>
      <c r="E53" s="95">
        <f t="shared" si="26"/>
        <v>14000000</v>
      </c>
      <c r="F53" s="96">
        <f t="shared" ref="F53:O53" si="33">SUM(F42:F52)</f>
        <v>14000000</v>
      </c>
      <c r="G53" s="97">
        <f t="shared" si="33"/>
        <v>14000000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2852000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2852000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20.37142857142857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15142000</v>
      </c>
      <c r="C67" s="104">
        <f>SUM(C9:C14,C17:C23,C26:C29,C32,C35:C39,C42:C52,C55:C58,C61:C65)</f>
        <v>3715000</v>
      </c>
      <c r="D67" s="104"/>
      <c r="E67" s="104">
        <f t="shared" si="35"/>
        <v>18857000</v>
      </c>
      <c r="F67" s="105">
        <f t="shared" ref="F67:O67" si="43">SUM(F9:F14,F17:F23,F26:F29,F32,F35:F39,F42:F52,F55:F58,F61:F65)</f>
        <v>18857000</v>
      </c>
      <c r="G67" s="106">
        <f t="shared" si="43"/>
        <v>17765000</v>
      </c>
      <c r="H67" s="105">
        <f t="shared" si="43"/>
        <v>462000</v>
      </c>
      <c r="I67" s="106">
        <f t="shared" si="43"/>
        <v>305746</v>
      </c>
      <c r="J67" s="105">
        <f t="shared" si="43"/>
        <v>765000</v>
      </c>
      <c r="K67" s="106">
        <f t="shared" si="43"/>
        <v>163779</v>
      </c>
      <c r="L67" s="105">
        <f t="shared" si="43"/>
        <v>3295000</v>
      </c>
      <c r="M67" s="106">
        <f t="shared" si="43"/>
        <v>1057519</v>
      </c>
      <c r="N67" s="105">
        <f t="shared" si="43"/>
        <v>0</v>
      </c>
      <c r="O67" s="106">
        <f t="shared" si="43"/>
        <v>0</v>
      </c>
      <c r="P67" s="105">
        <f t="shared" si="36"/>
        <v>4522000</v>
      </c>
      <c r="Q67" s="106">
        <f t="shared" si="37"/>
        <v>1527044</v>
      </c>
      <c r="R67" s="61">
        <f t="shared" si="38"/>
        <v>330.718954248366</v>
      </c>
      <c r="S67" s="62">
        <f t="shared" si="39"/>
        <v>545.6987770104837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25.454545454545453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8.5958007317759648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18839000</v>
      </c>
      <c r="C69" s="92">
        <v>-1260000</v>
      </c>
      <c r="D69" s="92"/>
      <c r="E69" s="92">
        <f>$B69      +$C69      +$D69</f>
        <v>17579000</v>
      </c>
      <c r="F69" s="93">
        <v>17579000</v>
      </c>
      <c r="G69" s="94">
        <v>17579000</v>
      </c>
      <c r="H69" s="93"/>
      <c r="I69" s="94"/>
      <c r="J69" s="93">
        <v>2695000</v>
      </c>
      <c r="K69" s="94"/>
      <c r="L69" s="93">
        <v>5579000</v>
      </c>
      <c r="M69" s="94"/>
      <c r="N69" s="93"/>
      <c r="O69" s="94"/>
      <c r="P69" s="93">
        <f>$H69      +$J69      +$L69      +$N69</f>
        <v>8274000</v>
      </c>
      <c r="Q69" s="94">
        <f>$I69      +$K69      +$M69      +$O69</f>
        <v>0</v>
      </c>
      <c r="R69" s="48">
        <f>IF(($J69      =0),0,((($L69      -$J69      )/$J69      )*100))</f>
        <v>107.012987012987</v>
      </c>
      <c r="S69" s="49">
        <f>IF(($K69      =0),0,((($M69      -$K69      )/$K69      )*100))</f>
        <v>0</v>
      </c>
      <c r="T69" s="48">
        <f>IF(($E69      =0),0,(($P69      /$E69      )*100))</f>
        <v>47.067523749928888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18839000</v>
      </c>
      <c r="C71" s="101">
        <f>SUM(C69:C70)</f>
        <v>-1260000</v>
      </c>
      <c r="D71" s="101"/>
      <c r="E71" s="101">
        <f>$B71      +$C71      +$D71</f>
        <v>17579000</v>
      </c>
      <c r="F71" s="102">
        <f t="shared" ref="F71:O71" si="44">SUM(F69:F70)</f>
        <v>17579000</v>
      </c>
      <c r="G71" s="103">
        <f t="shared" si="44"/>
        <v>17579000</v>
      </c>
      <c r="H71" s="102">
        <f t="shared" si="44"/>
        <v>0</v>
      </c>
      <c r="I71" s="103">
        <f t="shared" si="44"/>
        <v>0</v>
      </c>
      <c r="J71" s="102">
        <f t="shared" si="44"/>
        <v>2695000</v>
      </c>
      <c r="K71" s="103">
        <f t="shared" si="44"/>
        <v>0</v>
      </c>
      <c r="L71" s="102">
        <f t="shared" si="44"/>
        <v>5579000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8274000</v>
      </c>
      <c r="Q71" s="103">
        <f>$I71      +$K71      +$M71      +$O71</f>
        <v>0</v>
      </c>
      <c r="R71" s="57">
        <f>IF(($J71      =0),0,((($L71      -$J71      )/$J71      )*100))</f>
        <v>107.012987012987</v>
      </c>
      <c r="S71" s="58">
        <f>IF(($K71      =0),0,((($M71      -$K71      )/$K71      )*100))</f>
        <v>0</v>
      </c>
      <c r="T71" s="57">
        <f>IF(($E69      =0),0,(($P69      /$E69      )*100))</f>
        <v>47.067523749928888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18839000</v>
      </c>
      <c r="C72" s="104">
        <f>SUM(C69:C70)</f>
        <v>-1260000</v>
      </c>
      <c r="D72" s="104"/>
      <c r="E72" s="104">
        <f>$B72      +$C72      +$D72</f>
        <v>17579000</v>
      </c>
      <c r="F72" s="105">
        <f t="shared" ref="F72:O72" si="45">SUM(F69:F70)</f>
        <v>17579000</v>
      </c>
      <c r="G72" s="106">
        <f t="shared" si="45"/>
        <v>17579000</v>
      </c>
      <c r="H72" s="105">
        <f t="shared" si="45"/>
        <v>0</v>
      </c>
      <c r="I72" s="106">
        <f t="shared" si="45"/>
        <v>0</v>
      </c>
      <c r="J72" s="105">
        <f t="shared" si="45"/>
        <v>2695000</v>
      </c>
      <c r="K72" s="106">
        <f t="shared" si="45"/>
        <v>0</v>
      </c>
      <c r="L72" s="105">
        <f t="shared" si="45"/>
        <v>5579000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8274000</v>
      </c>
      <c r="Q72" s="106">
        <f>$I72      +$K72      +$M72      +$O72</f>
        <v>0</v>
      </c>
      <c r="R72" s="61">
        <f>IF(($J72      =0),0,((($L72      -$J72      )/$J72      )*100))</f>
        <v>107.012987012987</v>
      </c>
      <c r="S72" s="62">
        <f>IF(($K72      =0),0,((($M72      -$K72      )/$K72      )*100))</f>
        <v>0</v>
      </c>
      <c r="T72" s="61">
        <f>IF(($E69      =0),0,(($P69      /$E69      )*100))</f>
        <v>47.067523749928888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33981000</v>
      </c>
      <c r="C73" s="104">
        <f>SUM(C9:C14,C17:C23,C26:C29,C32,C35:C39,C42:C52,C55:C58,C61:C65,C69:C70)</f>
        <v>2455000</v>
      </c>
      <c r="D73" s="104"/>
      <c r="E73" s="104">
        <f>$B73      +$C73      +$D73</f>
        <v>36436000</v>
      </c>
      <c r="F73" s="105">
        <f t="shared" ref="F73:O73" si="46">SUM(F9:F14,F17:F23,F26:F29,F32,F35:F39,F42:F52,F55:F58,F61:F65,F69:F70)</f>
        <v>36436000</v>
      </c>
      <c r="G73" s="106">
        <f t="shared" si="46"/>
        <v>35344000</v>
      </c>
      <c r="H73" s="105">
        <f t="shared" si="46"/>
        <v>462000</v>
      </c>
      <c r="I73" s="106">
        <f t="shared" si="46"/>
        <v>305746</v>
      </c>
      <c r="J73" s="105">
        <f t="shared" si="46"/>
        <v>3460000</v>
      </c>
      <c r="K73" s="106">
        <f t="shared" si="46"/>
        <v>163779</v>
      </c>
      <c r="L73" s="105">
        <f t="shared" si="46"/>
        <v>8874000</v>
      </c>
      <c r="M73" s="106">
        <f t="shared" si="46"/>
        <v>1057519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12796000</v>
      </c>
      <c r="Q73" s="106">
        <f>$I73      +$K73      +$M73      +$O73</f>
        <v>1527044</v>
      </c>
      <c r="R73" s="61">
        <f>IF(($J73      =0),0,((($L73      -$J73      )/$J73      )*100))</f>
        <v>156.47398843930637</v>
      </c>
      <c r="S73" s="62">
        <f>IF(($K73      =0),0,((($M73      -$K73      )/$K73      )*100))</f>
        <v>545.6987770104837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36.204164780443634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4.3205183340878222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3MZAgMBJm9UEXByZQhnUO83+6wMSh5Jmpl9kbeWljpv5n2MEVuY7YuxnD20x5Lt6asfqqMi+I3wDqougWNvQw==" saltValue="uS87trtuaEnZUAHtcpECy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1273000</v>
      </c>
      <c r="I10" s="94">
        <v>1032173</v>
      </c>
      <c r="J10" s="93">
        <v>1000000</v>
      </c>
      <c r="K10" s="94">
        <v>874307</v>
      </c>
      <c r="L10" s="93">
        <v>46000</v>
      </c>
      <c r="M10" s="94"/>
      <c r="N10" s="93"/>
      <c r="O10" s="94"/>
      <c r="P10" s="93">
        <f t="shared" ref="P10:P15" si="1">$H10      +$J10      +$L10      +$N10</f>
        <v>2319000</v>
      </c>
      <c r="Q10" s="94">
        <f t="shared" ref="Q10:Q15" si="2">$I10      +$K10      +$M10      +$O10</f>
        <v>1906480</v>
      </c>
      <c r="R10" s="48">
        <f t="shared" ref="R10:R15" si="3">IF(($J10      =0),0,((($L10      -$J10      )/$J10      )*100))</f>
        <v>-95.399999999999991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74.806451612903231</v>
      </c>
      <c r="U10" s="50">
        <f t="shared" ref="U10:U14" si="6">IF(($E10      =0),0,(($Q10      /$E10      )*100))</f>
        <v>61.499354838709678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1273000</v>
      </c>
      <c r="I15" s="97">
        <f t="shared" si="7"/>
        <v>1032173</v>
      </c>
      <c r="J15" s="96">
        <f t="shared" si="7"/>
        <v>1000000</v>
      </c>
      <c r="K15" s="97">
        <f t="shared" si="7"/>
        <v>874307</v>
      </c>
      <c r="L15" s="96">
        <f t="shared" si="7"/>
        <v>46000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2319000</v>
      </c>
      <c r="Q15" s="97">
        <f t="shared" si="2"/>
        <v>1906480</v>
      </c>
      <c r="R15" s="52">
        <f t="shared" si="3"/>
        <v>-95.399999999999991</v>
      </c>
      <c r="S15" s="53">
        <f t="shared" si="4"/>
        <v>-100</v>
      </c>
      <c r="T15" s="52">
        <f>IF((SUM($E9:$E13))=0,0,(P15/(SUM($E9:$E13))*100))</f>
        <v>74.806451612903231</v>
      </c>
      <c r="U15" s="54">
        <f>IF((SUM($E9:$E13))=0,0,(Q15/(SUM($E9:$E13))*100))</f>
        <v>61.499354838709678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2159000</v>
      </c>
      <c r="C32" s="92"/>
      <c r="D32" s="92"/>
      <c r="E32" s="92">
        <f>$B32      +$C32      +$D32</f>
        <v>2159000</v>
      </c>
      <c r="F32" s="93">
        <v>2159000</v>
      </c>
      <c r="G32" s="94">
        <v>2159000</v>
      </c>
      <c r="H32" s="93">
        <v>540000</v>
      </c>
      <c r="I32" s="94"/>
      <c r="J32" s="93"/>
      <c r="K32" s="94"/>
      <c r="L32" s="93">
        <v>49000</v>
      </c>
      <c r="M32" s="94"/>
      <c r="N32" s="93"/>
      <c r="O32" s="94"/>
      <c r="P32" s="93">
        <f>$H32      +$J32      +$L32      +$N32</f>
        <v>589000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27.281148679944415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2159000</v>
      </c>
      <c r="C33" s="95">
        <f>C32</f>
        <v>0</v>
      </c>
      <c r="D33" s="95"/>
      <c r="E33" s="95">
        <f>$B33      +$C33      +$D33</f>
        <v>2159000</v>
      </c>
      <c r="F33" s="96">
        <f t="shared" ref="F33:O33" si="17">F32</f>
        <v>2159000</v>
      </c>
      <c r="G33" s="97">
        <f t="shared" si="17"/>
        <v>2159000</v>
      </c>
      <c r="H33" s="96">
        <f t="shared" si="17"/>
        <v>540000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49000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589000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27.281148679944415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15408000</v>
      </c>
      <c r="C36" s="92">
        <v>12103000</v>
      </c>
      <c r="D36" s="92"/>
      <c r="E36" s="92">
        <f t="shared" si="18"/>
        <v>27511000</v>
      </c>
      <c r="F36" s="93">
        <v>27511000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15408000</v>
      </c>
      <c r="C40" s="95">
        <f>SUM(C35:C39)</f>
        <v>12103000</v>
      </c>
      <c r="D40" s="95"/>
      <c r="E40" s="95">
        <f t="shared" si="18"/>
        <v>27511000</v>
      </c>
      <c r="F40" s="96">
        <f t="shared" ref="F40:O40" si="25">SUM(F35:F39)</f>
        <v>27511000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53700000</v>
      </c>
      <c r="C51" s="92"/>
      <c r="D51" s="92"/>
      <c r="E51" s="92">
        <f t="shared" si="26"/>
        <v>53700000</v>
      </c>
      <c r="F51" s="93">
        <v>53700000</v>
      </c>
      <c r="G51" s="94">
        <v>53700000</v>
      </c>
      <c r="H51" s="93">
        <v>10363000</v>
      </c>
      <c r="I51" s="94">
        <v>8284436</v>
      </c>
      <c r="J51" s="93">
        <v>2909000</v>
      </c>
      <c r="K51" s="94">
        <v>6945885</v>
      </c>
      <c r="L51" s="93">
        <v>14444000</v>
      </c>
      <c r="M51" s="94">
        <v>8427494</v>
      </c>
      <c r="N51" s="93"/>
      <c r="O51" s="94"/>
      <c r="P51" s="93">
        <f t="shared" si="27"/>
        <v>27716000</v>
      </c>
      <c r="Q51" s="94">
        <f t="shared" si="28"/>
        <v>23657815</v>
      </c>
      <c r="R51" s="48">
        <f t="shared" si="29"/>
        <v>396.52801650051566</v>
      </c>
      <c r="S51" s="49">
        <f t="shared" si="30"/>
        <v>21.330744750308998</v>
      </c>
      <c r="T51" s="48">
        <f t="shared" si="31"/>
        <v>51.612662942271882</v>
      </c>
      <c r="U51" s="50">
        <f t="shared" si="32"/>
        <v>44.055521415270015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53700000</v>
      </c>
      <c r="C53" s="95">
        <f>SUM(C42:C52)</f>
        <v>0</v>
      </c>
      <c r="D53" s="95"/>
      <c r="E53" s="95">
        <f t="shared" si="26"/>
        <v>53700000</v>
      </c>
      <c r="F53" s="96">
        <f t="shared" ref="F53:O53" si="33">SUM(F42:F52)</f>
        <v>53700000</v>
      </c>
      <c r="G53" s="97">
        <f t="shared" si="33"/>
        <v>53700000</v>
      </c>
      <c r="H53" s="96">
        <f t="shared" si="33"/>
        <v>10363000</v>
      </c>
      <c r="I53" s="97">
        <f t="shared" si="33"/>
        <v>8284436</v>
      </c>
      <c r="J53" s="96">
        <f t="shared" si="33"/>
        <v>2909000</v>
      </c>
      <c r="K53" s="97">
        <f t="shared" si="33"/>
        <v>6945885</v>
      </c>
      <c r="L53" s="96">
        <f t="shared" si="33"/>
        <v>14444000</v>
      </c>
      <c r="M53" s="97">
        <f t="shared" si="33"/>
        <v>8427494</v>
      </c>
      <c r="N53" s="96">
        <f t="shared" si="33"/>
        <v>0</v>
      </c>
      <c r="O53" s="97">
        <f t="shared" si="33"/>
        <v>0</v>
      </c>
      <c r="P53" s="96">
        <f t="shared" si="27"/>
        <v>27716000</v>
      </c>
      <c r="Q53" s="97">
        <f t="shared" si="28"/>
        <v>23657815</v>
      </c>
      <c r="R53" s="52">
        <f t="shared" si="29"/>
        <v>396.52801650051566</v>
      </c>
      <c r="S53" s="53">
        <f t="shared" si="30"/>
        <v>21.330744750308998</v>
      </c>
      <c r="T53" s="52">
        <f>IF((+$E43+$E45+$E47+$E48+$E51) =0,0,(P53   /(+$E43+$E45+$E47+$E48+$E51) )*100)</f>
        <v>51.612662942271882</v>
      </c>
      <c r="U53" s="54">
        <f>IF((+$E43+$E45+$E47+$E48+$E51) =0,0,(Q53   /(+$E43+$E45+$E47+$E48+$E51) )*100)</f>
        <v>44.055521415270015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74367000</v>
      </c>
      <c r="C67" s="104">
        <f>SUM(C9:C14,C17:C23,C26:C29,C32,C35:C39,C42:C52,C55:C58,C61:C65)</f>
        <v>12103000</v>
      </c>
      <c r="D67" s="104"/>
      <c r="E67" s="104">
        <f t="shared" si="35"/>
        <v>86470000</v>
      </c>
      <c r="F67" s="105">
        <f t="shared" ref="F67:O67" si="43">SUM(F9:F14,F17:F23,F26:F29,F32,F35:F39,F42:F52,F55:F58,F61:F65)</f>
        <v>86470000</v>
      </c>
      <c r="G67" s="106">
        <f t="shared" si="43"/>
        <v>58959000</v>
      </c>
      <c r="H67" s="105">
        <f t="shared" si="43"/>
        <v>12176000</v>
      </c>
      <c r="I67" s="106">
        <f t="shared" si="43"/>
        <v>9316609</v>
      </c>
      <c r="J67" s="105">
        <f t="shared" si="43"/>
        <v>3909000</v>
      </c>
      <c r="K67" s="106">
        <f t="shared" si="43"/>
        <v>7820192</v>
      </c>
      <c r="L67" s="105">
        <f t="shared" si="43"/>
        <v>14539000</v>
      </c>
      <c r="M67" s="106">
        <f t="shared" si="43"/>
        <v>8427494</v>
      </c>
      <c r="N67" s="105">
        <f t="shared" si="43"/>
        <v>0</v>
      </c>
      <c r="O67" s="106">
        <f t="shared" si="43"/>
        <v>0</v>
      </c>
      <c r="P67" s="105">
        <f t="shared" si="36"/>
        <v>30624000</v>
      </c>
      <c r="Q67" s="106">
        <f t="shared" si="37"/>
        <v>25564295</v>
      </c>
      <c r="R67" s="61">
        <f t="shared" si="38"/>
        <v>271.93655666410848</v>
      </c>
      <c r="S67" s="62">
        <f t="shared" si="39"/>
        <v>7.7658195604404598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51.941179463695107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43.359444698858532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82527000</v>
      </c>
      <c r="C69" s="92">
        <v>-5520000</v>
      </c>
      <c r="D69" s="92"/>
      <c r="E69" s="92">
        <f>$B69      +$C69      +$D69</f>
        <v>77007000</v>
      </c>
      <c r="F69" s="93">
        <v>77007000</v>
      </c>
      <c r="G69" s="94">
        <v>77007000</v>
      </c>
      <c r="H69" s="93">
        <v>2438000</v>
      </c>
      <c r="I69" s="94">
        <v>3330311</v>
      </c>
      <c r="J69" s="93">
        <v>7825000</v>
      </c>
      <c r="K69" s="94">
        <v>7501897</v>
      </c>
      <c r="L69" s="93">
        <v>28614000</v>
      </c>
      <c r="M69" s="94">
        <v>34519840</v>
      </c>
      <c r="N69" s="93"/>
      <c r="O69" s="94"/>
      <c r="P69" s="93">
        <f>$H69      +$J69      +$L69      +$N69</f>
        <v>38877000</v>
      </c>
      <c r="Q69" s="94">
        <f>$I69      +$K69      +$M69      +$O69</f>
        <v>45352048</v>
      </c>
      <c r="R69" s="48">
        <f>IF(($J69      =0),0,((($L69      -$J69      )/$J69      )*100))</f>
        <v>265.67412140575078</v>
      </c>
      <c r="S69" s="49">
        <f>IF(($K69      =0),0,((($M69      -$K69      )/$K69      )*100))</f>
        <v>360.14814652880466</v>
      </c>
      <c r="T69" s="48">
        <f>IF(($E69      =0),0,(($P69      /$E69      )*100))</f>
        <v>50.485020842261093</v>
      </c>
      <c r="U69" s="50">
        <f>IF(($E69      =0),0,(($Q69      /$E69      )*100))</f>
        <v>58.893409690028179</v>
      </c>
      <c r="V69" s="93">
        <v>1531000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82527000</v>
      </c>
      <c r="C71" s="101">
        <f>SUM(C69:C70)</f>
        <v>-5520000</v>
      </c>
      <c r="D71" s="101"/>
      <c r="E71" s="101">
        <f>$B71      +$C71      +$D71</f>
        <v>77007000</v>
      </c>
      <c r="F71" s="102">
        <f t="shared" ref="F71:O71" si="44">SUM(F69:F70)</f>
        <v>77007000</v>
      </c>
      <c r="G71" s="103">
        <f t="shared" si="44"/>
        <v>77007000</v>
      </c>
      <c r="H71" s="102">
        <f t="shared" si="44"/>
        <v>2438000</v>
      </c>
      <c r="I71" s="103">
        <f t="shared" si="44"/>
        <v>3330311</v>
      </c>
      <c r="J71" s="102">
        <f t="shared" si="44"/>
        <v>7825000</v>
      </c>
      <c r="K71" s="103">
        <f t="shared" si="44"/>
        <v>7501897</v>
      </c>
      <c r="L71" s="102">
        <f t="shared" si="44"/>
        <v>28614000</v>
      </c>
      <c r="M71" s="103">
        <f t="shared" si="44"/>
        <v>34519840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38877000</v>
      </c>
      <c r="Q71" s="103">
        <f>$I71      +$K71      +$M71      +$O71</f>
        <v>45352048</v>
      </c>
      <c r="R71" s="57">
        <f>IF(($J71      =0),0,((($L71      -$J71      )/$J71      )*100))</f>
        <v>265.67412140575078</v>
      </c>
      <c r="S71" s="58">
        <f>IF(($K71      =0),0,((($M71      -$K71      )/$K71      )*100))</f>
        <v>360.14814652880466</v>
      </c>
      <c r="T71" s="57">
        <f>IF(($E69      =0),0,(($P69      /$E69      )*100))</f>
        <v>50.485020842261093</v>
      </c>
      <c r="U71" s="59">
        <f>IF($E69   =0,0,($Q69   /$E69 )*100)</f>
        <v>58.893409690028179</v>
      </c>
      <c r="V71" s="102">
        <f>SUM(V69:V70)</f>
        <v>1531000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82527000</v>
      </c>
      <c r="C72" s="104">
        <f>SUM(C69:C70)</f>
        <v>-5520000</v>
      </c>
      <c r="D72" s="104"/>
      <c r="E72" s="104">
        <f>$B72      +$C72      +$D72</f>
        <v>77007000</v>
      </c>
      <c r="F72" s="105">
        <f t="shared" ref="F72:O72" si="45">SUM(F69:F70)</f>
        <v>77007000</v>
      </c>
      <c r="G72" s="106">
        <f t="shared" si="45"/>
        <v>77007000</v>
      </c>
      <c r="H72" s="105">
        <f t="shared" si="45"/>
        <v>2438000</v>
      </c>
      <c r="I72" s="106">
        <f t="shared" si="45"/>
        <v>3330311</v>
      </c>
      <c r="J72" s="105">
        <f t="shared" si="45"/>
        <v>7825000</v>
      </c>
      <c r="K72" s="106">
        <f t="shared" si="45"/>
        <v>7501897</v>
      </c>
      <c r="L72" s="105">
        <f t="shared" si="45"/>
        <v>28614000</v>
      </c>
      <c r="M72" s="106">
        <f t="shared" si="45"/>
        <v>34519840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38877000</v>
      </c>
      <c r="Q72" s="106">
        <f>$I72      +$K72      +$M72      +$O72</f>
        <v>45352048</v>
      </c>
      <c r="R72" s="61">
        <f>IF(($J72      =0),0,((($L72      -$J72      )/$J72      )*100))</f>
        <v>265.67412140575078</v>
      </c>
      <c r="S72" s="62">
        <f>IF(($K72      =0),0,((($M72      -$K72      )/$K72      )*100))</f>
        <v>360.14814652880466</v>
      </c>
      <c r="T72" s="61">
        <f>IF(($E69      =0),0,(($P69      /$E69      )*100))</f>
        <v>50.485020842261093</v>
      </c>
      <c r="U72" s="65">
        <f>IF($E69   =0,0,($Q69   /$E69 )*100)</f>
        <v>58.893409690028179</v>
      </c>
      <c r="V72" s="105">
        <f>SUM(V69:V70)</f>
        <v>1531000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156894000</v>
      </c>
      <c r="C73" s="104">
        <f>SUM(C9:C14,C17:C23,C26:C29,C32,C35:C39,C42:C52,C55:C58,C61:C65,C69:C70)</f>
        <v>6583000</v>
      </c>
      <c r="D73" s="104"/>
      <c r="E73" s="104">
        <f>$B73      +$C73      +$D73</f>
        <v>163477000</v>
      </c>
      <c r="F73" s="105">
        <f t="shared" ref="F73:O73" si="46">SUM(F9:F14,F17:F23,F26:F29,F32,F35:F39,F42:F52,F55:F58,F61:F65,F69:F70)</f>
        <v>163477000</v>
      </c>
      <c r="G73" s="106">
        <f t="shared" si="46"/>
        <v>135966000</v>
      </c>
      <c r="H73" s="105">
        <f t="shared" si="46"/>
        <v>14614000</v>
      </c>
      <c r="I73" s="106">
        <f t="shared" si="46"/>
        <v>12646920</v>
      </c>
      <c r="J73" s="105">
        <f t="shared" si="46"/>
        <v>11734000</v>
      </c>
      <c r="K73" s="106">
        <f t="shared" si="46"/>
        <v>15322089</v>
      </c>
      <c r="L73" s="105">
        <f t="shared" si="46"/>
        <v>43153000</v>
      </c>
      <c r="M73" s="106">
        <f t="shared" si="46"/>
        <v>42947334</v>
      </c>
      <c r="N73" s="105">
        <f t="shared" si="46"/>
        <v>0</v>
      </c>
      <c r="O73" s="106">
        <f t="shared" si="46"/>
        <v>0</v>
      </c>
      <c r="P73" s="105">
        <f>$H73      +$J73      +$L73      +$N73</f>
        <v>69501000</v>
      </c>
      <c r="Q73" s="106">
        <f>$I73      +$K73      +$M73      +$O73</f>
        <v>70916343</v>
      </c>
      <c r="R73" s="61">
        <f>IF(($J73      =0),0,((($L73      -$J73      )/$J73      )*100))</f>
        <v>267.76035452531107</v>
      </c>
      <c r="S73" s="62">
        <f>IF(($K73      =0),0,((($M73      -$K73      )/$K73      )*100))</f>
        <v>180.29685769349075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51.116455584484356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52.157409205242487</v>
      </c>
      <c r="V73" s="105">
        <f>SUM(V9:V14,V17:V23,V26:V29,V32,V35:V39,V42:V52,V55:V58,V61:V65,V69:V70)</f>
        <v>1531000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/LOe/nsfZZhRNk4Gl4T5bBcau8gBCWNHDgXetCW+eiW9e/sBMQOUOVgNfxTvtbZHevk8Xho61fNzoGAM4jOSw==" saltValue="EHJc4VoHIXPNljnR4m+uK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806000</v>
      </c>
      <c r="I10" s="94"/>
      <c r="J10" s="93">
        <v>1021000</v>
      </c>
      <c r="K10" s="94"/>
      <c r="L10" s="93"/>
      <c r="M10" s="94"/>
      <c r="N10" s="93"/>
      <c r="O10" s="94"/>
      <c r="P10" s="93">
        <f t="shared" ref="P10:P15" si="1">$H10      +$J10      +$L10      +$N10</f>
        <v>1827000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58.935483870967744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806000</v>
      </c>
      <c r="I15" s="97">
        <f t="shared" si="7"/>
        <v>0</v>
      </c>
      <c r="J15" s="96">
        <f t="shared" si="7"/>
        <v>1021000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1827000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58.935483870967744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900000</v>
      </c>
      <c r="C32" s="92"/>
      <c r="D32" s="92"/>
      <c r="E32" s="92">
        <f>$B32      +$C32      +$D32</f>
        <v>900000</v>
      </c>
      <c r="F32" s="93">
        <v>900000</v>
      </c>
      <c r="G32" s="94">
        <v>900000</v>
      </c>
      <c r="H32" s="93">
        <v>286000</v>
      </c>
      <c r="I32" s="94"/>
      <c r="J32" s="93">
        <v>328000</v>
      </c>
      <c r="K32" s="94"/>
      <c r="L32" s="93">
        <v>155000</v>
      </c>
      <c r="M32" s="94"/>
      <c r="N32" s="93"/>
      <c r="O32" s="94"/>
      <c r="P32" s="93">
        <f>$H32      +$J32      +$L32      +$N32</f>
        <v>769000</v>
      </c>
      <c r="Q32" s="94">
        <f>$I32      +$K32      +$M32      +$O32</f>
        <v>0</v>
      </c>
      <c r="R32" s="48">
        <f>IF(($J32      =0),0,((($L32      -$J32      )/$J32      )*100))</f>
        <v>-52.743902439024396</v>
      </c>
      <c r="S32" s="49">
        <f>IF(($K32      =0),0,((($M32      -$K32      )/$K32      )*100))</f>
        <v>0</v>
      </c>
      <c r="T32" s="48">
        <f>IF(($E32      =0),0,(($P32      /$E32      )*100))</f>
        <v>85.444444444444443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900000</v>
      </c>
      <c r="C33" s="95">
        <f>C32</f>
        <v>0</v>
      </c>
      <c r="D33" s="95"/>
      <c r="E33" s="95">
        <f>$B33      +$C33      +$D33</f>
        <v>900000</v>
      </c>
      <c r="F33" s="96">
        <f t="shared" ref="F33:O33" si="17">F32</f>
        <v>900000</v>
      </c>
      <c r="G33" s="97">
        <f t="shared" si="17"/>
        <v>900000</v>
      </c>
      <c r="H33" s="96">
        <f t="shared" si="17"/>
        <v>286000</v>
      </c>
      <c r="I33" s="97">
        <f t="shared" si="17"/>
        <v>0</v>
      </c>
      <c r="J33" s="96">
        <f t="shared" si="17"/>
        <v>328000</v>
      </c>
      <c r="K33" s="97">
        <f t="shared" si="17"/>
        <v>0</v>
      </c>
      <c r="L33" s="96">
        <f t="shared" si="17"/>
        <v>155000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769000</v>
      </c>
      <c r="Q33" s="97">
        <f>$I33      +$K33      +$M33      +$O33</f>
        <v>0</v>
      </c>
      <c r="R33" s="52">
        <f>IF(($J33      =0),0,((($L33      -$J33      )/$J33      )*100))</f>
        <v>-52.743902439024396</v>
      </c>
      <c r="S33" s="53">
        <f>IF(($K33      =0),0,((($M33      -$K33      )/$K33      )*100))</f>
        <v>0</v>
      </c>
      <c r="T33" s="52">
        <f>IF($E33   =0,0,($P33   /$E33   )*100)</f>
        <v>85.444444444444443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6237000</v>
      </c>
      <c r="C35" s="92">
        <v>-996000</v>
      </c>
      <c r="D35" s="92"/>
      <c r="E35" s="92">
        <f t="shared" ref="E35:E40" si="18">$B35      +$C35      +$D35</f>
        <v>5241000</v>
      </c>
      <c r="F35" s="93">
        <v>5241000</v>
      </c>
      <c r="G35" s="94">
        <v>5241000</v>
      </c>
      <c r="H35" s="93"/>
      <c r="I35" s="94">
        <v>2735640</v>
      </c>
      <c r="J35" s="93">
        <v>1499000</v>
      </c>
      <c r="K35" s="94">
        <v>1500138</v>
      </c>
      <c r="L35" s="93">
        <v>1021000</v>
      </c>
      <c r="M35" s="94">
        <v>1033595</v>
      </c>
      <c r="N35" s="93"/>
      <c r="O35" s="94"/>
      <c r="P35" s="93">
        <f t="shared" ref="P35:P40" si="19">$H35      +$J35      +$L35      +$N35</f>
        <v>2520000</v>
      </c>
      <c r="Q35" s="94">
        <f t="shared" ref="Q35:Q40" si="20">$I35      +$K35      +$M35      +$O35</f>
        <v>5269373</v>
      </c>
      <c r="R35" s="48">
        <f t="shared" ref="R35:R40" si="21">IF(($J35      =0),0,((($L35      -$J35      )/$J35      )*100))</f>
        <v>-31.88792528352235</v>
      </c>
      <c r="S35" s="49">
        <f t="shared" ref="S35:S40" si="22">IF(($K35      =0),0,((($M35      -$K35      )/$K35      )*100))</f>
        <v>-31.100005466163775</v>
      </c>
      <c r="T35" s="48">
        <f t="shared" ref="T35:T39" si="23">IF(($E35      =0),0,(($P35      /$E35      )*100))</f>
        <v>48.082427017744706</v>
      </c>
      <c r="U35" s="50">
        <f t="shared" ref="U35:U39" si="24">IF(($E35      =0),0,(($Q35      /$E35      )*100))</f>
        <v>100.5413661514978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6237000</v>
      </c>
      <c r="C40" s="95">
        <f>SUM(C35:C39)</f>
        <v>-996000</v>
      </c>
      <c r="D40" s="95"/>
      <c r="E40" s="95">
        <f t="shared" si="18"/>
        <v>5241000</v>
      </c>
      <c r="F40" s="96">
        <f t="shared" ref="F40:O40" si="25">SUM(F35:F39)</f>
        <v>5241000</v>
      </c>
      <c r="G40" s="97">
        <f t="shared" si="25"/>
        <v>5241000</v>
      </c>
      <c r="H40" s="96">
        <f t="shared" si="25"/>
        <v>0</v>
      </c>
      <c r="I40" s="97">
        <f t="shared" si="25"/>
        <v>2735640</v>
      </c>
      <c r="J40" s="96">
        <f t="shared" si="25"/>
        <v>1499000</v>
      </c>
      <c r="K40" s="97">
        <f t="shared" si="25"/>
        <v>1500138</v>
      </c>
      <c r="L40" s="96">
        <f t="shared" si="25"/>
        <v>1021000</v>
      </c>
      <c r="M40" s="97">
        <f t="shared" si="25"/>
        <v>1033595</v>
      </c>
      <c r="N40" s="96">
        <f t="shared" si="25"/>
        <v>0</v>
      </c>
      <c r="O40" s="97">
        <f t="shared" si="25"/>
        <v>0</v>
      </c>
      <c r="P40" s="96">
        <f t="shared" si="19"/>
        <v>2520000</v>
      </c>
      <c r="Q40" s="97">
        <f t="shared" si="20"/>
        <v>5269373</v>
      </c>
      <c r="R40" s="52">
        <f t="shared" si="21"/>
        <v>-31.88792528352235</v>
      </c>
      <c r="S40" s="53">
        <f t="shared" si="22"/>
        <v>-31.100005466163775</v>
      </c>
      <c r="T40" s="52">
        <f>IF((+$E35+$E38) =0,0,(P40   /(+$E35+$E38) )*100)</f>
        <v>48.082427017744706</v>
      </c>
      <c r="U40" s="54">
        <f>IF((+$E35+$E38) =0,0,(Q40   /(+$E35+$E38) )*100)</f>
        <v>100.5413661514978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2069000</v>
      </c>
      <c r="W51" s="94" t="s">
        <v>35</v>
      </c>
    </row>
    <row r="52" spans="1:23" ht="12.95" customHeight="1" x14ac:dyDescent="0.2">
      <c r="A52" s="47" t="s">
        <v>74</v>
      </c>
      <c r="B52" s="92">
        <v>15447000</v>
      </c>
      <c r="C52" s="92"/>
      <c r="D52" s="92"/>
      <c r="E52" s="92">
        <f t="shared" si="26"/>
        <v>15447000</v>
      </c>
      <c r="F52" s="93">
        <v>15447000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15447000</v>
      </c>
      <c r="C53" s="95">
        <f>SUM(C42:C52)</f>
        <v>0</v>
      </c>
      <c r="D53" s="95"/>
      <c r="E53" s="95">
        <f t="shared" si="26"/>
        <v>15447000</v>
      </c>
      <c r="F53" s="96">
        <f t="shared" ref="F53:O53" si="33">SUM(F42:F52)</f>
        <v>15447000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2069000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25684000</v>
      </c>
      <c r="C67" s="104">
        <f>SUM(C9:C14,C17:C23,C26:C29,C32,C35:C39,C42:C52,C55:C58,C61:C65)</f>
        <v>-996000</v>
      </c>
      <c r="D67" s="104"/>
      <c r="E67" s="104">
        <f t="shared" si="35"/>
        <v>24688000</v>
      </c>
      <c r="F67" s="105">
        <f t="shared" ref="F67:O67" si="43">SUM(F9:F14,F17:F23,F26:F29,F32,F35:F39,F42:F52,F55:F58,F61:F65)</f>
        <v>24688000</v>
      </c>
      <c r="G67" s="106">
        <f t="shared" si="43"/>
        <v>9241000</v>
      </c>
      <c r="H67" s="105">
        <f t="shared" si="43"/>
        <v>1092000</v>
      </c>
      <c r="I67" s="106">
        <f t="shared" si="43"/>
        <v>2735640</v>
      </c>
      <c r="J67" s="105">
        <f t="shared" si="43"/>
        <v>2848000</v>
      </c>
      <c r="K67" s="106">
        <f t="shared" si="43"/>
        <v>1500138</v>
      </c>
      <c r="L67" s="105">
        <f t="shared" si="43"/>
        <v>1176000</v>
      </c>
      <c r="M67" s="106">
        <f t="shared" si="43"/>
        <v>1033595</v>
      </c>
      <c r="N67" s="105">
        <f t="shared" si="43"/>
        <v>0</v>
      </c>
      <c r="O67" s="106">
        <f t="shared" si="43"/>
        <v>0</v>
      </c>
      <c r="P67" s="105">
        <f t="shared" si="36"/>
        <v>5116000</v>
      </c>
      <c r="Q67" s="106">
        <f t="shared" si="37"/>
        <v>5269373</v>
      </c>
      <c r="R67" s="61">
        <f t="shared" si="38"/>
        <v>-58.707865168539328</v>
      </c>
      <c r="S67" s="62">
        <f t="shared" si="39"/>
        <v>-31.100005466163775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55.361973812357967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57.021675143382758</v>
      </c>
      <c r="V67" s="105">
        <f>SUM(V9:V14,V17:V23,V26:V29,V32,V35:V39,V42:V52,V55:V58,V61:V65)</f>
        <v>2069000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19034000</v>
      </c>
      <c r="C69" s="92">
        <v>-3773000</v>
      </c>
      <c r="D69" s="92"/>
      <c r="E69" s="92">
        <f>$B69      +$C69      +$D69</f>
        <v>15261000</v>
      </c>
      <c r="F69" s="93">
        <v>15261000</v>
      </c>
      <c r="G69" s="94">
        <v>15261000</v>
      </c>
      <c r="H69" s="93"/>
      <c r="I69" s="94">
        <v>1326703</v>
      </c>
      <c r="J69" s="93">
        <v>1461000</v>
      </c>
      <c r="K69" s="94"/>
      <c r="L69" s="93">
        <v>4360000</v>
      </c>
      <c r="M69" s="94">
        <v>3732077</v>
      </c>
      <c r="N69" s="93"/>
      <c r="O69" s="94"/>
      <c r="P69" s="93">
        <f>$H69      +$J69      +$L69      +$N69</f>
        <v>5821000</v>
      </c>
      <c r="Q69" s="94">
        <f>$I69      +$K69      +$M69      +$O69</f>
        <v>5058780</v>
      </c>
      <c r="R69" s="48">
        <f>IF(($J69      =0),0,((($L69      -$J69      )/$J69      )*100))</f>
        <v>198.42573579739903</v>
      </c>
      <c r="S69" s="49">
        <f>IF(($K69      =0),0,((($M69      -$K69      )/$K69      )*100))</f>
        <v>0</v>
      </c>
      <c r="T69" s="48">
        <f>IF(($E69      =0),0,(($P69      /$E69      )*100))</f>
        <v>38.142978834938731</v>
      </c>
      <c r="U69" s="50">
        <f>IF(($E69      =0),0,(($Q69      /$E69      )*100))</f>
        <v>33.148417534892864</v>
      </c>
      <c r="V69" s="93">
        <v>1743000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19034000</v>
      </c>
      <c r="C71" s="101">
        <f>SUM(C69:C70)</f>
        <v>-3773000</v>
      </c>
      <c r="D71" s="101"/>
      <c r="E71" s="101">
        <f>$B71      +$C71      +$D71</f>
        <v>15261000</v>
      </c>
      <c r="F71" s="102">
        <f t="shared" ref="F71:O71" si="44">SUM(F69:F70)</f>
        <v>15261000</v>
      </c>
      <c r="G71" s="103">
        <f t="shared" si="44"/>
        <v>15261000</v>
      </c>
      <c r="H71" s="102">
        <f t="shared" si="44"/>
        <v>0</v>
      </c>
      <c r="I71" s="103">
        <f t="shared" si="44"/>
        <v>1326703</v>
      </c>
      <c r="J71" s="102">
        <f t="shared" si="44"/>
        <v>1461000</v>
      </c>
      <c r="K71" s="103">
        <f t="shared" si="44"/>
        <v>0</v>
      </c>
      <c r="L71" s="102">
        <f t="shared" si="44"/>
        <v>4360000</v>
      </c>
      <c r="M71" s="103">
        <f t="shared" si="44"/>
        <v>3732077</v>
      </c>
      <c r="N71" s="102">
        <f t="shared" si="44"/>
        <v>0</v>
      </c>
      <c r="O71" s="103">
        <f t="shared" si="44"/>
        <v>0</v>
      </c>
      <c r="P71" s="102">
        <f>$H71      +$J71      +$L71      +$N71</f>
        <v>5821000</v>
      </c>
      <c r="Q71" s="103">
        <f>$I71      +$K71      +$M71      +$O71</f>
        <v>5058780</v>
      </c>
      <c r="R71" s="57">
        <f>IF(($J71      =0),0,((($L71      -$J71      )/$J71      )*100))</f>
        <v>198.42573579739903</v>
      </c>
      <c r="S71" s="58">
        <f>IF(($K71      =0),0,((($M71      -$K71      )/$K71      )*100))</f>
        <v>0</v>
      </c>
      <c r="T71" s="57">
        <f>IF(($E69      =0),0,(($P69      /$E69      )*100))</f>
        <v>38.142978834938731</v>
      </c>
      <c r="U71" s="59">
        <f>IF($E69   =0,0,($Q69   /$E69 )*100)</f>
        <v>33.148417534892864</v>
      </c>
      <c r="V71" s="102">
        <f>SUM(V69:V70)</f>
        <v>1743000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19034000</v>
      </c>
      <c r="C72" s="104">
        <f>SUM(C69:C70)</f>
        <v>-3773000</v>
      </c>
      <c r="D72" s="104"/>
      <c r="E72" s="104">
        <f>$B72      +$C72      +$D72</f>
        <v>15261000</v>
      </c>
      <c r="F72" s="105">
        <f t="shared" ref="F72:O72" si="45">SUM(F69:F70)</f>
        <v>15261000</v>
      </c>
      <c r="G72" s="106">
        <f t="shared" si="45"/>
        <v>15261000</v>
      </c>
      <c r="H72" s="105">
        <f t="shared" si="45"/>
        <v>0</v>
      </c>
      <c r="I72" s="106">
        <f t="shared" si="45"/>
        <v>1326703</v>
      </c>
      <c r="J72" s="105">
        <f t="shared" si="45"/>
        <v>1461000</v>
      </c>
      <c r="K72" s="106">
        <f t="shared" si="45"/>
        <v>0</v>
      </c>
      <c r="L72" s="105">
        <f t="shared" si="45"/>
        <v>4360000</v>
      </c>
      <c r="M72" s="106">
        <f t="shared" si="45"/>
        <v>3732077</v>
      </c>
      <c r="N72" s="105">
        <f t="shared" si="45"/>
        <v>0</v>
      </c>
      <c r="O72" s="106">
        <f t="shared" si="45"/>
        <v>0</v>
      </c>
      <c r="P72" s="105">
        <f>$H72      +$J72      +$L72      +$N72</f>
        <v>5821000</v>
      </c>
      <c r="Q72" s="106">
        <f>$I72      +$K72      +$M72      +$O72</f>
        <v>5058780</v>
      </c>
      <c r="R72" s="61">
        <f>IF(($J72      =0),0,((($L72      -$J72      )/$J72      )*100))</f>
        <v>198.42573579739903</v>
      </c>
      <c r="S72" s="62">
        <f>IF(($K72      =0),0,((($M72      -$K72      )/$K72      )*100))</f>
        <v>0</v>
      </c>
      <c r="T72" s="61">
        <f>IF(($E69      =0),0,(($P69      /$E69      )*100))</f>
        <v>38.142978834938731</v>
      </c>
      <c r="U72" s="65">
        <f>IF($E69   =0,0,($Q69   /$E69 )*100)</f>
        <v>33.148417534892864</v>
      </c>
      <c r="V72" s="105">
        <f>SUM(V69:V70)</f>
        <v>1743000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44718000</v>
      </c>
      <c r="C73" s="104">
        <f>SUM(C9:C14,C17:C23,C26:C29,C32,C35:C39,C42:C52,C55:C58,C61:C65,C69:C70)</f>
        <v>-4769000</v>
      </c>
      <c r="D73" s="104"/>
      <c r="E73" s="104">
        <f>$B73      +$C73      +$D73</f>
        <v>39949000</v>
      </c>
      <c r="F73" s="105">
        <f t="shared" ref="F73:O73" si="46">SUM(F9:F14,F17:F23,F26:F29,F32,F35:F39,F42:F52,F55:F58,F61:F65,F69:F70)</f>
        <v>39949000</v>
      </c>
      <c r="G73" s="106">
        <f t="shared" si="46"/>
        <v>24502000</v>
      </c>
      <c r="H73" s="105">
        <f t="shared" si="46"/>
        <v>1092000</v>
      </c>
      <c r="I73" s="106">
        <f t="shared" si="46"/>
        <v>4062343</v>
      </c>
      <c r="J73" s="105">
        <f t="shared" si="46"/>
        <v>4309000</v>
      </c>
      <c r="K73" s="106">
        <f t="shared" si="46"/>
        <v>1500138</v>
      </c>
      <c r="L73" s="105">
        <f t="shared" si="46"/>
        <v>5536000</v>
      </c>
      <c r="M73" s="106">
        <f t="shared" si="46"/>
        <v>4765672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10937000</v>
      </c>
      <c r="Q73" s="106">
        <f>$I73      +$K73      +$M73      +$O73</f>
        <v>10328153</v>
      </c>
      <c r="R73" s="61">
        <f>IF(($J73      =0),0,((($L73      -$J73      )/$J73      )*100))</f>
        <v>28.47528428869807</v>
      </c>
      <c r="S73" s="62">
        <f>IF(($K73      =0),0,((($M73      -$K73      )/$K73      )*100))</f>
        <v>217.68223990059582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44.63717247571627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42.152285527712024</v>
      </c>
      <c r="V73" s="105">
        <f>SUM(V9:V14,V17:V23,V26:V29,V32,V35:V39,V42:V52,V55:V58,V61:V65,V69:V70)</f>
        <v>3812000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ca/3c6wynwOFJXMCi4y9Ev9cP6QJc4NmNToj/kCX9U+ZcUTladSaUGLJb0gOfWiQgsWVkyv2RiClVJCfFklhw==" saltValue="2Ew1PqdrMALGXsJwQzHod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322000</v>
      </c>
      <c r="I10" s="94">
        <v>527430</v>
      </c>
      <c r="J10" s="93">
        <v>908000</v>
      </c>
      <c r="K10" s="94">
        <v>651626</v>
      </c>
      <c r="L10" s="93">
        <v>187000</v>
      </c>
      <c r="M10" s="94">
        <v>518842</v>
      </c>
      <c r="N10" s="93"/>
      <c r="O10" s="94"/>
      <c r="P10" s="93">
        <f t="shared" ref="P10:P15" si="1">$H10      +$J10      +$L10      +$N10</f>
        <v>1417000</v>
      </c>
      <c r="Q10" s="94">
        <f t="shared" ref="Q10:Q15" si="2">$I10      +$K10      +$M10      +$O10</f>
        <v>1697898</v>
      </c>
      <c r="R10" s="48">
        <f t="shared" ref="R10:R15" si="3">IF(($J10      =0),0,((($L10      -$J10      )/$J10      )*100))</f>
        <v>-79.405286343612332</v>
      </c>
      <c r="S10" s="49">
        <f t="shared" ref="S10:S15" si="4">IF(($K10      =0),0,((($M10      -$K10      )/$K10      )*100))</f>
        <v>-20.3773330100395</v>
      </c>
      <c r="T10" s="48">
        <f t="shared" ref="T10:T14" si="5">IF(($E10      =0),0,(($P10      /$E10      )*100))</f>
        <v>83.35294117647058</v>
      </c>
      <c r="U10" s="50">
        <f t="shared" ref="U10:U14" si="6">IF(($E10      =0),0,(($Q10      /$E10      )*100))</f>
        <v>99.876352941176478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322000</v>
      </c>
      <c r="I15" s="97">
        <f t="shared" si="7"/>
        <v>527430</v>
      </c>
      <c r="J15" s="96">
        <f t="shared" si="7"/>
        <v>908000</v>
      </c>
      <c r="K15" s="97">
        <f t="shared" si="7"/>
        <v>651626</v>
      </c>
      <c r="L15" s="96">
        <f t="shared" si="7"/>
        <v>187000</v>
      </c>
      <c r="M15" s="97">
        <f t="shared" si="7"/>
        <v>518842</v>
      </c>
      <c r="N15" s="96">
        <f t="shared" si="7"/>
        <v>0</v>
      </c>
      <c r="O15" s="97">
        <f t="shared" si="7"/>
        <v>0</v>
      </c>
      <c r="P15" s="96">
        <f t="shared" si="1"/>
        <v>1417000</v>
      </c>
      <c r="Q15" s="97">
        <f t="shared" si="2"/>
        <v>1697898</v>
      </c>
      <c r="R15" s="52">
        <f t="shared" si="3"/>
        <v>-79.405286343612332</v>
      </c>
      <c r="S15" s="53">
        <f t="shared" si="4"/>
        <v>-20.3773330100395</v>
      </c>
      <c r="T15" s="52">
        <f>IF((SUM($E9:$E13))=0,0,(P15/(SUM($E9:$E13))*100))</f>
        <v>83.35294117647058</v>
      </c>
      <c r="U15" s="54">
        <f>IF((SUM($E9:$E13))=0,0,(Q15/(SUM($E9:$E13))*100))</f>
        <v>99.876352941176478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2200000</v>
      </c>
      <c r="C19" s="92"/>
      <c r="D19" s="92"/>
      <c r="E19" s="92">
        <f t="shared" si="8"/>
        <v>2200000</v>
      </c>
      <c r="F19" s="93">
        <v>2200000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2200000</v>
      </c>
      <c r="C24" s="95">
        <f>SUM(C17:C23)</f>
        <v>0</v>
      </c>
      <c r="D24" s="95"/>
      <c r="E24" s="95">
        <f t="shared" si="8"/>
        <v>2200000</v>
      </c>
      <c r="F24" s="96">
        <f t="shared" ref="F24:O24" si="15">SUM(F17:F23)</f>
        <v>2200000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3232000</v>
      </c>
      <c r="C29" s="92"/>
      <c r="D29" s="92"/>
      <c r="E29" s="92">
        <f>$B29      +$C29      +$D29</f>
        <v>3232000</v>
      </c>
      <c r="F29" s="93">
        <v>3232000</v>
      </c>
      <c r="G29" s="94">
        <v>3232000</v>
      </c>
      <c r="H29" s="93">
        <v>320000</v>
      </c>
      <c r="I29" s="94">
        <v>320130</v>
      </c>
      <c r="J29" s="93">
        <v>1148000</v>
      </c>
      <c r="K29" s="94">
        <v>402039</v>
      </c>
      <c r="L29" s="93">
        <v>705000</v>
      </c>
      <c r="M29" s="94">
        <v>1172978</v>
      </c>
      <c r="N29" s="93"/>
      <c r="O29" s="94"/>
      <c r="P29" s="93">
        <f>$H29      +$J29      +$L29      +$N29</f>
        <v>2173000</v>
      </c>
      <c r="Q29" s="94">
        <f>$I29      +$K29      +$M29      +$O29</f>
        <v>1895147</v>
      </c>
      <c r="R29" s="48">
        <f>IF(($J29      =0),0,((($L29      -$J29      )/$J29      )*100))</f>
        <v>-38.588850174216027</v>
      </c>
      <c r="S29" s="49">
        <f>IF(($K29      =0),0,((($M29      -$K29      )/$K29      )*100))</f>
        <v>191.75726732978643</v>
      </c>
      <c r="T29" s="48">
        <f>IF(($E29      =0),0,(($P29      /$E29      )*100))</f>
        <v>67.23391089108911</v>
      </c>
      <c r="U29" s="50">
        <f>IF(($E29      =0),0,(($Q29      /$E29      )*100))</f>
        <v>58.636974009900989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3232000</v>
      </c>
      <c r="C30" s="95">
        <f>SUM(C26:C29)</f>
        <v>0</v>
      </c>
      <c r="D30" s="95"/>
      <c r="E30" s="95">
        <f>$B30      +$C30      +$D30</f>
        <v>3232000</v>
      </c>
      <c r="F30" s="96">
        <f t="shared" ref="F30:O30" si="16">SUM(F26:F29)</f>
        <v>3232000</v>
      </c>
      <c r="G30" s="97">
        <f t="shared" si="16"/>
        <v>3232000</v>
      </c>
      <c r="H30" s="96">
        <f t="shared" si="16"/>
        <v>320000</v>
      </c>
      <c r="I30" s="97">
        <f t="shared" si="16"/>
        <v>320130</v>
      </c>
      <c r="J30" s="96">
        <f t="shared" si="16"/>
        <v>1148000</v>
      </c>
      <c r="K30" s="97">
        <f t="shared" si="16"/>
        <v>402039</v>
      </c>
      <c r="L30" s="96">
        <f t="shared" si="16"/>
        <v>705000</v>
      </c>
      <c r="M30" s="97">
        <f t="shared" si="16"/>
        <v>1172978</v>
      </c>
      <c r="N30" s="96">
        <f t="shared" si="16"/>
        <v>0</v>
      </c>
      <c r="O30" s="97">
        <f t="shared" si="16"/>
        <v>0</v>
      </c>
      <c r="P30" s="96">
        <f>$H30      +$J30      +$L30      +$N30</f>
        <v>2173000</v>
      </c>
      <c r="Q30" s="97">
        <f>$I30      +$K30      +$M30      +$O30</f>
        <v>1895147</v>
      </c>
      <c r="R30" s="52">
        <f>IF(($J30      =0),0,((($L30      -$J30      )/$J30      )*100))</f>
        <v>-38.588850174216027</v>
      </c>
      <c r="S30" s="53">
        <f>IF(($K30      =0),0,((($M30      -$K30      )/$K30      )*100))</f>
        <v>191.75726732978643</v>
      </c>
      <c r="T30" s="52">
        <f>IF($E30   =0,0,($P30   /$E30   )*100)</f>
        <v>67.23391089108911</v>
      </c>
      <c r="U30" s="54">
        <f>IF($E30   =0,0,($Q30   /$E30   )*100)</f>
        <v>58.636974009900989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243000</v>
      </c>
      <c r="I32" s="94">
        <v>91141</v>
      </c>
      <c r="J32" s="93">
        <v>270000</v>
      </c>
      <c r="K32" s="94">
        <v>213226</v>
      </c>
      <c r="L32" s="93">
        <v>154000</v>
      </c>
      <c r="M32" s="94">
        <v>386101</v>
      </c>
      <c r="N32" s="93"/>
      <c r="O32" s="94"/>
      <c r="P32" s="93">
        <f>$H32      +$J32      +$L32      +$N32</f>
        <v>667000</v>
      </c>
      <c r="Q32" s="94">
        <f>$I32      +$K32      +$M32      +$O32</f>
        <v>690468</v>
      </c>
      <c r="R32" s="48">
        <f>IF(($J32      =0),0,((($L32      -$J32      )/$J32      )*100))</f>
        <v>-42.962962962962962</v>
      </c>
      <c r="S32" s="49">
        <f>IF(($K32      =0),0,((($M32      -$K32      )/$K32      )*100))</f>
        <v>81.075947586129274</v>
      </c>
      <c r="T32" s="48">
        <f>IF(($E32      =0),0,(($P32      /$E32      )*100))</f>
        <v>70.21052631578948</v>
      </c>
      <c r="U32" s="50">
        <f>IF(($E32      =0),0,(($Q32      /$E32      )*100))</f>
        <v>72.680842105263153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243000</v>
      </c>
      <c r="I33" s="97">
        <f t="shared" si="17"/>
        <v>91141</v>
      </c>
      <c r="J33" s="96">
        <f t="shared" si="17"/>
        <v>270000</v>
      </c>
      <c r="K33" s="97">
        <f t="shared" si="17"/>
        <v>213226</v>
      </c>
      <c r="L33" s="96">
        <f t="shared" si="17"/>
        <v>154000</v>
      </c>
      <c r="M33" s="97">
        <f t="shared" si="17"/>
        <v>386101</v>
      </c>
      <c r="N33" s="96">
        <f t="shared" si="17"/>
        <v>0</v>
      </c>
      <c r="O33" s="97">
        <f t="shared" si="17"/>
        <v>0</v>
      </c>
      <c r="P33" s="96">
        <f>$H33      +$J33      +$L33      +$N33</f>
        <v>667000</v>
      </c>
      <c r="Q33" s="97">
        <f>$I33      +$K33      +$M33      +$O33</f>
        <v>690468</v>
      </c>
      <c r="R33" s="52">
        <f>IF(($J33      =0),0,((($L33      -$J33      )/$J33      )*100))</f>
        <v>-42.962962962962962</v>
      </c>
      <c r="S33" s="53">
        <f>IF(($K33      =0),0,((($M33      -$K33      )/$K33      )*100))</f>
        <v>81.075947586129274</v>
      </c>
      <c r="T33" s="52">
        <f>IF($E33   =0,0,($P33   /$E33   )*100)</f>
        <v>70.21052631578948</v>
      </c>
      <c r="U33" s="54">
        <f>IF($E33   =0,0,($Q33   /$E33   )*100)</f>
        <v>72.680842105263153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8082000</v>
      </c>
      <c r="C67" s="104">
        <f>SUM(C9:C14,C17:C23,C26:C29,C32,C35:C39,C42:C52,C55:C58,C61:C65)</f>
        <v>0</v>
      </c>
      <c r="D67" s="104"/>
      <c r="E67" s="104">
        <f t="shared" si="35"/>
        <v>8082000</v>
      </c>
      <c r="F67" s="105">
        <f t="shared" ref="F67:O67" si="43">SUM(F9:F14,F17:F23,F26:F29,F32,F35:F39,F42:F52,F55:F58,F61:F65)</f>
        <v>8082000</v>
      </c>
      <c r="G67" s="106">
        <f t="shared" si="43"/>
        <v>5882000</v>
      </c>
      <c r="H67" s="105">
        <f t="shared" si="43"/>
        <v>885000</v>
      </c>
      <c r="I67" s="106">
        <f t="shared" si="43"/>
        <v>938701</v>
      </c>
      <c r="J67" s="105">
        <f t="shared" si="43"/>
        <v>2326000</v>
      </c>
      <c r="K67" s="106">
        <f t="shared" si="43"/>
        <v>1266891</v>
      </c>
      <c r="L67" s="105">
        <f t="shared" si="43"/>
        <v>1046000</v>
      </c>
      <c r="M67" s="106">
        <f t="shared" si="43"/>
        <v>2077921</v>
      </c>
      <c r="N67" s="105">
        <f t="shared" si="43"/>
        <v>0</v>
      </c>
      <c r="O67" s="106">
        <f t="shared" si="43"/>
        <v>0</v>
      </c>
      <c r="P67" s="105">
        <f t="shared" si="36"/>
        <v>4257000</v>
      </c>
      <c r="Q67" s="106">
        <f t="shared" si="37"/>
        <v>4283513</v>
      </c>
      <c r="R67" s="61">
        <f t="shared" si="38"/>
        <v>-55.030094582975067</v>
      </c>
      <c r="S67" s="62">
        <f t="shared" si="39"/>
        <v>64.017346401545211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72.373342400544033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72.824090445426719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8082000</v>
      </c>
      <c r="C73" s="104">
        <f>SUM(C9:C14,C17:C23,C26:C29,C32,C35:C39,C42:C52,C55:C58,C61:C65,C69:C70)</f>
        <v>0</v>
      </c>
      <c r="D73" s="104"/>
      <c r="E73" s="104">
        <f>$B73      +$C73      +$D73</f>
        <v>8082000</v>
      </c>
      <c r="F73" s="105">
        <f t="shared" ref="F73:O73" si="46">SUM(F9:F14,F17:F23,F26:F29,F32,F35:F39,F42:F52,F55:F58,F61:F65,F69:F70)</f>
        <v>8082000</v>
      </c>
      <c r="G73" s="106">
        <f t="shared" si="46"/>
        <v>5882000</v>
      </c>
      <c r="H73" s="105">
        <f t="shared" si="46"/>
        <v>885000</v>
      </c>
      <c r="I73" s="106">
        <f t="shared" si="46"/>
        <v>938701</v>
      </c>
      <c r="J73" s="105">
        <f t="shared" si="46"/>
        <v>2326000</v>
      </c>
      <c r="K73" s="106">
        <f t="shared" si="46"/>
        <v>1266891</v>
      </c>
      <c r="L73" s="105">
        <f t="shared" si="46"/>
        <v>1046000</v>
      </c>
      <c r="M73" s="106">
        <f t="shared" si="46"/>
        <v>2077921</v>
      </c>
      <c r="N73" s="105">
        <f t="shared" si="46"/>
        <v>0</v>
      </c>
      <c r="O73" s="106">
        <f t="shared" si="46"/>
        <v>0</v>
      </c>
      <c r="P73" s="105">
        <f>$H73      +$J73      +$L73      +$N73</f>
        <v>4257000</v>
      </c>
      <c r="Q73" s="106">
        <f>$I73      +$K73      +$M73      +$O73</f>
        <v>4283513</v>
      </c>
      <c r="R73" s="61">
        <f>IF(($J73      =0),0,((($L73      -$J73      )/$J73      )*100))</f>
        <v>-55.030094582975067</v>
      </c>
      <c r="S73" s="62">
        <f>IF(($K73      =0),0,((($M73      -$K73      )/$K73      )*100))</f>
        <v>64.017346401545211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72.373342400544033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72.824090445426719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7QPG3GNWSislcMXAzCbVi6uQr9B4iEBP+xFdx6oacnfjrE4MoLIoplF6psuPPh3Kkb/mpGcNX6O1Xf5oomU1SQ==" saltValue="zi9YYuPaBRSIWmw+qQ4AJ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2698000</v>
      </c>
      <c r="I10" s="94">
        <v>1200000</v>
      </c>
      <c r="J10" s="93"/>
      <c r="K10" s="94">
        <v>158279</v>
      </c>
      <c r="L10" s="93">
        <v>402000</v>
      </c>
      <c r="M10" s="94">
        <v>369103</v>
      </c>
      <c r="N10" s="93"/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1727382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133.19770784500787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55.722000000000008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2698000</v>
      </c>
      <c r="I15" s="97">
        <f t="shared" si="7"/>
        <v>1200000</v>
      </c>
      <c r="J15" s="96">
        <f t="shared" si="7"/>
        <v>0</v>
      </c>
      <c r="K15" s="97">
        <f t="shared" si="7"/>
        <v>158279</v>
      </c>
      <c r="L15" s="96">
        <f t="shared" si="7"/>
        <v>402000</v>
      </c>
      <c r="M15" s="97">
        <f t="shared" si="7"/>
        <v>369103</v>
      </c>
      <c r="N15" s="96">
        <f t="shared" si="7"/>
        <v>0</v>
      </c>
      <c r="O15" s="97">
        <f t="shared" si="7"/>
        <v>0</v>
      </c>
      <c r="P15" s="96">
        <f t="shared" si="1"/>
        <v>3100000</v>
      </c>
      <c r="Q15" s="97">
        <f t="shared" si="2"/>
        <v>1727382</v>
      </c>
      <c r="R15" s="52">
        <f t="shared" si="3"/>
        <v>0</v>
      </c>
      <c r="S15" s="53">
        <f t="shared" si="4"/>
        <v>133.19770784500787</v>
      </c>
      <c r="T15" s="52">
        <f>IF((SUM($E9:$E13))=0,0,(P15/(SUM($E9:$E13))*100))</f>
        <v>100</v>
      </c>
      <c r="U15" s="54">
        <f>IF((SUM($E9:$E13))=0,0,(Q15/(SUM($E9:$E13))*100))</f>
        <v>55.722000000000008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1021000</v>
      </c>
      <c r="C32" s="92"/>
      <c r="D32" s="92"/>
      <c r="E32" s="92">
        <f>$B32      +$C32      +$D32</f>
        <v>1021000</v>
      </c>
      <c r="F32" s="93">
        <v>1021000</v>
      </c>
      <c r="G32" s="94">
        <v>1021000</v>
      </c>
      <c r="H32" s="93">
        <v>309000</v>
      </c>
      <c r="I32" s="94"/>
      <c r="J32" s="93">
        <v>122000</v>
      </c>
      <c r="K32" s="94"/>
      <c r="L32" s="93">
        <v>335000</v>
      </c>
      <c r="M32" s="94">
        <v>148738</v>
      </c>
      <c r="N32" s="93"/>
      <c r="O32" s="94"/>
      <c r="P32" s="93">
        <f>$H32      +$J32      +$L32      +$N32</f>
        <v>766000</v>
      </c>
      <c r="Q32" s="94">
        <f>$I32      +$K32      +$M32      +$O32</f>
        <v>148738</v>
      </c>
      <c r="R32" s="48">
        <f>IF(($J32      =0),0,((($L32      -$J32      )/$J32      )*100))</f>
        <v>174.59016393442624</v>
      </c>
      <c r="S32" s="49">
        <f>IF(($K32      =0),0,((($M32      -$K32      )/$K32      )*100))</f>
        <v>0</v>
      </c>
      <c r="T32" s="48">
        <f>IF(($E32      =0),0,(($P32      /$E32      )*100))</f>
        <v>75.024485798237023</v>
      </c>
      <c r="U32" s="50">
        <f>IF(($E32      =0),0,(($Q32      /$E32      )*100))</f>
        <v>14.567874632713027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1021000</v>
      </c>
      <c r="C33" s="95">
        <f>C32</f>
        <v>0</v>
      </c>
      <c r="D33" s="95"/>
      <c r="E33" s="95">
        <f>$B33      +$C33      +$D33</f>
        <v>1021000</v>
      </c>
      <c r="F33" s="96">
        <f t="shared" ref="F33:O33" si="17">F32</f>
        <v>1021000</v>
      </c>
      <c r="G33" s="97">
        <f t="shared" si="17"/>
        <v>1021000</v>
      </c>
      <c r="H33" s="96">
        <f t="shared" si="17"/>
        <v>309000</v>
      </c>
      <c r="I33" s="97">
        <f t="shared" si="17"/>
        <v>0</v>
      </c>
      <c r="J33" s="96">
        <f t="shared" si="17"/>
        <v>122000</v>
      </c>
      <c r="K33" s="97">
        <f t="shared" si="17"/>
        <v>0</v>
      </c>
      <c r="L33" s="96">
        <f t="shared" si="17"/>
        <v>335000</v>
      </c>
      <c r="M33" s="97">
        <f t="shared" si="17"/>
        <v>148738</v>
      </c>
      <c r="N33" s="96">
        <f t="shared" si="17"/>
        <v>0</v>
      </c>
      <c r="O33" s="97">
        <f t="shared" si="17"/>
        <v>0</v>
      </c>
      <c r="P33" s="96">
        <f>$H33      +$J33      +$L33      +$N33</f>
        <v>766000</v>
      </c>
      <c r="Q33" s="97">
        <f>$I33      +$K33      +$M33      +$O33</f>
        <v>148738</v>
      </c>
      <c r="R33" s="52">
        <f>IF(($J33      =0),0,((($L33      -$J33      )/$J33      )*100))</f>
        <v>174.59016393442624</v>
      </c>
      <c r="S33" s="53">
        <f>IF(($K33      =0),0,((($M33      -$K33      )/$K33      )*100))</f>
        <v>0</v>
      </c>
      <c r="T33" s="52">
        <f>IF($E33   =0,0,($P33   /$E33   )*100)</f>
        <v>75.024485798237023</v>
      </c>
      <c r="U33" s="54">
        <f>IF($E33   =0,0,($Q33   /$E33   )*100)</f>
        <v>14.567874632713027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6925000</v>
      </c>
      <c r="C35" s="92"/>
      <c r="D35" s="92"/>
      <c r="E35" s="92">
        <f t="shared" ref="E35:E40" si="18">$B35      +$C35      +$D35</f>
        <v>6925000</v>
      </c>
      <c r="F35" s="93">
        <v>6925000</v>
      </c>
      <c r="G35" s="94">
        <v>6925000</v>
      </c>
      <c r="H35" s="93"/>
      <c r="I35" s="94"/>
      <c r="J35" s="93">
        <v>2345000</v>
      </c>
      <c r="K35" s="94">
        <v>330805</v>
      </c>
      <c r="L35" s="93">
        <v>1555000</v>
      </c>
      <c r="M35" s="94"/>
      <c r="N35" s="93"/>
      <c r="O35" s="94"/>
      <c r="P35" s="93">
        <f t="shared" ref="P35:P40" si="19">$H35      +$J35      +$L35      +$N35</f>
        <v>3900000</v>
      </c>
      <c r="Q35" s="94">
        <f t="shared" ref="Q35:Q40" si="20">$I35      +$K35      +$M35      +$O35</f>
        <v>330805</v>
      </c>
      <c r="R35" s="48">
        <f t="shared" ref="R35:R40" si="21">IF(($J35      =0),0,((($L35      -$J35      )/$J35      )*100))</f>
        <v>-33.688699360341154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56.317689530685925</v>
      </c>
      <c r="U35" s="50">
        <f t="shared" ref="U35:U39" si="24">IF(($E35      =0),0,(($Q35      /$E35      )*100))</f>
        <v>4.7769675090252708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6925000</v>
      </c>
      <c r="C40" s="95">
        <f>SUM(C35:C39)</f>
        <v>0</v>
      </c>
      <c r="D40" s="95"/>
      <c r="E40" s="95">
        <f t="shared" si="18"/>
        <v>6925000</v>
      </c>
      <c r="F40" s="96">
        <f t="shared" ref="F40:O40" si="25">SUM(F35:F39)</f>
        <v>6925000</v>
      </c>
      <c r="G40" s="97">
        <f t="shared" si="25"/>
        <v>6925000</v>
      </c>
      <c r="H40" s="96">
        <f t="shared" si="25"/>
        <v>0</v>
      </c>
      <c r="I40" s="97">
        <f t="shared" si="25"/>
        <v>0</v>
      </c>
      <c r="J40" s="96">
        <f t="shared" si="25"/>
        <v>2345000</v>
      </c>
      <c r="K40" s="97">
        <f t="shared" si="25"/>
        <v>330805</v>
      </c>
      <c r="L40" s="96">
        <f t="shared" si="25"/>
        <v>1555000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3900000</v>
      </c>
      <c r="Q40" s="97">
        <f t="shared" si="20"/>
        <v>330805</v>
      </c>
      <c r="R40" s="52">
        <f t="shared" si="21"/>
        <v>-33.688699360341154</v>
      </c>
      <c r="S40" s="53">
        <f t="shared" si="22"/>
        <v>-100</v>
      </c>
      <c r="T40" s="52">
        <f>IF((+$E35+$E38) =0,0,(P40   /(+$E35+$E38) )*100)</f>
        <v>56.317689530685925</v>
      </c>
      <c r="U40" s="54">
        <f>IF((+$E35+$E38) =0,0,(Q40   /(+$E35+$E38) )*100)</f>
        <v>4.7769675090252708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13975000</v>
      </c>
      <c r="C52" s="92"/>
      <c r="D52" s="92"/>
      <c r="E52" s="92">
        <f t="shared" si="26"/>
        <v>13975000</v>
      </c>
      <c r="F52" s="93">
        <v>13975000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13975000</v>
      </c>
      <c r="C53" s="95">
        <f>SUM(C42:C52)</f>
        <v>0</v>
      </c>
      <c r="D53" s="95"/>
      <c r="E53" s="95">
        <f t="shared" si="26"/>
        <v>13975000</v>
      </c>
      <c r="F53" s="96">
        <f t="shared" ref="F53:O53" si="33">SUM(F42:F52)</f>
        <v>13975000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25121000</v>
      </c>
      <c r="C67" s="104">
        <f>SUM(C9:C14,C17:C23,C26:C29,C32,C35:C39,C42:C52,C55:C58,C61:C65)</f>
        <v>-100000</v>
      </c>
      <c r="D67" s="104"/>
      <c r="E67" s="104">
        <f t="shared" si="35"/>
        <v>25021000</v>
      </c>
      <c r="F67" s="105">
        <f t="shared" ref="F67:O67" si="43">SUM(F9:F14,F17:F23,F26:F29,F32,F35:F39,F42:F52,F55:F58,F61:F65)</f>
        <v>25021000</v>
      </c>
      <c r="G67" s="106">
        <f t="shared" si="43"/>
        <v>11046000</v>
      </c>
      <c r="H67" s="105">
        <f t="shared" si="43"/>
        <v>3007000</v>
      </c>
      <c r="I67" s="106">
        <f t="shared" si="43"/>
        <v>1200000</v>
      </c>
      <c r="J67" s="105">
        <f t="shared" si="43"/>
        <v>2467000</v>
      </c>
      <c r="K67" s="106">
        <f t="shared" si="43"/>
        <v>489084</v>
      </c>
      <c r="L67" s="105">
        <f t="shared" si="43"/>
        <v>2292000</v>
      </c>
      <c r="M67" s="106">
        <f t="shared" si="43"/>
        <v>517841</v>
      </c>
      <c r="N67" s="105">
        <f t="shared" si="43"/>
        <v>0</v>
      </c>
      <c r="O67" s="106">
        <f t="shared" si="43"/>
        <v>0</v>
      </c>
      <c r="P67" s="105">
        <f t="shared" si="36"/>
        <v>7766000</v>
      </c>
      <c r="Q67" s="106">
        <f t="shared" si="37"/>
        <v>2206925</v>
      </c>
      <c r="R67" s="61">
        <f t="shared" si="38"/>
        <v>-7.0936359951357923</v>
      </c>
      <c r="S67" s="62">
        <f t="shared" si="39"/>
        <v>5.8797670747765203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70.305993119681332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19.979404309252217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34057000</v>
      </c>
      <c r="C69" s="92">
        <v>-2278000</v>
      </c>
      <c r="D69" s="92"/>
      <c r="E69" s="92">
        <f>$B69      +$C69      +$D69</f>
        <v>31779000</v>
      </c>
      <c r="F69" s="93">
        <v>31779000</v>
      </c>
      <c r="G69" s="94">
        <v>31779000</v>
      </c>
      <c r="H69" s="93">
        <v>6806000</v>
      </c>
      <c r="I69" s="94">
        <v>6022063</v>
      </c>
      <c r="J69" s="93">
        <v>7293000</v>
      </c>
      <c r="K69" s="94">
        <v>408200</v>
      </c>
      <c r="L69" s="93">
        <v>4486000</v>
      </c>
      <c r="M69" s="94"/>
      <c r="N69" s="93"/>
      <c r="O69" s="94"/>
      <c r="P69" s="93">
        <f>$H69      +$J69      +$L69      +$N69</f>
        <v>18585000</v>
      </c>
      <c r="Q69" s="94">
        <f>$I69      +$K69      +$M69      +$O69</f>
        <v>6430263</v>
      </c>
      <c r="R69" s="48">
        <f>IF(($J69      =0),0,((($L69      -$J69      )/$J69      )*100))</f>
        <v>-38.488962018373783</v>
      </c>
      <c r="S69" s="49">
        <f>IF(($K69      =0),0,((($M69      -$K69      )/$K69      )*100))</f>
        <v>-100</v>
      </c>
      <c r="T69" s="48">
        <f>IF(($E69      =0),0,(($P69      /$E69      )*100))</f>
        <v>58.482016425941666</v>
      </c>
      <c r="U69" s="50">
        <f>IF(($E69      =0),0,(($Q69      /$E69      )*100))</f>
        <v>20.234315113754366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34057000</v>
      </c>
      <c r="C71" s="101">
        <f>SUM(C69:C70)</f>
        <v>-2278000</v>
      </c>
      <c r="D71" s="101"/>
      <c r="E71" s="101">
        <f>$B71      +$C71      +$D71</f>
        <v>31779000</v>
      </c>
      <c r="F71" s="102">
        <f t="shared" ref="F71:O71" si="44">SUM(F69:F70)</f>
        <v>31779000</v>
      </c>
      <c r="G71" s="103">
        <f t="shared" si="44"/>
        <v>31779000</v>
      </c>
      <c r="H71" s="102">
        <f t="shared" si="44"/>
        <v>6806000</v>
      </c>
      <c r="I71" s="103">
        <f t="shared" si="44"/>
        <v>6022063</v>
      </c>
      <c r="J71" s="102">
        <f t="shared" si="44"/>
        <v>7293000</v>
      </c>
      <c r="K71" s="103">
        <f t="shared" si="44"/>
        <v>408200</v>
      </c>
      <c r="L71" s="102">
        <f t="shared" si="44"/>
        <v>4486000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18585000</v>
      </c>
      <c r="Q71" s="103">
        <f>$I71      +$K71      +$M71      +$O71</f>
        <v>6430263</v>
      </c>
      <c r="R71" s="57">
        <f>IF(($J71      =0),0,((($L71      -$J71      )/$J71      )*100))</f>
        <v>-38.488962018373783</v>
      </c>
      <c r="S71" s="58">
        <f>IF(($K71      =0),0,((($M71      -$K71      )/$K71      )*100))</f>
        <v>-100</v>
      </c>
      <c r="T71" s="57">
        <f>IF(($E69      =0),0,(($P69      /$E69      )*100))</f>
        <v>58.482016425941666</v>
      </c>
      <c r="U71" s="59">
        <f>IF($E69   =0,0,($Q69   /$E69 )*100)</f>
        <v>20.234315113754366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34057000</v>
      </c>
      <c r="C72" s="104">
        <f>SUM(C69:C70)</f>
        <v>-2278000</v>
      </c>
      <c r="D72" s="104"/>
      <c r="E72" s="104">
        <f>$B72      +$C72      +$D72</f>
        <v>31779000</v>
      </c>
      <c r="F72" s="105">
        <f t="shared" ref="F72:O72" si="45">SUM(F69:F70)</f>
        <v>31779000</v>
      </c>
      <c r="G72" s="106">
        <f t="shared" si="45"/>
        <v>31779000</v>
      </c>
      <c r="H72" s="105">
        <f t="shared" si="45"/>
        <v>6806000</v>
      </c>
      <c r="I72" s="106">
        <f t="shared" si="45"/>
        <v>6022063</v>
      </c>
      <c r="J72" s="105">
        <f t="shared" si="45"/>
        <v>7293000</v>
      </c>
      <c r="K72" s="106">
        <f t="shared" si="45"/>
        <v>408200</v>
      </c>
      <c r="L72" s="105">
        <f t="shared" si="45"/>
        <v>4486000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18585000</v>
      </c>
      <c r="Q72" s="106">
        <f>$I72      +$K72      +$M72      +$O72</f>
        <v>6430263</v>
      </c>
      <c r="R72" s="61">
        <f>IF(($J72      =0),0,((($L72      -$J72      )/$J72      )*100))</f>
        <v>-38.488962018373783</v>
      </c>
      <c r="S72" s="62">
        <f>IF(($K72      =0),0,((($M72      -$K72      )/$K72      )*100))</f>
        <v>-100</v>
      </c>
      <c r="T72" s="61">
        <f>IF(($E69      =0),0,(($P69      /$E69      )*100))</f>
        <v>58.482016425941666</v>
      </c>
      <c r="U72" s="65">
        <f>IF($E69   =0,0,($Q69   /$E69 )*100)</f>
        <v>20.234315113754366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59178000</v>
      </c>
      <c r="C73" s="104">
        <f>SUM(C9:C14,C17:C23,C26:C29,C32,C35:C39,C42:C52,C55:C58,C61:C65,C69:C70)</f>
        <v>-2378000</v>
      </c>
      <c r="D73" s="104"/>
      <c r="E73" s="104">
        <f>$B73      +$C73      +$D73</f>
        <v>56800000</v>
      </c>
      <c r="F73" s="105">
        <f t="shared" ref="F73:O73" si="46">SUM(F9:F14,F17:F23,F26:F29,F32,F35:F39,F42:F52,F55:F58,F61:F65,F69:F70)</f>
        <v>56800000</v>
      </c>
      <c r="G73" s="106">
        <f t="shared" si="46"/>
        <v>42825000</v>
      </c>
      <c r="H73" s="105">
        <f t="shared" si="46"/>
        <v>9813000</v>
      </c>
      <c r="I73" s="106">
        <f t="shared" si="46"/>
        <v>7222063</v>
      </c>
      <c r="J73" s="105">
        <f t="shared" si="46"/>
        <v>9760000</v>
      </c>
      <c r="K73" s="106">
        <f t="shared" si="46"/>
        <v>897284</v>
      </c>
      <c r="L73" s="105">
        <f t="shared" si="46"/>
        <v>6778000</v>
      </c>
      <c r="M73" s="106">
        <f t="shared" si="46"/>
        <v>517841</v>
      </c>
      <c r="N73" s="105">
        <f t="shared" si="46"/>
        <v>0</v>
      </c>
      <c r="O73" s="106">
        <f t="shared" si="46"/>
        <v>0</v>
      </c>
      <c r="P73" s="105">
        <f>$H73      +$J73      +$L73      +$N73</f>
        <v>26351000</v>
      </c>
      <c r="Q73" s="106">
        <f>$I73      +$K73      +$M73      +$O73</f>
        <v>8637188</v>
      </c>
      <c r="R73" s="61">
        <f>IF(($J73      =0),0,((($L73      -$J73      )/$J73      )*100))</f>
        <v>-30.553278688524589</v>
      </c>
      <c r="S73" s="62">
        <f>IF(($K73      =0),0,((($M73      -$K73      )/$K73      )*100))</f>
        <v>-42.287948965990701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61.531815528312904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20.168565090484531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4w6xHgKaVqFFdCbVT8E56B/4k/G1FXCcD9qZRpC5F4KnbdDlk2UEFGPpU+0PsN3rBgSrdJ3HoN3b7wbKHO25zw==" saltValue="6o94HePVVpjElBM1F67gg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755000</v>
      </c>
      <c r="K10" s="94"/>
      <c r="L10" s="93">
        <v>166000</v>
      </c>
      <c r="M10" s="94"/>
      <c r="N10" s="93"/>
      <c r="O10" s="94"/>
      <c r="P10" s="93">
        <f t="shared" ref="P10:P15" si="1">$H10      +$J10      +$L10      +$N10</f>
        <v>921000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-78.013245033112582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29.70967741935484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755000</v>
      </c>
      <c r="K15" s="97">
        <f t="shared" si="7"/>
        <v>0</v>
      </c>
      <c r="L15" s="96">
        <f t="shared" si="7"/>
        <v>166000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921000</v>
      </c>
      <c r="Q15" s="97">
        <f t="shared" si="2"/>
        <v>0</v>
      </c>
      <c r="R15" s="52">
        <f t="shared" si="3"/>
        <v>-78.013245033112582</v>
      </c>
      <c r="S15" s="53">
        <f t="shared" si="4"/>
        <v>0</v>
      </c>
      <c r="T15" s="52">
        <f>IF((SUM($E9:$E13))=0,0,(P15/(SUM($E9:$E13))*100))</f>
        <v>29.70967741935484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9450000</v>
      </c>
      <c r="C52" s="92">
        <v>-9450000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9450000</v>
      </c>
      <c r="C53" s="95">
        <f>SUM(C42:C52)</f>
        <v>-9450000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12550000</v>
      </c>
      <c r="C67" s="104">
        <f>SUM(C9:C14,C17:C23,C26:C29,C32,C35:C39,C42:C52,C55:C58,C61:C65)</f>
        <v>-9450000</v>
      </c>
      <c r="D67" s="104"/>
      <c r="E67" s="104">
        <f t="shared" si="35"/>
        <v>3100000</v>
      </c>
      <c r="F67" s="105">
        <f t="shared" ref="F67:O67" si="43">SUM(F9:F14,F17:F23,F26:F29,F32,F35:F39,F42:F52,F55:F58,F61:F65)</f>
        <v>3100000</v>
      </c>
      <c r="G67" s="106">
        <f t="shared" si="43"/>
        <v>3100000</v>
      </c>
      <c r="H67" s="105">
        <f t="shared" si="43"/>
        <v>0</v>
      </c>
      <c r="I67" s="106">
        <f t="shared" si="43"/>
        <v>0</v>
      </c>
      <c r="J67" s="105">
        <f t="shared" si="43"/>
        <v>755000</v>
      </c>
      <c r="K67" s="106">
        <f t="shared" si="43"/>
        <v>0</v>
      </c>
      <c r="L67" s="105">
        <f t="shared" si="43"/>
        <v>166000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921000</v>
      </c>
      <c r="Q67" s="106">
        <f t="shared" si="37"/>
        <v>0</v>
      </c>
      <c r="R67" s="61">
        <f t="shared" si="38"/>
        <v>-78.013245033112582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29.70967741935484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11881000</v>
      </c>
      <c r="C69" s="92">
        <v>5205000</v>
      </c>
      <c r="D69" s="92"/>
      <c r="E69" s="92">
        <f>$B69      +$C69      +$D69</f>
        <v>17086000</v>
      </c>
      <c r="F69" s="93">
        <v>17086000</v>
      </c>
      <c r="G69" s="94">
        <v>17086000</v>
      </c>
      <c r="H69" s="93">
        <v>5662000</v>
      </c>
      <c r="I69" s="94"/>
      <c r="J69" s="93">
        <v>3222000</v>
      </c>
      <c r="K69" s="94"/>
      <c r="L69" s="93"/>
      <c r="M69" s="94"/>
      <c r="N69" s="93"/>
      <c r="O69" s="94"/>
      <c r="P69" s="93">
        <f>$H69      +$J69      +$L69      +$N69</f>
        <v>8884000</v>
      </c>
      <c r="Q69" s="94">
        <f>$I69      +$K69      +$M69      +$O69</f>
        <v>0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51.995786023645088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11881000</v>
      </c>
      <c r="C71" s="101">
        <f>SUM(C69:C70)</f>
        <v>5205000</v>
      </c>
      <c r="D71" s="101"/>
      <c r="E71" s="101">
        <f>$B71      +$C71      +$D71</f>
        <v>17086000</v>
      </c>
      <c r="F71" s="102">
        <f t="shared" ref="F71:O71" si="44">SUM(F69:F70)</f>
        <v>17086000</v>
      </c>
      <c r="G71" s="103">
        <f t="shared" si="44"/>
        <v>17086000</v>
      </c>
      <c r="H71" s="102">
        <f t="shared" si="44"/>
        <v>5662000</v>
      </c>
      <c r="I71" s="103">
        <f t="shared" si="44"/>
        <v>0</v>
      </c>
      <c r="J71" s="102">
        <f t="shared" si="44"/>
        <v>3222000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8884000</v>
      </c>
      <c r="Q71" s="103">
        <f>$I71      +$K71      +$M71      +$O71</f>
        <v>0</v>
      </c>
      <c r="R71" s="57">
        <f>IF(($J71      =0),0,((($L71      -$J71      )/$J71      )*100))</f>
        <v>-100</v>
      </c>
      <c r="S71" s="58">
        <f>IF(($K71      =0),0,((($M71      -$K71      )/$K71      )*100))</f>
        <v>0</v>
      </c>
      <c r="T71" s="57">
        <f>IF(($E69      =0),0,(($P69      /$E69      )*100))</f>
        <v>51.995786023645088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11881000</v>
      </c>
      <c r="C72" s="104">
        <f>SUM(C69:C70)</f>
        <v>5205000</v>
      </c>
      <c r="D72" s="104"/>
      <c r="E72" s="104">
        <f>$B72      +$C72      +$D72</f>
        <v>17086000</v>
      </c>
      <c r="F72" s="105">
        <f t="shared" ref="F72:O72" si="45">SUM(F69:F70)</f>
        <v>17086000</v>
      </c>
      <c r="G72" s="106">
        <f t="shared" si="45"/>
        <v>17086000</v>
      </c>
      <c r="H72" s="105">
        <f t="shared" si="45"/>
        <v>5662000</v>
      </c>
      <c r="I72" s="106">
        <f t="shared" si="45"/>
        <v>0</v>
      </c>
      <c r="J72" s="105">
        <f t="shared" si="45"/>
        <v>3222000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8884000</v>
      </c>
      <c r="Q72" s="106">
        <f>$I72      +$K72      +$M72      +$O72</f>
        <v>0</v>
      </c>
      <c r="R72" s="61">
        <f>IF(($J72      =0),0,((($L72      -$J72      )/$J72      )*100))</f>
        <v>-100</v>
      </c>
      <c r="S72" s="62">
        <f>IF(($K72      =0),0,((($M72      -$K72      )/$K72      )*100))</f>
        <v>0</v>
      </c>
      <c r="T72" s="61">
        <f>IF(($E69      =0),0,(($P69      /$E69      )*100))</f>
        <v>51.995786023645088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24431000</v>
      </c>
      <c r="C73" s="104">
        <f>SUM(C9:C14,C17:C23,C26:C29,C32,C35:C39,C42:C52,C55:C58,C61:C65,C69:C70)</f>
        <v>-4245000</v>
      </c>
      <c r="D73" s="104"/>
      <c r="E73" s="104">
        <f>$B73      +$C73      +$D73</f>
        <v>20186000</v>
      </c>
      <c r="F73" s="105">
        <f t="shared" ref="F73:O73" si="46">SUM(F9:F14,F17:F23,F26:F29,F32,F35:F39,F42:F52,F55:F58,F61:F65,F69:F70)</f>
        <v>20186000</v>
      </c>
      <c r="G73" s="106">
        <f t="shared" si="46"/>
        <v>20186000</v>
      </c>
      <c r="H73" s="105">
        <f t="shared" si="46"/>
        <v>5662000</v>
      </c>
      <c r="I73" s="106">
        <f t="shared" si="46"/>
        <v>0</v>
      </c>
      <c r="J73" s="105">
        <f t="shared" si="46"/>
        <v>3977000</v>
      </c>
      <c r="K73" s="106">
        <f t="shared" si="46"/>
        <v>0</v>
      </c>
      <c r="L73" s="105">
        <f t="shared" si="46"/>
        <v>166000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9805000</v>
      </c>
      <c r="Q73" s="106">
        <f>$I73      +$K73      +$M73      +$O73</f>
        <v>0</v>
      </c>
      <c r="R73" s="61">
        <f>IF(($J73      =0),0,((($L73      -$J73      )/$J73      )*100))</f>
        <v>-95.82599949710837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48.573268602001384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vILP3vgPUcXwzd/aODBzVa44yT/M0o5hVv8/jSFa7k5OP/v2TNBbHk0jf3LlhG8nJF50d9rKG9GzwP9cty4wQ==" saltValue="IfnYPI2Rr0TjAsCjb8xOv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617000</v>
      </c>
      <c r="I10" s="94"/>
      <c r="J10" s="93"/>
      <c r="K10" s="94"/>
      <c r="L10" s="93">
        <v>1157000</v>
      </c>
      <c r="M10" s="94">
        <v>1909756</v>
      </c>
      <c r="N10" s="93"/>
      <c r="O10" s="94"/>
      <c r="P10" s="93">
        <f t="shared" ref="P10:P15" si="1">$H10      +$J10      +$L10      +$N10</f>
        <v>1774000</v>
      </c>
      <c r="Q10" s="94">
        <f t="shared" ref="Q10:Q15" si="2">$I10      +$K10      +$M10      +$O10</f>
        <v>1909756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57.225806451612904</v>
      </c>
      <c r="U10" s="50">
        <f t="shared" ref="U10:U14" si="6">IF(($E10      =0),0,(($Q10      /$E10      )*100))</f>
        <v>61.605032258064519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1157000</v>
      </c>
      <c r="M15" s="97">
        <f t="shared" si="7"/>
        <v>1909756</v>
      </c>
      <c r="N15" s="96">
        <f t="shared" si="7"/>
        <v>0</v>
      </c>
      <c r="O15" s="97">
        <f t="shared" si="7"/>
        <v>0</v>
      </c>
      <c r="P15" s="96">
        <f t="shared" si="1"/>
        <v>1774000</v>
      </c>
      <c r="Q15" s="97">
        <f t="shared" si="2"/>
        <v>1909756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57.225806451612904</v>
      </c>
      <c r="U15" s="54">
        <f>IF((SUM($E9:$E13))=0,0,(Q15/(SUM($E9:$E13))*100))</f>
        <v>61.605032258064519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/>
      <c r="I32" s="94"/>
      <c r="J32" s="93">
        <v>238000</v>
      </c>
      <c r="K32" s="94"/>
      <c r="L32" s="93"/>
      <c r="M32" s="94">
        <v>950000</v>
      </c>
      <c r="N32" s="93"/>
      <c r="O32" s="94"/>
      <c r="P32" s="93">
        <f>$H32      +$J32      +$L32      +$N32</f>
        <v>238000</v>
      </c>
      <c r="Q32" s="94">
        <f>$I32      +$K32      +$M32      +$O32</f>
        <v>950000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25.05263157894737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0</v>
      </c>
      <c r="I33" s="97">
        <f t="shared" si="17"/>
        <v>0</v>
      </c>
      <c r="J33" s="96">
        <f t="shared" si="17"/>
        <v>238000</v>
      </c>
      <c r="K33" s="97">
        <f t="shared" si="17"/>
        <v>0</v>
      </c>
      <c r="L33" s="96">
        <f t="shared" si="17"/>
        <v>0</v>
      </c>
      <c r="M33" s="97">
        <f t="shared" si="17"/>
        <v>950000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950000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25.05263157894737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1500000</v>
      </c>
      <c r="C35" s="92">
        <v>3500000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>
        <v>1524000</v>
      </c>
      <c r="K35" s="94"/>
      <c r="L35" s="93">
        <v>390000</v>
      </c>
      <c r="M35" s="94">
        <v>2595863</v>
      </c>
      <c r="N35" s="93"/>
      <c r="O35" s="94"/>
      <c r="P35" s="93">
        <f t="shared" ref="P35:P40" si="19">$H35      +$J35      +$L35      +$N35</f>
        <v>1914000</v>
      </c>
      <c r="Q35" s="94">
        <f t="shared" ref="Q35:Q40" si="20">$I35      +$K35      +$M35      +$O35</f>
        <v>2595863</v>
      </c>
      <c r="R35" s="48">
        <f t="shared" ref="R35:R40" si="21">IF(($J35      =0),0,((($L35      -$J35      )/$J35      )*100))</f>
        <v>-74.409448818897644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38.279999999999994</v>
      </c>
      <c r="U35" s="50">
        <f t="shared" ref="U35:U39" si="24">IF(($E35      =0),0,(($Q35      /$E35      )*100))</f>
        <v>51.917259999999999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27004000</v>
      </c>
      <c r="C36" s="92">
        <v>2633000</v>
      </c>
      <c r="D36" s="92"/>
      <c r="E36" s="92">
        <f t="shared" si="18"/>
        <v>29637000</v>
      </c>
      <c r="F36" s="93">
        <v>29637000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28504000</v>
      </c>
      <c r="C40" s="95">
        <f>SUM(C35:C39)</f>
        <v>6133000</v>
      </c>
      <c r="D40" s="95"/>
      <c r="E40" s="95">
        <f t="shared" si="18"/>
        <v>34637000</v>
      </c>
      <c r="F40" s="96">
        <f t="shared" ref="F40:O40" si="25">SUM(F35:F39)</f>
        <v>34637000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1524000</v>
      </c>
      <c r="K40" s="97">
        <f t="shared" si="25"/>
        <v>0</v>
      </c>
      <c r="L40" s="96">
        <f t="shared" si="25"/>
        <v>390000</v>
      </c>
      <c r="M40" s="97">
        <f t="shared" si="25"/>
        <v>2595863</v>
      </c>
      <c r="N40" s="96">
        <f t="shared" si="25"/>
        <v>0</v>
      </c>
      <c r="O40" s="97">
        <f t="shared" si="25"/>
        <v>0</v>
      </c>
      <c r="P40" s="96">
        <f t="shared" si="19"/>
        <v>1914000</v>
      </c>
      <c r="Q40" s="97">
        <f t="shared" si="20"/>
        <v>2595863</v>
      </c>
      <c r="R40" s="52">
        <f t="shared" si="21"/>
        <v>-74.409448818897644</v>
      </c>
      <c r="S40" s="53">
        <f t="shared" si="22"/>
        <v>0</v>
      </c>
      <c r="T40" s="52">
        <f>IF((+$E35+$E38) =0,0,(P40   /(+$E35+$E38) )*100)</f>
        <v>38.279999999999994</v>
      </c>
      <c r="U40" s="54">
        <f>IF((+$E35+$E38) =0,0,(Q40   /(+$E35+$E38) )*100)</f>
        <v>51.917259999999999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7975000</v>
      </c>
      <c r="C51" s="92">
        <v>-3987000</v>
      </c>
      <c r="D51" s="92"/>
      <c r="E51" s="92">
        <f t="shared" si="26"/>
        <v>3988000</v>
      </c>
      <c r="F51" s="93">
        <v>3988000</v>
      </c>
      <c r="G51" s="94">
        <v>3988000</v>
      </c>
      <c r="H51" s="93"/>
      <c r="I51" s="94"/>
      <c r="J51" s="93">
        <v>827000</v>
      </c>
      <c r="K51" s="94"/>
      <c r="L51" s="93">
        <v>1085000</v>
      </c>
      <c r="M51" s="94">
        <v>3988000</v>
      </c>
      <c r="N51" s="93"/>
      <c r="O51" s="94"/>
      <c r="P51" s="93">
        <f t="shared" si="27"/>
        <v>1912000</v>
      </c>
      <c r="Q51" s="94">
        <f t="shared" si="28"/>
        <v>3988000</v>
      </c>
      <c r="R51" s="48">
        <f t="shared" si="29"/>
        <v>31.197097944377266</v>
      </c>
      <c r="S51" s="49">
        <f t="shared" si="30"/>
        <v>0</v>
      </c>
      <c r="T51" s="48">
        <f t="shared" si="31"/>
        <v>47.943831494483454</v>
      </c>
      <c r="U51" s="50">
        <f t="shared" si="32"/>
        <v>100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7975000</v>
      </c>
      <c r="C53" s="95">
        <f>SUM(C42:C52)</f>
        <v>-3987000</v>
      </c>
      <c r="D53" s="95"/>
      <c r="E53" s="95">
        <f t="shared" si="26"/>
        <v>3988000</v>
      </c>
      <c r="F53" s="96">
        <f t="shared" ref="F53:O53" si="33">SUM(F42:F52)</f>
        <v>3988000</v>
      </c>
      <c r="G53" s="97">
        <f t="shared" si="33"/>
        <v>3988000</v>
      </c>
      <c r="H53" s="96">
        <f t="shared" si="33"/>
        <v>0</v>
      </c>
      <c r="I53" s="97">
        <f t="shared" si="33"/>
        <v>0</v>
      </c>
      <c r="J53" s="96">
        <f t="shared" si="33"/>
        <v>827000</v>
      </c>
      <c r="K53" s="97">
        <f t="shared" si="33"/>
        <v>0</v>
      </c>
      <c r="L53" s="96">
        <f t="shared" si="33"/>
        <v>1085000</v>
      </c>
      <c r="M53" s="97">
        <f t="shared" si="33"/>
        <v>3988000</v>
      </c>
      <c r="N53" s="96">
        <f t="shared" si="33"/>
        <v>0</v>
      </c>
      <c r="O53" s="97">
        <f t="shared" si="33"/>
        <v>0</v>
      </c>
      <c r="P53" s="96">
        <f t="shared" si="27"/>
        <v>1912000</v>
      </c>
      <c r="Q53" s="97">
        <f t="shared" si="28"/>
        <v>3988000</v>
      </c>
      <c r="R53" s="52">
        <f t="shared" si="29"/>
        <v>31.197097944377266</v>
      </c>
      <c r="S53" s="53">
        <f t="shared" si="30"/>
        <v>0</v>
      </c>
      <c r="T53" s="52">
        <f>IF((+$E43+$E45+$E47+$E48+$E51) =0,0,(P53   /(+$E43+$E45+$E47+$E48+$E51) )*100)</f>
        <v>47.943831494483454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40529000</v>
      </c>
      <c r="C67" s="104">
        <f>SUM(C9:C14,C17:C23,C26:C29,C32,C35:C39,C42:C52,C55:C58,C61:C65)</f>
        <v>2146000</v>
      </c>
      <c r="D67" s="104"/>
      <c r="E67" s="104">
        <f t="shared" si="35"/>
        <v>42675000</v>
      </c>
      <c r="F67" s="105">
        <f t="shared" ref="F67:O67" si="43">SUM(F9:F14,F17:F23,F26:F29,F32,F35:F39,F42:F52,F55:F58,F61:F65)</f>
        <v>42675000</v>
      </c>
      <c r="G67" s="106">
        <f t="shared" si="43"/>
        <v>13038000</v>
      </c>
      <c r="H67" s="105">
        <f t="shared" si="43"/>
        <v>617000</v>
      </c>
      <c r="I67" s="106">
        <f t="shared" si="43"/>
        <v>0</v>
      </c>
      <c r="J67" s="105">
        <f t="shared" si="43"/>
        <v>2589000</v>
      </c>
      <c r="K67" s="106">
        <f t="shared" si="43"/>
        <v>0</v>
      </c>
      <c r="L67" s="105">
        <f t="shared" si="43"/>
        <v>2632000</v>
      </c>
      <c r="M67" s="106">
        <f t="shared" si="43"/>
        <v>9443619</v>
      </c>
      <c r="N67" s="105">
        <f t="shared" si="43"/>
        <v>0</v>
      </c>
      <c r="O67" s="106">
        <f t="shared" si="43"/>
        <v>0</v>
      </c>
      <c r="P67" s="105">
        <f t="shared" si="36"/>
        <v>5838000</v>
      </c>
      <c r="Q67" s="106">
        <f t="shared" si="37"/>
        <v>9443619</v>
      </c>
      <c r="R67" s="61">
        <f t="shared" si="38"/>
        <v>1.6608729239088449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44.776806258628625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72.431500230096646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17746000</v>
      </c>
      <c r="C69" s="92">
        <v>-7746000</v>
      </c>
      <c r="D69" s="92"/>
      <c r="E69" s="92">
        <f>$B69      +$C69      +$D69</f>
        <v>10000000</v>
      </c>
      <c r="F69" s="93">
        <v>10000000</v>
      </c>
      <c r="G69" s="94">
        <v>10000000</v>
      </c>
      <c r="H69" s="93">
        <v>141000</v>
      </c>
      <c r="I69" s="94"/>
      <c r="J69" s="93">
        <v>169000</v>
      </c>
      <c r="K69" s="94"/>
      <c r="L69" s="93">
        <v>225000</v>
      </c>
      <c r="M69" s="94">
        <v>2028752</v>
      </c>
      <c r="N69" s="93"/>
      <c r="O69" s="94"/>
      <c r="P69" s="93">
        <f>$H69      +$J69      +$L69      +$N69</f>
        <v>535000</v>
      </c>
      <c r="Q69" s="94">
        <f>$I69      +$K69      +$M69      +$O69</f>
        <v>2028752</v>
      </c>
      <c r="R69" s="48">
        <f>IF(($J69      =0),0,((($L69      -$J69      )/$J69      )*100))</f>
        <v>33.136094674556219</v>
      </c>
      <c r="S69" s="49">
        <f>IF(($K69      =0),0,((($M69      -$K69      )/$K69      )*100))</f>
        <v>0</v>
      </c>
      <c r="T69" s="48">
        <f>IF(($E69      =0),0,(($P69      /$E69      )*100))</f>
        <v>5.35</v>
      </c>
      <c r="U69" s="50">
        <f>IF(($E69      =0),0,(($Q69      /$E69      )*100))</f>
        <v>20.287520000000001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17746000</v>
      </c>
      <c r="C71" s="101">
        <f>SUM(C69:C70)</f>
        <v>-7746000</v>
      </c>
      <c r="D71" s="101"/>
      <c r="E71" s="101">
        <f>$B71      +$C71      +$D71</f>
        <v>10000000</v>
      </c>
      <c r="F71" s="102">
        <f t="shared" ref="F71:O71" si="44">SUM(F69:F70)</f>
        <v>10000000</v>
      </c>
      <c r="G71" s="103">
        <f t="shared" si="44"/>
        <v>10000000</v>
      </c>
      <c r="H71" s="102">
        <f t="shared" si="44"/>
        <v>141000</v>
      </c>
      <c r="I71" s="103">
        <f t="shared" si="44"/>
        <v>0</v>
      </c>
      <c r="J71" s="102">
        <f t="shared" si="44"/>
        <v>169000</v>
      </c>
      <c r="K71" s="103">
        <f t="shared" si="44"/>
        <v>0</v>
      </c>
      <c r="L71" s="102">
        <f t="shared" si="44"/>
        <v>225000</v>
      </c>
      <c r="M71" s="103">
        <f t="shared" si="44"/>
        <v>2028752</v>
      </c>
      <c r="N71" s="102">
        <f t="shared" si="44"/>
        <v>0</v>
      </c>
      <c r="O71" s="103">
        <f t="shared" si="44"/>
        <v>0</v>
      </c>
      <c r="P71" s="102">
        <f>$H71      +$J71      +$L71      +$N71</f>
        <v>535000</v>
      </c>
      <c r="Q71" s="103">
        <f>$I71      +$K71      +$M71      +$O71</f>
        <v>2028752</v>
      </c>
      <c r="R71" s="57">
        <f>IF(($J71      =0),0,((($L71      -$J71      )/$J71      )*100))</f>
        <v>33.136094674556219</v>
      </c>
      <c r="S71" s="58">
        <f>IF(($K71      =0),0,((($M71      -$K71      )/$K71      )*100))</f>
        <v>0</v>
      </c>
      <c r="T71" s="57">
        <f>IF(($E69      =0),0,(($P69      /$E69      )*100))</f>
        <v>5.35</v>
      </c>
      <c r="U71" s="59">
        <f>IF($E69   =0,0,($Q69   /$E69 )*100)</f>
        <v>20.287520000000001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17746000</v>
      </c>
      <c r="C72" s="104">
        <f>SUM(C69:C70)</f>
        <v>-7746000</v>
      </c>
      <c r="D72" s="104"/>
      <c r="E72" s="104">
        <f>$B72      +$C72      +$D72</f>
        <v>10000000</v>
      </c>
      <c r="F72" s="105">
        <f t="shared" ref="F72:O72" si="45">SUM(F69:F70)</f>
        <v>10000000</v>
      </c>
      <c r="G72" s="106">
        <f t="shared" si="45"/>
        <v>10000000</v>
      </c>
      <c r="H72" s="105">
        <f t="shared" si="45"/>
        <v>141000</v>
      </c>
      <c r="I72" s="106">
        <f t="shared" si="45"/>
        <v>0</v>
      </c>
      <c r="J72" s="105">
        <f t="shared" si="45"/>
        <v>169000</v>
      </c>
      <c r="K72" s="106">
        <f t="shared" si="45"/>
        <v>0</v>
      </c>
      <c r="L72" s="105">
        <f t="shared" si="45"/>
        <v>225000</v>
      </c>
      <c r="M72" s="106">
        <f t="shared" si="45"/>
        <v>2028752</v>
      </c>
      <c r="N72" s="105">
        <f t="shared" si="45"/>
        <v>0</v>
      </c>
      <c r="O72" s="106">
        <f t="shared" si="45"/>
        <v>0</v>
      </c>
      <c r="P72" s="105">
        <f>$H72      +$J72      +$L72      +$N72</f>
        <v>535000</v>
      </c>
      <c r="Q72" s="106">
        <f>$I72      +$K72      +$M72      +$O72</f>
        <v>2028752</v>
      </c>
      <c r="R72" s="61">
        <f>IF(($J72      =0),0,((($L72      -$J72      )/$J72      )*100))</f>
        <v>33.136094674556219</v>
      </c>
      <c r="S72" s="62">
        <f>IF(($K72      =0),0,((($M72      -$K72      )/$K72      )*100))</f>
        <v>0</v>
      </c>
      <c r="T72" s="61">
        <f>IF(($E69      =0),0,(($P69      /$E69      )*100))</f>
        <v>5.35</v>
      </c>
      <c r="U72" s="65">
        <f>IF($E69   =0,0,($Q69   /$E69 )*100)</f>
        <v>20.287520000000001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58275000</v>
      </c>
      <c r="C73" s="104">
        <f>SUM(C9:C14,C17:C23,C26:C29,C32,C35:C39,C42:C52,C55:C58,C61:C65,C69:C70)</f>
        <v>-5600000</v>
      </c>
      <c r="D73" s="104"/>
      <c r="E73" s="104">
        <f>$B73      +$C73      +$D73</f>
        <v>52675000</v>
      </c>
      <c r="F73" s="105">
        <f t="shared" ref="F73:O73" si="46">SUM(F9:F14,F17:F23,F26:F29,F32,F35:F39,F42:F52,F55:F58,F61:F65,F69:F70)</f>
        <v>52675000</v>
      </c>
      <c r="G73" s="106">
        <f t="shared" si="46"/>
        <v>23038000</v>
      </c>
      <c r="H73" s="105">
        <f t="shared" si="46"/>
        <v>758000</v>
      </c>
      <c r="I73" s="106">
        <f t="shared" si="46"/>
        <v>0</v>
      </c>
      <c r="J73" s="105">
        <f t="shared" si="46"/>
        <v>2758000</v>
      </c>
      <c r="K73" s="106">
        <f t="shared" si="46"/>
        <v>0</v>
      </c>
      <c r="L73" s="105">
        <f t="shared" si="46"/>
        <v>2857000</v>
      </c>
      <c r="M73" s="106">
        <f t="shared" si="46"/>
        <v>11472371</v>
      </c>
      <c r="N73" s="105">
        <f t="shared" si="46"/>
        <v>0</v>
      </c>
      <c r="O73" s="106">
        <f t="shared" si="46"/>
        <v>0</v>
      </c>
      <c r="P73" s="105">
        <f>$H73      +$J73      +$L73      +$N73</f>
        <v>6373000</v>
      </c>
      <c r="Q73" s="106">
        <f>$I73      +$K73      +$M73      +$O73</f>
        <v>11472371</v>
      </c>
      <c r="R73" s="61">
        <f>IF(($J73      =0),0,((($L73      -$J73      )/$J73      )*100))</f>
        <v>3.589557650471356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27.662991579130132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49.797599618022396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/kbbXTy2hhbHB2OJ0HlU8boZehKjgqOe1/N37TP79huV/NGiMqCDaTuCpNGo38Xj52+ay6UAe3FFWgynbD7cg==" saltValue="ISjdUXm3CtRn/uXJpZD4k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1558000</v>
      </c>
      <c r="I10" s="94"/>
      <c r="J10" s="93">
        <v>785000</v>
      </c>
      <c r="K10" s="94">
        <v>27574</v>
      </c>
      <c r="L10" s="93">
        <v>91000</v>
      </c>
      <c r="M10" s="94">
        <v>91868</v>
      </c>
      <c r="N10" s="93"/>
      <c r="O10" s="94"/>
      <c r="P10" s="93">
        <f t="shared" ref="P10:P15" si="1">$H10      +$J10      +$L10      +$N10</f>
        <v>2434000</v>
      </c>
      <c r="Q10" s="94">
        <f t="shared" ref="Q10:Q15" si="2">$I10      +$K10      +$M10      +$O10</f>
        <v>119442</v>
      </c>
      <c r="R10" s="48">
        <f t="shared" ref="R10:R15" si="3">IF(($J10      =0),0,((($L10      -$J10      )/$J10      )*100))</f>
        <v>-88.407643312101911</v>
      </c>
      <c r="S10" s="49">
        <f t="shared" ref="S10:S15" si="4">IF(($K10      =0),0,((($M10      -$K10      )/$K10      )*100))</f>
        <v>233.16892725030826</v>
      </c>
      <c r="T10" s="48">
        <f t="shared" ref="T10:T14" si="5">IF(($E10      =0),0,(($P10      /$E10      )*100))</f>
        <v>78.516129032258064</v>
      </c>
      <c r="U10" s="50">
        <f t="shared" ref="U10:U14" si="6">IF(($E10      =0),0,(($Q10      /$E10      )*100))</f>
        <v>3.8529677419354842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1558000</v>
      </c>
      <c r="I15" s="97">
        <f t="shared" si="7"/>
        <v>0</v>
      </c>
      <c r="J15" s="96">
        <f t="shared" si="7"/>
        <v>785000</v>
      </c>
      <c r="K15" s="97">
        <f t="shared" si="7"/>
        <v>27574</v>
      </c>
      <c r="L15" s="96">
        <f t="shared" si="7"/>
        <v>91000</v>
      </c>
      <c r="M15" s="97">
        <f t="shared" si="7"/>
        <v>91868</v>
      </c>
      <c r="N15" s="96">
        <f t="shared" si="7"/>
        <v>0</v>
      </c>
      <c r="O15" s="97">
        <f t="shared" si="7"/>
        <v>0</v>
      </c>
      <c r="P15" s="96">
        <f t="shared" si="1"/>
        <v>2434000</v>
      </c>
      <c r="Q15" s="97">
        <f t="shared" si="2"/>
        <v>119442</v>
      </c>
      <c r="R15" s="52">
        <f t="shared" si="3"/>
        <v>-88.407643312101911</v>
      </c>
      <c r="S15" s="53">
        <f t="shared" si="4"/>
        <v>233.16892725030826</v>
      </c>
      <c r="T15" s="52">
        <f>IF((SUM($E9:$E13))=0,0,(P15/(SUM($E9:$E13))*100))</f>
        <v>78.516129032258064</v>
      </c>
      <c r="U15" s="54">
        <f>IF((SUM($E9:$E13))=0,0,(Q15/(SUM($E9:$E13))*100))</f>
        <v>3.8529677419354842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960000</v>
      </c>
      <c r="C32" s="92"/>
      <c r="D32" s="92"/>
      <c r="E32" s="92">
        <f>$B32      +$C32      +$D32</f>
        <v>960000</v>
      </c>
      <c r="F32" s="93">
        <v>960000</v>
      </c>
      <c r="G32" s="94">
        <v>960000</v>
      </c>
      <c r="H32" s="93">
        <v>173000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173000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18.020833333333332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960000</v>
      </c>
      <c r="C33" s="95">
        <f>C32</f>
        <v>0</v>
      </c>
      <c r="D33" s="95"/>
      <c r="E33" s="95">
        <f>$B33      +$C33      +$D33</f>
        <v>960000</v>
      </c>
      <c r="F33" s="96">
        <f t="shared" ref="F33:O33" si="17">F32</f>
        <v>960000</v>
      </c>
      <c r="G33" s="97">
        <f t="shared" si="17"/>
        <v>960000</v>
      </c>
      <c r="H33" s="96">
        <f t="shared" si="17"/>
        <v>173000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173000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18.020833333333332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46372000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12975000</v>
      </c>
      <c r="C51" s="92">
        <v>11000000</v>
      </c>
      <c r="D51" s="92"/>
      <c r="E51" s="92">
        <f t="shared" si="26"/>
        <v>23975000</v>
      </c>
      <c r="F51" s="93">
        <v>23975000</v>
      </c>
      <c r="G51" s="94">
        <v>23975000</v>
      </c>
      <c r="H51" s="93">
        <v>4601000</v>
      </c>
      <c r="I51" s="94"/>
      <c r="J51" s="93">
        <v>4664000</v>
      </c>
      <c r="K51" s="94">
        <v>4664054</v>
      </c>
      <c r="L51" s="93">
        <v>1116000</v>
      </c>
      <c r="M51" s="94">
        <v>278233</v>
      </c>
      <c r="N51" s="93"/>
      <c r="O51" s="94"/>
      <c r="P51" s="93">
        <f t="shared" si="27"/>
        <v>10381000</v>
      </c>
      <c r="Q51" s="94">
        <f t="shared" si="28"/>
        <v>4942287</v>
      </c>
      <c r="R51" s="48">
        <f t="shared" si="29"/>
        <v>-76.072041166380785</v>
      </c>
      <c r="S51" s="49">
        <f t="shared" si="30"/>
        <v>-94.034524471629183</v>
      </c>
      <c r="T51" s="48">
        <f t="shared" si="31"/>
        <v>43.299270072992698</v>
      </c>
      <c r="U51" s="50">
        <f t="shared" si="32"/>
        <v>20.614335766423359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12975000</v>
      </c>
      <c r="C53" s="95">
        <f>SUM(C42:C52)</f>
        <v>11000000</v>
      </c>
      <c r="D53" s="95"/>
      <c r="E53" s="95">
        <f t="shared" si="26"/>
        <v>23975000</v>
      </c>
      <c r="F53" s="96">
        <f t="shared" ref="F53:O53" si="33">SUM(F42:F52)</f>
        <v>23975000</v>
      </c>
      <c r="G53" s="97">
        <f t="shared" si="33"/>
        <v>23975000</v>
      </c>
      <c r="H53" s="96">
        <f t="shared" si="33"/>
        <v>4601000</v>
      </c>
      <c r="I53" s="97">
        <f t="shared" si="33"/>
        <v>0</v>
      </c>
      <c r="J53" s="96">
        <f t="shared" si="33"/>
        <v>4664000</v>
      </c>
      <c r="K53" s="97">
        <f t="shared" si="33"/>
        <v>4664054</v>
      </c>
      <c r="L53" s="96">
        <f t="shared" si="33"/>
        <v>1116000</v>
      </c>
      <c r="M53" s="97">
        <f t="shared" si="33"/>
        <v>278233</v>
      </c>
      <c r="N53" s="96">
        <f t="shared" si="33"/>
        <v>0</v>
      </c>
      <c r="O53" s="97">
        <f t="shared" si="33"/>
        <v>0</v>
      </c>
      <c r="P53" s="96">
        <f t="shared" si="27"/>
        <v>10381000</v>
      </c>
      <c r="Q53" s="97">
        <f t="shared" si="28"/>
        <v>4942287</v>
      </c>
      <c r="R53" s="52">
        <f t="shared" si="29"/>
        <v>-76.072041166380785</v>
      </c>
      <c r="S53" s="53">
        <f t="shared" si="30"/>
        <v>-94.034524471629183</v>
      </c>
      <c r="T53" s="52">
        <f>IF((+$E43+$E45+$E47+$E48+$E51) =0,0,(P53   /(+$E43+$E45+$E47+$E48+$E51) )*100)</f>
        <v>43.299270072992698</v>
      </c>
      <c r="U53" s="54">
        <f>IF((+$E43+$E45+$E47+$E48+$E51) =0,0,(Q53   /(+$E43+$E45+$E47+$E48+$E51) )*100)</f>
        <v>20.614335766423359</v>
      </c>
      <c r="V53" s="96">
        <f>SUM(V42:V52)</f>
        <v>46372000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17035000</v>
      </c>
      <c r="C67" s="104">
        <f>SUM(C9:C14,C17:C23,C26:C29,C32,C35:C39,C42:C52,C55:C58,C61:C65)</f>
        <v>11000000</v>
      </c>
      <c r="D67" s="104"/>
      <c r="E67" s="104">
        <f t="shared" si="35"/>
        <v>28035000</v>
      </c>
      <c r="F67" s="105">
        <f t="shared" ref="F67:O67" si="43">SUM(F9:F14,F17:F23,F26:F29,F32,F35:F39,F42:F52,F55:F58,F61:F65)</f>
        <v>28035000</v>
      </c>
      <c r="G67" s="106">
        <f t="shared" si="43"/>
        <v>28035000</v>
      </c>
      <c r="H67" s="105">
        <f t="shared" si="43"/>
        <v>6332000</v>
      </c>
      <c r="I67" s="106">
        <f t="shared" si="43"/>
        <v>0</v>
      </c>
      <c r="J67" s="105">
        <f t="shared" si="43"/>
        <v>5449000</v>
      </c>
      <c r="K67" s="106">
        <f t="shared" si="43"/>
        <v>4691628</v>
      </c>
      <c r="L67" s="105">
        <f t="shared" si="43"/>
        <v>1207000</v>
      </c>
      <c r="M67" s="106">
        <f t="shared" si="43"/>
        <v>370101</v>
      </c>
      <c r="N67" s="105">
        <f t="shared" si="43"/>
        <v>0</v>
      </c>
      <c r="O67" s="106">
        <f t="shared" si="43"/>
        <v>0</v>
      </c>
      <c r="P67" s="105">
        <f t="shared" si="36"/>
        <v>12988000</v>
      </c>
      <c r="Q67" s="106">
        <f t="shared" si="37"/>
        <v>5061729</v>
      </c>
      <c r="R67" s="61">
        <f t="shared" si="38"/>
        <v>-77.849146632409614</v>
      </c>
      <c r="S67" s="62">
        <f t="shared" si="39"/>
        <v>-92.111458964777256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46.327804530051722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18.055034777956127</v>
      </c>
      <c r="V67" s="105">
        <f>SUM(V9:V14,V17:V23,V26:V29,V32,V35:V39,V42:V52,V55:V58,V61:V65)</f>
        <v>46372000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8677000</v>
      </c>
      <c r="C69" s="92">
        <v>23420000</v>
      </c>
      <c r="D69" s="92"/>
      <c r="E69" s="92">
        <f>$B69      +$C69      +$D69</f>
        <v>32097000</v>
      </c>
      <c r="F69" s="93">
        <v>32097000</v>
      </c>
      <c r="G69" s="94">
        <v>32097000</v>
      </c>
      <c r="H69" s="93">
        <v>665000</v>
      </c>
      <c r="I69" s="94"/>
      <c r="J69" s="93">
        <v>6860000</v>
      </c>
      <c r="K69" s="94">
        <v>3875563</v>
      </c>
      <c r="L69" s="93"/>
      <c r="M69" s="94">
        <v>12018331</v>
      </c>
      <c r="N69" s="93"/>
      <c r="O69" s="94"/>
      <c r="P69" s="93">
        <f>$H69      +$J69      +$L69      +$N69</f>
        <v>7525000</v>
      </c>
      <c r="Q69" s="94">
        <f>$I69      +$K69      +$M69      +$O69</f>
        <v>15893894</v>
      </c>
      <c r="R69" s="48">
        <f>IF(($J69      =0),0,((($L69      -$J69      )/$J69      )*100))</f>
        <v>-100</v>
      </c>
      <c r="S69" s="49">
        <f>IF(($K69      =0),0,((($M69      -$K69      )/$K69      )*100))</f>
        <v>210.10542210254357</v>
      </c>
      <c r="T69" s="48">
        <f>IF(($E69      =0),0,(($P69      /$E69      )*100))</f>
        <v>23.444558681496712</v>
      </c>
      <c r="U69" s="50">
        <f>IF(($E69      =0),0,(($Q69      /$E69      )*100))</f>
        <v>49.518316353553296</v>
      </c>
      <c r="V69" s="93">
        <v>31958000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8677000</v>
      </c>
      <c r="C71" s="101">
        <f>SUM(C69:C70)</f>
        <v>23420000</v>
      </c>
      <c r="D71" s="101"/>
      <c r="E71" s="101">
        <f>$B71      +$C71      +$D71</f>
        <v>32097000</v>
      </c>
      <c r="F71" s="102">
        <f t="shared" ref="F71:O71" si="44">SUM(F69:F70)</f>
        <v>32097000</v>
      </c>
      <c r="G71" s="103">
        <f t="shared" si="44"/>
        <v>32097000</v>
      </c>
      <c r="H71" s="102">
        <f t="shared" si="44"/>
        <v>665000</v>
      </c>
      <c r="I71" s="103">
        <f t="shared" si="44"/>
        <v>0</v>
      </c>
      <c r="J71" s="102">
        <f t="shared" si="44"/>
        <v>6860000</v>
      </c>
      <c r="K71" s="103">
        <f t="shared" si="44"/>
        <v>3875563</v>
      </c>
      <c r="L71" s="102">
        <f t="shared" si="44"/>
        <v>0</v>
      </c>
      <c r="M71" s="103">
        <f t="shared" si="44"/>
        <v>12018331</v>
      </c>
      <c r="N71" s="102">
        <f t="shared" si="44"/>
        <v>0</v>
      </c>
      <c r="O71" s="103">
        <f t="shared" si="44"/>
        <v>0</v>
      </c>
      <c r="P71" s="102">
        <f>$H71      +$J71      +$L71      +$N71</f>
        <v>7525000</v>
      </c>
      <c r="Q71" s="103">
        <f>$I71      +$K71      +$M71      +$O71</f>
        <v>15893894</v>
      </c>
      <c r="R71" s="57">
        <f>IF(($J71      =0),0,((($L71      -$J71      )/$J71      )*100))</f>
        <v>-100</v>
      </c>
      <c r="S71" s="58">
        <f>IF(($K71      =0),0,((($M71      -$K71      )/$K71      )*100))</f>
        <v>210.10542210254357</v>
      </c>
      <c r="T71" s="57">
        <f>IF(($E69      =0),0,(($P69      /$E69      )*100))</f>
        <v>23.444558681496712</v>
      </c>
      <c r="U71" s="59">
        <f>IF($E69   =0,0,($Q69   /$E69 )*100)</f>
        <v>49.518316353553296</v>
      </c>
      <c r="V71" s="102">
        <f>SUM(V69:V70)</f>
        <v>31958000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8677000</v>
      </c>
      <c r="C72" s="104">
        <f>SUM(C69:C70)</f>
        <v>23420000</v>
      </c>
      <c r="D72" s="104"/>
      <c r="E72" s="104">
        <f>$B72      +$C72      +$D72</f>
        <v>32097000</v>
      </c>
      <c r="F72" s="105">
        <f t="shared" ref="F72:O72" si="45">SUM(F69:F70)</f>
        <v>32097000</v>
      </c>
      <c r="G72" s="106">
        <f t="shared" si="45"/>
        <v>32097000</v>
      </c>
      <c r="H72" s="105">
        <f t="shared" si="45"/>
        <v>665000</v>
      </c>
      <c r="I72" s="106">
        <f t="shared" si="45"/>
        <v>0</v>
      </c>
      <c r="J72" s="105">
        <f t="shared" si="45"/>
        <v>6860000</v>
      </c>
      <c r="K72" s="106">
        <f t="shared" si="45"/>
        <v>3875563</v>
      </c>
      <c r="L72" s="105">
        <f t="shared" si="45"/>
        <v>0</v>
      </c>
      <c r="M72" s="106">
        <f t="shared" si="45"/>
        <v>12018331</v>
      </c>
      <c r="N72" s="105">
        <f t="shared" si="45"/>
        <v>0</v>
      </c>
      <c r="O72" s="106">
        <f t="shared" si="45"/>
        <v>0</v>
      </c>
      <c r="P72" s="105">
        <f>$H72      +$J72      +$L72      +$N72</f>
        <v>7525000</v>
      </c>
      <c r="Q72" s="106">
        <f>$I72      +$K72      +$M72      +$O72</f>
        <v>15893894</v>
      </c>
      <c r="R72" s="61">
        <f>IF(($J72      =0),0,((($L72      -$J72      )/$J72      )*100))</f>
        <v>-100</v>
      </c>
      <c r="S72" s="62">
        <f>IF(($K72      =0),0,((($M72      -$K72      )/$K72      )*100))</f>
        <v>210.10542210254357</v>
      </c>
      <c r="T72" s="61">
        <f>IF(($E69      =0),0,(($P69      /$E69      )*100))</f>
        <v>23.444558681496712</v>
      </c>
      <c r="U72" s="65">
        <f>IF($E69   =0,0,($Q69   /$E69 )*100)</f>
        <v>49.518316353553296</v>
      </c>
      <c r="V72" s="105">
        <f>SUM(V69:V70)</f>
        <v>31958000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25712000</v>
      </c>
      <c r="C73" s="104">
        <f>SUM(C9:C14,C17:C23,C26:C29,C32,C35:C39,C42:C52,C55:C58,C61:C65,C69:C70)</f>
        <v>34420000</v>
      </c>
      <c r="D73" s="104"/>
      <c r="E73" s="104">
        <f>$B73      +$C73      +$D73</f>
        <v>60132000</v>
      </c>
      <c r="F73" s="105">
        <f t="shared" ref="F73:O73" si="46">SUM(F9:F14,F17:F23,F26:F29,F32,F35:F39,F42:F52,F55:F58,F61:F65,F69:F70)</f>
        <v>60132000</v>
      </c>
      <c r="G73" s="106">
        <f t="shared" si="46"/>
        <v>60132000</v>
      </c>
      <c r="H73" s="105">
        <f t="shared" si="46"/>
        <v>6997000</v>
      </c>
      <c r="I73" s="106">
        <f t="shared" si="46"/>
        <v>0</v>
      </c>
      <c r="J73" s="105">
        <f t="shared" si="46"/>
        <v>12309000</v>
      </c>
      <c r="K73" s="106">
        <f t="shared" si="46"/>
        <v>8567191</v>
      </c>
      <c r="L73" s="105">
        <f t="shared" si="46"/>
        <v>1207000</v>
      </c>
      <c r="M73" s="106">
        <f t="shared" si="46"/>
        <v>12388432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20513000</v>
      </c>
      <c r="Q73" s="106">
        <f>$I73      +$K73      +$M73      +$O73</f>
        <v>20955623</v>
      </c>
      <c r="R73" s="61">
        <f>IF(($J73      =0),0,((($L73      -$J73      )/$J73      )*100))</f>
        <v>-90.194166869770086</v>
      </c>
      <c r="S73" s="62">
        <f>IF(($K73      =0),0,((($M73      -$K73      )/$K73      )*100))</f>
        <v>44.603196076753747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34.113284108295083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34.849369719949443</v>
      </c>
      <c r="V73" s="105">
        <f>SUM(V9:V14,V17:V23,V26:V29,V32,V35:V39,V42:V52,V55:V58,V61:V65,V69:V70)</f>
        <v>78330000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C9vy4lvTbKJbnSOx71aRT3NdG5bE56uxg6uvNBBM77WIxqPruyT90xdC5YAVHrCY0pjm8DTGXbOI95LdWwddQ==" saltValue="NbdCkxnzY7oKs+SfSnpoT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144000</v>
      </c>
      <c r="I10" s="94">
        <v>99975</v>
      </c>
      <c r="J10" s="93">
        <v>722000</v>
      </c>
      <c r="K10" s="94">
        <v>169100</v>
      </c>
      <c r="L10" s="93">
        <v>446000</v>
      </c>
      <c r="M10" s="94">
        <v>1000963</v>
      </c>
      <c r="N10" s="93"/>
      <c r="O10" s="94"/>
      <c r="P10" s="93">
        <f t="shared" ref="P10:P15" si="1">$H10      +$J10      +$L10      +$N10</f>
        <v>1312000</v>
      </c>
      <c r="Q10" s="94">
        <f t="shared" ref="Q10:Q15" si="2">$I10      +$K10      +$M10      +$O10</f>
        <v>1270038</v>
      </c>
      <c r="R10" s="48">
        <f t="shared" ref="R10:R15" si="3">IF(($J10      =0),0,((($L10      -$J10      )/$J10      )*100))</f>
        <v>-38.227146814404435</v>
      </c>
      <c r="S10" s="49">
        <f t="shared" ref="S10:S15" si="4">IF(($K10      =0),0,((($M10      -$K10      )/$K10      )*100))</f>
        <v>491.93554109994079</v>
      </c>
      <c r="T10" s="48">
        <f t="shared" ref="T10:T14" si="5">IF(($E10      =0),0,(($P10      /$E10      )*100))</f>
        <v>43.733333333333334</v>
      </c>
      <c r="U10" s="50">
        <f t="shared" ref="U10:U14" si="6">IF(($E10      =0),0,(($Q10      /$E10      )*100))</f>
        <v>42.334600000000002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15000000</v>
      </c>
      <c r="C13" s="92">
        <v>-8421000</v>
      </c>
      <c r="D13" s="92"/>
      <c r="E13" s="92">
        <f t="shared" si="0"/>
        <v>6579000</v>
      </c>
      <c r="F13" s="93">
        <v>6579000</v>
      </c>
      <c r="G13" s="94">
        <v>6579000</v>
      </c>
      <c r="H13" s="93"/>
      <c r="I13" s="94"/>
      <c r="J13" s="93"/>
      <c r="K13" s="94"/>
      <c r="L13" s="93">
        <v>2544000</v>
      </c>
      <c r="M13" s="94">
        <v>2544413</v>
      </c>
      <c r="N13" s="93"/>
      <c r="O13" s="94"/>
      <c r="P13" s="93">
        <f t="shared" si="1"/>
        <v>2544000</v>
      </c>
      <c r="Q13" s="94">
        <f t="shared" si="2"/>
        <v>2544413</v>
      </c>
      <c r="R13" s="48">
        <f t="shared" si="3"/>
        <v>0</v>
      </c>
      <c r="S13" s="49">
        <f t="shared" si="4"/>
        <v>0</v>
      </c>
      <c r="T13" s="48">
        <f t="shared" si="5"/>
        <v>38.66849065207478</v>
      </c>
      <c r="U13" s="50">
        <f t="shared" si="6"/>
        <v>38.674768201854384</v>
      </c>
      <c r="V13" s="93">
        <v>3450000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19000000</v>
      </c>
      <c r="C15" s="95">
        <f>SUM(C9:C14)</f>
        <v>-9421000</v>
      </c>
      <c r="D15" s="95"/>
      <c r="E15" s="95">
        <f t="shared" si="0"/>
        <v>9579000</v>
      </c>
      <c r="F15" s="96">
        <f t="shared" ref="F15:O15" si="7">SUM(F9:F14)</f>
        <v>9579000</v>
      </c>
      <c r="G15" s="97">
        <f t="shared" si="7"/>
        <v>9579000</v>
      </c>
      <c r="H15" s="96">
        <f t="shared" si="7"/>
        <v>144000</v>
      </c>
      <c r="I15" s="97">
        <f t="shared" si="7"/>
        <v>99975</v>
      </c>
      <c r="J15" s="96">
        <f t="shared" si="7"/>
        <v>722000</v>
      </c>
      <c r="K15" s="97">
        <f t="shared" si="7"/>
        <v>169100</v>
      </c>
      <c r="L15" s="96">
        <f t="shared" si="7"/>
        <v>2990000</v>
      </c>
      <c r="M15" s="97">
        <f t="shared" si="7"/>
        <v>3545376</v>
      </c>
      <c r="N15" s="96">
        <f t="shared" si="7"/>
        <v>0</v>
      </c>
      <c r="O15" s="97">
        <f t="shared" si="7"/>
        <v>0</v>
      </c>
      <c r="P15" s="96">
        <f t="shared" si="1"/>
        <v>3856000</v>
      </c>
      <c r="Q15" s="97">
        <f t="shared" si="2"/>
        <v>3814451</v>
      </c>
      <c r="R15" s="52">
        <f t="shared" si="3"/>
        <v>314.12742382271472</v>
      </c>
      <c r="S15" s="53">
        <f t="shared" si="4"/>
        <v>1996.615020697812</v>
      </c>
      <c r="T15" s="52">
        <f>IF((SUM($E9:$E13))=0,0,(P15/(SUM($E9:$E13))*100))</f>
        <v>40.254723875143547</v>
      </c>
      <c r="U15" s="54">
        <f>IF((SUM($E9:$E13))=0,0,(Q15/(SUM($E9:$E13))*100))</f>
        <v>39.820972961687026</v>
      </c>
      <c r="V15" s="96">
        <f>SUM(V9:V14)</f>
        <v>3450000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217000</v>
      </c>
      <c r="I32" s="94"/>
      <c r="J32" s="93">
        <v>21000</v>
      </c>
      <c r="K32" s="94"/>
      <c r="L32" s="93"/>
      <c r="M32" s="94"/>
      <c r="N32" s="93"/>
      <c r="O32" s="94"/>
      <c r="P32" s="93">
        <f>$H32      +$J32      +$L32      +$N32</f>
        <v>238000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25.05263157894737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217000</v>
      </c>
      <c r="I33" s="97">
        <f t="shared" si="17"/>
        <v>0</v>
      </c>
      <c r="J33" s="96">
        <f t="shared" si="17"/>
        <v>21000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25.05263157894737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16700000</v>
      </c>
      <c r="C35" s="92"/>
      <c r="D35" s="92"/>
      <c r="E35" s="92">
        <f t="shared" ref="E35:E40" si="18">$B35      +$C35      +$D35</f>
        <v>16700000</v>
      </c>
      <c r="F35" s="93">
        <v>16700000</v>
      </c>
      <c r="G35" s="94">
        <v>16700000</v>
      </c>
      <c r="H35" s="93"/>
      <c r="I35" s="94"/>
      <c r="J35" s="93">
        <v>135000</v>
      </c>
      <c r="K35" s="94">
        <v>3180762</v>
      </c>
      <c r="L35" s="93">
        <v>3899000</v>
      </c>
      <c r="M35" s="94">
        <v>5945399</v>
      </c>
      <c r="N35" s="93"/>
      <c r="O35" s="94"/>
      <c r="P35" s="93">
        <f t="shared" ref="P35:P40" si="19">$H35      +$J35      +$L35      +$N35</f>
        <v>4034000</v>
      </c>
      <c r="Q35" s="94">
        <f t="shared" ref="Q35:Q40" si="20">$I35      +$K35      +$M35      +$O35</f>
        <v>9126161</v>
      </c>
      <c r="R35" s="48">
        <f t="shared" ref="R35:R40" si="21">IF(($J35      =0),0,((($L35      -$J35      )/$J35      )*100))</f>
        <v>2788.1481481481483</v>
      </c>
      <c r="S35" s="49">
        <f t="shared" ref="S35:S40" si="22">IF(($K35      =0),0,((($M35      -$K35      )/$K35      )*100))</f>
        <v>86.917443052953985</v>
      </c>
      <c r="T35" s="48">
        <f t="shared" ref="T35:T39" si="23">IF(($E35      =0),0,(($P35      /$E35      )*100))</f>
        <v>24.155688622754489</v>
      </c>
      <c r="U35" s="50">
        <f t="shared" ref="U35:U39" si="24">IF(($E35      =0),0,(($Q35      /$E35      )*100))</f>
        <v>54.647670658682635</v>
      </c>
      <c r="V35" s="93">
        <v>5639000</v>
      </c>
      <c r="W35" s="94" t="s">
        <v>35</v>
      </c>
    </row>
    <row r="36" spans="1:23" ht="12.95" customHeight="1" x14ac:dyDescent="0.2">
      <c r="A36" s="47" t="s">
        <v>59</v>
      </c>
      <c r="B36" s="92">
        <v>28760000</v>
      </c>
      <c r="C36" s="92">
        <v>-3362000</v>
      </c>
      <c r="D36" s="92"/>
      <c r="E36" s="92">
        <f t="shared" si="18"/>
        <v>25398000</v>
      </c>
      <c r="F36" s="93">
        <v>25398000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45460000</v>
      </c>
      <c r="C40" s="95">
        <f>SUM(C35:C39)</f>
        <v>-3362000</v>
      </c>
      <c r="D40" s="95"/>
      <c r="E40" s="95">
        <f t="shared" si="18"/>
        <v>42098000</v>
      </c>
      <c r="F40" s="96">
        <f t="shared" ref="F40:O40" si="25">SUM(F35:F39)</f>
        <v>42098000</v>
      </c>
      <c r="G40" s="97">
        <f t="shared" si="25"/>
        <v>16700000</v>
      </c>
      <c r="H40" s="96">
        <f t="shared" si="25"/>
        <v>0</v>
      </c>
      <c r="I40" s="97">
        <f t="shared" si="25"/>
        <v>0</v>
      </c>
      <c r="J40" s="96">
        <f t="shared" si="25"/>
        <v>135000</v>
      </c>
      <c r="K40" s="97">
        <f t="shared" si="25"/>
        <v>3180762</v>
      </c>
      <c r="L40" s="96">
        <f t="shared" si="25"/>
        <v>3899000</v>
      </c>
      <c r="M40" s="97">
        <f t="shared" si="25"/>
        <v>5945399</v>
      </c>
      <c r="N40" s="96">
        <f t="shared" si="25"/>
        <v>0</v>
      </c>
      <c r="O40" s="97">
        <f t="shared" si="25"/>
        <v>0</v>
      </c>
      <c r="P40" s="96">
        <f t="shared" si="19"/>
        <v>4034000</v>
      </c>
      <c r="Q40" s="97">
        <f t="shared" si="20"/>
        <v>9126161</v>
      </c>
      <c r="R40" s="52">
        <f t="shared" si="21"/>
        <v>2788.1481481481483</v>
      </c>
      <c r="S40" s="53">
        <f t="shared" si="22"/>
        <v>86.917443052953985</v>
      </c>
      <c r="T40" s="52">
        <f>IF((+$E35+$E38) =0,0,(P40   /(+$E35+$E38) )*100)</f>
        <v>24.155688622754489</v>
      </c>
      <c r="U40" s="54">
        <f>IF((+$E35+$E38) =0,0,(Q40   /(+$E35+$E38) )*100)</f>
        <v>54.647670658682635</v>
      </c>
      <c r="V40" s="96">
        <f>SUM(V35:V39)</f>
        <v>5639000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34542000</v>
      </c>
      <c r="C44" s="92">
        <v>-31542000</v>
      </c>
      <c r="D44" s="92"/>
      <c r="E44" s="92">
        <f t="shared" si="26"/>
        <v>3000000</v>
      </c>
      <c r="F44" s="93">
        <v>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6750000</v>
      </c>
      <c r="C51" s="92"/>
      <c r="D51" s="92"/>
      <c r="E51" s="92">
        <f t="shared" si="26"/>
        <v>6750000</v>
      </c>
      <c r="F51" s="93">
        <v>6750000</v>
      </c>
      <c r="G51" s="94">
        <v>6750000</v>
      </c>
      <c r="H51" s="93"/>
      <c r="I51" s="94"/>
      <c r="J51" s="93">
        <v>1977000</v>
      </c>
      <c r="K51" s="94">
        <v>3319580</v>
      </c>
      <c r="L51" s="93">
        <v>1187000</v>
      </c>
      <c r="M51" s="94">
        <v>2155198</v>
      </c>
      <c r="N51" s="93"/>
      <c r="O51" s="94"/>
      <c r="P51" s="93">
        <f t="shared" si="27"/>
        <v>3164000</v>
      </c>
      <c r="Q51" s="94">
        <f t="shared" si="28"/>
        <v>5474778</v>
      </c>
      <c r="R51" s="48">
        <f t="shared" si="29"/>
        <v>-39.959534648457257</v>
      </c>
      <c r="S51" s="49">
        <f t="shared" si="30"/>
        <v>-35.076184336572695</v>
      </c>
      <c r="T51" s="48">
        <f t="shared" si="31"/>
        <v>46.874074074074073</v>
      </c>
      <c r="U51" s="50">
        <f t="shared" si="32"/>
        <v>81.107822222222225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41292000</v>
      </c>
      <c r="C53" s="95">
        <f>SUM(C42:C52)</f>
        <v>-31542000</v>
      </c>
      <c r="D53" s="95"/>
      <c r="E53" s="95">
        <f t="shared" si="26"/>
        <v>9750000</v>
      </c>
      <c r="F53" s="96">
        <f t="shared" ref="F53:O53" si="33">SUM(F42:F52)</f>
        <v>9750000</v>
      </c>
      <c r="G53" s="97">
        <f t="shared" si="33"/>
        <v>6750000</v>
      </c>
      <c r="H53" s="96">
        <f t="shared" si="33"/>
        <v>0</v>
      </c>
      <c r="I53" s="97">
        <f t="shared" si="33"/>
        <v>0</v>
      </c>
      <c r="J53" s="96">
        <f t="shared" si="33"/>
        <v>1977000</v>
      </c>
      <c r="K53" s="97">
        <f t="shared" si="33"/>
        <v>3319580</v>
      </c>
      <c r="L53" s="96">
        <f t="shared" si="33"/>
        <v>1187000</v>
      </c>
      <c r="M53" s="97">
        <f t="shared" si="33"/>
        <v>2155198</v>
      </c>
      <c r="N53" s="96">
        <f t="shared" si="33"/>
        <v>0</v>
      </c>
      <c r="O53" s="97">
        <f t="shared" si="33"/>
        <v>0</v>
      </c>
      <c r="P53" s="96">
        <f t="shared" si="27"/>
        <v>3164000</v>
      </c>
      <c r="Q53" s="97">
        <f t="shared" si="28"/>
        <v>5474778</v>
      </c>
      <c r="R53" s="52">
        <f t="shared" si="29"/>
        <v>-39.959534648457257</v>
      </c>
      <c r="S53" s="53">
        <f t="shared" si="30"/>
        <v>-35.076184336572695</v>
      </c>
      <c r="T53" s="52">
        <f>IF((+$E43+$E45+$E47+$E48+$E51) =0,0,(P53   /(+$E43+$E45+$E47+$E48+$E51) )*100)</f>
        <v>46.874074074074073</v>
      </c>
      <c r="U53" s="54">
        <f>IF((+$E43+$E45+$E47+$E48+$E51) =0,0,(Q53   /(+$E43+$E45+$E47+$E48+$E51) )*100)</f>
        <v>81.107822222222225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106702000</v>
      </c>
      <c r="C67" s="104">
        <f>SUM(C9:C14,C17:C23,C26:C29,C32,C35:C39,C42:C52,C55:C58,C61:C65)</f>
        <v>-44325000</v>
      </c>
      <c r="D67" s="104"/>
      <c r="E67" s="104">
        <f t="shared" si="35"/>
        <v>62377000</v>
      </c>
      <c r="F67" s="105">
        <f t="shared" ref="F67:O67" si="43">SUM(F9:F14,F17:F23,F26:F29,F32,F35:F39,F42:F52,F55:F58,F61:F65)</f>
        <v>62377000</v>
      </c>
      <c r="G67" s="106">
        <f t="shared" si="43"/>
        <v>33979000</v>
      </c>
      <c r="H67" s="105">
        <f t="shared" si="43"/>
        <v>361000</v>
      </c>
      <c r="I67" s="106">
        <f t="shared" si="43"/>
        <v>99975</v>
      </c>
      <c r="J67" s="105">
        <f t="shared" si="43"/>
        <v>2855000</v>
      </c>
      <c r="K67" s="106">
        <f t="shared" si="43"/>
        <v>6669442</v>
      </c>
      <c r="L67" s="105">
        <f t="shared" si="43"/>
        <v>8076000</v>
      </c>
      <c r="M67" s="106">
        <f t="shared" si="43"/>
        <v>11645973</v>
      </c>
      <c r="N67" s="105">
        <f t="shared" si="43"/>
        <v>0</v>
      </c>
      <c r="O67" s="106">
        <f t="shared" si="43"/>
        <v>0</v>
      </c>
      <c r="P67" s="105">
        <f t="shared" si="36"/>
        <v>11292000</v>
      </c>
      <c r="Q67" s="106">
        <f t="shared" si="37"/>
        <v>18415390</v>
      </c>
      <c r="R67" s="61">
        <f t="shared" si="38"/>
        <v>182.87215411558668</v>
      </c>
      <c r="S67" s="62">
        <f t="shared" si="39"/>
        <v>74.616901983704182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33.232290532387651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54.196386003119578</v>
      </c>
      <c r="V67" s="105">
        <f>SUM(V9:V14,V17:V23,V26:V29,V32,V35:V39,V42:V52,V55:V58,V61:V65)</f>
        <v>9089000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29290000</v>
      </c>
      <c r="C69" s="92">
        <v>-1959000</v>
      </c>
      <c r="D69" s="92"/>
      <c r="E69" s="92">
        <f>$B69      +$C69      +$D69</f>
        <v>27331000</v>
      </c>
      <c r="F69" s="93">
        <v>27331000</v>
      </c>
      <c r="G69" s="94">
        <v>27331000</v>
      </c>
      <c r="H69" s="93">
        <v>4462000</v>
      </c>
      <c r="I69" s="94">
        <v>4418507</v>
      </c>
      <c r="J69" s="93">
        <v>7642000</v>
      </c>
      <c r="K69" s="94">
        <v>7753098</v>
      </c>
      <c r="L69" s="93">
        <v>6313000</v>
      </c>
      <c r="M69" s="94">
        <v>7914841</v>
      </c>
      <c r="N69" s="93"/>
      <c r="O69" s="94"/>
      <c r="P69" s="93">
        <f>$H69      +$J69      +$L69      +$N69</f>
        <v>18417000</v>
      </c>
      <c r="Q69" s="94">
        <f>$I69      +$K69      +$M69      +$O69</f>
        <v>20086446</v>
      </c>
      <c r="R69" s="48">
        <f>IF(($J69      =0),0,((($L69      -$J69      )/$J69      )*100))</f>
        <v>-17.390735409578646</v>
      </c>
      <c r="S69" s="49">
        <f>IF(($K69      =0),0,((($M69      -$K69      )/$K69      )*100))</f>
        <v>2.0861725209716169</v>
      </c>
      <c r="T69" s="48">
        <f>IF(($E69      =0),0,(($P69      /$E69      )*100))</f>
        <v>67.385020672496438</v>
      </c>
      <c r="U69" s="50">
        <f>IF(($E69      =0),0,(($Q69      /$E69      )*100))</f>
        <v>73.49327137682485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29290000</v>
      </c>
      <c r="C71" s="101">
        <f>SUM(C69:C70)</f>
        <v>-1959000</v>
      </c>
      <c r="D71" s="101"/>
      <c r="E71" s="101">
        <f>$B71      +$C71      +$D71</f>
        <v>27331000</v>
      </c>
      <c r="F71" s="102">
        <f t="shared" ref="F71:O71" si="44">SUM(F69:F70)</f>
        <v>27331000</v>
      </c>
      <c r="G71" s="103">
        <f t="shared" si="44"/>
        <v>27331000</v>
      </c>
      <c r="H71" s="102">
        <f t="shared" si="44"/>
        <v>4462000</v>
      </c>
      <c r="I71" s="103">
        <f t="shared" si="44"/>
        <v>4418507</v>
      </c>
      <c r="J71" s="102">
        <f t="shared" si="44"/>
        <v>7642000</v>
      </c>
      <c r="K71" s="103">
        <f t="shared" si="44"/>
        <v>7753098</v>
      </c>
      <c r="L71" s="102">
        <f t="shared" si="44"/>
        <v>6313000</v>
      </c>
      <c r="M71" s="103">
        <f t="shared" si="44"/>
        <v>7914841</v>
      </c>
      <c r="N71" s="102">
        <f t="shared" si="44"/>
        <v>0</v>
      </c>
      <c r="O71" s="103">
        <f t="shared" si="44"/>
        <v>0</v>
      </c>
      <c r="P71" s="102">
        <f>$H71      +$J71      +$L71      +$N71</f>
        <v>18417000</v>
      </c>
      <c r="Q71" s="103">
        <f>$I71      +$K71      +$M71      +$O71</f>
        <v>20086446</v>
      </c>
      <c r="R71" s="57">
        <f>IF(($J71      =0),0,((($L71      -$J71      )/$J71      )*100))</f>
        <v>-17.390735409578646</v>
      </c>
      <c r="S71" s="58">
        <f>IF(($K71      =0),0,((($M71      -$K71      )/$K71      )*100))</f>
        <v>2.0861725209716169</v>
      </c>
      <c r="T71" s="57">
        <f>IF(($E69      =0),0,(($P69      /$E69      )*100))</f>
        <v>67.385020672496438</v>
      </c>
      <c r="U71" s="59">
        <f>IF($E69   =0,0,($Q69   /$E69 )*100)</f>
        <v>73.49327137682485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29290000</v>
      </c>
      <c r="C72" s="104">
        <f>SUM(C69:C70)</f>
        <v>-1959000</v>
      </c>
      <c r="D72" s="104"/>
      <c r="E72" s="104">
        <f>$B72      +$C72      +$D72</f>
        <v>27331000</v>
      </c>
      <c r="F72" s="105">
        <f t="shared" ref="F72:O72" si="45">SUM(F69:F70)</f>
        <v>27331000</v>
      </c>
      <c r="G72" s="106">
        <f t="shared" si="45"/>
        <v>27331000</v>
      </c>
      <c r="H72" s="105">
        <f t="shared" si="45"/>
        <v>4462000</v>
      </c>
      <c r="I72" s="106">
        <f t="shared" si="45"/>
        <v>4418507</v>
      </c>
      <c r="J72" s="105">
        <f t="shared" si="45"/>
        <v>7642000</v>
      </c>
      <c r="K72" s="106">
        <f t="shared" si="45"/>
        <v>7753098</v>
      </c>
      <c r="L72" s="105">
        <f t="shared" si="45"/>
        <v>6313000</v>
      </c>
      <c r="M72" s="106">
        <f t="shared" si="45"/>
        <v>7914841</v>
      </c>
      <c r="N72" s="105">
        <f t="shared" si="45"/>
        <v>0</v>
      </c>
      <c r="O72" s="106">
        <f t="shared" si="45"/>
        <v>0</v>
      </c>
      <c r="P72" s="105">
        <f>$H72      +$J72      +$L72      +$N72</f>
        <v>18417000</v>
      </c>
      <c r="Q72" s="106">
        <f>$I72      +$K72      +$M72      +$O72</f>
        <v>20086446</v>
      </c>
      <c r="R72" s="61">
        <f>IF(($J72      =0),0,((($L72      -$J72      )/$J72      )*100))</f>
        <v>-17.390735409578646</v>
      </c>
      <c r="S72" s="62">
        <f>IF(($K72      =0),0,((($M72      -$K72      )/$K72      )*100))</f>
        <v>2.0861725209716169</v>
      </c>
      <c r="T72" s="61">
        <f>IF(($E69      =0),0,(($P69      /$E69      )*100))</f>
        <v>67.385020672496438</v>
      </c>
      <c r="U72" s="65">
        <f>IF($E69   =0,0,($Q69   /$E69 )*100)</f>
        <v>73.49327137682485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135992000</v>
      </c>
      <c r="C73" s="104">
        <f>SUM(C9:C14,C17:C23,C26:C29,C32,C35:C39,C42:C52,C55:C58,C61:C65,C69:C70)</f>
        <v>-46284000</v>
      </c>
      <c r="D73" s="104"/>
      <c r="E73" s="104">
        <f>$B73      +$C73      +$D73</f>
        <v>89708000</v>
      </c>
      <c r="F73" s="105">
        <f t="shared" ref="F73:O73" si="46">SUM(F9:F14,F17:F23,F26:F29,F32,F35:F39,F42:F52,F55:F58,F61:F65,F69:F70)</f>
        <v>89708000</v>
      </c>
      <c r="G73" s="106">
        <f t="shared" si="46"/>
        <v>61310000</v>
      </c>
      <c r="H73" s="105">
        <f t="shared" si="46"/>
        <v>4823000</v>
      </c>
      <c r="I73" s="106">
        <f t="shared" si="46"/>
        <v>4518482</v>
      </c>
      <c r="J73" s="105">
        <f t="shared" si="46"/>
        <v>10497000</v>
      </c>
      <c r="K73" s="106">
        <f t="shared" si="46"/>
        <v>14422540</v>
      </c>
      <c r="L73" s="105">
        <f t="shared" si="46"/>
        <v>14389000</v>
      </c>
      <c r="M73" s="106">
        <f t="shared" si="46"/>
        <v>19560814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29709000</v>
      </c>
      <c r="Q73" s="106">
        <f>$I73      +$K73      +$M73      +$O73</f>
        <v>38501836</v>
      </c>
      <c r="R73" s="61">
        <f>IF(($J73      =0),0,((($L73      -$J73      )/$J73      )*100))</f>
        <v>37.077260169572256</v>
      </c>
      <c r="S73" s="62">
        <f>IF(($K73      =0),0,((($M73      -$K73      )/$K73      )*100))</f>
        <v>35.6266926630122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48.457021693035394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62.798623389332896</v>
      </c>
      <c r="V73" s="105">
        <f>SUM(V9:V14,V17:V23,V26:V29,V32,V35:V39,V42:V52,V55:V58,V61:V65,V69:V70)</f>
        <v>9089000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iMyC9PrwJOLEKbB5vQJGw46Du1B31etYMzIEYIRvc4HH1grB/gT0lqgYlkV+QQWozxGjsZspD/AjO9gRoMNJg==" saltValue="NrH7I1X78b7TysQNm072M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67000</v>
      </c>
      <c r="I10" s="94">
        <v>21080</v>
      </c>
      <c r="J10" s="93">
        <v>75000</v>
      </c>
      <c r="K10" s="94">
        <v>72078</v>
      </c>
      <c r="L10" s="93">
        <v>64000</v>
      </c>
      <c r="M10" s="94">
        <v>113075</v>
      </c>
      <c r="N10" s="93"/>
      <c r="O10" s="94"/>
      <c r="P10" s="93">
        <f t="shared" ref="P10:P15" si="1">$H10      +$J10      +$L10      +$N10</f>
        <v>206000</v>
      </c>
      <c r="Q10" s="94">
        <f t="shared" ref="Q10:Q15" si="2">$I10      +$K10      +$M10      +$O10</f>
        <v>206233</v>
      </c>
      <c r="R10" s="48">
        <f t="shared" ref="R10:R15" si="3">IF(($J10      =0),0,((($L10      -$J10      )/$J10      )*100))</f>
        <v>-14.666666666666666</v>
      </c>
      <c r="S10" s="49">
        <f t="shared" ref="S10:S15" si="4">IF(($K10      =0),0,((($M10      -$K10      )/$K10      )*100))</f>
        <v>56.878659230278302</v>
      </c>
      <c r="T10" s="48">
        <f t="shared" ref="T10:T14" si="5">IF(($E10      =0),0,(($P10      /$E10      )*100))</f>
        <v>17.166666666666668</v>
      </c>
      <c r="U10" s="50">
        <f t="shared" ref="U10:U14" si="6">IF(($E10      =0),0,(($Q10      /$E10      )*100))</f>
        <v>17.186083333333332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67000</v>
      </c>
      <c r="I15" s="97">
        <f t="shared" si="7"/>
        <v>21080</v>
      </c>
      <c r="J15" s="96">
        <f t="shared" si="7"/>
        <v>75000</v>
      </c>
      <c r="K15" s="97">
        <f t="shared" si="7"/>
        <v>72078</v>
      </c>
      <c r="L15" s="96">
        <f t="shared" si="7"/>
        <v>64000</v>
      </c>
      <c r="M15" s="97">
        <f t="shared" si="7"/>
        <v>113075</v>
      </c>
      <c r="N15" s="96">
        <f t="shared" si="7"/>
        <v>0</v>
      </c>
      <c r="O15" s="97">
        <f t="shared" si="7"/>
        <v>0</v>
      </c>
      <c r="P15" s="96">
        <f t="shared" si="1"/>
        <v>206000</v>
      </c>
      <c r="Q15" s="97">
        <f t="shared" si="2"/>
        <v>206233</v>
      </c>
      <c r="R15" s="52">
        <f t="shared" si="3"/>
        <v>-14.666666666666666</v>
      </c>
      <c r="S15" s="53">
        <f t="shared" si="4"/>
        <v>56.878659230278302</v>
      </c>
      <c r="T15" s="52">
        <f>IF((SUM($E9:$E13))=0,0,(P15/(SUM($E9:$E13))*100))</f>
        <v>17.166666666666668</v>
      </c>
      <c r="U15" s="54">
        <f>IF((SUM($E9:$E13))=0,0,(Q15/(SUM($E9:$E13))*100))</f>
        <v>17.186083333333332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4743000</v>
      </c>
      <c r="C19" s="92"/>
      <c r="D19" s="92"/>
      <c r="E19" s="92">
        <f t="shared" si="8"/>
        <v>4743000</v>
      </c>
      <c r="F19" s="93">
        <v>4743000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4743000</v>
      </c>
      <c r="C24" s="95">
        <f>SUM(C17:C23)</f>
        <v>0</v>
      </c>
      <c r="D24" s="95"/>
      <c r="E24" s="95">
        <f t="shared" si="8"/>
        <v>4743000</v>
      </c>
      <c r="F24" s="96">
        <f t="shared" ref="F24:O24" si="15">SUM(F17:F23)</f>
        <v>4743000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3079000</v>
      </c>
      <c r="C29" s="92"/>
      <c r="D29" s="92"/>
      <c r="E29" s="92">
        <f>$B29      +$C29      +$D29</f>
        <v>3079000</v>
      </c>
      <c r="F29" s="93">
        <v>3079000</v>
      </c>
      <c r="G29" s="94">
        <v>3079000</v>
      </c>
      <c r="H29" s="93"/>
      <c r="I29" s="94">
        <v>11460</v>
      </c>
      <c r="J29" s="93">
        <v>28000</v>
      </c>
      <c r="K29" s="94">
        <v>1247584</v>
      </c>
      <c r="L29" s="93">
        <v>67000</v>
      </c>
      <c r="M29" s="94">
        <v>427053</v>
      </c>
      <c r="N29" s="93"/>
      <c r="O29" s="94"/>
      <c r="P29" s="93">
        <f>$H29      +$J29      +$L29      +$N29</f>
        <v>95000</v>
      </c>
      <c r="Q29" s="94">
        <f>$I29      +$K29      +$M29      +$O29</f>
        <v>1686097</v>
      </c>
      <c r="R29" s="48">
        <f>IF(($J29      =0),0,((($L29      -$J29      )/$J29      )*100))</f>
        <v>139.28571428571428</v>
      </c>
      <c r="S29" s="49">
        <f>IF(($K29      =0),0,((($M29      -$K29      )/$K29      )*100))</f>
        <v>-65.769599481878572</v>
      </c>
      <c r="T29" s="48">
        <f>IF(($E29      =0),0,(($P29      /$E29      )*100))</f>
        <v>3.085417343293277</v>
      </c>
      <c r="U29" s="50">
        <f>IF(($E29      =0),0,(($Q29      /$E29      )*100))</f>
        <v>54.761188697629102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3079000</v>
      </c>
      <c r="C30" s="95">
        <f>SUM(C26:C29)</f>
        <v>0</v>
      </c>
      <c r="D30" s="95"/>
      <c r="E30" s="95">
        <f>$B30      +$C30      +$D30</f>
        <v>3079000</v>
      </c>
      <c r="F30" s="96">
        <f t="shared" ref="F30:O30" si="16">SUM(F26:F29)</f>
        <v>3079000</v>
      </c>
      <c r="G30" s="97">
        <f t="shared" si="16"/>
        <v>3079000</v>
      </c>
      <c r="H30" s="96">
        <f t="shared" si="16"/>
        <v>0</v>
      </c>
      <c r="I30" s="97">
        <f t="shared" si="16"/>
        <v>11460</v>
      </c>
      <c r="J30" s="96">
        <f t="shared" si="16"/>
        <v>28000</v>
      </c>
      <c r="K30" s="97">
        <f t="shared" si="16"/>
        <v>1247584</v>
      </c>
      <c r="L30" s="96">
        <f t="shared" si="16"/>
        <v>67000</v>
      </c>
      <c r="M30" s="97">
        <f t="shared" si="16"/>
        <v>427053</v>
      </c>
      <c r="N30" s="96">
        <f t="shared" si="16"/>
        <v>0</v>
      </c>
      <c r="O30" s="97">
        <f t="shared" si="16"/>
        <v>0</v>
      </c>
      <c r="P30" s="96">
        <f>$H30      +$J30      +$L30      +$N30</f>
        <v>95000</v>
      </c>
      <c r="Q30" s="97">
        <f>$I30      +$K30      +$M30      +$O30</f>
        <v>1686097</v>
      </c>
      <c r="R30" s="52">
        <f>IF(($J30      =0),0,((($L30      -$J30      )/$J30      )*100))</f>
        <v>139.28571428571428</v>
      </c>
      <c r="S30" s="53">
        <f>IF(($K30      =0),0,((($M30      -$K30      )/$K30      )*100))</f>
        <v>-65.769599481878572</v>
      </c>
      <c r="T30" s="52">
        <f>IF($E30   =0,0,($P30   /$E30   )*100)</f>
        <v>3.085417343293277</v>
      </c>
      <c r="U30" s="54">
        <f>IF($E30   =0,0,($Q30   /$E30   )*100)</f>
        <v>54.761188697629102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999000</v>
      </c>
      <c r="C32" s="92"/>
      <c r="D32" s="92"/>
      <c r="E32" s="92">
        <f>$B32      +$C32      +$D32</f>
        <v>999000</v>
      </c>
      <c r="F32" s="93">
        <v>999000</v>
      </c>
      <c r="G32" s="94">
        <v>999000</v>
      </c>
      <c r="H32" s="93">
        <v>388000</v>
      </c>
      <c r="I32" s="94">
        <v>105615</v>
      </c>
      <c r="J32" s="93">
        <v>237000</v>
      </c>
      <c r="K32" s="94">
        <v>784973</v>
      </c>
      <c r="L32" s="93">
        <v>121000</v>
      </c>
      <c r="M32" s="94">
        <v>72936</v>
      </c>
      <c r="N32" s="93"/>
      <c r="O32" s="94"/>
      <c r="P32" s="93">
        <f>$H32      +$J32      +$L32      +$N32</f>
        <v>746000</v>
      </c>
      <c r="Q32" s="94">
        <f>$I32      +$K32      +$M32      +$O32</f>
        <v>963524</v>
      </c>
      <c r="R32" s="48">
        <f>IF(($J32      =0),0,((($L32      -$J32      )/$J32      )*100))</f>
        <v>-48.945147679324897</v>
      </c>
      <c r="S32" s="49">
        <f>IF(($K32      =0),0,((($M32      -$K32      )/$K32      )*100))</f>
        <v>-90.708470227638401</v>
      </c>
      <c r="T32" s="48">
        <f>IF(($E32      =0),0,(($P32      /$E32      )*100))</f>
        <v>74.674674674674677</v>
      </c>
      <c r="U32" s="50">
        <f>IF(($E32      =0),0,(($Q32      /$E32      )*100))</f>
        <v>96.44884884884884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999000</v>
      </c>
      <c r="C33" s="95">
        <f>C32</f>
        <v>0</v>
      </c>
      <c r="D33" s="95"/>
      <c r="E33" s="95">
        <f>$B33      +$C33      +$D33</f>
        <v>999000</v>
      </c>
      <c r="F33" s="96">
        <f t="shared" ref="F33:O33" si="17">F32</f>
        <v>999000</v>
      </c>
      <c r="G33" s="97">
        <f t="shared" si="17"/>
        <v>999000</v>
      </c>
      <c r="H33" s="96">
        <f t="shared" si="17"/>
        <v>388000</v>
      </c>
      <c r="I33" s="97">
        <f t="shared" si="17"/>
        <v>105615</v>
      </c>
      <c r="J33" s="96">
        <f t="shared" si="17"/>
        <v>237000</v>
      </c>
      <c r="K33" s="97">
        <f t="shared" si="17"/>
        <v>784973</v>
      </c>
      <c r="L33" s="96">
        <f t="shared" si="17"/>
        <v>121000</v>
      </c>
      <c r="M33" s="97">
        <f t="shared" si="17"/>
        <v>72936</v>
      </c>
      <c r="N33" s="96">
        <f t="shared" si="17"/>
        <v>0</v>
      </c>
      <c r="O33" s="97">
        <f t="shared" si="17"/>
        <v>0</v>
      </c>
      <c r="P33" s="96">
        <f>$H33      +$J33      +$L33      +$N33</f>
        <v>746000</v>
      </c>
      <c r="Q33" s="97">
        <f>$I33      +$K33      +$M33      +$O33</f>
        <v>963524</v>
      </c>
      <c r="R33" s="52">
        <f>IF(($J33      =0),0,((($L33      -$J33      )/$J33      )*100))</f>
        <v>-48.945147679324897</v>
      </c>
      <c r="S33" s="53">
        <f>IF(($K33      =0),0,((($M33      -$K33      )/$K33      )*100))</f>
        <v>-90.708470227638401</v>
      </c>
      <c r="T33" s="52">
        <f>IF($E33   =0,0,($P33   /$E33   )*100)</f>
        <v>74.674674674674677</v>
      </c>
      <c r="U33" s="54">
        <f>IF($E33   =0,0,($Q33   /$E33   )*100)</f>
        <v>96.44884884884884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10021000</v>
      </c>
      <c r="C67" s="104">
        <f>SUM(C9:C14,C17:C23,C26:C29,C32,C35:C39,C42:C52,C55:C58,C61:C65)</f>
        <v>0</v>
      </c>
      <c r="D67" s="104"/>
      <c r="E67" s="104">
        <f t="shared" si="35"/>
        <v>10021000</v>
      </c>
      <c r="F67" s="105">
        <f t="shared" ref="F67:O67" si="43">SUM(F9:F14,F17:F23,F26:F29,F32,F35:F39,F42:F52,F55:F58,F61:F65)</f>
        <v>10021000</v>
      </c>
      <c r="G67" s="106">
        <f t="shared" si="43"/>
        <v>5278000</v>
      </c>
      <c r="H67" s="105">
        <f t="shared" si="43"/>
        <v>455000</v>
      </c>
      <c r="I67" s="106">
        <f t="shared" si="43"/>
        <v>138155</v>
      </c>
      <c r="J67" s="105">
        <f t="shared" si="43"/>
        <v>340000</v>
      </c>
      <c r="K67" s="106">
        <f t="shared" si="43"/>
        <v>2104635</v>
      </c>
      <c r="L67" s="105">
        <f t="shared" si="43"/>
        <v>252000</v>
      </c>
      <c r="M67" s="106">
        <f t="shared" si="43"/>
        <v>613064</v>
      </c>
      <c r="N67" s="105">
        <f t="shared" si="43"/>
        <v>0</v>
      </c>
      <c r="O67" s="106">
        <f t="shared" si="43"/>
        <v>0</v>
      </c>
      <c r="P67" s="105">
        <f t="shared" si="36"/>
        <v>1047000</v>
      </c>
      <c r="Q67" s="106">
        <f t="shared" si="37"/>
        <v>2855854</v>
      </c>
      <c r="R67" s="61">
        <f t="shared" si="38"/>
        <v>-25.882352941176475</v>
      </c>
      <c r="S67" s="62">
        <f t="shared" si="39"/>
        <v>-70.870768565570756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19.837059492231905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54.108639636225838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10021000</v>
      </c>
      <c r="C73" s="104">
        <f>SUM(C9:C14,C17:C23,C26:C29,C32,C35:C39,C42:C52,C55:C58,C61:C65,C69:C70)</f>
        <v>0</v>
      </c>
      <c r="D73" s="104"/>
      <c r="E73" s="104">
        <f>$B73      +$C73      +$D73</f>
        <v>10021000</v>
      </c>
      <c r="F73" s="105">
        <f t="shared" ref="F73:O73" si="46">SUM(F9:F14,F17:F23,F26:F29,F32,F35:F39,F42:F52,F55:F58,F61:F65,F69:F70)</f>
        <v>10021000</v>
      </c>
      <c r="G73" s="106">
        <f t="shared" si="46"/>
        <v>5278000</v>
      </c>
      <c r="H73" s="105">
        <f t="shared" si="46"/>
        <v>455000</v>
      </c>
      <c r="I73" s="106">
        <f t="shared" si="46"/>
        <v>138155</v>
      </c>
      <c r="J73" s="105">
        <f t="shared" si="46"/>
        <v>340000</v>
      </c>
      <c r="K73" s="106">
        <f t="shared" si="46"/>
        <v>2104635</v>
      </c>
      <c r="L73" s="105">
        <f t="shared" si="46"/>
        <v>252000</v>
      </c>
      <c r="M73" s="106">
        <f t="shared" si="46"/>
        <v>613064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1047000</v>
      </c>
      <c r="Q73" s="106">
        <f>$I73      +$K73      +$M73      +$O73</f>
        <v>2855854</v>
      </c>
      <c r="R73" s="61">
        <f>IF(($J73      =0),0,((($L73      -$J73      )/$J73      )*100))</f>
        <v>-25.882352941176475</v>
      </c>
      <c r="S73" s="62">
        <f>IF(($K73      =0),0,((($M73      -$K73      )/$K73      )*100))</f>
        <v>-70.870768565570756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19.837059492231905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54.108639636225838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gQHEunmiI3oJvWuE61SU/RVzuni4ovR66gxmnqr5NmpLv+KePq4xvV0yW/Yqg1J6ve9v35Vmtv6pa4u1gSu/w==" saltValue="B6X0J8OtMUTYVbvGfDAle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>
        <v>65000</v>
      </c>
      <c r="K10" s="94">
        <v>76370</v>
      </c>
      <c r="L10" s="93">
        <v>435000</v>
      </c>
      <c r="M10" s="94">
        <v>422317</v>
      </c>
      <c r="N10" s="93"/>
      <c r="O10" s="94"/>
      <c r="P10" s="93">
        <f t="shared" ref="P10:P15" si="1">$H10      +$J10      +$L10      +$N10</f>
        <v>533000</v>
      </c>
      <c r="Q10" s="94">
        <f t="shared" ref="Q10:Q15" si="2">$I10      +$K10      +$M10      +$O10</f>
        <v>531853</v>
      </c>
      <c r="R10" s="48">
        <f t="shared" ref="R10:R15" si="3">IF(($J10      =0),0,((($L10      -$J10      )/$J10      )*100))</f>
        <v>569.23076923076928</v>
      </c>
      <c r="S10" s="49">
        <f t="shared" ref="S10:S15" si="4">IF(($K10      =0),0,((($M10      -$K10      )/$K10      )*100))</f>
        <v>452.98808432630614</v>
      </c>
      <c r="T10" s="48">
        <f t="shared" ref="T10:T14" si="5">IF(($E10      =0),0,(($P10      /$E10      )*100))</f>
        <v>31.352941176470591</v>
      </c>
      <c r="U10" s="50">
        <f t="shared" ref="U10:U14" si="6">IF(($E10      =0),0,(($Q10      /$E10      )*100))</f>
        <v>31.285470588235292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5500000</v>
      </c>
      <c r="C11" s="92">
        <v>-500000</v>
      </c>
      <c r="D11" s="92"/>
      <c r="E11" s="92">
        <f t="shared" si="0"/>
        <v>5000000</v>
      </c>
      <c r="F11" s="93">
        <v>5000000</v>
      </c>
      <c r="G11" s="94">
        <v>5000000</v>
      </c>
      <c r="H11" s="93">
        <v>758000</v>
      </c>
      <c r="I11" s="94">
        <v>418453</v>
      </c>
      <c r="J11" s="93">
        <v>2091000</v>
      </c>
      <c r="K11" s="94">
        <v>1504749</v>
      </c>
      <c r="L11" s="93">
        <v>1048000</v>
      </c>
      <c r="M11" s="94">
        <v>232440</v>
      </c>
      <c r="N11" s="93"/>
      <c r="O11" s="94"/>
      <c r="P11" s="93">
        <f t="shared" si="1"/>
        <v>3897000</v>
      </c>
      <c r="Q11" s="94">
        <f t="shared" si="2"/>
        <v>2155642</v>
      </c>
      <c r="R11" s="48">
        <f t="shared" si="3"/>
        <v>-49.880439980870392</v>
      </c>
      <c r="S11" s="49">
        <f t="shared" si="4"/>
        <v>-84.552905501183247</v>
      </c>
      <c r="T11" s="48">
        <f t="shared" si="5"/>
        <v>77.94</v>
      </c>
      <c r="U11" s="50">
        <f t="shared" si="6"/>
        <v>43.112840000000006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2000000</v>
      </c>
      <c r="C13" s="92">
        <v>-2000000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800000</v>
      </c>
      <c r="C14" s="92">
        <v>-800000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10000000</v>
      </c>
      <c r="C15" s="95">
        <f>SUM(C9:C14)</f>
        <v>-3300000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791000</v>
      </c>
      <c r="I15" s="97">
        <f t="shared" si="7"/>
        <v>451619</v>
      </c>
      <c r="J15" s="96">
        <f t="shared" si="7"/>
        <v>2156000</v>
      </c>
      <c r="K15" s="97">
        <f t="shared" si="7"/>
        <v>1581119</v>
      </c>
      <c r="L15" s="96">
        <f t="shared" si="7"/>
        <v>1483000</v>
      </c>
      <c r="M15" s="97">
        <f t="shared" si="7"/>
        <v>654757</v>
      </c>
      <c r="N15" s="96">
        <f t="shared" si="7"/>
        <v>0</v>
      </c>
      <c r="O15" s="97">
        <f t="shared" si="7"/>
        <v>0</v>
      </c>
      <c r="P15" s="96">
        <f t="shared" si="1"/>
        <v>4430000</v>
      </c>
      <c r="Q15" s="97">
        <f t="shared" si="2"/>
        <v>2687495</v>
      </c>
      <c r="R15" s="52">
        <f t="shared" si="3"/>
        <v>-31.2152133580705</v>
      </c>
      <c r="S15" s="53">
        <f t="shared" si="4"/>
        <v>-58.58901195925165</v>
      </c>
      <c r="T15" s="52">
        <f>IF((SUM($E9:$E13))=0,0,(P15/(SUM($E9:$E13))*100))</f>
        <v>66.119402985074629</v>
      </c>
      <c r="U15" s="54">
        <f>IF((SUM($E9:$E13))=0,0,(Q15/(SUM($E9:$E13))*100))</f>
        <v>40.111865671641787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74207000</v>
      </c>
      <c r="C17" s="92">
        <v>-10812000</v>
      </c>
      <c r="D17" s="92"/>
      <c r="E17" s="92">
        <f t="shared" ref="E17:E24" si="8"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/>
      <c r="O17" s="94"/>
      <c r="P17" s="93">
        <f t="shared" ref="P17:P24" si="9">$H17      +$J17      +$L17      +$N17</f>
        <v>42700000</v>
      </c>
      <c r="Q17" s="94">
        <f t="shared" ref="Q17:Q24" si="10">$I17      +$K17      +$M17      +$O17</f>
        <v>37705381</v>
      </c>
      <c r="R17" s="48">
        <f t="shared" ref="R17:R24" si="11">IF(($J17      =0),0,((($L17      -$J17      )/$J17      )*100))</f>
        <v>155.79647917561186</v>
      </c>
      <c r="S17" s="49">
        <f t="shared" ref="S17:S24" si="12">IF(($K17      =0),0,((($M17      -$K17      )/$K17      )*100))</f>
        <v>26.749937968386789</v>
      </c>
      <c r="T17" s="48">
        <f t="shared" ref="T17:T23" si="13">IF(($E17      =0),0,(($P17      /$E17      )*100))</f>
        <v>67.35546967426454</v>
      </c>
      <c r="U17" s="50">
        <f t="shared" ref="U17:U23" si="14">IF(($E17      =0),0,(($Q17      /$E17      )*100))</f>
        <v>59.476900386465815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74207000</v>
      </c>
      <c r="C24" s="95">
        <f>SUM(C17:C23)</f>
        <v>-10812000</v>
      </c>
      <c r="D24" s="95"/>
      <c r="E24" s="95">
        <f t="shared" si="8"/>
        <v>63395000</v>
      </c>
      <c r="F24" s="96">
        <f t="shared" ref="F24:O24" si="15">SUM(F17:F23)</f>
        <v>63395000</v>
      </c>
      <c r="G24" s="97">
        <f t="shared" si="15"/>
        <v>63395000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23830000</v>
      </c>
      <c r="M24" s="97">
        <f t="shared" si="15"/>
        <v>21076763</v>
      </c>
      <c r="N24" s="96">
        <f t="shared" si="15"/>
        <v>0</v>
      </c>
      <c r="O24" s="97">
        <f t="shared" si="15"/>
        <v>0</v>
      </c>
      <c r="P24" s="96">
        <f t="shared" si="9"/>
        <v>42700000</v>
      </c>
      <c r="Q24" s="97">
        <f t="shared" si="10"/>
        <v>37705381</v>
      </c>
      <c r="R24" s="52">
        <f t="shared" si="11"/>
        <v>155.79647917561186</v>
      </c>
      <c r="S24" s="53">
        <f t="shared" si="12"/>
        <v>26.749937968386789</v>
      </c>
      <c r="T24" s="52">
        <f>IF(($E24-$E19-$E23)   =0,0,($P24   /($E24-$E19-$E23)   )*100)</f>
        <v>67.35546967426454</v>
      </c>
      <c r="U24" s="54">
        <f>IF(($E24-$E19-$E23)   =0,0,($Q24   /($E24-$E19-$E23)   )*100)</f>
        <v>59.476900386465815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3286000</v>
      </c>
      <c r="C32" s="92">
        <v>-184000</v>
      </c>
      <c r="D32" s="92"/>
      <c r="E32" s="92">
        <f>$B32      +$C32      +$D32</f>
        <v>3102000</v>
      </c>
      <c r="F32" s="93">
        <v>3102000</v>
      </c>
      <c r="G32" s="94">
        <v>3102000</v>
      </c>
      <c r="H32" s="93">
        <v>2300000</v>
      </c>
      <c r="I32" s="94">
        <v>4196812</v>
      </c>
      <c r="J32" s="93"/>
      <c r="K32" s="94">
        <v>-910812</v>
      </c>
      <c r="L32" s="93"/>
      <c r="M32" s="94"/>
      <c r="N32" s="93"/>
      <c r="O32" s="94"/>
      <c r="P32" s="93">
        <f>$H32      +$J32      +$L32      +$N32</f>
        <v>2300000</v>
      </c>
      <c r="Q32" s="94">
        <f>$I32      +$K32      +$M32      +$O32</f>
        <v>3286000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74.145712443584785</v>
      </c>
      <c r="U32" s="50">
        <f>IF(($E32      =0),0,(($Q32      /$E32      )*100))</f>
        <v>105.93165699548679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3286000</v>
      </c>
      <c r="C33" s="95">
        <f>C32</f>
        <v>-184000</v>
      </c>
      <c r="D33" s="95"/>
      <c r="E33" s="95">
        <f>$B33      +$C33      +$D33</f>
        <v>3102000</v>
      </c>
      <c r="F33" s="96">
        <f t="shared" ref="F33:O33" si="17">F32</f>
        <v>3102000</v>
      </c>
      <c r="G33" s="97">
        <f t="shared" si="17"/>
        <v>3102000</v>
      </c>
      <c r="H33" s="96">
        <f t="shared" si="17"/>
        <v>2300000</v>
      </c>
      <c r="I33" s="97">
        <f t="shared" si="17"/>
        <v>4196812</v>
      </c>
      <c r="J33" s="96">
        <f t="shared" si="17"/>
        <v>0</v>
      </c>
      <c r="K33" s="97">
        <f t="shared" si="17"/>
        <v>-910812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2300000</v>
      </c>
      <c r="Q33" s="97">
        <f>$I33      +$K33      +$M33      +$O33</f>
        <v>3286000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74.145712443584785</v>
      </c>
      <c r="U33" s="54">
        <f>IF($E33   =0,0,($Q33   /$E33   )*100)</f>
        <v>105.93165699548679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48026000</v>
      </c>
      <c r="C35" s="92">
        <v>-20922000</v>
      </c>
      <c r="D35" s="92"/>
      <c r="E35" s="92">
        <f t="shared" ref="E35:E40" si="18">$B35      +$C35      +$D35</f>
        <v>27104000</v>
      </c>
      <c r="F35" s="93">
        <v>27104000</v>
      </c>
      <c r="G35" s="94">
        <v>27104000</v>
      </c>
      <c r="H35" s="93"/>
      <c r="I35" s="94"/>
      <c r="J35" s="93">
        <v>5602000</v>
      </c>
      <c r="K35" s="94">
        <v>3634623</v>
      </c>
      <c r="L35" s="93">
        <v>3140000</v>
      </c>
      <c r="M35" s="94">
        <v>5064753</v>
      </c>
      <c r="N35" s="93"/>
      <c r="O35" s="94"/>
      <c r="P35" s="93">
        <f t="shared" ref="P35:P40" si="19">$H35      +$J35      +$L35      +$N35</f>
        <v>8742000</v>
      </c>
      <c r="Q35" s="94">
        <f t="shared" ref="Q35:Q40" si="20">$I35      +$K35      +$M35      +$O35</f>
        <v>8699376</v>
      </c>
      <c r="R35" s="48">
        <f t="shared" ref="R35:R40" si="21">IF(($J35      =0),0,((($L35      -$J35      )/$J35      )*100))</f>
        <v>-43.948589789360945</v>
      </c>
      <c r="S35" s="49">
        <f t="shared" ref="S35:S40" si="22">IF(($K35      =0),0,((($M35      -$K35      )/$K35      )*100))</f>
        <v>39.347409621300478</v>
      </c>
      <c r="T35" s="48">
        <f t="shared" ref="T35:T39" si="23">IF(($E35      =0),0,(($P35      /$E35      )*100))</f>
        <v>32.253541912632819</v>
      </c>
      <c r="U35" s="50">
        <f t="shared" ref="U35:U39" si="24">IF(($E35      =0),0,(($Q35      /$E35      )*100))</f>
        <v>32.09628099173554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>
        <v>2000000</v>
      </c>
      <c r="D38" s="92"/>
      <c r="E38" s="92">
        <f t="shared" si="18"/>
        <v>6000000</v>
      </c>
      <c r="F38" s="93">
        <v>6000000</v>
      </c>
      <c r="G38" s="94">
        <v>6000000</v>
      </c>
      <c r="H38" s="93">
        <v>1106000</v>
      </c>
      <c r="I38" s="94">
        <v>1721411</v>
      </c>
      <c r="J38" s="93">
        <v>2837000</v>
      </c>
      <c r="K38" s="94">
        <v>2278589</v>
      </c>
      <c r="L38" s="93"/>
      <c r="M38" s="94">
        <v>50053</v>
      </c>
      <c r="N38" s="93"/>
      <c r="O38" s="94"/>
      <c r="P38" s="93">
        <f t="shared" si="19"/>
        <v>3943000</v>
      </c>
      <c r="Q38" s="94">
        <f t="shared" si="20"/>
        <v>4050053</v>
      </c>
      <c r="R38" s="48">
        <f t="shared" si="21"/>
        <v>-100</v>
      </c>
      <c r="S38" s="49">
        <f t="shared" si="22"/>
        <v>-97.803333554230278</v>
      </c>
      <c r="T38" s="48">
        <f t="shared" si="23"/>
        <v>65.716666666666669</v>
      </c>
      <c r="U38" s="50">
        <f t="shared" si="24"/>
        <v>67.500883333333334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52026000</v>
      </c>
      <c r="C40" s="95">
        <f>SUM(C35:C39)</f>
        <v>-18922000</v>
      </c>
      <c r="D40" s="95"/>
      <c r="E40" s="95">
        <f t="shared" si="18"/>
        <v>33104000</v>
      </c>
      <c r="F40" s="96">
        <f t="shared" ref="F40:O40" si="25">SUM(F35:F39)</f>
        <v>33104000</v>
      </c>
      <c r="G40" s="97">
        <f t="shared" si="25"/>
        <v>33104000</v>
      </c>
      <c r="H40" s="96">
        <f t="shared" si="25"/>
        <v>1106000</v>
      </c>
      <c r="I40" s="97">
        <f t="shared" si="25"/>
        <v>1721411</v>
      </c>
      <c r="J40" s="96">
        <f t="shared" si="25"/>
        <v>8439000</v>
      </c>
      <c r="K40" s="97">
        <f t="shared" si="25"/>
        <v>5913212</v>
      </c>
      <c r="L40" s="96">
        <f t="shared" si="25"/>
        <v>3140000</v>
      </c>
      <c r="M40" s="97">
        <f t="shared" si="25"/>
        <v>5114806</v>
      </c>
      <c r="N40" s="96">
        <f t="shared" si="25"/>
        <v>0</v>
      </c>
      <c r="O40" s="97">
        <f t="shared" si="25"/>
        <v>0</v>
      </c>
      <c r="P40" s="96">
        <f t="shared" si="19"/>
        <v>12685000</v>
      </c>
      <c r="Q40" s="97">
        <f t="shared" si="20"/>
        <v>12749429</v>
      </c>
      <c r="R40" s="52">
        <f t="shared" si="21"/>
        <v>-62.79179997630051</v>
      </c>
      <c r="S40" s="53">
        <f t="shared" si="22"/>
        <v>-13.502069602781027</v>
      </c>
      <c r="T40" s="52">
        <f>IF((+$E35+$E38) =0,0,(P40   /(+$E35+$E38) )*100)</f>
        <v>38.318632189463507</v>
      </c>
      <c r="U40" s="54">
        <f>IF((+$E35+$E38) =0,0,(Q40   /(+$E35+$E38) )*100)</f>
        <v>38.513258216529721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86000000</v>
      </c>
      <c r="C43" s="92">
        <v>-46000000</v>
      </c>
      <c r="D43" s="92"/>
      <c r="E43" s="92">
        <f t="shared" si="26"/>
        <v>40000000</v>
      </c>
      <c r="F43" s="93">
        <v>40000000</v>
      </c>
      <c r="G43" s="94">
        <v>40000000</v>
      </c>
      <c r="H43" s="93"/>
      <c r="I43" s="94"/>
      <c r="J43" s="93"/>
      <c r="K43" s="94">
        <v>7884261</v>
      </c>
      <c r="L43" s="93">
        <v>23514000</v>
      </c>
      <c r="M43" s="94">
        <v>10064257</v>
      </c>
      <c r="N43" s="93"/>
      <c r="O43" s="94"/>
      <c r="P43" s="93">
        <f t="shared" si="27"/>
        <v>23514000</v>
      </c>
      <c r="Q43" s="94">
        <f t="shared" si="28"/>
        <v>17948518</v>
      </c>
      <c r="R43" s="48">
        <f t="shared" si="29"/>
        <v>0</v>
      </c>
      <c r="S43" s="49">
        <f t="shared" si="30"/>
        <v>27.649972521203953</v>
      </c>
      <c r="T43" s="48">
        <f t="shared" si="31"/>
        <v>58.784999999999997</v>
      </c>
      <c r="U43" s="50">
        <f t="shared" si="32"/>
        <v>44.871295000000003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17768000</v>
      </c>
      <c r="C52" s="92">
        <v>-9228000</v>
      </c>
      <c r="D52" s="92"/>
      <c r="E52" s="92">
        <f t="shared" si="26"/>
        <v>8540000</v>
      </c>
      <c r="F52" s="93">
        <v>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103768000</v>
      </c>
      <c r="C53" s="95">
        <f>SUM(C42:C52)</f>
        <v>-55228000</v>
      </c>
      <c r="D53" s="95"/>
      <c r="E53" s="95">
        <f t="shared" si="26"/>
        <v>48540000</v>
      </c>
      <c r="F53" s="96">
        <f t="shared" ref="F53:O53" si="33">SUM(F42:F52)</f>
        <v>48540000</v>
      </c>
      <c r="G53" s="97">
        <f t="shared" si="33"/>
        <v>40000000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7884261</v>
      </c>
      <c r="L53" s="96">
        <f t="shared" si="33"/>
        <v>23514000</v>
      </c>
      <c r="M53" s="97">
        <f t="shared" si="33"/>
        <v>10064257</v>
      </c>
      <c r="N53" s="96">
        <f t="shared" si="33"/>
        <v>0</v>
      </c>
      <c r="O53" s="97">
        <f t="shared" si="33"/>
        <v>0</v>
      </c>
      <c r="P53" s="96">
        <f t="shared" si="27"/>
        <v>23514000</v>
      </c>
      <c r="Q53" s="97">
        <f t="shared" si="28"/>
        <v>17948518</v>
      </c>
      <c r="R53" s="52">
        <f t="shared" si="29"/>
        <v>0</v>
      </c>
      <c r="S53" s="53">
        <f t="shared" si="30"/>
        <v>27.649972521203953</v>
      </c>
      <c r="T53" s="52">
        <f>IF((+$E43+$E45+$E47+$E48+$E51) =0,0,(P53   /(+$E43+$E45+$E47+$E48+$E51) )*100)</f>
        <v>58.784999999999997</v>
      </c>
      <c r="U53" s="54">
        <f>IF((+$E43+$E45+$E47+$E48+$E51) =0,0,(Q53   /(+$E43+$E45+$E47+$E48+$E51) )*100)</f>
        <v>44.871295000000003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243287000</v>
      </c>
      <c r="C67" s="104">
        <f>SUM(C9:C14,C17:C23,C26:C29,C32,C35:C39,C42:C52,C55:C58,C61:C65)</f>
        <v>-88446000</v>
      </c>
      <c r="D67" s="104"/>
      <c r="E67" s="104">
        <f t="shared" si="35"/>
        <v>154841000</v>
      </c>
      <c r="F67" s="105">
        <f t="shared" ref="F67:O67" si="43">SUM(F9:F14,F17:F23,F26:F29,F32,F35:F39,F42:F52,F55:F58,F61:F65)</f>
        <v>154841000</v>
      </c>
      <c r="G67" s="106">
        <f t="shared" si="43"/>
        <v>146301000</v>
      </c>
      <c r="H67" s="105">
        <f t="shared" si="43"/>
        <v>13751000</v>
      </c>
      <c r="I67" s="106">
        <f t="shared" si="43"/>
        <v>6369842</v>
      </c>
      <c r="J67" s="105">
        <f t="shared" si="43"/>
        <v>19911000</v>
      </c>
      <c r="K67" s="106">
        <f t="shared" si="43"/>
        <v>31096398</v>
      </c>
      <c r="L67" s="105">
        <f t="shared" si="43"/>
        <v>51967000</v>
      </c>
      <c r="M67" s="106">
        <f t="shared" si="43"/>
        <v>36910583</v>
      </c>
      <c r="N67" s="105">
        <f t="shared" si="43"/>
        <v>0</v>
      </c>
      <c r="O67" s="106">
        <f t="shared" si="43"/>
        <v>0</v>
      </c>
      <c r="P67" s="105">
        <f t="shared" si="36"/>
        <v>85629000</v>
      </c>
      <c r="Q67" s="106">
        <f t="shared" si="37"/>
        <v>74376823</v>
      </c>
      <c r="R67" s="61">
        <f t="shared" si="38"/>
        <v>160.9964341318869</v>
      </c>
      <c r="S67" s="62">
        <f t="shared" si="39"/>
        <v>18.697294136767866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58.529333360674229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50.838219150928566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243287000</v>
      </c>
      <c r="C73" s="104">
        <f>SUM(C9:C14,C17:C23,C26:C29,C32,C35:C39,C42:C52,C55:C58,C61:C65,C69:C70)</f>
        <v>-88446000</v>
      </c>
      <c r="D73" s="104"/>
      <c r="E73" s="104">
        <f>$B73      +$C73      +$D73</f>
        <v>154841000</v>
      </c>
      <c r="F73" s="105">
        <f t="shared" ref="F73:O73" si="46">SUM(F9:F14,F17:F23,F26:F29,F32,F35:F39,F42:F52,F55:F58,F61:F65,F69:F70)</f>
        <v>154841000</v>
      </c>
      <c r="G73" s="106">
        <f t="shared" si="46"/>
        <v>146301000</v>
      </c>
      <c r="H73" s="105">
        <f t="shared" si="46"/>
        <v>13751000</v>
      </c>
      <c r="I73" s="106">
        <f t="shared" si="46"/>
        <v>6369842</v>
      </c>
      <c r="J73" s="105">
        <f t="shared" si="46"/>
        <v>19911000</v>
      </c>
      <c r="K73" s="106">
        <f t="shared" si="46"/>
        <v>31096398</v>
      </c>
      <c r="L73" s="105">
        <f t="shared" si="46"/>
        <v>51967000</v>
      </c>
      <c r="M73" s="106">
        <f t="shared" si="46"/>
        <v>36910583</v>
      </c>
      <c r="N73" s="105">
        <f t="shared" si="46"/>
        <v>0</v>
      </c>
      <c r="O73" s="106">
        <f t="shared" si="46"/>
        <v>0</v>
      </c>
      <c r="P73" s="105">
        <f>$H73      +$J73      +$L73      +$N73</f>
        <v>85629000</v>
      </c>
      <c r="Q73" s="106">
        <f>$I73      +$K73      +$M73      +$O73</f>
        <v>74376823</v>
      </c>
      <c r="R73" s="61">
        <f>IF(($J73      =0),0,((($L73      -$J73      )/$J73      )*100))</f>
        <v>160.9964341318869</v>
      </c>
      <c r="S73" s="62">
        <f>IF(($K73      =0),0,((($M73      -$K73      )/$K73      )*100))</f>
        <v>18.697294136767866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58.529333360674229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50.838219150928566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2T0+VPm1hrayKxPa7qhE9PDZBHm4Noj2O8bEQgkzdI0CqiImWgjBOU2/KU/kPEKr5RaLIrs59J1sN09+dorOA==" saltValue="w38xWIPA376B7EtBrEvM3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890000</v>
      </c>
      <c r="K10" s="94"/>
      <c r="L10" s="93">
        <v>18000</v>
      </c>
      <c r="M10" s="94">
        <v>996719</v>
      </c>
      <c r="N10" s="93"/>
      <c r="O10" s="94"/>
      <c r="P10" s="93">
        <f t="shared" ref="P10:P15" si="1">$H10      +$J10      +$L10      +$N10</f>
        <v>908000</v>
      </c>
      <c r="Q10" s="94">
        <f t="shared" ref="Q10:Q15" si="2">$I10      +$K10      +$M10      +$O10</f>
        <v>996719</v>
      </c>
      <c r="R10" s="48">
        <f t="shared" ref="R10:R15" si="3">IF(($J10      =0),0,((($L10      -$J10      )/$J10      )*100))</f>
        <v>-97.977528089887642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29.29032258064516</v>
      </c>
      <c r="U10" s="50">
        <f t="shared" ref="U10:U14" si="6">IF(($E10      =0),0,(($Q10      /$E10      )*100))</f>
        <v>32.152225806451611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890000</v>
      </c>
      <c r="K15" s="97">
        <f t="shared" si="7"/>
        <v>0</v>
      </c>
      <c r="L15" s="96">
        <f t="shared" si="7"/>
        <v>18000</v>
      </c>
      <c r="M15" s="97">
        <f t="shared" si="7"/>
        <v>996719</v>
      </c>
      <c r="N15" s="96">
        <f t="shared" si="7"/>
        <v>0</v>
      </c>
      <c r="O15" s="97">
        <f t="shared" si="7"/>
        <v>0</v>
      </c>
      <c r="P15" s="96">
        <f t="shared" si="1"/>
        <v>908000</v>
      </c>
      <c r="Q15" s="97">
        <f t="shared" si="2"/>
        <v>996719</v>
      </c>
      <c r="R15" s="52">
        <f t="shared" si="3"/>
        <v>-97.977528089887642</v>
      </c>
      <c r="S15" s="53">
        <f t="shared" si="4"/>
        <v>0</v>
      </c>
      <c r="T15" s="52">
        <f>IF((SUM($E9:$E13))=0,0,(P15/(SUM($E9:$E13))*100))</f>
        <v>29.29032258064516</v>
      </c>
      <c r="U15" s="54">
        <f>IF((SUM($E9:$E13))=0,0,(Q15/(SUM($E9:$E13))*100))</f>
        <v>32.152225806451611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1017000</v>
      </c>
      <c r="C32" s="92">
        <v>-97000</v>
      </c>
      <c r="D32" s="92"/>
      <c r="E32" s="92">
        <f>$B32      +$C32      +$D32</f>
        <v>920000</v>
      </c>
      <c r="F32" s="93">
        <v>920000</v>
      </c>
      <c r="G32" s="94">
        <v>920000</v>
      </c>
      <c r="H32" s="93">
        <v>94000</v>
      </c>
      <c r="I32" s="94"/>
      <c r="J32" s="93">
        <v>216000</v>
      </c>
      <c r="K32" s="94"/>
      <c r="L32" s="93">
        <v>310000</v>
      </c>
      <c r="M32" s="94">
        <v>875076</v>
      </c>
      <c r="N32" s="93"/>
      <c r="O32" s="94"/>
      <c r="P32" s="93">
        <f>$H32      +$J32      +$L32      +$N32</f>
        <v>620000</v>
      </c>
      <c r="Q32" s="94">
        <f>$I32      +$K32      +$M32      +$O32</f>
        <v>875076</v>
      </c>
      <c r="R32" s="48">
        <f>IF(($J32      =0),0,((($L32      -$J32      )/$J32      )*100))</f>
        <v>43.518518518518519</v>
      </c>
      <c r="S32" s="49">
        <f>IF(($K32      =0),0,((($M32      -$K32      )/$K32      )*100))</f>
        <v>0</v>
      </c>
      <c r="T32" s="48">
        <f>IF(($E32      =0),0,(($P32      /$E32      )*100))</f>
        <v>67.391304347826093</v>
      </c>
      <c r="U32" s="50">
        <f>IF(($E32      =0),0,(($Q32      /$E32      )*100))</f>
        <v>95.116956521739127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1017000</v>
      </c>
      <c r="C33" s="95">
        <f>C32</f>
        <v>-97000</v>
      </c>
      <c r="D33" s="95"/>
      <c r="E33" s="95">
        <f>$B33      +$C33      +$D33</f>
        <v>920000</v>
      </c>
      <c r="F33" s="96">
        <f t="shared" ref="F33:O33" si="17">F32</f>
        <v>920000</v>
      </c>
      <c r="G33" s="97">
        <f t="shared" si="17"/>
        <v>920000</v>
      </c>
      <c r="H33" s="96">
        <f t="shared" si="17"/>
        <v>94000</v>
      </c>
      <c r="I33" s="97">
        <f t="shared" si="17"/>
        <v>0</v>
      </c>
      <c r="J33" s="96">
        <f t="shared" si="17"/>
        <v>216000</v>
      </c>
      <c r="K33" s="97">
        <f t="shared" si="17"/>
        <v>0</v>
      </c>
      <c r="L33" s="96">
        <f t="shared" si="17"/>
        <v>310000</v>
      </c>
      <c r="M33" s="97">
        <f t="shared" si="17"/>
        <v>875076</v>
      </c>
      <c r="N33" s="96">
        <f t="shared" si="17"/>
        <v>0</v>
      </c>
      <c r="O33" s="97">
        <f t="shared" si="17"/>
        <v>0</v>
      </c>
      <c r="P33" s="96">
        <f>$H33      +$J33      +$L33      +$N33</f>
        <v>620000</v>
      </c>
      <c r="Q33" s="97">
        <f>$I33      +$K33      +$M33      +$O33</f>
        <v>875076</v>
      </c>
      <c r="R33" s="52">
        <f>IF(($J33      =0),0,((($L33      -$J33      )/$J33      )*100))</f>
        <v>43.518518518518519</v>
      </c>
      <c r="S33" s="53">
        <f>IF(($K33      =0),0,((($M33      -$K33      )/$K33      )*100))</f>
        <v>0</v>
      </c>
      <c r="T33" s="52">
        <f>IF($E33   =0,0,($P33   /$E33   )*100)</f>
        <v>67.391304347826093</v>
      </c>
      <c r="U33" s="54">
        <f>IF($E33   =0,0,($Q33   /$E33   )*100)</f>
        <v>95.116956521739127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>
        <v>1759000</v>
      </c>
      <c r="I35" s="94"/>
      <c r="J35" s="93"/>
      <c r="K35" s="94"/>
      <c r="L35" s="93">
        <v>182000</v>
      </c>
      <c r="M35" s="94">
        <v>506414</v>
      </c>
      <c r="N35" s="93"/>
      <c r="O35" s="94"/>
      <c r="P35" s="93">
        <f t="shared" ref="P35:P40" si="19">$H35      +$J35      +$L35      +$N35</f>
        <v>1941000</v>
      </c>
      <c r="Q35" s="94">
        <f t="shared" ref="Q35:Q40" si="20">$I35      +$K35      +$M35      +$O35</f>
        <v>506414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38.82</v>
      </c>
      <c r="U35" s="50">
        <f t="shared" ref="U35:U39" si="24">IF(($E35      =0),0,(($Q35      /$E35      )*100))</f>
        <v>10.12828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3893000</v>
      </c>
      <c r="C36" s="92">
        <v>1573000</v>
      </c>
      <c r="D36" s="92"/>
      <c r="E36" s="92">
        <f t="shared" si="18"/>
        <v>5466000</v>
      </c>
      <c r="F36" s="93">
        <v>5466000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8893000</v>
      </c>
      <c r="C40" s="95">
        <f>SUM(C35:C39)</f>
        <v>1573000</v>
      </c>
      <c r="D40" s="95"/>
      <c r="E40" s="95">
        <f t="shared" si="18"/>
        <v>10466000</v>
      </c>
      <c r="F40" s="96">
        <f t="shared" ref="F40:O40" si="25">SUM(F35:F39)</f>
        <v>10466000</v>
      </c>
      <c r="G40" s="97">
        <f t="shared" si="25"/>
        <v>5000000</v>
      </c>
      <c r="H40" s="96">
        <f t="shared" si="25"/>
        <v>1759000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182000</v>
      </c>
      <c r="M40" s="97">
        <f t="shared" si="25"/>
        <v>506414</v>
      </c>
      <c r="N40" s="96">
        <f t="shared" si="25"/>
        <v>0</v>
      </c>
      <c r="O40" s="97">
        <f t="shared" si="25"/>
        <v>0</v>
      </c>
      <c r="P40" s="96">
        <f t="shared" si="19"/>
        <v>1941000</v>
      </c>
      <c r="Q40" s="97">
        <f t="shared" si="20"/>
        <v>506414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38.82</v>
      </c>
      <c r="U40" s="54">
        <f>IF((+$E35+$E38) =0,0,(Q40   /(+$E35+$E38) )*100)</f>
        <v>10.12828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8528000</v>
      </c>
      <c r="C52" s="92">
        <v>-5000000</v>
      </c>
      <c r="D52" s="92"/>
      <c r="E52" s="92">
        <f t="shared" si="26"/>
        <v>3528000</v>
      </c>
      <c r="F52" s="93">
        <v>3528000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8528000</v>
      </c>
      <c r="C53" s="95">
        <f>SUM(C42:C52)</f>
        <v>-5000000</v>
      </c>
      <c r="D53" s="95"/>
      <c r="E53" s="95">
        <f t="shared" si="26"/>
        <v>3528000</v>
      </c>
      <c r="F53" s="96">
        <f t="shared" ref="F53:O53" si="33">SUM(F42:F52)</f>
        <v>3528000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21538000</v>
      </c>
      <c r="C67" s="104">
        <f>SUM(C9:C14,C17:C23,C26:C29,C32,C35:C39,C42:C52,C55:C58,C61:C65)</f>
        <v>-3524000</v>
      </c>
      <c r="D67" s="104"/>
      <c r="E67" s="104">
        <f t="shared" si="35"/>
        <v>18014000</v>
      </c>
      <c r="F67" s="105">
        <f t="shared" ref="F67:O67" si="43">SUM(F9:F14,F17:F23,F26:F29,F32,F35:F39,F42:F52,F55:F58,F61:F65)</f>
        <v>18014000</v>
      </c>
      <c r="G67" s="106">
        <f t="shared" si="43"/>
        <v>9020000</v>
      </c>
      <c r="H67" s="105">
        <f t="shared" si="43"/>
        <v>1853000</v>
      </c>
      <c r="I67" s="106">
        <f t="shared" si="43"/>
        <v>0</v>
      </c>
      <c r="J67" s="105">
        <f t="shared" si="43"/>
        <v>1106000</v>
      </c>
      <c r="K67" s="106">
        <f t="shared" si="43"/>
        <v>0</v>
      </c>
      <c r="L67" s="105">
        <f t="shared" si="43"/>
        <v>510000</v>
      </c>
      <c r="M67" s="106">
        <f t="shared" si="43"/>
        <v>2378209</v>
      </c>
      <c r="N67" s="105">
        <f t="shared" si="43"/>
        <v>0</v>
      </c>
      <c r="O67" s="106">
        <f t="shared" si="43"/>
        <v>0</v>
      </c>
      <c r="P67" s="105">
        <f t="shared" si="36"/>
        <v>3469000</v>
      </c>
      <c r="Q67" s="106">
        <f t="shared" si="37"/>
        <v>2378209</v>
      </c>
      <c r="R67" s="61">
        <f t="shared" si="38"/>
        <v>-53.887884267631101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38.4589800443459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26.365953436807093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22563000</v>
      </c>
      <c r="C69" s="92">
        <v>-1509000</v>
      </c>
      <c r="D69" s="92"/>
      <c r="E69" s="92">
        <f>$B69      +$C69      +$D69</f>
        <v>21054000</v>
      </c>
      <c r="F69" s="93">
        <v>21054000</v>
      </c>
      <c r="G69" s="94">
        <v>21054000</v>
      </c>
      <c r="H69" s="93">
        <v>4952000</v>
      </c>
      <c r="I69" s="94"/>
      <c r="J69" s="93">
        <v>8490000</v>
      </c>
      <c r="K69" s="94"/>
      <c r="L69" s="93">
        <v>1536000</v>
      </c>
      <c r="M69" s="94">
        <v>14049214</v>
      </c>
      <c r="N69" s="93"/>
      <c r="O69" s="94"/>
      <c r="P69" s="93">
        <f>$H69      +$J69      +$L69      +$N69</f>
        <v>14978000</v>
      </c>
      <c r="Q69" s="94">
        <f>$I69      +$K69      +$M69      +$O69</f>
        <v>14049214</v>
      </c>
      <c r="R69" s="48">
        <f>IF(($J69      =0),0,((($L69      -$J69      )/$J69      )*100))</f>
        <v>-81.908127208480565</v>
      </c>
      <c r="S69" s="49">
        <f>IF(($K69      =0),0,((($M69      -$K69      )/$K69      )*100))</f>
        <v>0</v>
      </c>
      <c r="T69" s="48">
        <f>IF(($E69      =0),0,(($P69      /$E69      )*100))</f>
        <v>71.140875843070205</v>
      </c>
      <c r="U69" s="50">
        <f>IF(($E69      =0),0,(($Q69      /$E69      )*100))</f>
        <v>66.729429087109338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22563000</v>
      </c>
      <c r="C71" s="101">
        <f>SUM(C69:C70)</f>
        <v>-1509000</v>
      </c>
      <c r="D71" s="101"/>
      <c r="E71" s="101">
        <f>$B71      +$C71      +$D71</f>
        <v>21054000</v>
      </c>
      <c r="F71" s="102">
        <f t="shared" ref="F71:O71" si="44">SUM(F69:F70)</f>
        <v>21054000</v>
      </c>
      <c r="G71" s="103">
        <f t="shared" si="44"/>
        <v>21054000</v>
      </c>
      <c r="H71" s="102">
        <f t="shared" si="44"/>
        <v>4952000</v>
      </c>
      <c r="I71" s="103">
        <f t="shared" si="44"/>
        <v>0</v>
      </c>
      <c r="J71" s="102">
        <f t="shared" si="44"/>
        <v>8490000</v>
      </c>
      <c r="K71" s="103">
        <f t="shared" si="44"/>
        <v>0</v>
      </c>
      <c r="L71" s="102">
        <f t="shared" si="44"/>
        <v>1536000</v>
      </c>
      <c r="M71" s="103">
        <f t="shared" si="44"/>
        <v>14049214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14978000</v>
      </c>
      <c r="Q71" s="103">
        <f>$I71      +$K71      +$M71      +$O71</f>
        <v>14049214</v>
      </c>
      <c r="R71" s="57">
        <f>IF(($J71      =0),0,((($L71      -$J71      )/$J71      )*100))</f>
        <v>-81.908127208480565</v>
      </c>
      <c r="S71" s="58">
        <f>IF(($K71      =0),0,((($M71      -$K71      )/$K71      )*100))</f>
        <v>0</v>
      </c>
      <c r="T71" s="57">
        <f>IF(($E69      =0),0,(($P69      /$E69      )*100))</f>
        <v>71.140875843070205</v>
      </c>
      <c r="U71" s="59">
        <f>IF($E69   =0,0,($Q69   /$E69 )*100)</f>
        <v>66.729429087109338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22563000</v>
      </c>
      <c r="C72" s="104">
        <f>SUM(C69:C70)</f>
        <v>-1509000</v>
      </c>
      <c r="D72" s="104"/>
      <c r="E72" s="104">
        <f>$B72      +$C72      +$D72</f>
        <v>21054000</v>
      </c>
      <c r="F72" s="105">
        <f t="shared" ref="F72:O72" si="45">SUM(F69:F70)</f>
        <v>21054000</v>
      </c>
      <c r="G72" s="106">
        <f t="shared" si="45"/>
        <v>21054000</v>
      </c>
      <c r="H72" s="105">
        <f t="shared" si="45"/>
        <v>4952000</v>
      </c>
      <c r="I72" s="106">
        <f t="shared" si="45"/>
        <v>0</v>
      </c>
      <c r="J72" s="105">
        <f t="shared" si="45"/>
        <v>8490000</v>
      </c>
      <c r="K72" s="106">
        <f t="shared" si="45"/>
        <v>0</v>
      </c>
      <c r="L72" s="105">
        <f t="shared" si="45"/>
        <v>1536000</v>
      </c>
      <c r="M72" s="106">
        <f t="shared" si="45"/>
        <v>14049214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14978000</v>
      </c>
      <c r="Q72" s="106">
        <f>$I72      +$K72      +$M72      +$O72</f>
        <v>14049214</v>
      </c>
      <c r="R72" s="61">
        <f>IF(($J72      =0),0,((($L72      -$J72      )/$J72      )*100))</f>
        <v>-81.908127208480565</v>
      </c>
      <c r="S72" s="62">
        <f>IF(($K72      =0),0,((($M72      -$K72      )/$K72      )*100))</f>
        <v>0</v>
      </c>
      <c r="T72" s="61">
        <f>IF(($E69      =0),0,(($P69      /$E69      )*100))</f>
        <v>71.140875843070205</v>
      </c>
      <c r="U72" s="65">
        <f>IF($E69   =0,0,($Q69   /$E69 )*100)</f>
        <v>66.729429087109338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44101000</v>
      </c>
      <c r="C73" s="104">
        <f>SUM(C9:C14,C17:C23,C26:C29,C32,C35:C39,C42:C52,C55:C58,C61:C65,C69:C70)</f>
        <v>-5033000</v>
      </c>
      <c r="D73" s="104"/>
      <c r="E73" s="104">
        <f>$B73      +$C73      +$D73</f>
        <v>39068000</v>
      </c>
      <c r="F73" s="105">
        <f t="shared" ref="F73:O73" si="46">SUM(F9:F14,F17:F23,F26:F29,F32,F35:F39,F42:F52,F55:F58,F61:F65,F69:F70)</f>
        <v>39068000</v>
      </c>
      <c r="G73" s="106">
        <f t="shared" si="46"/>
        <v>30074000</v>
      </c>
      <c r="H73" s="105">
        <f t="shared" si="46"/>
        <v>6805000</v>
      </c>
      <c r="I73" s="106">
        <f t="shared" si="46"/>
        <v>0</v>
      </c>
      <c r="J73" s="105">
        <f t="shared" si="46"/>
        <v>9596000</v>
      </c>
      <c r="K73" s="106">
        <f t="shared" si="46"/>
        <v>0</v>
      </c>
      <c r="L73" s="105">
        <f t="shared" si="46"/>
        <v>2046000</v>
      </c>
      <c r="M73" s="106">
        <f t="shared" si="46"/>
        <v>16427423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18447000</v>
      </c>
      <c r="Q73" s="106">
        <f>$I73      +$K73      +$M73      +$O73</f>
        <v>16427423</v>
      </c>
      <c r="R73" s="61">
        <f>IF(($J73      =0),0,((($L73      -$J73      )/$J73      )*100))</f>
        <v>-78.678616090037508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61.338697878566208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54.623339096894327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DU7oPQlONA3y+qWwhxlKwfo03xkZtegE2r8ZvcXI8Sx3GByL9pJzgVVqvgdZCQpQ2Xqfv9KmsA60c6Ag8r3cg==" saltValue="orwTnmHVmyzC1XL2ZJuij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2100000</v>
      </c>
      <c r="I10" s="94">
        <v>1880068</v>
      </c>
      <c r="J10" s="93">
        <v>177000</v>
      </c>
      <c r="K10" s="94">
        <v>175592</v>
      </c>
      <c r="L10" s="93">
        <v>124000</v>
      </c>
      <c r="M10" s="94">
        <v>125100</v>
      </c>
      <c r="N10" s="93"/>
      <c r="O10" s="94"/>
      <c r="P10" s="93">
        <f t="shared" ref="P10:P15" si="1">$H10      +$J10      +$L10      +$N10</f>
        <v>2401000</v>
      </c>
      <c r="Q10" s="94">
        <f t="shared" ref="Q10:Q15" si="2">$I10      +$K10      +$M10      +$O10</f>
        <v>2180760</v>
      </c>
      <c r="R10" s="48">
        <f t="shared" ref="R10:R15" si="3">IF(($J10      =0),0,((($L10      -$J10      )/$J10      )*100))</f>
        <v>-29.943502824858758</v>
      </c>
      <c r="S10" s="49">
        <f t="shared" ref="S10:S15" si="4">IF(($K10      =0),0,((($M10      -$K10      )/$K10      )*100))</f>
        <v>-28.75529636885507</v>
      </c>
      <c r="T10" s="48">
        <f t="shared" ref="T10:T14" si="5">IF(($E10      =0),0,(($P10      /$E10      )*100))</f>
        <v>77.451612903225808</v>
      </c>
      <c r="U10" s="50">
        <f t="shared" ref="U10:U14" si="6">IF(($E10      =0),0,(($Q10      /$E10      )*100))</f>
        <v>70.347096774193545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20000000</v>
      </c>
      <c r="C13" s="92">
        <v>-10000000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>
        <v>4020838</v>
      </c>
      <c r="J13" s="93">
        <v>3781000</v>
      </c>
      <c r="K13" s="94"/>
      <c r="L13" s="93">
        <v>1218000</v>
      </c>
      <c r="M13" s="94">
        <v>1357655</v>
      </c>
      <c r="N13" s="93"/>
      <c r="O13" s="94"/>
      <c r="P13" s="93">
        <f t="shared" si="1"/>
        <v>4999000</v>
      </c>
      <c r="Q13" s="94">
        <f t="shared" si="2"/>
        <v>5378493</v>
      </c>
      <c r="R13" s="48">
        <f t="shared" si="3"/>
        <v>-67.786299920655907</v>
      </c>
      <c r="S13" s="49">
        <f t="shared" si="4"/>
        <v>0</v>
      </c>
      <c r="T13" s="48">
        <f t="shared" si="5"/>
        <v>49.99</v>
      </c>
      <c r="U13" s="50">
        <f t="shared" si="6"/>
        <v>53.784929999999996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23200000</v>
      </c>
      <c r="C15" s="95">
        <f>SUM(C9:C14)</f>
        <v>-10100000</v>
      </c>
      <c r="D15" s="95"/>
      <c r="E15" s="95">
        <f t="shared" si="0"/>
        <v>13100000</v>
      </c>
      <c r="F15" s="96">
        <f t="shared" ref="F15:O15" si="7">SUM(F9:F14)</f>
        <v>13100000</v>
      </c>
      <c r="G15" s="97">
        <f t="shared" si="7"/>
        <v>13100000</v>
      </c>
      <c r="H15" s="96">
        <f t="shared" si="7"/>
        <v>2100000</v>
      </c>
      <c r="I15" s="97">
        <f t="shared" si="7"/>
        <v>5900906</v>
      </c>
      <c r="J15" s="96">
        <f t="shared" si="7"/>
        <v>3958000</v>
      </c>
      <c r="K15" s="97">
        <f t="shared" si="7"/>
        <v>175592</v>
      </c>
      <c r="L15" s="96">
        <f t="shared" si="7"/>
        <v>1342000</v>
      </c>
      <c r="M15" s="97">
        <f t="shared" si="7"/>
        <v>1482755</v>
      </c>
      <c r="N15" s="96">
        <f t="shared" si="7"/>
        <v>0</v>
      </c>
      <c r="O15" s="97">
        <f t="shared" si="7"/>
        <v>0</v>
      </c>
      <c r="P15" s="96">
        <f t="shared" si="1"/>
        <v>7400000</v>
      </c>
      <c r="Q15" s="97">
        <f t="shared" si="2"/>
        <v>7559253</v>
      </c>
      <c r="R15" s="52">
        <f t="shared" si="3"/>
        <v>-66.093986862051551</v>
      </c>
      <c r="S15" s="53">
        <f t="shared" si="4"/>
        <v>744.43197867784409</v>
      </c>
      <c r="T15" s="52">
        <f>IF((SUM($E9:$E13))=0,0,(P15/(SUM($E9:$E13))*100))</f>
        <v>56.488549618320619</v>
      </c>
      <c r="U15" s="54">
        <f>IF((SUM($E9:$E13))=0,0,(Q15/(SUM($E9:$E13))*100))</f>
        <v>57.704221374045808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1111000</v>
      </c>
      <c r="C32" s="92"/>
      <c r="D32" s="92"/>
      <c r="E32" s="92">
        <f>$B32      +$C32      +$D32</f>
        <v>1111000</v>
      </c>
      <c r="F32" s="93">
        <v>1111000</v>
      </c>
      <c r="G32" s="94">
        <v>1111000</v>
      </c>
      <c r="H32" s="93">
        <v>272000</v>
      </c>
      <c r="I32" s="94">
        <v>272010</v>
      </c>
      <c r="J32" s="93">
        <v>189000</v>
      </c>
      <c r="K32" s="94">
        <v>257620</v>
      </c>
      <c r="L32" s="93">
        <v>256000</v>
      </c>
      <c r="M32" s="94">
        <v>256000</v>
      </c>
      <c r="N32" s="93"/>
      <c r="O32" s="94"/>
      <c r="P32" s="93">
        <f>$H32      +$J32      +$L32      +$N32</f>
        <v>717000</v>
      </c>
      <c r="Q32" s="94">
        <f>$I32      +$K32      +$M32      +$O32</f>
        <v>785630</v>
      </c>
      <c r="R32" s="48">
        <f>IF(($J32      =0),0,((($L32      -$J32      )/$J32      )*100))</f>
        <v>35.449735449735449</v>
      </c>
      <c r="S32" s="49">
        <f>IF(($K32      =0),0,((($M32      -$K32      )/$K32      )*100))</f>
        <v>-0.6288331651269311</v>
      </c>
      <c r="T32" s="48">
        <f>IF(($E32      =0),0,(($P32      /$E32      )*100))</f>
        <v>64.536453645364531</v>
      </c>
      <c r="U32" s="50">
        <f>IF(($E32      =0),0,(($Q32      /$E32      )*100))</f>
        <v>70.713771377137718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1111000</v>
      </c>
      <c r="C33" s="95">
        <f>C32</f>
        <v>0</v>
      </c>
      <c r="D33" s="95"/>
      <c r="E33" s="95">
        <f>$B33      +$C33      +$D33</f>
        <v>1111000</v>
      </c>
      <c r="F33" s="96">
        <f t="shared" ref="F33:O33" si="17">F32</f>
        <v>1111000</v>
      </c>
      <c r="G33" s="97">
        <f t="shared" si="17"/>
        <v>1111000</v>
      </c>
      <c r="H33" s="96">
        <f t="shared" si="17"/>
        <v>272000</v>
      </c>
      <c r="I33" s="97">
        <f t="shared" si="17"/>
        <v>272010</v>
      </c>
      <c r="J33" s="96">
        <f t="shared" si="17"/>
        <v>189000</v>
      </c>
      <c r="K33" s="97">
        <f t="shared" si="17"/>
        <v>257620</v>
      </c>
      <c r="L33" s="96">
        <f t="shared" si="17"/>
        <v>256000</v>
      </c>
      <c r="M33" s="97">
        <f t="shared" si="17"/>
        <v>256000</v>
      </c>
      <c r="N33" s="96">
        <f t="shared" si="17"/>
        <v>0</v>
      </c>
      <c r="O33" s="97">
        <f t="shared" si="17"/>
        <v>0</v>
      </c>
      <c r="P33" s="96">
        <f>$H33      +$J33      +$L33      +$N33</f>
        <v>717000</v>
      </c>
      <c r="Q33" s="97">
        <f>$I33      +$K33      +$M33      +$O33</f>
        <v>785630</v>
      </c>
      <c r="R33" s="52">
        <f>IF(($J33      =0),0,((($L33      -$J33      )/$J33      )*100))</f>
        <v>35.449735449735449</v>
      </c>
      <c r="S33" s="53">
        <f>IF(($K33      =0),0,((($M33      -$K33      )/$K33      )*100))</f>
        <v>-0.6288331651269311</v>
      </c>
      <c r="T33" s="52">
        <f>IF($E33   =0,0,($P33   /$E33   )*100)</f>
        <v>64.536453645364531</v>
      </c>
      <c r="U33" s="54">
        <f>IF($E33   =0,0,($Q33   /$E33   )*100)</f>
        <v>70.713771377137718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43025000</v>
      </c>
      <c r="C35" s="92"/>
      <c r="D35" s="92"/>
      <c r="E35" s="92">
        <f t="shared" ref="E35:E40" si="18">$B35      +$C35      +$D35</f>
        <v>43025000</v>
      </c>
      <c r="F35" s="93">
        <v>43025000</v>
      </c>
      <c r="G35" s="94">
        <v>43025000</v>
      </c>
      <c r="H35" s="93">
        <v>8657000</v>
      </c>
      <c r="I35" s="94"/>
      <c r="J35" s="93">
        <v>13262000</v>
      </c>
      <c r="K35" s="94">
        <v>23919237</v>
      </c>
      <c r="L35" s="93">
        <v>3405000</v>
      </c>
      <c r="M35" s="94">
        <v>7853288</v>
      </c>
      <c r="N35" s="93"/>
      <c r="O35" s="94"/>
      <c r="P35" s="93">
        <f t="shared" ref="P35:P40" si="19">$H35      +$J35      +$L35      +$N35</f>
        <v>25324000</v>
      </c>
      <c r="Q35" s="94">
        <f t="shared" ref="Q35:Q40" si="20">$I35      +$K35      +$M35      +$O35</f>
        <v>31772525</v>
      </c>
      <c r="R35" s="48">
        <f t="shared" ref="R35:R40" si="21">IF(($J35      =0),0,((($L35      -$J35      )/$J35      )*100))</f>
        <v>-74.325139496305241</v>
      </c>
      <c r="S35" s="49">
        <f t="shared" ref="S35:S40" si="22">IF(($K35      =0),0,((($M35      -$K35      )/$K35      )*100))</f>
        <v>-67.167481136626563</v>
      </c>
      <c r="T35" s="48">
        <f t="shared" ref="T35:T39" si="23">IF(($E35      =0),0,(($P35      /$E35      )*100))</f>
        <v>58.858803021499128</v>
      </c>
      <c r="U35" s="50">
        <f t="shared" ref="U35:U39" si="24">IF(($E35      =0),0,(($Q35      /$E35      )*100))</f>
        <v>73.846658919232993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152109000</v>
      </c>
      <c r="C36" s="92">
        <v>-30028000</v>
      </c>
      <c r="D36" s="92"/>
      <c r="E36" s="92">
        <f t="shared" si="18"/>
        <v>122081000</v>
      </c>
      <c r="F36" s="93">
        <v>122081000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195134000</v>
      </c>
      <c r="C40" s="95">
        <f>SUM(C35:C39)</f>
        <v>-30028000</v>
      </c>
      <c r="D40" s="95"/>
      <c r="E40" s="95">
        <f t="shared" si="18"/>
        <v>165106000</v>
      </c>
      <c r="F40" s="96">
        <f t="shared" ref="F40:O40" si="25">SUM(F35:F39)</f>
        <v>165106000</v>
      </c>
      <c r="G40" s="97">
        <f t="shared" si="25"/>
        <v>43025000</v>
      </c>
      <c r="H40" s="96">
        <f t="shared" si="25"/>
        <v>8657000</v>
      </c>
      <c r="I40" s="97">
        <f t="shared" si="25"/>
        <v>0</v>
      </c>
      <c r="J40" s="96">
        <f t="shared" si="25"/>
        <v>13262000</v>
      </c>
      <c r="K40" s="97">
        <f t="shared" si="25"/>
        <v>23919237</v>
      </c>
      <c r="L40" s="96">
        <f t="shared" si="25"/>
        <v>3405000</v>
      </c>
      <c r="M40" s="97">
        <f t="shared" si="25"/>
        <v>7853288</v>
      </c>
      <c r="N40" s="96">
        <f t="shared" si="25"/>
        <v>0</v>
      </c>
      <c r="O40" s="97">
        <f t="shared" si="25"/>
        <v>0</v>
      </c>
      <c r="P40" s="96">
        <f t="shared" si="19"/>
        <v>25324000</v>
      </c>
      <c r="Q40" s="97">
        <f t="shared" si="20"/>
        <v>31772525</v>
      </c>
      <c r="R40" s="52">
        <f t="shared" si="21"/>
        <v>-74.325139496305241</v>
      </c>
      <c r="S40" s="53">
        <f t="shared" si="22"/>
        <v>-67.167481136626563</v>
      </c>
      <c r="T40" s="52">
        <f>IF((+$E35+$E38) =0,0,(P40   /(+$E35+$E38) )*100)</f>
        <v>58.858803021499128</v>
      </c>
      <c r="U40" s="54">
        <f>IF((+$E35+$E38) =0,0,(Q40   /(+$E35+$E38) )*100)</f>
        <v>73.846658919232993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42250000</v>
      </c>
      <c r="C51" s="92"/>
      <c r="D51" s="92"/>
      <c r="E51" s="92">
        <f t="shared" si="26"/>
        <v>42250000</v>
      </c>
      <c r="F51" s="93">
        <v>42250000</v>
      </c>
      <c r="G51" s="94">
        <v>42250000</v>
      </c>
      <c r="H51" s="93">
        <v>13116000</v>
      </c>
      <c r="I51" s="94">
        <v>13806005</v>
      </c>
      <c r="J51" s="93">
        <v>5830000</v>
      </c>
      <c r="K51" s="94">
        <v>14226100</v>
      </c>
      <c r="L51" s="93">
        <v>20530000</v>
      </c>
      <c r="M51" s="94">
        <v>7466390</v>
      </c>
      <c r="N51" s="93"/>
      <c r="O51" s="94"/>
      <c r="P51" s="93">
        <f t="shared" si="27"/>
        <v>39476000</v>
      </c>
      <c r="Q51" s="94">
        <f t="shared" si="28"/>
        <v>35498495</v>
      </c>
      <c r="R51" s="48">
        <f t="shared" si="29"/>
        <v>252.1440823327616</v>
      </c>
      <c r="S51" s="49">
        <f t="shared" si="30"/>
        <v>-47.516255333506727</v>
      </c>
      <c r="T51" s="48">
        <f t="shared" si="31"/>
        <v>93.43431952662722</v>
      </c>
      <c r="U51" s="50">
        <f t="shared" si="32"/>
        <v>84.020106508875742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42250000</v>
      </c>
      <c r="C53" s="95">
        <f>SUM(C42:C52)</f>
        <v>0</v>
      </c>
      <c r="D53" s="95"/>
      <c r="E53" s="95">
        <f t="shared" si="26"/>
        <v>42250000</v>
      </c>
      <c r="F53" s="96">
        <f t="shared" ref="F53:O53" si="33">SUM(F42:F52)</f>
        <v>42250000</v>
      </c>
      <c r="G53" s="97">
        <f t="shared" si="33"/>
        <v>42250000</v>
      </c>
      <c r="H53" s="96">
        <f t="shared" si="33"/>
        <v>13116000</v>
      </c>
      <c r="I53" s="97">
        <f t="shared" si="33"/>
        <v>13806005</v>
      </c>
      <c r="J53" s="96">
        <f t="shared" si="33"/>
        <v>5830000</v>
      </c>
      <c r="K53" s="97">
        <f t="shared" si="33"/>
        <v>14226100</v>
      </c>
      <c r="L53" s="96">
        <f t="shared" si="33"/>
        <v>20530000</v>
      </c>
      <c r="M53" s="97">
        <f t="shared" si="33"/>
        <v>7466390</v>
      </c>
      <c r="N53" s="96">
        <f t="shared" si="33"/>
        <v>0</v>
      </c>
      <c r="O53" s="97">
        <f t="shared" si="33"/>
        <v>0</v>
      </c>
      <c r="P53" s="96">
        <f t="shared" si="27"/>
        <v>39476000</v>
      </c>
      <c r="Q53" s="97">
        <f t="shared" si="28"/>
        <v>35498495</v>
      </c>
      <c r="R53" s="52">
        <f t="shared" si="29"/>
        <v>252.1440823327616</v>
      </c>
      <c r="S53" s="53">
        <f t="shared" si="30"/>
        <v>-47.516255333506727</v>
      </c>
      <c r="T53" s="52">
        <f>IF((+$E43+$E45+$E47+$E48+$E51) =0,0,(P53   /(+$E43+$E45+$E47+$E48+$E51) )*100)</f>
        <v>93.43431952662722</v>
      </c>
      <c r="U53" s="54">
        <f>IF((+$E43+$E45+$E47+$E48+$E51) =0,0,(Q53   /(+$E43+$E45+$E47+$E48+$E51) )*100)</f>
        <v>84.020106508875742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261695000</v>
      </c>
      <c r="C67" s="104">
        <f>SUM(C9:C14,C17:C23,C26:C29,C32,C35:C39,C42:C52,C55:C58,C61:C65)</f>
        <v>-40128000</v>
      </c>
      <c r="D67" s="104"/>
      <c r="E67" s="104">
        <f t="shared" si="35"/>
        <v>221567000</v>
      </c>
      <c r="F67" s="105">
        <f t="shared" ref="F67:O67" si="43">SUM(F9:F14,F17:F23,F26:F29,F32,F35:F39,F42:F52,F55:F58,F61:F65)</f>
        <v>221567000</v>
      </c>
      <c r="G67" s="106">
        <f t="shared" si="43"/>
        <v>99486000</v>
      </c>
      <c r="H67" s="105">
        <f t="shared" si="43"/>
        <v>24145000</v>
      </c>
      <c r="I67" s="106">
        <f t="shared" si="43"/>
        <v>19978921</v>
      </c>
      <c r="J67" s="105">
        <f t="shared" si="43"/>
        <v>23239000</v>
      </c>
      <c r="K67" s="106">
        <f t="shared" si="43"/>
        <v>38578549</v>
      </c>
      <c r="L67" s="105">
        <f t="shared" si="43"/>
        <v>25533000</v>
      </c>
      <c r="M67" s="106">
        <f t="shared" si="43"/>
        <v>17058433</v>
      </c>
      <c r="N67" s="105">
        <f t="shared" si="43"/>
        <v>0</v>
      </c>
      <c r="O67" s="106">
        <f t="shared" si="43"/>
        <v>0</v>
      </c>
      <c r="P67" s="105">
        <f t="shared" si="36"/>
        <v>72917000</v>
      </c>
      <c r="Q67" s="106">
        <f t="shared" si="37"/>
        <v>75615903</v>
      </c>
      <c r="R67" s="61">
        <f t="shared" si="38"/>
        <v>9.8713369766341064</v>
      </c>
      <c r="S67" s="62">
        <f t="shared" si="39"/>
        <v>-55.782595659572365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73.293729771023067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76.006576804776543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63399000</v>
      </c>
      <c r="C69" s="92">
        <v>-4240000</v>
      </c>
      <c r="D69" s="92"/>
      <c r="E69" s="92">
        <f>$B69      +$C69      +$D69</f>
        <v>59159000</v>
      </c>
      <c r="F69" s="93">
        <v>56159000</v>
      </c>
      <c r="G69" s="94">
        <v>56159000</v>
      </c>
      <c r="H69" s="93">
        <v>7867000</v>
      </c>
      <c r="I69" s="94">
        <v>3579402</v>
      </c>
      <c r="J69" s="93">
        <v>29047000</v>
      </c>
      <c r="K69" s="94">
        <v>25210244</v>
      </c>
      <c r="L69" s="93">
        <v>13092000</v>
      </c>
      <c r="M69" s="94">
        <v>24685222</v>
      </c>
      <c r="N69" s="93"/>
      <c r="O69" s="94"/>
      <c r="P69" s="93">
        <f>$H69      +$J69      +$L69      +$N69</f>
        <v>50006000</v>
      </c>
      <c r="Q69" s="94">
        <f>$I69      +$K69      +$M69      +$O69</f>
        <v>53474868</v>
      </c>
      <c r="R69" s="48">
        <f>IF(($J69      =0),0,((($L69      -$J69      )/$J69      )*100))</f>
        <v>-54.928219781733056</v>
      </c>
      <c r="S69" s="49">
        <f>IF(($K69      =0),0,((($M69      -$K69      )/$K69      )*100))</f>
        <v>-2.082574052040115</v>
      </c>
      <c r="T69" s="48">
        <f>IF(($E69      =0),0,(($P69      /$E69      )*100))</f>
        <v>84.528136040162948</v>
      </c>
      <c r="U69" s="50">
        <f>IF(($E69      =0),0,(($Q69      /$E69      )*100))</f>
        <v>90.391771328115752</v>
      </c>
      <c r="V69" s="93">
        <v>14373000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63399000</v>
      </c>
      <c r="C71" s="101">
        <f>SUM(C69:C70)</f>
        <v>-4240000</v>
      </c>
      <c r="D71" s="101"/>
      <c r="E71" s="101">
        <f>$B71      +$C71      +$D71</f>
        <v>59159000</v>
      </c>
      <c r="F71" s="102">
        <f t="shared" ref="F71:O71" si="44">SUM(F69:F70)</f>
        <v>56159000</v>
      </c>
      <c r="G71" s="103">
        <f t="shared" si="44"/>
        <v>56159000</v>
      </c>
      <c r="H71" s="102">
        <f t="shared" si="44"/>
        <v>7867000</v>
      </c>
      <c r="I71" s="103">
        <f t="shared" si="44"/>
        <v>3579402</v>
      </c>
      <c r="J71" s="102">
        <f t="shared" si="44"/>
        <v>29047000</v>
      </c>
      <c r="K71" s="103">
        <f t="shared" si="44"/>
        <v>25210244</v>
      </c>
      <c r="L71" s="102">
        <f t="shared" si="44"/>
        <v>13092000</v>
      </c>
      <c r="M71" s="103">
        <f t="shared" si="44"/>
        <v>24685222</v>
      </c>
      <c r="N71" s="102">
        <f t="shared" si="44"/>
        <v>0</v>
      </c>
      <c r="O71" s="103">
        <f t="shared" si="44"/>
        <v>0</v>
      </c>
      <c r="P71" s="102">
        <f>$H71      +$J71      +$L71      +$N71</f>
        <v>50006000</v>
      </c>
      <c r="Q71" s="103">
        <f>$I71      +$K71      +$M71      +$O71</f>
        <v>53474868</v>
      </c>
      <c r="R71" s="57">
        <f>IF(($J71      =0),0,((($L71      -$J71      )/$J71      )*100))</f>
        <v>-54.928219781733056</v>
      </c>
      <c r="S71" s="58">
        <f>IF(($K71      =0),0,((($M71      -$K71      )/$K71      )*100))</f>
        <v>-2.082574052040115</v>
      </c>
      <c r="T71" s="57">
        <f>IF(($E69      =0),0,(($P69      /$E69      )*100))</f>
        <v>84.528136040162948</v>
      </c>
      <c r="U71" s="59">
        <f>IF($E69   =0,0,($Q69   /$E69 )*100)</f>
        <v>90.391771328115752</v>
      </c>
      <c r="V71" s="102">
        <f>SUM(V69:V70)</f>
        <v>14373000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63399000</v>
      </c>
      <c r="C72" s="104">
        <f>SUM(C69:C70)</f>
        <v>-4240000</v>
      </c>
      <c r="D72" s="104"/>
      <c r="E72" s="104">
        <f>$B72      +$C72      +$D72</f>
        <v>59159000</v>
      </c>
      <c r="F72" s="105">
        <f t="shared" ref="F72:O72" si="45">SUM(F69:F70)</f>
        <v>56159000</v>
      </c>
      <c r="G72" s="106">
        <f t="shared" si="45"/>
        <v>56159000</v>
      </c>
      <c r="H72" s="105">
        <f t="shared" si="45"/>
        <v>7867000</v>
      </c>
      <c r="I72" s="106">
        <f t="shared" si="45"/>
        <v>3579402</v>
      </c>
      <c r="J72" s="105">
        <f t="shared" si="45"/>
        <v>29047000</v>
      </c>
      <c r="K72" s="106">
        <f t="shared" si="45"/>
        <v>25210244</v>
      </c>
      <c r="L72" s="105">
        <f t="shared" si="45"/>
        <v>13092000</v>
      </c>
      <c r="M72" s="106">
        <f t="shared" si="45"/>
        <v>24685222</v>
      </c>
      <c r="N72" s="105">
        <f t="shared" si="45"/>
        <v>0</v>
      </c>
      <c r="O72" s="106">
        <f t="shared" si="45"/>
        <v>0</v>
      </c>
      <c r="P72" s="105">
        <f>$H72      +$J72      +$L72      +$N72</f>
        <v>50006000</v>
      </c>
      <c r="Q72" s="106">
        <f>$I72      +$K72      +$M72      +$O72</f>
        <v>53474868</v>
      </c>
      <c r="R72" s="61">
        <f>IF(($J72      =0),0,((($L72      -$J72      )/$J72      )*100))</f>
        <v>-54.928219781733056</v>
      </c>
      <c r="S72" s="62">
        <f>IF(($K72      =0),0,((($M72      -$K72      )/$K72      )*100))</f>
        <v>-2.082574052040115</v>
      </c>
      <c r="T72" s="61">
        <f>IF(($E69      =0),0,(($P69      /$E69      )*100))</f>
        <v>84.528136040162948</v>
      </c>
      <c r="U72" s="65">
        <f>IF($E69   =0,0,($Q69   /$E69 )*100)</f>
        <v>90.391771328115752</v>
      </c>
      <c r="V72" s="105">
        <f>SUM(V69:V70)</f>
        <v>14373000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325094000</v>
      </c>
      <c r="C73" s="104">
        <f>SUM(C9:C14,C17:C23,C26:C29,C32,C35:C39,C42:C52,C55:C58,C61:C65,C69:C70)</f>
        <v>-44368000</v>
      </c>
      <c r="D73" s="104"/>
      <c r="E73" s="104">
        <f>$B73      +$C73      +$D73</f>
        <v>280726000</v>
      </c>
      <c r="F73" s="105">
        <f t="shared" ref="F73:O73" si="46">SUM(F9:F14,F17:F23,F26:F29,F32,F35:F39,F42:F52,F55:F58,F61:F65,F69:F70)</f>
        <v>277726000</v>
      </c>
      <c r="G73" s="106">
        <f t="shared" si="46"/>
        <v>155645000</v>
      </c>
      <c r="H73" s="105">
        <f t="shared" si="46"/>
        <v>32012000</v>
      </c>
      <c r="I73" s="106">
        <f t="shared" si="46"/>
        <v>23558323</v>
      </c>
      <c r="J73" s="105">
        <f t="shared" si="46"/>
        <v>52286000</v>
      </c>
      <c r="K73" s="106">
        <f t="shared" si="46"/>
        <v>63788793</v>
      </c>
      <c r="L73" s="105">
        <f t="shared" si="46"/>
        <v>38625000</v>
      </c>
      <c r="M73" s="106">
        <f t="shared" si="46"/>
        <v>41743655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122923000</v>
      </c>
      <c r="Q73" s="106">
        <f>$I73      +$K73      +$M73      +$O73</f>
        <v>129090771</v>
      </c>
      <c r="R73" s="61">
        <f>IF(($J73      =0),0,((($L73      -$J73      )/$J73      )*100))</f>
        <v>-26.12745285544888</v>
      </c>
      <c r="S73" s="62">
        <f>IF(($K73      =0),0,((($M73      -$K73      )/$K73      )*100))</f>
        <v>-34.559578514050266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77.483059661508406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81.370841186296445</v>
      </c>
      <c r="V73" s="105">
        <f>SUM(V9:V14,V17:V23,V26:V29,V32,V35:V39,V42:V52,V55:V58,V61:V65,V69:V70)</f>
        <v>14373000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+GFJUu1ieK339NDmNbfIoG+xsT+1opS9/TL0NCG3Nw4eWryGQCPhlZHzYov7LW0A/RhMCg9nM9mr7kj9kLeNpw==" saltValue="iGz8xwXTmq7e19JsUB8tz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602000</v>
      </c>
      <c r="I10" s="94"/>
      <c r="J10" s="93">
        <v>480000</v>
      </c>
      <c r="K10" s="94">
        <v>730309</v>
      </c>
      <c r="L10" s="93">
        <v>388000</v>
      </c>
      <c r="M10" s="94"/>
      <c r="N10" s="93"/>
      <c r="O10" s="94"/>
      <c r="P10" s="93">
        <f t="shared" ref="P10:P15" si="1">$H10      +$J10      +$L10      +$N10</f>
        <v>1470000</v>
      </c>
      <c r="Q10" s="94">
        <f t="shared" ref="Q10:Q15" si="2">$I10      +$K10      +$M10      +$O10</f>
        <v>730309</v>
      </c>
      <c r="R10" s="48">
        <f t="shared" ref="R10:R15" si="3">IF(($J10      =0),0,((($L10      -$J10      )/$J10      )*100))</f>
        <v>-19.166666666666668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49</v>
      </c>
      <c r="U10" s="50">
        <f t="shared" ref="U10:U14" si="6">IF(($E10      =0),0,(($Q10      /$E10      )*100))</f>
        <v>24.343633333333333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602000</v>
      </c>
      <c r="I15" s="97">
        <f t="shared" si="7"/>
        <v>0</v>
      </c>
      <c r="J15" s="96">
        <f t="shared" si="7"/>
        <v>480000</v>
      </c>
      <c r="K15" s="97">
        <f t="shared" si="7"/>
        <v>730309</v>
      </c>
      <c r="L15" s="96">
        <f t="shared" si="7"/>
        <v>388000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1470000</v>
      </c>
      <c r="Q15" s="97">
        <f t="shared" si="2"/>
        <v>730309</v>
      </c>
      <c r="R15" s="52">
        <f t="shared" si="3"/>
        <v>-19.166666666666668</v>
      </c>
      <c r="S15" s="53">
        <f t="shared" si="4"/>
        <v>-100</v>
      </c>
      <c r="T15" s="52">
        <f>IF((SUM($E9:$E13))=0,0,(P15/(SUM($E9:$E13))*100))</f>
        <v>49</v>
      </c>
      <c r="U15" s="54">
        <f>IF((SUM($E9:$E13))=0,0,(Q15/(SUM($E9:$E13))*100))</f>
        <v>24.343633333333333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5145000</v>
      </c>
      <c r="C24" s="95">
        <f>SUM(C17:C23)</f>
        <v>0</v>
      </c>
      <c r="D24" s="95"/>
      <c r="E24" s="95">
        <f t="shared" si="8"/>
        <v>5145000</v>
      </c>
      <c r="F24" s="96">
        <f t="shared" ref="F24:O24" si="15">SUM(F17:F23)</f>
        <v>5145000</v>
      </c>
      <c r="G24" s="97">
        <f t="shared" si="15"/>
        <v>5145000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-238000</v>
      </c>
      <c r="D32" s="92"/>
      <c r="E32" s="92">
        <f>$B32      +$C32      +$D32</f>
        <v>712000</v>
      </c>
      <c r="F32" s="93">
        <v>712000</v>
      </c>
      <c r="G32" s="94">
        <v>712000</v>
      </c>
      <c r="H32" s="93">
        <v>142000</v>
      </c>
      <c r="I32" s="94"/>
      <c r="J32" s="93"/>
      <c r="K32" s="94">
        <v>238000</v>
      </c>
      <c r="L32" s="93">
        <v>47000</v>
      </c>
      <c r="M32" s="94"/>
      <c r="N32" s="93"/>
      <c r="O32" s="94"/>
      <c r="P32" s="93">
        <f>$H32      +$J32      +$L32      +$N32</f>
        <v>189000</v>
      </c>
      <c r="Q32" s="94">
        <f>$I32      +$K32      +$M32      +$O32</f>
        <v>238000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26.54494382022472</v>
      </c>
      <c r="U32" s="50">
        <f>IF(($E32      =0),0,(($Q32      /$E32      )*100))</f>
        <v>33.426966292134829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-238000</v>
      </c>
      <c r="D33" s="95"/>
      <c r="E33" s="95">
        <f>$B33      +$C33      +$D33</f>
        <v>712000</v>
      </c>
      <c r="F33" s="96">
        <f t="shared" ref="F33:O33" si="17">F32</f>
        <v>712000</v>
      </c>
      <c r="G33" s="97">
        <f t="shared" si="17"/>
        <v>712000</v>
      </c>
      <c r="H33" s="96">
        <f t="shared" si="17"/>
        <v>142000</v>
      </c>
      <c r="I33" s="97">
        <f t="shared" si="17"/>
        <v>0</v>
      </c>
      <c r="J33" s="96">
        <f t="shared" si="17"/>
        <v>0</v>
      </c>
      <c r="K33" s="97">
        <f t="shared" si="17"/>
        <v>238000</v>
      </c>
      <c r="L33" s="96">
        <f t="shared" si="17"/>
        <v>47000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189000</v>
      </c>
      <c r="Q33" s="97">
        <f>$I33      +$K33      +$M33      +$O33</f>
        <v>238000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26.54494382022472</v>
      </c>
      <c r="U33" s="54">
        <f>IF($E33   =0,0,($Q33   /$E33   )*100)</f>
        <v>33.426966292134829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19515000</v>
      </c>
      <c r="C51" s="92"/>
      <c r="D51" s="92"/>
      <c r="E51" s="92">
        <f t="shared" si="26"/>
        <v>19515000</v>
      </c>
      <c r="F51" s="93">
        <v>19515000</v>
      </c>
      <c r="G51" s="94">
        <v>19515000</v>
      </c>
      <c r="H51" s="93">
        <v>8000000</v>
      </c>
      <c r="I51" s="94"/>
      <c r="J51" s="93"/>
      <c r="K51" s="94">
        <v>2579671</v>
      </c>
      <c r="L51" s="93">
        <v>6013000</v>
      </c>
      <c r="M51" s="94"/>
      <c r="N51" s="93"/>
      <c r="O51" s="94"/>
      <c r="P51" s="93">
        <f t="shared" si="27"/>
        <v>14013000</v>
      </c>
      <c r="Q51" s="94">
        <f t="shared" si="28"/>
        <v>2579671</v>
      </c>
      <c r="R51" s="48">
        <f t="shared" si="29"/>
        <v>0</v>
      </c>
      <c r="S51" s="49">
        <f t="shared" si="30"/>
        <v>-100</v>
      </c>
      <c r="T51" s="48">
        <f t="shared" si="31"/>
        <v>71.806302843966179</v>
      </c>
      <c r="U51" s="50">
        <f t="shared" si="32"/>
        <v>13.218913656161927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39515000</v>
      </c>
      <c r="C53" s="95">
        <f>SUM(C42:C52)</f>
        <v>0</v>
      </c>
      <c r="D53" s="95"/>
      <c r="E53" s="95">
        <f t="shared" si="26"/>
        <v>39515000</v>
      </c>
      <c r="F53" s="96">
        <f t="shared" ref="F53:O53" si="33">SUM(F42:F52)</f>
        <v>39515000</v>
      </c>
      <c r="G53" s="97">
        <f t="shared" si="33"/>
        <v>19515000</v>
      </c>
      <c r="H53" s="96">
        <f t="shared" si="33"/>
        <v>8000000</v>
      </c>
      <c r="I53" s="97">
        <f t="shared" si="33"/>
        <v>0</v>
      </c>
      <c r="J53" s="96">
        <f t="shared" si="33"/>
        <v>0</v>
      </c>
      <c r="K53" s="97">
        <f t="shared" si="33"/>
        <v>2579671</v>
      </c>
      <c r="L53" s="96">
        <f t="shared" si="33"/>
        <v>6013000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14013000</v>
      </c>
      <c r="Q53" s="97">
        <f t="shared" si="28"/>
        <v>2579671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71.806302843966179</v>
      </c>
      <c r="U53" s="54">
        <f>IF((+$E43+$E45+$E47+$E48+$E51) =0,0,(Q53   /(+$E43+$E45+$E47+$E48+$E51) )*100)</f>
        <v>13.218913656161927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48610000</v>
      </c>
      <c r="C67" s="104">
        <f>SUM(C9:C14,C17:C23,C26:C29,C32,C35:C39,C42:C52,C55:C58,C61:C65)</f>
        <v>-238000</v>
      </c>
      <c r="D67" s="104"/>
      <c r="E67" s="104">
        <f t="shared" si="35"/>
        <v>48372000</v>
      </c>
      <c r="F67" s="105">
        <f t="shared" ref="F67:O67" si="43">SUM(F9:F14,F17:F23,F26:F29,F32,F35:F39,F42:F52,F55:F58,F61:F65)</f>
        <v>48372000</v>
      </c>
      <c r="G67" s="106">
        <f t="shared" si="43"/>
        <v>28372000</v>
      </c>
      <c r="H67" s="105">
        <f t="shared" si="43"/>
        <v>8744000</v>
      </c>
      <c r="I67" s="106">
        <f t="shared" si="43"/>
        <v>0</v>
      </c>
      <c r="J67" s="105">
        <f t="shared" si="43"/>
        <v>480000</v>
      </c>
      <c r="K67" s="106">
        <f t="shared" si="43"/>
        <v>3547980</v>
      </c>
      <c r="L67" s="105">
        <f t="shared" si="43"/>
        <v>6448000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15672000</v>
      </c>
      <c r="Q67" s="106">
        <f t="shared" si="37"/>
        <v>3547980</v>
      </c>
      <c r="R67" s="61">
        <f t="shared" si="38"/>
        <v>1243.3333333333333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55.237558155928376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12.505216410545609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12452000</v>
      </c>
      <c r="C69" s="92">
        <v>5167000</v>
      </c>
      <c r="D69" s="92"/>
      <c r="E69" s="92">
        <f>$B69      +$C69      +$D69</f>
        <v>17619000</v>
      </c>
      <c r="F69" s="93">
        <v>17619000</v>
      </c>
      <c r="G69" s="94">
        <v>17619000</v>
      </c>
      <c r="H69" s="93">
        <v>7497000</v>
      </c>
      <c r="I69" s="94"/>
      <c r="J69" s="93">
        <v>2634000</v>
      </c>
      <c r="K69" s="94">
        <v>5000000</v>
      </c>
      <c r="L69" s="93"/>
      <c r="M69" s="94"/>
      <c r="N69" s="93"/>
      <c r="O69" s="94"/>
      <c r="P69" s="93">
        <f>$H69      +$J69      +$L69      +$N69</f>
        <v>10131000</v>
      </c>
      <c r="Q69" s="94">
        <f>$I69      +$K69      +$M69      +$O69</f>
        <v>5000000</v>
      </c>
      <c r="R69" s="48">
        <f>IF(($J69      =0),0,((($L69      -$J69      )/$J69      )*100))</f>
        <v>-100</v>
      </c>
      <c r="S69" s="49">
        <f>IF(($K69      =0),0,((($M69      -$K69      )/$K69      )*100))</f>
        <v>-100</v>
      </c>
      <c r="T69" s="48">
        <f>IF(($E69      =0),0,(($P69      /$E69      )*100))</f>
        <v>57.500425676826147</v>
      </c>
      <c r="U69" s="50">
        <f>IF(($E69      =0),0,(($Q69      /$E69      )*100))</f>
        <v>28.378455076905613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12452000</v>
      </c>
      <c r="C71" s="101">
        <f>SUM(C69:C70)</f>
        <v>5167000</v>
      </c>
      <c r="D71" s="101"/>
      <c r="E71" s="101">
        <f>$B71      +$C71      +$D71</f>
        <v>17619000</v>
      </c>
      <c r="F71" s="102">
        <f t="shared" ref="F71:O71" si="44">SUM(F69:F70)</f>
        <v>17619000</v>
      </c>
      <c r="G71" s="103">
        <f t="shared" si="44"/>
        <v>17619000</v>
      </c>
      <c r="H71" s="102">
        <f t="shared" si="44"/>
        <v>7497000</v>
      </c>
      <c r="I71" s="103">
        <f t="shared" si="44"/>
        <v>0</v>
      </c>
      <c r="J71" s="102">
        <f t="shared" si="44"/>
        <v>2634000</v>
      </c>
      <c r="K71" s="103">
        <f t="shared" si="44"/>
        <v>5000000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10131000</v>
      </c>
      <c r="Q71" s="103">
        <f>$I71      +$K71      +$M71      +$O71</f>
        <v>5000000</v>
      </c>
      <c r="R71" s="57">
        <f>IF(($J71      =0),0,((($L71      -$J71      )/$J71      )*100))</f>
        <v>-100</v>
      </c>
      <c r="S71" s="58">
        <f>IF(($K71      =0),0,((($M71      -$K71      )/$K71      )*100))</f>
        <v>-100</v>
      </c>
      <c r="T71" s="57">
        <f>IF(($E69      =0),0,(($P69      /$E69      )*100))</f>
        <v>57.500425676826147</v>
      </c>
      <c r="U71" s="59">
        <f>IF($E69   =0,0,($Q69   /$E69 )*100)</f>
        <v>28.378455076905613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12452000</v>
      </c>
      <c r="C72" s="104">
        <f>SUM(C69:C70)</f>
        <v>5167000</v>
      </c>
      <c r="D72" s="104"/>
      <c r="E72" s="104">
        <f>$B72      +$C72      +$D72</f>
        <v>17619000</v>
      </c>
      <c r="F72" s="105">
        <f t="shared" ref="F72:O72" si="45">SUM(F69:F70)</f>
        <v>17619000</v>
      </c>
      <c r="G72" s="106">
        <f t="shared" si="45"/>
        <v>17619000</v>
      </c>
      <c r="H72" s="105">
        <f t="shared" si="45"/>
        <v>7497000</v>
      </c>
      <c r="I72" s="106">
        <f t="shared" si="45"/>
        <v>0</v>
      </c>
      <c r="J72" s="105">
        <f t="shared" si="45"/>
        <v>2634000</v>
      </c>
      <c r="K72" s="106">
        <f t="shared" si="45"/>
        <v>5000000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10131000</v>
      </c>
      <c r="Q72" s="106">
        <f>$I72      +$K72      +$M72      +$O72</f>
        <v>5000000</v>
      </c>
      <c r="R72" s="61">
        <f>IF(($J72      =0),0,((($L72      -$J72      )/$J72      )*100))</f>
        <v>-100</v>
      </c>
      <c r="S72" s="62">
        <f>IF(($K72      =0),0,((($M72      -$K72      )/$K72      )*100))</f>
        <v>-100</v>
      </c>
      <c r="T72" s="61">
        <f>IF(($E69      =0),0,(($P69      /$E69      )*100))</f>
        <v>57.500425676826147</v>
      </c>
      <c r="U72" s="65">
        <f>IF($E69   =0,0,($Q69   /$E69 )*100)</f>
        <v>28.378455076905613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61062000</v>
      </c>
      <c r="C73" s="104">
        <f>SUM(C9:C14,C17:C23,C26:C29,C32,C35:C39,C42:C52,C55:C58,C61:C65,C69:C70)</f>
        <v>4929000</v>
      </c>
      <c r="D73" s="104"/>
      <c r="E73" s="104">
        <f>$B73      +$C73      +$D73</f>
        <v>65991000</v>
      </c>
      <c r="F73" s="105">
        <f t="shared" ref="F73:O73" si="46">SUM(F9:F14,F17:F23,F26:F29,F32,F35:F39,F42:F52,F55:F58,F61:F65,F69:F70)</f>
        <v>65991000</v>
      </c>
      <c r="G73" s="106">
        <f t="shared" si="46"/>
        <v>45991000</v>
      </c>
      <c r="H73" s="105">
        <f t="shared" si="46"/>
        <v>16241000</v>
      </c>
      <c r="I73" s="106">
        <f t="shared" si="46"/>
        <v>0</v>
      </c>
      <c r="J73" s="105">
        <f t="shared" si="46"/>
        <v>3114000</v>
      </c>
      <c r="K73" s="106">
        <f t="shared" si="46"/>
        <v>8547980</v>
      </c>
      <c r="L73" s="105">
        <f t="shared" si="46"/>
        <v>6448000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25803000</v>
      </c>
      <c r="Q73" s="106">
        <f>$I73      +$K73      +$M73      +$O73</f>
        <v>8547980</v>
      </c>
      <c r="R73" s="61">
        <f>IF(($J73      =0),0,((($L73      -$J73      )/$J73      )*100))</f>
        <v>107.06486833654463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56.104455219499471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18.586201648148553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Ix8ORvoVXt0Dkg2OOYktTIwvHy+b7VkDV184TcxIDEV47siDdIAt4Pxt/kliPBO9bDSAz+YPB540IvWQy434w==" saltValue="caQsas0l2D/IcWdj7GKMO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336000</v>
      </c>
      <c r="I10" s="94"/>
      <c r="J10" s="93">
        <v>133000</v>
      </c>
      <c r="K10" s="94"/>
      <c r="L10" s="93">
        <v>219000</v>
      </c>
      <c r="M10" s="94"/>
      <c r="N10" s="93"/>
      <c r="O10" s="94"/>
      <c r="P10" s="93">
        <f t="shared" ref="P10:P15" si="1">$H10      +$J10      +$L10      +$N10</f>
        <v>688000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64.661654135338338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22.193548387096772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336000</v>
      </c>
      <c r="I15" s="97">
        <f t="shared" si="7"/>
        <v>0</v>
      </c>
      <c r="J15" s="96">
        <f t="shared" si="7"/>
        <v>133000</v>
      </c>
      <c r="K15" s="97">
        <f t="shared" si="7"/>
        <v>0</v>
      </c>
      <c r="L15" s="96">
        <f t="shared" si="7"/>
        <v>219000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688000</v>
      </c>
      <c r="Q15" s="97">
        <f t="shared" si="2"/>
        <v>0</v>
      </c>
      <c r="R15" s="52">
        <f t="shared" si="3"/>
        <v>64.661654135338338</v>
      </c>
      <c r="S15" s="53">
        <f t="shared" si="4"/>
        <v>0</v>
      </c>
      <c r="T15" s="52">
        <f>IF((SUM($E9:$E13))=0,0,(P15/(SUM($E9:$E13))*100))</f>
        <v>22.193548387096772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15500000</v>
      </c>
      <c r="C35" s="92"/>
      <c r="D35" s="92"/>
      <c r="E35" s="92">
        <f t="shared" ref="E35:E40" si="18">$B35      +$C35      +$D35</f>
        <v>15500000</v>
      </c>
      <c r="F35" s="93">
        <v>15500000</v>
      </c>
      <c r="G35" s="94">
        <v>15500000</v>
      </c>
      <c r="H35" s="93"/>
      <c r="I35" s="94"/>
      <c r="J35" s="93">
        <v>2563000</v>
      </c>
      <c r="K35" s="94"/>
      <c r="L35" s="93"/>
      <c r="M35" s="94"/>
      <c r="N35" s="93"/>
      <c r="O35" s="94"/>
      <c r="P35" s="93">
        <f t="shared" ref="P35:P40" si="19">$H35      +$J35      +$L35      +$N35</f>
        <v>2563000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16.535483870967742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356000</v>
      </c>
      <c r="C36" s="92">
        <v>1000</v>
      </c>
      <c r="D36" s="92"/>
      <c r="E36" s="92">
        <f t="shared" si="18"/>
        <v>357000</v>
      </c>
      <c r="F36" s="93">
        <v>357000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15856000</v>
      </c>
      <c r="C40" s="95">
        <f>SUM(C35:C39)</f>
        <v>1000</v>
      </c>
      <c r="D40" s="95"/>
      <c r="E40" s="95">
        <f t="shared" si="18"/>
        <v>15857000</v>
      </c>
      <c r="F40" s="96">
        <f t="shared" ref="F40:O40" si="25">SUM(F35:F39)</f>
        <v>15857000</v>
      </c>
      <c r="G40" s="97">
        <f t="shared" si="25"/>
        <v>15500000</v>
      </c>
      <c r="H40" s="96">
        <f t="shared" si="25"/>
        <v>0</v>
      </c>
      <c r="I40" s="97">
        <f t="shared" si="25"/>
        <v>0</v>
      </c>
      <c r="J40" s="96">
        <f t="shared" si="25"/>
        <v>2563000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2563000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16.535483870967742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30668000</v>
      </c>
      <c r="C51" s="92">
        <v>-6134000</v>
      </c>
      <c r="D51" s="92"/>
      <c r="E51" s="92">
        <f t="shared" si="26"/>
        <v>24534000</v>
      </c>
      <c r="F51" s="93">
        <v>24534000</v>
      </c>
      <c r="G51" s="94">
        <v>24534000</v>
      </c>
      <c r="H51" s="93">
        <v>1318000</v>
      </c>
      <c r="I51" s="94"/>
      <c r="J51" s="93">
        <v>4052000</v>
      </c>
      <c r="K51" s="94"/>
      <c r="L51" s="93">
        <v>11144000</v>
      </c>
      <c r="M51" s="94"/>
      <c r="N51" s="93"/>
      <c r="O51" s="94"/>
      <c r="P51" s="93">
        <f t="shared" si="27"/>
        <v>16514000</v>
      </c>
      <c r="Q51" s="94">
        <f t="shared" si="28"/>
        <v>0</v>
      </c>
      <c r="R51" s="48">
        <f t="shared" si="29"/>
        <v>175.02467917077985</v>
      </c>
      <c r="S51" s="49">
        <f t="shared" si="30"/>
        <v>0</v>
      </c>
      <c r="T51" s="48">
        <f t="shared" si="31"/>
        <v>67.310670905681917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30668000</v>
      </c>
      <c r="C53" s="95">
        <f>SUM(C42:C52)</f>
        <v>-6134000</v>
      </c>
      <c r="D53" s="95"/>
      <c r="E53" s="95">
        <f t="shared" si="26"/>
        <v>24534000</v>
      </c>
      <c r="F53" s="96">
        <f t="shared" ref="F53:O53" si="33">SUM(F42:F52)</f>
        <v>24534000</v>
      </c>
      <c r="G53" s="97">
        <f t="shared" si="33"/>
        <v>24534000</v>
      </c>
      <c r="H53" s="96">
        <f t="shared" si="33"/>
        <v>1318000</v>
      </c>
      <c r="I53" s="97">
        <f t="shared" si="33"/>
        <v>0</v>
      </c>
      <c r="J53" s="96">
        <f t="shared" si="33"/>
        <v>4052000</v>
      </c>
      <c r="K53" s="97">
        <f t="shared" si="33"/>
        <v>0</v>
      </c>
      <c r="L53" s="96">
        <f t="shared" si="33"/>
        <v>11144000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16514000</v>
      </c>
      <c r="Q53" s="97">
        <f t="shared" si="28"/>
        <v>0</v>
      </c>
      <c r="R53" s="52">
        <f t="shared" si="29"/>
        <v>175.02467917077985</v>
      </c>
      <c r="S53" s="53">
        <f t="shared" si="30"/>
        <v>0</v>
      </c>
      <c r="T53" s="52">
        <f>IF((+$E43+$E45+$E47+$E48+$E51) =0,0,(P53   /(+$E43+$E45+$E47+$E48+$E51) )*100)</f>
        <v>67.310670905681917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49624000</v>
      </c>
      <c r="C67" s="104">
        <f>SUM(C9:C14,C17:C23,C26:C29,C32,C35:C39,C42:C52,C55:C58,C61:C65)</f>
        <v>-6133000</v>
      </c>
      <c r="D67" s="104"/>
      <c r="E67" s="104">
        <f t="shared" si="35"/>
        <v>43491000</v>
      </c>
      <c r="F67" s="105">
        <f t="shared" ref="F67:O67" si="43">SUM(F9:F14,F17:F23,F26:F29,F32,F35:F39,F42:F52,F55:F58,F61:F65)</f>
        <v>43491000</v>
      </c>
      <c r="G67" s="106">
        <f t="shared" si="43"/>
        <v>43134000</v>
      </c>
      <c r="H67" s="105">
        <f t="shared" si="43"/>
        <v>1654000</v>
      </c>
      <c r="I67" s="106">
        <f t="shared" si="43"/>
        <v>0</v>
      </c>
      <c r="J67" s="105">
        <f t="shared" si="43"/>
        <v>6748000</v>
      </c>
      <c r="K67" s="106">
        <f t="shared" si="43"/>
        <v>0</v>
      </c>
      <c r="L67" s="105">
        <f t="shared" si="43"/>
        <v>11363000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19765000</v>
      </c>
      <c r="Q67" s="106">
        <f t="shared" si="37"/>
        <v>0</v>
      </c>
      <c r="R67" s="61">
        <f t="shared" si="38"/>
        <v>68.390634262003559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45.822321138776836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30710000</v>
      </c>
      <c r="C69" s="92">
        <v>5946000</v>
      </c>
      <c r="D69" s="92"/>
      <c r="E69" s="92">
        <f>$B69      +$C69      +$D69</f>
        <v>36656000</v>
      </c>
      <c r="F69" s="93">
        <v>36656000</v>
      </c>
      <c r="G69" s="94">
        <v>36656000</v>
      </c>
      <c r="H69" s="93">
        <v>297000</v>
      </c>
      <c r="I69" s="94"/>
      <c r="J69" s="93">
        <v>22954000</v>
      </c>
      <c r="K69" s="94"/>
      <c r="L69" s="93">
        <v>2882000</v>
      </c>
      <c r="M69" s="94"/>
      <c r="N69" s="93"/>
      <c r="O69" s="94"/>
      <c r="P69" s="93">
        <f>$H69      +$J69      +$L69      +$N69</f>
        <v>26133000</v>
      </c>
      <c r="Q69" s="94">
        <f>$I69      +$K69      +$M69      +$O69</f>
        <v>0</v>
      </c>
      <c r="R69" s="48">
        <f>IF(($J69      =0),0,((($L69      -$J69      )/$J69      )*100))</f>
        <v>-87.444454125642594</v>
      </c>
      <c r="S69" s="49">
        <f>IF(($K69      =0),0,((($M69      -$K69      )/$K69      )*100))</f>
        <v>0</v>
      </c>
      <c r="T69" s="48">
        <f>IF(($E69      =0),0,(($P69      /$E69      )*100))</f>
        <v>71.292557835006548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30710000</v>
      </c>
      <c r="C71" s="101">
        <f>SUM(C69:C70)</f>
        <v>5946000</v>
      </c>
      <c r="D71" s="101"/>
      <c r="E71" s="101">
        <f>$B71      +$C71      +$D71</f>
        <v>36656000</v>
      </c>
      <c r="F71" s="102">
        <f t="shared" ref="F71:O71" si="44">SUM(F69:F70)</f>
        <v>36656000</v>
      </c>
      <c r="G71" s="103">
        <f t="shared" si="44"/>
        <v>36656000</v>
      </c>
      <c r="H71" s="102">
        <f t="shared" si="44"/>
        <v>297000</v>
      </c>
      <c r="I71" s="103">
        <f t="shared" si="44"/>
        <v>0</v>
      </c>
      <c r="J71" s="102">
        <f t="shared" si="44"/>
        <v>22954000</v>
      </c>
      <c r="K71" s="103">
        <f t="shared" si="44"/>
        <v>0</v>
      </c>
      <c r="L71" s="102">
        <f t="shared" si="44"/>
        <v>2882000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26133000</v>
      </c>
      <c r="Q71" s="103">
        <f>$I71      +$K71      +$M71      +$O71</f>
        <v>0</v>
      </c>
      <c r="R71" s="57">
        <f>IF(($J71      =0),0,((($L71      -$J71      )/$J71      )*100))</f>
        <v>-87.444454125642594</v>
      </c>
      <c r="S71" s="58">
        <f>IF(($K71      =0),0,((($M71      -$K71      )/$K71      )*100))</f>
        <v>0</v>
      </c>
      <c r="T71" s="57">
        <f>IF(($E69      =0),0,(($P69      /$E69      )*100))</f>
        <v>71.292557835006548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30710000</v>
      </c>
      <c r="C72" s="104">
        <f>SUM(C69:C70)</f>
        <v>5946000</v>
      </c>
      <c r="D72" s="104"/>
      <c r="E72" s="104">
        <f>$B72      +$C72      +$D72</f>
        <v>36656000</v>
      </c>
      <c r="F72" s="105">
        <f t="shared" ref="F72:O72" si="45">SUM(F69:F70)</f>
        <v>36656000</v>
      </c>
      <c r="G72" s="106">
        <f t="shared" si="45"/>
        <v>36656000</v>
      </c>
      <c r="H72" s="105">
        <f t="shared" si="45"/>
        <v>297000</v>
      </c>
      <c r="I72" s="106">
        <f t="shared" si="45"/>
        <v>0</v>
      </c>
      <c r="J72" s="105">
        <f t="shared" si="45"/>
        <v>22954000</v>
      </c>
      <c r="K72" s="106">
        <f t="shared" si="45"/>
        <v>0</v>
      </c>
      <c r="L72" s="105">
        <f t="shared" si="45"/>
        <v>2882000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26133000</v>
      </c>
      <c r="Q72" s="106">
        <f>$I72      +$K72      +$M72      +$O72</f>
        <v>0</v>
      </c>
      <c r="R72" s="61">
        <f>IF(($J72      =0),0,((($L72      -$J72      )/$J72      )*100))</f>
        <v>-87.444454125642594</v>
      </c>
      <c r="S72" s="62">
        <f>IF(($K72      =0),0,((($M72      -$K72      )/$K72      )*100))</f>
        <v>0</v>
      </c>
      <c r="T72" s="61">
        <f>IF(($E69      =0),0,(($P69      /$E69      )*100))</f>
        <v>71.292557835006548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80334000</v>
      </c>
      <c r="C73" s="104">
        <f>SUM(C9:C14,C17:C23,C26:C29,C32,C35:C39,C42:C52,C55:C58,C61:C65,C69:C70)</f>
        <v>-187000</v>
      </c>
      <c r="D73" s="104"/>
      <c r="E73" s="104">
        <f>$B73      +$C73      +$D73</f>
        <v>80147000</v>
      </c>
      <c r="F73" s="105">
        <f t="shared" ref="F73:O73" si="46">SUM(F9:F14,F17:F23,F26:F29,F32,F35:F39,F42:F52,F55:F58,F61:F65,F69:F70)</f>
        <v>80147000</v>
      </c>
      <c r="G73" s="106">
        <f t="shared" si="46"/>
        <v>79790000</v>
      </c>
      <c r="H73" s="105">
        <f t="shared" si="46"/>
        <v>1951000</v>
      </c>
      <c r="I73" s="106">
        <f t="shared" si="46"/>
        <v>0</v>
      </c>
      <c r="J73" s="105">
        <f t="shared" si="46"/>
        <v>29702000</v>
      </c>
      <c r="K73" s="106">
        <f t="shared" si="46"/>
        <v>0</v>
      </c>
      <c r="L73" s="105">
        <f t="shared" si="46"/>
        <v>14245000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45898000</v>
      </c>
      <c r="Q73" s="106">
        <f>$I73      +$K73      +$M73      +$O73</f>
        <v>0</v>
      </c>
      <c r="R73" s="61">
        <f>IF(($J73      =0),0,((($L73      -$J73      )/$J73      )*100))</f>
        <v>-52.040266648710521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57.523499185361572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gjNpKNf3NBmbfEyYduUJFWec/4XuoCxWlhe4//duQbV9vOTc5TZqVUTzeSYsLiDm2/2nZr+ZqQoiLhn8Bc1/g==" saltValue="7LHUCTNqo7ch7CQZFcFRQ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/>
      <c r="I10" s="94">
        <v>121069</v>
      </c>
      <c r="J10" s="93">
        <v>190000</v>
      </c>
      <c r="K10" s="94">
        <v>104669</v>
      </c>
      <c r="L10" s="93">
        <v>168000</v>
      </c>
      <c r="M10" s="94">
        <v>138864</v>
      </c>
      <c r="N10" s="93"/>
      <c r="O10" s="94"/>
      <c r="P10" s="93">
        <f t="shared" ref="P10:P15" si="1">$H10      +$J10      +$L10      +$N10</f>
        <v>358000</v>
      </c>
      <c r="Q10" s="94">
        <f t="shared" ref="Q10:Q15" si="2">$I10      +$K10      +$M10      +$O10</f>
        <v>364602</v>
      </c>
      <c r="R10" s="48">
        <f t="shared" ref="R10:R15" si="3">IF(($J10      =0),0,((($L10      -$J10      )/$J10      )*100))</f>
        <v>-11.578947368421053</v>
      </c>
      <c r="S10" s="49">
        <f t="shared" ref="S10:S15" si="4">IF(($K10      =0),0,((($M10      -$K10      )/$K10      )*100))</f>
        <v>32.669653861219658</v>
      </c>
      <c r="T10" s="48">
        <f t="shared" ref="T10:T14" si="5">IF(($E10      =0),0,(($P10      /$E10      )*100))</f>
        <v>35.799999999999997</v>
      </c>
      <c r="U10" s="50">
        <f t="shared" ref="U10:U14" si="6">IF(($E10      =0),0,(($Q10      /$E10      )*100))</f>
        <v>36.4602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0</v>
      </c>
      <c r="I15" s="97">
        <f t="shared" si="7"/>
        <v>121069</v>
      </c>
      <c r="J15" s="96">
        <f t="shared" si="7"/>
        <v>190000</v>
      </c>
      <c r="K15" s="97">
        <f t="shared" si="7"/>
        <v>104669</v>
      </c>
      <c r="L15" s="96">
        <f t="shared" si="7"/>
        <v>168000</v>
      </c>
      <c r="M15" s="97">
        <f t="shared" si="7"/>
        <v>138864</v>
      </c>
      <c r="N15" s="96">
        <f t="shared" si="7"/>
        <v>0</v>
      </c>
      <c r="O15" s="97">
        <f t="shared" si="7"/>
        <v>0</v>
      </c>
      <c r="P15" s="96">
        <f t="shared" si="1"/>
        <v>358000</v>
      </c>
      <c r="Q15" s="97">
        <f t="shared" si="2"/>
        <v>364602</v>
      </c>
      <c r="R15" s="52">
        <f t="shared" si="3"/>
        <v>-11.578947368421053</v>
      </c>
      <c r="S15" s="53">
        <f t="shared" si="4"/>
        <v>32.669653861219658</v>
      </c>
      <c r="T15" s="52">
        <f>IF((SUM($E9:$E13))=0,0,(P15/(SUM($E9:$E13))*100))</f>
        <v>35.799999999999997</v>
      </c>
      <c r="U15" s="54">
        <f>IF((SUM($E9:$E13))=0,0,(Q15/(SUM($E9:$E13))*100))</f>
        <v>36.4602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3200000</v>
      </c>
      <c r="C19" s="92"/>
      <c r="D19" s="92"/>
      <c r="E19" s="92">
        <f t="shared" si="8"/>
        <v>3200000</v>
      </c>
      <c r="F19" s="93">
        <v>3200000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3200000</v>
      </c>
      <c r="C24" s="95">
        <f>SUM(C17:C23)</f>
        <v>0</v>
      </c>
      <c r="D24" s="95"/>
      <c r="E24" s="95">
        <f t="shared" si="8"/>
        <v>3200000</v>
      </c>
      <c r="F24" s="96">
        <f t="shared" ref="F24:O24" si="15">SUM(F17:F23)</f>
        <v>3200000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2707000</v>
      </c>
      <c r="C29" s="92"/>
      <c r="D29" s="92"/>
      <c r="E29" s="92">
        <f>$B29      +$C29      +$D29</f>
        <v>2707000</v>
      </c>
      <c r="F29" s="93">
        <v>2707000</v>
      </c>
      <c r="G29" s="94">
        <v>2707000</v>
      </c>
      <c r="H29" s="93">
        <v>10000</v>
      </c>
      <c r="I29" s="94">
        <v>189502</v>
      </c>
      <c r="J29" s="93">
        <v>855000</v>
      </c>
      <c r="K29" s="94">
        <v>558302</v>
      </c>
      <c r="L29" s="93">
        <v>47000</v>
      </c>
      <c r="M29" s="94">
        <v>280844</v>
      </c>
      <c r="N29" s="93"/>
      <c r="O29" s="94"/>
      <c r="P29" s="93">
        <f>$H29      +$J29      +$L29      +$N29</f>
        <v>912000</v>
      </c>
      <c r="Q29" s="94">
        <f>$I29      +$K29      +$M29      +$O29</f>
        <v>1028648</v>
      </c>
      <c r="R29" s="48">
        <f>IF(($J29      =0),0,((($L29      -$J29      )/$J29      )*100))</f>
        <v>-94.502923976608187</v>
      </c>
      <c r="S29" s="49">
        <f>IF(($K29      =0),0,((($M29      -$K29      )/$K29      )*100))</f>
        <v>-49.696759101704814</v>
      </c>
      <c r="T29" s="48">
        <f>IF(($E29      =0),0,(($P29      /$E29      )*100))</f>
        <v>33.69043221278168</v>
      </c>
      <c r="U29" s="50">
        <f>IF(($E29      =0),0,(($Q29      /$E29      )*100))</f>
        <v>37.999556704839307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2707000</v>
      </c>
      <c r="C30" s="95">
        <f>SUM(C26:C29)</f>
        <v>0</v>
      </c>
      <c r="D30" s="95"/>
      <c r="E30" s="95">
        <f>$B30      +$C30      +$D30</f>
        <v>2707000</v>
      </c>
      <c r="F30" s="96">
        <f t="shared" ref="F30:O30" si="16">SUM(F26:F29)</f>
        <v>2707000</v>
      </c>
      <c r="G30" s="97">
        <f t="shared" si="16"/>
        <v>2707000</v>
      </c>
      <c r="H30" s="96">
        <f t="shared" si="16"/>
        <v>10000</v>
      </c>
      <c r="I30" s="97">
        <f t="shared" si="16"/>
        <v>189502</v>
      </c>
      <c r="J30" s="96">
        <f t="shared" si="16"/>
        <v>855000</v>
      </c>
      <c r="K30" s="97">
        <f t="shared" si="16"/>
        <v>558302</v>
      </c>
      <c r="L30" s="96">
        <f t="shared" si="16"/>
        <v>47000</v>
      </c>
      <c r="M30" s="97">
        <f t="shared" si="16"/>
        <v>280844</v>
      </c>
      <c r="N30" s="96">
        <f t="shared" si="16"/>
        <v>0</v>
      </c>
      <c r="O30" s="97">
        <f t="shared" si="16"/>
        <v>0</v>
      </c>
      <c r="P30" s="96">
        <f>$H30      +$J30      +$L30      +$N30</f>
        <v>912000</v>
      </c>
      <c r="Q30" s="97">
        <f>$I30      +$K30      +$M30      +$O30</f>
        <v>1028648</v>
      </c>
      <c r="R30" s="52">
        <f>IF(($J30      =0),0,((($L30      -$J30      )/$J30      )*100))</f>
        <v>-94.502923976608187</v>
      </c>
      <c r="S30" s="53">
        <f>IF(($K30      =0),0,((($M30      -$K30      )/$K30      )*100))</f>
        <v>-49.696759101704814</v>
      </c>
      <c r="T30" s="52">
        <f>IF($E30   =0,0,($P30   /$E30   )*100)</f>
        <v>33.69043221278168</v>
      </c>
      <c r="U30" s="54">
        <f>IF($E30   =0,0,($Q30   /$E30   )*100)</f>
        <v>37.999556704839307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959000</v>
      </c>
      <c r="C32" s="92"/>
      <c r="D32" s="92"/>
      <c r="E32" s="92">
        <f>$B32      +$C32      +$D32</f>
        <v>959000</v>
      </c>
      <c r="F32" s="93">
        <v>959000</v>
      </c>
      <c r="G32" s="94">
        <v>959000</v>
      </c>
      <c r="H32" s="93">
        <v>138000</v>
      </c>
      <c r="I32" s="94"/>
      <c r="J32" s="93">
        <v>320000</v>
      </c>
      <c r="K32" s="94">
        <v>274451</v>
      </c>
      <c r="L32" s="93">
        <v>339000</v>
      </c>
      <c r="M32" s="94"/>
      <c r="N32" s="93"/>
      <c r="O32" s="94"/>
      <c r="P32" s="93">
        <f>$H32      +$J32      +$L32      +$N32</f>
        <v>797000</v>
      </c>
      <c r="Q32" s="94">
        <f>$I32      +$K32      +$M32      +$O32</f>
        <v>274451</v>
      </c>
      <c r="R32" s="48">
        <f>IF(($J32      =0),0,((($L32      -$J32      )/$J32      )*100))</f>
        <v>5.9375</v>
      </c>
      <c r="S32" s="49">
        <f>IF(($K32      =0),0,((($M32      -$K32      )/$K32      )*100))</f>
        <v>-100</v>
      </c>
      <c r="T32" s="48">
        <f>IF(($E32      =0),0,(($P32      /$E32      )*100))</f>
        <v>83.107403545359745</v>
      </c>
      <c r="U32" s="50">
        <f>IF(($E32      =0),0,(($Q32      /$E32      )*100))</f>
        <v>28.618456725755998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959000</v>
      </c>
      <c r="C33" s="95">
        <f>C32</f>
        <v>0</v>
      </c>
      <c r="D33" s="95"/>
      <c r="E33" s="95">
        <f>$B33      +$C33      +$D33</f>
        <v>959000</v>
      </c>
      <c r="F33" s="96">
        <f t="shared" ref="F33:O33" si="17">F32</f>
        <v>959000</v>
      </c>
      <c r="G33" s="97">
        <f t="shared" si="17"/>
        <v>959000</v>
      </c>
      <c r="H33" s="96">
        <f t="shared" si="17"/>
        <v>138000</v>
      </c>
      <c r="I33" s="97">
        <f t="shared" si="17"/>
        <v>0</v>
      </c>
      <c r="J33" s="96">
        <f t="shared" si="17"/>
        <v>320000</v>
      </c>
      <c r="K33" s="97">
        <f t="shared" si="17"/>
        <v>274451</v>
      </c>
      <c r="L33" s="96">
        <f t="shared" si="17"/>
        <v>339000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797000</v>
      </c>
      <c r="Q33" s="97">
        <f>$I33      +$K33      +$M33      +$O33</f>
        <v>274451</v>
      </c>
      <c r="R33" s="52">
        <f>IF(($J33      =0),0,((($L33      -$J33      )/$J33      )*100))</f>
        <v>5.9375</v>
      </c>
      <c r="S33" s="53">
        <f>IF(($K33      =0),0,((($M33      -$K33      )/$K33      )*100))</f>
        <v>-100</v>
      </c>
      <c r="T33" s="52">
        <f>IF($E33   =0,0,($P33   /$E33   )*100)</f>
        <v>83.107403545359745</v>
      </c>
      <c r="U33" s="54">
        <f>IF($E33   =0,0,($Q33   /$E33   )*100)</f>
        <v>28.618456725755998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7866000</v>
      </c>
      <c r="C67" s="104">
        <f>SUM(C9:C14,C17:C23,C26:C29,C32,C35:C39,C42:C52,C55:C58,C61:C65)</f>
        <v>0</v>
      </c>
      <c r="D67" s="104"/>
      <c r="E67" s="104">
        <f t="shared" si="35"/>
        <v>7866000</v>
      </c>
      <c r="F67" s="105">
        <f t="shared" ref="F67:O67" si="43">SUM(F9:F14,F17:F23,F26:F29,F32,F35:F39,F42:F52,F55:F58,F61:F65)</f>
        <v>7866000</v>
      </c>
      <c r="G67" s="106">
        <f t="shared" si="43"/>
        <v>4666000</v>
      </c>
      <c r="H67" s="105">
        <f t="shared" si="43"/>
        <v>148000</v>
      </c>
      <c r="I67" s="106">
        <f t="shared" si="43"/>
        <v>310571</v>
      </c>
      <c r="J67" s="105">
        <f t="shared" si="43"/>
        <v>1365000</v>
      </c>
      <c r="K67" s="106">
        <f t="shared" si="43"/>
        <v>937422</v>
      </c>
      <c r="L67" s="105">
        <f t="shared" si="43"/>
        <v>554000</v>
      </c>
      <c r="M67" s="106">
        <f t="shared" si="43"/>
        <v>419708</v>
      </c>
      <c r="N67" s="105">
        <f t="shared" si="43"/>
        <v>0</v>
      </c>
      <c r="O67" s="106">
        <f t="shared" si="43"/>
        <v>0</v>
      </c>
      <c r="P67" s="105">
        <f t="shared" si="36"/>
        <v>2067000</v>
      </c>
      <c r="Q67" s="106">
        <f t="shared" si="37"/>
        <v>1667701</v>
      </c>
      <c r="R67" s="61">
        <f t="shared" si="38"/>
        <v>-59.413919413919416</v>
      </c>
      <c r="S67" s="62">
        <f t="shared" si="39"/>
        <v>-55.227421588142803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44.299185597942561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35.741555936562364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7866000</v>
      </c>
      <c r="C73" s="104">
        <f>SUM(C9:C14,C17:C23,C26:C29,C32,C35:C39,C42:C52,C55:C58,C61:C65,C69:C70)</f>
        <v>0</v>
      </c>
      <c r="D73" s="104"/>
      <c r="E73" s="104">
        <f>$B73      +$C73      +$D73</f>
        <v>7866000</v>
      </c>
      <c r="F73" s="105">
        <f t="shared" ref="F73:O73" si="46">SUM(F9:F14,F17:F23,F26:F29,F32,F35:F39,F42:F52,F55:F58,F61:F65,F69:F70)</f>
        <v>7866000</v>
      </c>
      <c r="G73" s="106">
        <f t="shared" si="46"/>
        <v>4666000</v>
      </c>
      <c r="H73" s="105">
        <f t="shared" si="46"/>
        <v>148000</v>
      </c>
      <c r="I73" s="106">
        <f t="shared" si="46"/>
        <v>310571</v>
      </c>
      <c r="J73" s="105">
        <f t="shared" si="46"/>
        <v>1365000</v>
      </c>
      <c r="K73" s="106">
        <f t="shared" si="46"/>
        <v>937422</v>
      </c>
      <c r="L73" s="105">
        <f t="shared" si="46"/>
        <v>554000</v>
      </c>
      <c r="M73" s="106">
        <f t="shared" si="46"/>
        <v>419708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2067000</v>
      </c>
      <c r="Q73" s="106">
        <f>$I73      +$K73      +$M73      +$O73</f>
        <v>1667701</v>
      </c>
      <c r="R73" s="61">
        <f>IF(($J73      =0),0,((($L73      -$J73      )/$J73      )*100))</f>
        <v>-59.413919413919416</v>
      </c>
      <c r="S73" s="62">
        <f>IF(($K73      =0),0,((($M73      -$K73      )/$K73      )*100))</f>
        <v>-55.227421588142803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44.299185597942561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35.741555936562364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V1CYefKoIuXgoK/9mpYMhi9n3oANOaP7fEfAm45r9uzbTHnO/36taV/UUqfyb68ze8e4W0okMTDlXAOJ6bxdw==" saltValue="vePDaDx6PMe2mJxKe+3gx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>
        <v>153000</v>
      </c>
      <c r="K10" s="94"/>
      <c r="L10" s="93">
        <v>170000</v>
      </c>
      <c r="M10" s="94">
        <v>301992</v>
      </c>
      <c r="N10" s="93"/>
      <c r="O10" s="94"/>
      <c r="P10" s="93">
        <f t="shared" ref="P10:P15" si="1">$H10      +$J10      +$L10      +$N10</f>
        <v>323000</v>
      </c>
      <c r="Q10" s="94">
        <f t="shared" ref="Q10:Q15" si="2">$I10      +$K10      +$M10      +$O10</f>
        <v>301992</v>
      </c>
      <c r="R10" s="48">
        <f t="shared" ref="R10:R15" si="3">IF(($J10      =0),0,((($L10      -$J10      )/$J10      )*100))</f>
        <v>11.111111111111111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15.380952380952381</v>
      </c>
      <c r="U10" s="50">
        <f t="shared" ref="U10:U14" si="6">IF(($E10      =0),0,(($Q10      /$E10      )*100))</f>
        <v>14.380571428571429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0</v>
      </c>
      <c r="I15" s="97">
        <f t="shared" si="7"/>
        <v>0</v>
      </c>
      <c r="J15" s="96">
        <f t="shared" si="7"/>
        <v>153000</v>
      </c>
      <c r="K15" s="97">
        <f t="shared" si="7"/>
        <v>0</v>
      </c>
      <c r="L15" s="96">
        <f t="shared" si="7"/>
        <v>170000</v>
      </c>
      <c r="M15" s="97">
        <f t="shared" si="7"/>
        <v>301992</v>
      </c>
      <c r="N15" s="96">
        <f t="shared" si="7"/>
        <v>0</v>
      </c>
      <c r="O15" s="97">
        <f t="shared" si="7"/>
        <v>0</v>
      </c>
      <c r="P15" s="96">
        <f t="shared" si="1"/>
        <v>323000</v>
      </c>
      <c r="Q15" s="97">
        <f t="shared" si="2"/>
        <v>301992</v>
      </c>
      <c r="R15" s="52">
        <f t="shared" si="3"/>
        <v>11.111111111111111</v>
      </c>
      <c r="S15" s="53">
        <f t="shared" si="4"/>
        <v>0</v>
      </c>
      <c r="T15" s="52">
        <f>IF((SUM($E9:$E13))=0,0,(P15/(SUM($E9:$E13))*100))</f>
        <v>15.380952380952381</v>
      </c>
      <c r="U15" s="54">
        <f>IF((SUM($E9:$E13))=0,0,(Q15/(SUM($E9:$E13))*100))</f>
        <v>14.380571428571429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/>
      <c r="I32" s="94"/>
      <c r="J32" s="93">
        <v>154000</v>
      </c>
      <c r="K32" s="94"/>
      <c r="L32" s="93">
        <v>280000</v>
      </c>
      <c r="M32" s="94">
        <v>180123</v>
      </c>
      <c r="N32" s="93"/>
      <c r="O32" s="94"/>
      <c r="P32" s="93">
        <f>$H32      +$J32      +$L32      +$N32</f>
        <v>434000</v>
      </c>
      <c r="Q32" s="94">
        <f>$I32      +$K32      +$M32      +$O32</f>
        <v>180123</v>
      </c>
      <c r="R32" s="48">
        <f>IF(($J32      =0),0,((($L32      -$J32      )/$J32      )*100))</f>
        <v>81.818181818181827</v>
      </c>
      <c r="S32" s="49">
        <f>IF(($K32      =0),0,((($M32      -$K32      )/$K32      )*100))</f>
        <v>0</v>
      </c>
      <c r="T32" s="48">
        <f>IF(($E32      =0),0,(($P32      /$E32      )*100))</f>
        <v>45.684210526315788</v>
      </c>
      <c r="U32" s="50">
        <f>IF(($E32      =0),0,(($Q32      /$E32      )*100))</f>
        <v>18.960315789473682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0</v>
      </c>
      <c r="I33" s="97">
        <f t="shared" si="17"/>
        <v>0</v>
      </c>
      <c r="J33" s="96">
        <f t="shared" si="17"/>
        <v>154000</v>
      </c>
      <c r="K33" s="97">
        <f t="shared" si="17"/>
        <v>0</v>
      </c>
      <c r="L33" s="96">
        <f t="shared" si="17"/>
        <v>280000</v>
      </c>
      <c r="M33" s="97">
        <f t="shared" si="17"/>
        <v>180123</v>
      </c>
      <c r="N33" s="96">
        <f t="shared" si="17"/>
        <v>0</v>
      </c>
      <c r="O33" s="97">
        <f t="shared" si="17"/>
        <v>0</v>
      </c>
      <c r="P33" s="96">
        <f>$H33      +$J33      +$L33      +$N33</f>
        <v>434000</v>
      </c>
      <c r="Q33" s="97">
        <f>$I33      +$K33      +$M33      +$O33</f>
        <v>180123</v>
      </c>
      <c r="R33" s="52">
        <f>IF(($J33      =0),0,((($L33      -$J33      )/$J33      )*100))</f>
        <v>81.818181818181827</v>
      </c>
      <c r="S33" s="53">
        <f>IF(($K33      =0),0,((($M33      -$K33      )/$K33      )*100))</f>
        <v>0</v>
      </c>
      <c r="T33" s="52">
        <f>IF($E33   =0,0,($P33   /$E33   )*100)</f>
        <v>45.684210526315788</v>
      </c>
      <c r="U33" s="54">
        <f>IF($E33   =0,0,($Q33   /$E33   )*100)</f>
        <v>18.960315789473682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6153000</v>
      </c>
      <c r="C36" s="92">
        <v>-337000</v>
      </c>
      <c r="D36" s="92"/>
      <c r="E36" s="92">
        <f t="shared" si="18"/>
        <v>5816000</v>
      </c>
      <c r="F36" s="93">
        <v>5816000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2705000</v>
      </c>
      <c r="M38" s="94"/>
      <c r="N38" s="93"/>
      <c r="O38" s="94"/>
      <c r="P38" s="93">
        <f t="shared" si="19"/>
        <v>2705000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67.625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10153000</v>
      </c>
      <c r="C40" s="95">
        <f>SUM(C35:C39)</f>
        <v>-337000</v>
      </c>
      <c r="D40" s="95"/>
      <c r="E40" s="95">
        <f t="shared" si="18"/>
        <v>9816000</v>
      </c>
      <c r="F40" s="96">
        <f t="shared" ref="F40:O40" si="25">SUM(F35:F39)</f>
        <v>9816000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2705000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2705000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67.625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14225000</v>
      </c>
      <c r="C51" s="92">
        <v>-2844000</v>
      </c>
      <c r="D51" s="92"/>
      <c r="E51" s="92">
        <f t="shared" si="26"/>
        <v>11381000</v>
      </c>
      <c r="F51" s="93">
        <v>11381000</v>
      </c>
      <c r="G51" s="94">
        <v>11381000</v>
      </c>
      <c r="H51" s="93">
        <v>2310000</v>
      </c>
      <c r="I51" s="94"/>
      <c r="J51" s="93">
        <v>176000</v>
      </c>
      <c r="K51" s="94">
        <v>2603125</v>
      </c>
      <c r="L51" s="93">
        <v>2666000</v>
      </c>
      <c r="M51" s="94">
        <v>1491426</v>
      </c>
      <c r="N51" s="93"/>
      <c r="O51" s="94"/>
      <c r="P51" s="93">
        <f t="shared" si="27"/>
        <v>5152000</v>
      </c>
      <c r="Q51" s="94">
        <f t="shared" si="28"/>
        <v>4094551</v>
      </c>
      <c r="R51" s="48">
        <f t="shared" si="29"/>
        <v>1414.7727272727273</v>
      </c>
      <c r="S51" s="49">
        <f t="shared" si="30"/>
        <v>-42.706324129651861</v>
      </c>
      <c r="T51" s="48">
        <f t="shared" si="31"/>
        <v>45.268429839205695</v>
      </c>
      <c r="U51" s="50">
        <f t="shared" si="32"/>
        <v>35.977075828134609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14225000</v>
      </c>
      <c r="C53" s="95">
        <f>SUM(C42:C52)</f>
        <v>-2844000</v>
      </c>
      <c r="D53" s="95"/>
      <c r="E53" s="95">
        <f t="shared" si="26"/>
        <v>11381000</v>
      </c>
      <c r="F53" s="96">
        <f t="shared" ref="F53:O53" si="33">SUM(F42:F52)</f>
        <v>11381000</v>
      </c>
      <c r="G53" s="97">
        <f t="shared" si="33"/>
        <v>11381000</v>
      </c>
      <c r="H53" s="96">
        <f t="shared" si="33"/>
        <v>2310000</v>
      </c>
      <c r="I53" s="97">
        <f t="shared" si="33"/>
        <v>0</v>
      </c>
      <c r="J53" s="96">
        <f t="shared" si="33"/>
        <v>176000</v>
      </c>
      <c r="K53" s="97">
        <f t="shared" si="33"/>
        <v>2603125</v>
      </c>
      <c r="L53" s="96">
        <f t="shared" si="33"/>
        <v>2666000</v>
      </c>
      <c r="M53" s="97">
        <f t="shared" si="33"/>
        <v>1491426</v>
      </c>
      <c r="N53" s="96">
        <f t="shared" si="33"/>
        <v>0</v>
      </c>
      <c r="O53" s="97">
        <f t="shared" si="33"/>
        <v>0</v>
      </c>
      <c r="P53" s="96">
        <f t="shared" si="27"/>
        <v>5152000</v>
      </c>
      <c r="Q53" s="97">
        <f t="shared" si="28"/>
        <v>4094551</v>
      </c>
      <c r="R53" s="52">
        <f t="shared" si="29"/>
        <v>1414.7727272727273</v>
      </c>
      <c r="S53" s="53">
        <f t="shared" si="30"/>
        <v>-42.706324129651861</v>
      </c>
      <c r="T53" s="52">
        <f>IF((+$E43+$E45+$E47+$E48+$E51) =0,0,(P53   /(+$E43+$E45+$E47+$E48+$E51) )*100)</f>
        <v>45.268429839205695</v>
      </c>
      <c r="U53" s="54">
        <f>IF((+$E43+$E45+$E47+$E48+$E51) =0,0,(Q53   /(+$E43+$E45+$E47+$E48+$E51) )*100)</f>
        <v>35.977075828134609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27428000</v>
      </c>
      <c r="C67" s="104">
        <f>SUM(C9:C14,C17:C23,C26:C29,C32,C35:C39,C42:C52,C55:C58,C61:C65)</f>
        <v>-3181000</v>
      </c>
      <c r="D67" s="104"/>
      <c r="E67" s="104">
        <f t="shared" si="35"/>
        <v>24247000</v>
      </c>
      <c r="F67" s="105">
        <f t="shared" ref="F67:O67" si="43">SUM(F9:F14,F17:F23,F26:F29,F32,F35:F39,F42:F52,F55:F58,F61:F65)</f>
        <v>24247000</v>
      </c>
      <c r="G67" s="106">
        <f t="shared" si="43"/>
        <v>18431000</v>
      </c>
      <c r="H67" s="105">
        <f t="shared" si="43"/>
        <v>2310000</v>
      </c>
      <c r="I67" s="106">
        <f t="shared" si="43"/>
        <v>0</v>
      </c>
      <c r="J67" s="105">
        <f t="shared" si="43"/>
        <v>483000</v>
      </c>
      <c r="K67" s="106">
        <f t="shared" si="43"/>
        <v>2603125</v>
      </c>
      <c r="L67" s="105">
        <f t="shared" si="43"/>
        <v>5821000</v>
      </c>
      <c r="M67" s="106">
        <f t="shared" si="43"/>
        <v>1973541</v>
      </c>
      <c r="N67" s="105">
        <f t="shared" si="43"/>
        <v>0</v>
      </c>
      <c r="O67" s="106">
        <f t="shared" si="43"/>
        <v>0</v>
      </c>
      <c r="P67" s="105">
        <f t="shared" si="36"/>
        <v>8614000</v>
      </c>
      <c r="Q67" s="106">
        <f t="shared" si="37"/>
        <v>4576666</v>
      </c>
      <c r="R67" s="61">
        <f t="shared" si="38"/>
        <v>1105.1759834368531</v>
      </c>
      <c r="S67" s="62">
        <f t="shared" si="39"/>
        <v>-24.185699879951979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46.736476588356574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24.831349357061473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13285000</v>
      </c>
      <c r="C69" s="92">
        <v>-3889000</v>
      </c>
      <c r="D69" s="92"/>
      <c r="E69" s="92">
        <f>$B69      +$C69      +$D69</f>
        <v>9396000</v>
      </c>
      <c r="F69" s="93">
        <v>12396000</v>
      </c>
      <c r="G69" s="94">
        <v>12396000</v>
      </c>
      <c r="H69" s="93"/>
      <c r="I69" s="94"/>
      <c r="J69" s="93"/>
      <c r="K69" s="94"/>
      <c r="L69" s="93">
        <v>2962000</v>
      </c>
      <c r="M69" s="94">
        <v>1952363</v>
      </c>
      <c r="N69" s="93"/>
      <c r="O69" s="94"/>
      <c r="P69" s="93">
        <f>$H69      +$J69      +$L69      +$N69</f>
        <v>2962000</v>
      </c>
      <c r="Q69" s="94">
        <f>$I69      +$K69      +$M69      +$O69</f>
        <v>1952363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31.524052788420605</v>
      </c>
      <c r="U69" s="50">
        <f>IF(($E69      =0),0,(($Q69      /$E69      )*100))</f>
        <v>20.778661132396763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13285000</v>
      </c>
      <c r="C71" s="101">
        <f>SUM(C69:C70)</f>
        <v>-3889000</v>
      </c>
      <c r="D71" s="101"/>
      <c r="E71" s="101">
        <f>$B71      +$C71      +$D71</f>
        <v>9396000</v>
      </c>
      <c r="F71" s="102">
        <f t="shared" ref="F71:O71" si="44">SUM(F69:F70)</f>
        <v>12396000</v>
      </c>
      <c r="G71" s="103">
        <f t="shared" si="44"/>
        <v>12396000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2962000</v>
      </c>
      <c r="M71" s="103">
        <f t="shared" si="44"/>
        <v>1952363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2962000</v>
      </c>
      <c r="Q71" s="103">
        <f>$I71      +$K71      +$M71      +$O71</f>
        <v>1952363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31.524052788420605</v>
      </c>
      <c r="U71" s="59">
        <f>IF($E69   =0,0,($Q69   /$E69 )*100)</f>
        <v>20.778661132396763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13285000</v>
      </c>
      <c r="C72" s="104">
        <f>SUM(C69:C70)</f>
        <v>-3889000</v>
      </c>
      <c r="D72" s="104"/>
      <c r="E72" s="104">
        <f>$B72      +$C72      +$D72</f>
        <v>9396000</v>
      </c>
      <c r="F72" s="105">
        <f t="shared" ref="F72:O72" si="45">SUM(F69:F70)</f>
        <v>12396000</v>
      </c>
      <c r="G72" s="106">
        <f t="shared" si="45"/>
        <v>12396000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2962000</v>
      </c>
      <c r="M72" s="106">
        <f t="shared" si="45"/>
        <v>1952363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2962000</v>
      </c>
      <c r="Q72" s="106">
        <f>$I72      +$K72      +$M72      +$O72</f>
        <v>1952363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31.524052788420605</v>
      </c>
      <c r="U72" s="65">
        <f>IF($E69   =0,0,($Q69   /$E69 )*100)</f>
        <v>20.778661132396763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40713000</v>
      </c>
      <c r="C73" s="104">
        <f>SUM(C9:C14,C17:C23,C26:C29,C32,C35:C39,C42:C52,C55:C58,C61:C65,C69:C70)</f>
        <v>-7070000</v>
      </c>
      <c r="D73" s="104"/>
      <c r="E73" s="104">
        <f>$B73      +$C73      +$D73</f>
        <v>33643000</v>
      </c>
      <c r="F73" s="105">
        <f t="shared" ref="F73:O73" si="46">SUM(F9:F14,F17:F23,F26:F29,F32,F35:F39,F42:F52,F55:F58,F61:F65,F69:F70)</f>
        <v>36643000</v>
      </c>
      <c r="G73" s="106">
        <f t="shared" si="46"/>
        <v>30827000</v>
      </c>
      <c r="H73" s="105">
        <f t="shared" si="46"/>
        <v>2310000</v>
      </c>
      <c r="I73" s="106">
        <f t="shared" si="46"/>
        <v>0</v>
      </c>
      <c r="J73" s="105">
        <f t="shared" si="46"/>
        <v>483000</v>
      </c>
      <c r="K73" s="106">
        <f t="shared" si="46"/>
        <v>2603125</v>
      </c>
      <c r="L73" s="105">
        <f t="shared" si="46"/>
        <v>8783000</v>
      </c>
      <c r="M73" s="106">
        <f t="shared" si="46"/>
        <v>3925904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11576000</v>
      </c>
      <c r="Q73" s="106">
        <f>$I73      +$K73      +$M73      +$O73</f>
        <v>6529029</v>
      </c>
      <c r="R73" s="61">
        <f>IF(($J73      =0),0,((($L73      -$J73      )/$J73      )*100))</f>
        <v>1718.4265010351969</v>
      </c>
      <c r="S73" s="62">
        <f>IF(($K73      =0),0,((($M73      -$K73      )/$K73      )*100))</f>
        <v>50.815039615846338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41.599885003773309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23.462928091422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4CyxGnlXOXd/08fQrdKylUMqkYb2bcMl79Kp1d82fpl+6E1lwvTvVDi2l14zJ221kVnuVzxl3VsXkpuYc1+cA==" saltValue="PXOhOai5k+/g1bQGsEqLh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178235</v>
      </c>
      <c r="J10" s="93">
        <v>545000</v>
      </c>
      <c r="K10" s="94">
        <v>381985</v>
      </c>
      <c r="L10" s="93">
        <v>126000</v>
      </c>
      <c r="M10" s="94">
        <v>85000</v>
      </c>
      <c r="N10" s="93"/>
      <c r="O10" s="94"/>
      <c r="P10" s="93">
        <f t="shared" ref="P10:P15" si="1">$H10      +$J10      +$L10      +$N10</f>
        <v>832000</v>
      </c>
      <c r="Q10" s="94">
        <f t="shared" ref="Q10:Q15" si="2">$I10      +$K10      +$M10      +$O10</f>
        <v>645220</v>
      </c>
      <c r="R10" s="48">
        <f t="shared" ref="R10:R15" si="3">IF(($J10      =0),0,((($L10      -$J10      )/$J10      )*100))</f>
        <v>-76.88073394495413</v>
      </c>
      <c r="S10" s="49">
        <f t="shared" ref="S10:S15" si="4">IF(($K10      =0),0,((($M10      -$K10      )/$K10      )*100))</f>
        <v>-77.747817322669746</v>
      </c>
      <c r="T10" s="48">
        <f t="shared" ref="T10:T14" si="5">IF(($E10      =0),0,(($P10      /$E10      )*100))</f>
        <v>83.2</v>
      </c>
      <c r="U10" s="50">
        <f t="shared" ref="U10:U14" si="6">IF(($E10      =0),0,(($Q10      /$E10      )*100))</f>
        <v>64.522000000000006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5500000</v>
      </c>
      <c r="C11" s="92">
        <v>-500000</v>
      </c>
      <c r="D11" s="92"/>
      <c r="E11" s="92">
        <f t="shared" si="0"/>
        <v>5000000</v>
      </c>
      <c r="F11" s="93">
        <v>5000000</v>
      </c>
      <c r="G11" s="94">
        <v>5000000</v>
      </c>
      <c r="H11" s="93">
        <v>1380000</v>
      </c>
      <c r="I11" s="94">
        <v>881276</v>
      </c>
      <c r="J11" s="93">
        <v>1620000</v>
      </c>
      <c r="K11" s="94">
        <v>1380879</v>
      </c>
      <c r="L11" s="93">
        <v>1527000</v>
      </c>
      <c r="M11" s="94">
        <v>840261</v>
      </c>
      <c r="N11" s="93"/>
      <c r="O11" s="94"/>
      <c r="P11" s="93">
        <f t="shared" si="1"/>
        <v>4527000</v>
      </c>
      <c r="Q11" s="94">
        <f t="shared" si="2"/>
        <v>3102416</v>
      </c>
      <c r="R11" s="48">
        <f t="shared" si="3"/>
        <v>-5.7407407407407405</v>
      </c>
      <c r="S11" s="49">
        <f t="shared" si="4"/>
        <v>-39.150280364898009</v>
      </c>
      <c r="T11" s="48">
        <f t="shared" si="5"/>
        <v>90.539999999999992</v>
      </c>
      <c r="U11" s="50">
        <f t="shared" si="6"/>
        <v>62.048320000000004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6500000</v>
      </c>
      <c r="C15" s="95">
        <f>SUM(C9:C14)</f>
        <v>-500000</v>
      </c>
      <c r="D15" s="95"/>
      <c r="E15" s="95">
        <f t="shared" si="0"/>
        <v>6000000</v>
      </c>
      <c r="F15" s="96">
        <f t="shared" ref="F15:O15" si="7">SUM(F9:F14)</f>
        <v>6000000</v>
      </c>
      <c r="G15" s="97">
        <f t="shared" si="7"/>
        <v>6000000</v>
      </c>
      <c r="H15" s="96">
        <f t="shared" si="7"/>
        <v>1541000</v>
      </c>
      <c r="I15" s="97">
        <f t="shared" si="7"/>
        <v>1059511</v>
      </c>
      <c r="J15" s="96">
        <f t="shared" si="7"/>
        <v>2165000</v>
      </c>
      <c r="K15" s="97">
        <f t="shared" si="7"/>
        <v>1762864</v>
      </c>
      <c r="L15" s="96">
        <f t="shared" si="7"/>
        <v>1653000</v>
      </c>
      <c r="M15" s="97">
        <f t="shared" si="7"/>
        <v>925261</v>
      </c>
      <c r="N15" s="96">
        <f t="shared" si="7"/>
        <v>0</v>
      </c>
      <c r="O15" s="97">
        <f t="shared" si="7"/>
        <v>0</v>
      </c>
      <c r="P15" s="96">
        <f t="shared" si="1"/>
        <v>5359000</v>
      </c>
      <c r="Q15" s="97">
        <f t="shared" si="2"/>
        <v>3747636</v>
      </c>
      <c r="R15" s="52">
        <f t="shared" si="3"/>
        <v>-23.648960739030024</v>
      </c>
      <c r="S15" s="53">
        <f t="shared" si="4"/>
        <v>-47.513761696875086</v>
      </c>
      <c r="T15" s="52">
        <f>IF((SUM($E9:$E13))=0,0,(P15/(SUM($E9:$E13))*100))</f>
        <v>89.316666666666663</v>
      </c>
      <c r="U15" s="54">
        <f>IF((SUM($E9:$E13))=0,0,(Q15/(SUM($E9:$E13))*100))</f>
        <v>62.460599999999999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2130000</v>
      </c>
      <c r="C29" s="92">
        <v>429000</v>
      </c>
      <c r="D29" s="92"/>
      <c r="E29" s="92">
        <f>$B29      +$C29      +$D29</f>
        <v>2559000</v>
      </c>
      <c r="F29" s="93">
        <v>2559000</v>
      </c>
      <c r="G29" s="94">
        <v>2559000</v>
      </c>
      <c r="H29" s="93">
        <v>195000</v>
      </c>
      <c r="I29" s="94">
        <v>71811</v>
      </c>
      <c r="J29" s="93">
        <v>1074000</v>
      </c>
      <c r="K29" s="94">
        <v>412709</v>
      </c>
      <c r="L29" s="93">
        <v>374000</v>
      </c>
      <c r="M29" s="94">
        <v>299703</v>
      </c>
      <c r="N29" s="93"/>
      <c r="O29" s="94"/>
      <c r="P29" s="93">
        <f>$H29      +$J29      +$L29      +$N29</f>
        <v>1643000</v>
      </c>
      <c r="Q29" s="94">
        <f>$I29      +$K29      +$M29      +$O29</f>
        <v>784223</v>
      </c>
      <c r="R29" s="48">
        <f>IF(($J29      =0),0,((($L29      -$J29      )/$J29      )*100))</f>
        <v>-65.176908752327748</v>
      </c>
      <c r="S29" s="49">
        <f>IF(($K29      =0),0,((($M29      -$K29      )/$K29      )*100))</f>
        <v>-27.381520635605234</v>
      </c>
      <c r="T29" s="48">
        <f>IF(($E29      =0),0,(($P29      /$E29      )*100))</f>
        <v>64.204767487299733</v>
      </c>
      <c r="U29" s="50">
        <f>IF(($E29      =0),0,(($Q29      /$E29      )*100))</f>
        <v>30.64568190699492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2130000</v>
      </c>
      <c r="C30" s="95">
        <f>SUM(C26:C29)</f>
        <v>429000</v>
      </c>
      <c r="D30" s="95"/>
      <c r="E30" s="95">
        <f>$B30      +$C30      +$D30</f>
        <v>2559000</v>
      </c>
      <c r="F30" s="96">
        <f t="shared" ref="F30:O30" si="16">SUM(F26:F29)</f>
        <v>2559000</v>
      </c>
      <c r="G30" s="97">
        <f t="shared" si="16"/>
        <v>2559000</v>
      </c>
      <c r="H30" s="96">
        <f t="shared" si="16"/>
        <v>195000</v>
      </c>
      <c r="I30" s="97">
        <f t="shared" si="16"/>
        <v>71811</v>
      </c>
      <c r="J30" s="96">
        <f t="shared" si="16"/>
        <v>1074000</v>
      </c>
      <c r="K30" s="97">
        <f t="shared" si="16"/>
        <v>412709</v>
      </c>
      <c r="L30" s="96">
        <f t="shared" si="16"/>
        <v>374000</v>
      </c>
      <c r="M30" s="97">
        <f t="shared" si="16"/>
        <v>299703</v>
      </c>
      <c r="N30" s="96">
        <f t="shared" si="16"/>
        <v>0</v>
      </c>
      <c r="O30" s="97">
        <f t="shared" si="16"/>
        <v>0</v>
      </c>
      <c r="P30" s="96">
        <f>$H30      +$J30      +$L30      +$N30</f>
        <v>1643000</v>
      </c>
      <c r="Q30" s="97">
        <f>$I30      +$K30      +$M30      +$O30</f>
        <v>784223</v>
      </c>
      <c r="R30" s="52">
        <f>IF(($J30      =0),0,((($L30      -$J30      )/$J30      )*100))</f>
        <v>-65.176908752327748</v>
      </c>
      <c r="S30" s="53">
        <f>IF(($K30      =0),0,((($M30      -$K30      )/$K30      )*100))</f>
        <v>-27.381520635605234</v>
      </c>
      <c r="T30" s="52">
        <f>IF($E30   =0,0,($P30   /$E30   )*100)</f>
        <v>64.204767487299733</v>
      </c>
      <c r="U30" s="54">
        <f>IF($E30   =0,0,($Q30   /$E30   )*100)</f>
        <v>30.64568190699492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33000</v>
      </c>
      <c r="I32" s="94">
        <v>232938</v>
      </c>
      <c r="J32" s="93"/>
      <c r="K32" s="94"/>
      <c r="L32" s="93">
        <v>406000</v>
      </c>
      <c r="M32" s="94">
        <v>365354</v>
      </c>
      <c r="N32" s="93"/>
      <c r="O32" s="94"/>
      <c r="P32" s="93">
        <f>$H32      +$J32      +$L32      +$N32</f>
        <v>439000</v>
      </c>
      <c r="Q32" s="94">
        <f>$I32      +$K32      +$M32      +$O32</f>
        <v>598292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46.210526315789473</v>
      </c>
      <c r="U32" s="50">
        <f>IF(($E32      =0),0,(($Q32      /$E32      )*100))</f>
        <v>62.978105263157893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33000</v>
      </c>
      <c r="I33" s="97">
        <f t="shared" si="17"/>
        <v>232938</v>
      </c>
      <c r="J33" s="96">
        <f t="shared" si="17"/>
        <v>0</v>
      </c>
      <c r="K33" s="97">
        <f t="shared" si="17"/>
        <v>0</v>
      </c>
      <c r="L33" s="96">
        <f t="shared" si="17"/>
        <v>406000</v>
      </c>
      <c r="M33" s="97">
        <f t="shared" si="17"/>
        <v>365354</v>
      </c>
      <c r="N33" s="96">
        <f t="shared" si="17"/>
        <v>0</v>
      </c>
      <c r="O33" s="97">
        <f t="shared" si="17"/>
        <v>0</v>
      </c>
      <c r="P33" s="96">
        <f>$H33      +$J33      +$L33      +$N33</f>
        <v>439000</v>
      </c>
      <c r="Q33" s="97">
        <f>$I33      +$K33      +$M33      +$O33</f>
        <v>598292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46.210526315789473</v>
      </c>
      <c r="U33" s="54">
        <f>IF($E33   =0,0,($Q33   /$E33   )*100)</f>
        <v>62.978105263157893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11580000</v>
      </c>
      <c r="C67" s="104">
        <f>SUM(C9:C14,C17:C23,C26:C29,C32,C35:C39,C42:C52,C55:C58,C61:C65)</f>
        <v>-71000</v>
      </c>
      <c r="D67" s="104"/>
      <c r="E67" s="104">
        <f t="shared" si="35"/>
        <v>11509000</v>
      </c>
      <c r="F67" s="105">
        <f t="shared" ref="F67:O67" si="43">SUM(F9:F14,F17:F23,F26:F29,F32,F35:F39,F42:F52,F55:F58,F61:F65)</f>
        <v>11509000</v>
      </c>
      <c r="G67" s="106">
        <f t="shared" si="43"/>
        <v>9509000</v>
      </c>
      <c r="H67" s="105">
        <f t="shared" si="43"/>
        <v>1769000</v>
      </c>
      <c r="I67" s="106">
        <f t="shared" si="43"/>
        <v>1364260</v>
      </c>
      <c r="J67" s="105">
        <f t="shared" si="43"/>
        <v>3239000</v>
      </c>
      <c r="K67" s="106">
        <f t="shared" si="43"/>
        <v>2175573</v>
      </c>
      <c r="L67" s="105">
        <f t="shared" si="43"/>
        <v>2433000</v>
      </c>
      <c r="M67" s="106">
        <f t="shared" si="43"/>
        <v>1590318</v>
      </c>
      <c r="N67" s="105">
        <f t="shared" si="43"/>
        <v>0</v>
      </c>
      <c r="O67" s="106">
        <f t="shared" si="43"/>
        <v>0</v>
      </c>
      <c r="P67" s="105">
        <f t="shared" si="36"/>
        <v>7441000</v>
      </c>
      <c r="Q67" s="106">
        <f t="shared" si="37"/>
        <v>5130151</v>
      </c>
      <c r="R67" s="61">
        <f t="shared" si="38"/>
        <v>-24.884223525779561</v>
      </c>
      <c r="S67" s="62">
        <f t="shared" si="39"/>
        <v>-26.901188790263532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78.25218214323273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53.95047849405826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11580000</v>
      </c>
      <c r="C73" s="104">
        <f>SUM(C9:C14,C17:C23,C26:C29,C32,C35:C39,C42:C52,C55:C58,C61:C65,C69:C70)</f>
        <v>-71000</v>
      </c>
      <c r="D73" s="104"/>
      <c r="E73" s="104">
        <f>$B73      +$C73      +$D73</f>
        <v>11509000</v>
      </c>
      <c r="F73" s="105">
        <f t="shared" ref="F73:O73" si="46">SUM(F9:F14,F17:F23,F26:F29,F32,F35:F39,F42:F52,F55:F58,F61:F65,F69:F70)</f>
        <v>11509000</v>
      </c>
      <c r="G73" s="106">
        <f t="shared" si="46"/>
        <v>9509000</v>
      </c>
      <c r="H73" s="105">
        <f t="shared" si="46"/>
        <v>1769000</v>
      </c>
      <c r="I73" s="106">
        <f t="shared" si="46"/>
        <v>1364260</v>
      </c>
      <c r="J73" s="105">
        <f t="shared" si="46"/>
        <v>3239000</v>
      </c>
      <c r="K73" s="106">
        <f t="shared" si="46"/>
        <v>2175573</v>
      </c>
      <c r="L73" s="105">
        <f t="shared" si="46"/>
        <v>2433000</v>
      </c>
      <c r="M73" s="106">
        <f t="shared" si="46"/>
        <v>1590318</v>
      </c>
      <c r="N73" s="105">
        <f t="shared" si="46"/>
        <v>0</v>
      </c>
      <c r="O73" s="106">
        <f t="shared" si="46"/>
        <v>0</v>
      </c>
      <c r="P73" s="105">
        <f>$H73      +$J73      +$L73      +$N73</f>
        <v>7441000</v>
      </c>
      <c r="Q73" s="106">
        <f>$I73      +$K73      +$M73      +$O73</f>
        <v>5130151</v>
      </c>
      <c r="R73" s="61">
        <f>IF(($J73      =0),0,((($L73      -$J73      )/$J73      )*100))</f>
        <v>-24.884223525779561</v>
      </c>
      <c r="S73" s="62">
        <f>IF(($K73      =0),0,((($M73      -$K73      )/$K73      )*100))</f>
        <v>-26.901188790263532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78.25218214323273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53.95047849405826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6upY41lQlm7EdieP1EbfuAae57Pcupn2dSokD79EABDEXa0PMp+MvNY3eY/WQeJjyY2RNHNErMBVIADxWSbQQ==" saltValue="BuBIkt+JhuVo6xSELPHUj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>
        <v>1348000</v>
      </c>
      <c r="M10" s="94"/>
      <c r="N10" s="93"/>
      <c r="O10" s="94"/>
      <c r="P10" s="93">
        <f t="shared" ref="P10:P15" si="1">$H10      +$J10      +$L10      +$N10</f>
        <v>1348000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50.867924528301891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1348000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1348000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50.867924528301891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340000</v>
      </c>
      <c r="I32" s="94"/>
      <c r="J32" s="93">
        <v>291000</v>
      </c>
      <c r="K32" s="94"/>
      <c r="L32" s="93">
        <v>177000</v>
      </c>
      <c r="M32" s="94"/>
      <c r="N32" s="93"/>
      <c r="O32" s="94"/>
      <c r="P32" s="93">
        <f>$H32      +$J32      +$L32      +$N32</f>
        <v>808000</v>
      </c>
      <c r="Q32" s="94">
        <f>$I32      +$K32      +$M32      +$O32</f>
        <v>0</v>
      </c>
      <c r="R32" s="48">
        <f>IF(($J32      =0),0,((($L32      -$J32      )/$J32      )*100))</f>
        <v>-39.175257731958766</v>
      </c>
      <c r="S32" s="49">
        <f>IF(($K32      =0),0,((($M32      -$K32      )/$K32      )*100))</f>
        <v>0</v>
      </c>
      <c r="T32" s="48">
        <f>IF(($E32      =0),0,(($P32      /$E32      )*100))</f>
        <v>85.05263157894737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340000</v>
      </c>
      <c r="I33" s="97">
        <f t="shared" si="17"/>
        <v>0</v>
      </c>
      <c r="J33" s="96">
        <f t="shared" si="17"/>
        <v>291000</v>
      </c>
      <c r="K33" s="97">
        <f t="shared" si="17"/>
        <v>0</v>
      </c>
      <c r="L33" s="96">
        <f t="shared" si="17"/>
        <v>177000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808000</v>
      </c>
      <c r="Q33" s="97">
        <f>$I33      +$K33      +$M33      +$O33</f>
        <v>0</v>
      </c>
      <c r="R33" s="52">
        <f>IF(($J33      =0),0,((($L33      -$J33      )/$J33      )*100))</f>
        <v>-39.175257731958766</v>
      </c>
      <c r="S33" s="53">
        <f>IF(($K33      =0),0,((($M33      -$K33      )/$K33      )*100))</f>
        <v>0</v>
      </c>
      <c r="T33" s="52">
        <f>IF($E33   =0,0,($P33   /$E33   )*100)</f>
        <v>85.05263157894737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9900000</v>
      </c>
      <c r="C51" s="92">
        <v>-4950000</v>
      </c>
      <c r="D51" s="92"/>
      <c r="E51" s="92">
        <f t="shared" si="26"/>
        <v>4950000</v>
      </c>
      <c r="F51" s="93">
        <v>4950000</v>
      </c>
      <c r="G51" s="94">
        <v>4950000</v>
      </c>
      <c r="H51" s="93">
        <v>738000</v>
      </c>
      <c r="I51" s="94"/>
      <c r="J51" s="93">
        <v>555000</v>
      </c>
      <c r="K51" s="94"/>
      <c r="L51" s="93">
        <v>3328000</v>
      </c>
      <c r="M51" s="94"/>
      <c r="N51" s="93"/>
      <c r="O51" s="94"/>
      <c r="P51" s="93">
        <f t="shared" si="27"/>
        <v>4621000</v>
      </c>
      <c r="Q51" s="94">
        <f t="shared" si="28"/>
        <v>0</v>
      </c>
      <c r="R51" s="48">
        <f t="shared" si="29"/>
        <v>499.63963963963965</v>
      </c>
      <c r="S51" s="49">
        <f t="shared" si="30"/>
        <v>0</v>
      </c>
      <c r="T51" s="48">
        <f t="shared" si="31"/>
        <v>93.353535353535349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9900000</v>
      </c>
      <c r="C53" s="95">
        <f>SUM(C42:C52)</f>
        <v>-4950000</v>
      </c>
      <c r="D53" s="95"/>
      <c r="E53" s="95">
        <f t="shared" si="26"/>
        <v>4950000</v>
      </c>
      <c r="F53" s="96">
        <f t="shared" ref="F53:O53" si="33">SUM(F42:F52)</f>
        <v>4950000</v>
      </c>
      <c r="G53" s="97">
        <f t="shared" si="33"/>
        <v>4950000</v>
      </c>
      <c r="H53" s="96">
        <f t="shared" si="33"/>
        <v>738000</v>
      </c>
      <c r="I53" s="97">
        <f t="shared" si="33"/>
        <v>0</v>
      </c>
      <c r="J53" s="96">
        <f t="shared" si="33"/>
        <v>555000</v>
      </c>
      <c r="K53" s="97">
        <f t="shared" si="33"/>
        <v>0</v>
      </c>
      <c r="L53" s="96">
        <f t="shared" si="33"/>
        <v>3328000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4621000</v>
      </c>
      <c r="Q53" s="97">
        <f t="shared" si="28"/>
        <v>0</v>
      </c>
      <c r="R53" s="52">
        <f t="shared" si="29"/>
        <v>499.63963963963965</v>
      </c>
      <c r="S53" s="53">
        <f t="shared" si="30"/>
        <v>0</v>
      </c>
      <c r="T53" s="52">
        <f>IF((+$E43+$E45+$E47+$E48+$E51) =0,0,(P53   /(+$E43+$E45+$E47+$E48+$E51) )*100)</f>
        <v>93.353535353535349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13500000</v>
      </c>
      <c r="C67" s="104">
        <f>SUM(C9:C14,C17:C23,C26:C29,C32,C35:C39,C42:C52,C55:C58,C61:C65)</f>
        <v>-4950000</v>
      </c>
      <c r="D67" s="104"/>
      <c r="E67" s="104">
        <f t="shared" si="35"/>
        <v>8550000</v>
      </c>
      <c r="F67" s="105">
        <f t="shared" ref="F67:O67" si="43">SUM(F9:F14,F17:F23,F26:F29,F32,F35:F39,F42:F52,F55:F58,F61:F65)</f>
        <v>8550000</v>
      </c>
      <c r="G67" s="106">
        <f t="shared" si="43"/>
        <v>8550000</v>
      </c>
      <c r="H67" s="105">
        <f t="shared" si="43"/>
        <v>1078000</v>
      </c>
      <c r="I67" s="106">
        <f t="shared" si="43"/>
        <v>0</v>
      </c>
      <c r="J67" s="105">
        <f t="shared" si="43"/>
        <v>846000</v>
      </c>
      <c r="K67" s="106">
        <f t="shared" si="43"/>
        <v>0</v>
      </c>
      <c r="L67" s="105">
        <f t="shared" si="43"/>
        <v>4853000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6777000</v>
      </c>
      <c r="Q67" s="106">
        <f t="shared" si="37"/>
        <v>0</v>
      </c>
      <c r="R67" s="61">
        <f t="shared" si="38"/>
        <v>473.64066193853427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79.26315789473685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7826000</v>
      </c>
      <c r="C69" s="92">
        <v>-522000</v>
      </c>
      <c r="D69" s="92"/>
      <c r="E69" s="92">
        <f>$B69      +$C69      +$D69</f>
        <v>7304000</v>
      </c>
      <c r="F69" s="93">
        <v>7304000</v>
      </c>
      <c r="G69" s="94">
        <v>7304000</v>
      </c>
      <c r="H69" s="93">
        <v>1683000</v>
      </c>
      <c r="I69" s="94"/>
      <c r="J69" s="93">
        <v>1692000</v>
      </c>
      <c r="K69" s="94"/>
      <c r="L69" s="93">
        <v>2261000</v>
      </c>
      <c r="M69" s="94"/>
      <c r="N69" s="93"/>
      <c r="O69" s="94"/>
      <c r="P69" s="93">
        <f>$H69      +$J69      +$L69      +$N69</f>
        <v>5636000</v>
      </c>
      <c r="Q69" s="94">
        <f>$I69      +$K69      +$M69      +$O69</f>
        <v>0</v>
      </c>
      <c r="R69" s="48">
        <f>IF(($J69      =0),0,((($L69      -$J69      )/$J69      )*100))</f>
        <v>33.628841607565015</v>
      </c>
      <c r="S69" s="49">
        <f>IF(($K69      =0),0,((($M69      -$K69      )/$K69      )*100))</f>
        <v>0</v>
      </c>
      <c r="T69" s="48">
        <f>IF(($E69      =0),0,(($P69      /$E69      )*100))</f>
        <v>77.16319824753559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7826000</v>
      </c>
      <c r="C71" s="101">
        <f>SUM(C69:C70)</f>
        <v>-522000</v>
      </c>
      <c r="D71" s="101"/>
      <c r="E71" s="101">
        <f>$B71      +$C71      +$D71</f>
        <v>7304000</v>
      </c>
      <c r="F71" s="102">
        <f t="shared" ref="F71:O71" si="44">SUM(F69:F70)</f>
        <v>7304000</v>
      </c>
      <c r="G71" s="103">
        <f t="shared" si="44"/>
        <v>7304000</v>
      </c>
      <c r="H71" s="102">
        <f t="shared" si="44"/>
        <v>1683000</v>
      </c>
      <c r="I71" s="103">
        <f t="shared" si="44"/>
        <v>0</v>
      </c>
      <c r="J71" s="102">
        <f t="shared" si="44"/>
        <v>1692000</v>
      </c>
      <c r="K71" s="103">
        <f t="shared" si="44"/>
        <v>0</v>
      </c>
      <c r="L71" s="102">
        <f t="shared" si="44"/>
        <v>2261000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5636000</v>
      </c>
      <c r="Q71" s="103">
        <f>$I71      +$K71      +$M71      +$O71</f>
        <v>0</v>
      </c>
      <c r="R71" s="57">
        <f>IF(($J71      =0),0,((($L71      -$J71      )/$J71      )*100))</f>
        <v>33.628841607565015</v>
      </c>
      <c r="S71" s="58">
        <f>IF(($K71      =0),0,((($M71      -$K71      )/$K71      )*100))</f>
        <v>0</v>
      </c>
      <c r="T71" s="57">
        <f>IF(($E69      =0),0,(($P69      /$E69      )*100))</f>
        <v>77.16319824753559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7826000</v>
      </c>
      <c r="C72" s="104">
        <f>SUM(C69:C70)</f>
        <v>-522000</v>
      </c>
      <c r="D72" s="104"/>
      <c r="E72" s="104">
        <f>$B72      +$C72      +$D72</f>
        <v>7304000</v>
      </c>
      <c r="F72" s="105">
        <f t="shared" ref="F72:O72" si="45">SUM(F69:F70)</f>
        <v>7304000</v>
      </c>
      <c r="G72" s="106">
        <f t="shared" si="45"/>
        <v>7304000</v>
      </c>
      <c r="H72" s="105">
        <f t="shared" si="45"/>
        <v>1683000</v>
      </c>
      <c r="I72" s="106">
        <f t="shared" si="45"/>
        <v>0</v>
      </c>
      <c r="J72" s="105">
        <f t="shared" si="45"/>
        <v>1692000</v>
      </c>
      <c r="K72" s="106">
        <f t="shared" si="45"/>
        <v>0</v>
      </c>
      <c r="L72" s="105">
        <f t="shared" si="45"/>
        <v>2261000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5636000</v>
      </c>
      <c r="Q72" s="106">
        <f>$I72      +$K72      +$M72      +$O72</f>
        <v>0</v>
      </c>
      <c r="R72" s="61">
        <f>IF(($J72      =0),0,((($L72      -$J72      )/$J72      )*100))</f>
        <v>33.628841607565015</v>
      </c>
      <c r="S72" s="62">
        <f>IF(($K72      =0),0,((($M72      -$K72      )/$K72      )*100))</f>
        <v>0</v>
      </c>
      <c r="T72" s="61">
        <f>IF(($E69      =0),0,(($P69      /$E69      )*100))</f>
        <v>77.16319824753559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21326000</v>
      </c>
      <c r="C73" s="104">
        <f>SUM(C9:C14,C17:C23,C26:C29,C32,C35:C39,C42:C52,C55:C58,C61:C65,C69:C70)</f>
        <v>-5472000</v>
      </c>
      <c r="D73" s="104"/>
      <c r="E73" s="104">
        <f>$B73      +$C73      +$D73</f>
        <v>15854000</v>
      </c>
      <c r="F73" s="105">
        <f t="shared" ref="F73:O73" si="46">SUM(F9:F14,F17:F23,F26:F29,F32,F35:F39,F42:F52,F55:F58,F61:F65,F69:F70)</f>
        <v>15854000</v>
      </c>
      <c r="G73" s="106">
        <f t="shared" si="46"/>
        <v>15854000</v>
      </c>
      <c r="H73" s="105">
        <f t="shared" si="46"/>
        <v>2761000</v>
      </c>
      <c r="I73" s="106">
        <f t="shared" si="46"/>
        <v>0</v>
      </c>
      <c r="J73" s="105">
        <f t="shared" si="46"/>
        <v>2538000</v>
      </c>
      <c r="K73" s="106">
        <f t="shared" si="46"/>
        <v>0</v>
      </c>
      <c r="L73" s="105">
        <f t="shared" si="46"/>
        <v>7114000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12413000</v>
      </c>
      <c r="Q73" s="106">
        <f>$I73      +$K73      +$M73      +$O73</f>
        <v>0</v>
      </c>
      <c r="R73" s="61">
        <f>IF(($J73      =0),0,((($L73      -$J73      )/$J73      )*100))</f>
        <v>180.29944838455475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78.295698246499299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4xB+AvOMPFtMfy6/gfNS+1K2Le2P88ymYr5ateMcJ6IuWQFu/ZKAW2C6Fr6BU5vY4u7IFNl1NJpUgnsEAsbzA==" saltValue="98x/BA7exwaLMh4vgsPBa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1245000</v>
      </c>
      <c r="I10" s="94">
        <v>1114689</v>
      </c>
      <c r="J10" s="93">
        <v>582000</v>
      </c>
      <c r="K10" s="94">
        <v>712684</v>
      </c>
      <c r="L10" s="93">
        <v>121000</v>
      </c>
      <c r="M10" s="94">
        <v>42424</v>
      </c>
      <c r="N10" s="93"/>
      <c r="O10" s="94"/>
      <c r="P10" s="93">
        <f t="shared" ref="P10:P15" si="1">$H10      +$J10      +$L10      +$N10</f>
        <v>1948000</v>
      </c>
      <c r="Q10" s="94">
        <f t="shared" ref="Q10:Q15" si="2">$I10      +$K10      +$M10      +$O10</f>
        <v>1869797</v>
      </c>
      <c r="R10" s="48">
        <f t="shared" ref="R10:R15" si="3">IF(($J10      =0),0,((($L10      -$J10      )/$J10      )*100))</f>
        <v>-79.209621993127143</v>
      </c>
      <c r="S10" s="49">
        <f t="shared" ref="S10:S15" si="4">IF(($K10      =0),0,((($M10      -$K10      )/$K10      )*100))</f>
        <v>-94.04729164678875</v>
      </c>
      <c r="T10" s="48">
        <f t="shared" ref="T10:T14" si="5">IF(($E10      =0),0,(($P10      /$E10      )*100))</f>
        <v>62.838709677419359</v>
      </c>
      <c r="U10" s="50">
        <f t="shared" ref="U10:U14" si="6">IF(($E10      =0),0,(($Q10      /$E10      )*100))</f>
        <v>60.31603225806451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1245000</v>
      </c>
      <c r="I15" s="97">
        <f t="shared" si="7"/>
        <v>1114689</v>
      </c>
      <c r="J15" s="96">
        <f t="shared" si="7"/>
        <v>582000</v>
      </c>
      <c r="K15" s="97">
        <f t="shared" si="7"/>
        <v>712684</v>
      </c>
      <c r="L15" s="96">
        <f t="shared" si="7"/>
        <v>121000</v>
      </c>
      <c r="M15" s="97">
        <f t="shared" si="7"/>
        <v>42424</v>
      </c>
      <c r="N15" s="96">
        <f t="shared" si="7"/>
        <v>0</v>
      </c>
      <c r="O15" s="97">
        <f t="shared" si="7"/>
        <v>0</v>
      </c>
      <c r="P15" s="96">
        <f t="shared" si="1"/>
        <v>1948000</v>
      </c>
      <c r="Q15" s="97">
        <f t="shared" si="2"/>
        <v>1869797</v>
      </c>
      <c r="R15" s="52">
        <f t="shared" si="3"/>
        <v>-79.209621993127143</v>
      </c>
      <c r="S15" s="53">
        <f t="shared" si="4"/>
        <v>-94.04729164678875</v>
      </c>
      <c r="T15" s="52">
        <f>IF((SUM($E9:$E13))=0,0,(P15/(SUM($E9:$E13))*100))</f>
        <v>62.838709677419359</v>
      </c>
      <c r="U15" s="54">
        <f>IF((SUM($E9:$E13))=0,0,(Q15/(SUM($E9:$E13))*100))</f>
        <v>60.31603225806451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1103000</v>
      </c>
      <c r="C32" s="92"/>
      <c r="D32" s="92"/>
      <c r="E32" s="92">
        <f>$B32      +$C32      +$D32</f>
        <v>1103000</v>
      </c>
      <c r="F32" s="93">
        <v>1103000</v>
      </c>
      <c r="G32" s="94">
        <v>1103000</v>
      </c>
      <c r="H32" s="93">
        <v>54000</v>
      </c>
      <c r="I32" s="94">
        <v>266704</v>
      </c>
      <c r="J32" s="93">
        <v>385000</v>
      </c>
      <c r="K32" s="94">
        <v>490025</v>
      </c>
      <c r="L32" s="93">
        <v>230000</v>
      </c>
      <c r="M32" s="94">
        <v>67834</v>
      </c>
      <c r="N32" s="93"/>
      <c r="O32" s="94"/>
      <c r="P32" s="93">
        <f>$H32      +$J32      +$L32      +$N32</f>
        <v>669000</v>
      </c>
      <c r="Q32" s="94">
        <f>$I32      +$K32      +$M32      +$O32</f>
        <v>824563</v>
      </c>
      <c r="R32" s="48">
        <f>IF(($J32      =0),0,((($L32      -$J32      )/$J32      )*100))</f>
        <v>-40.259740259740262</v>
      </c>
      <c r="S32" s="49">
        <f>IF(($K32      =0),0,((($M32      -$K32      )/$K32      )*100))</f>
        <v>-86.157032804448747</v>
      </c>
      <c r="T32" s="48">
        <f>IF(($E32      =0),0,(($P32      /$E32      )*100))</f>
        <v>60.652765185856751</v>
      </c>
      <c r="U32" s="50">
        <f>IF(($E32      =0),0,(($Q32      /$E32      )*100))</f>
        <v>74.756391659111515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1103000</v>
      </c>
      <c r="C33" s="95">
        <f>C32</f>
        <v>0</v>
      </c>
      <c r="D33" s="95"/>
      <c r="E33" s="95">
        <f>$B33      +$C33      +$D33</f>
        <v>1103000</v>
      </c>
      <c r="F33" s="96">
        <f t="shared" ref="F33:O33" si="17">F32</f>
        <v>1103000</v>
      </c>
      <c r="G33" s="97">
        <f t="shared" si="17"/>
        <v>1103000</v>
      </c>
      <c r="H33" s="96">
        <f t="shared" si="17"/>
        <v>54000</v>
      </c>
      <c r="I33" s="97">
        <f t="shared" si="17"/>
        <v>266704</v>
      </c>
      <c r="J33" s="96">
        <f t="shared" si="17"/>
        <v>385000</v>
      </c>
      <c r="K33" s="97">
        <f t="shared" si="17"/>
        <v>490025</v>
      </c>
      <c r="L33" s="96">
        <f t="shared" si="17"/>
        <v>230000</v>
      </c>
      <c r="M33" s="97">
        <f t="shared" si="17"/>
        <v>67834</v>
      </c>
      <c r="N33" s="96">
        <f t="shared" si="17"/>
        <v>0</v>
      </c>
      <c r="O33" s="97">
        <f t="shared" si="17"/>
        <v>0</v>
      </c>
      <c r="P33" s="96">
        <f>$H33      +$J33      +$L33      +$N33</f>
        <v>669000</v>
      </c>
      <c r="Q33" s="97">
        <f>$I33      +$K33      +$M33      +$O33</f>
        <v>824563</v>
      </c>
      <c r="R33" s="52">
        <f>IF(($J33      =0),0,((($L33      -$J33      )/$J33      )*100))</f>
        <v>-40.259740259740262</v>
      </c>
      <c r="S33" s="53">
        <f>IF(($K33      =0),0,((($M33      -$K33      )/$K33      )*100))</f>
        <v>-86.157032804448747</v>
      </c>
      <c r="T33" s="52">
        <f>IF($E33   =0,0,($P33   /$E33   )*100)</f>
        <v>60.652765185856751</v>
      </c>
      <c r="U33" s="54">
        <f>IF($E33   =0,0,($Q33   /$E33   )*100)</f>
        <v>74.756391659111515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20000000</v>
      </c>
      <c r="C51" s="92">
        <v>-10000000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1388000</v>
      </c>
      <c r="K51" s="94">
        <v>1389160</v>
      </c>
      <c r="L51" s="93">
        <v>1805000</v>
      </c>
      <c r="M51" s="94"/>
      <c r="N51" s="93"/>
      <c r="O51" s="94"/>
      <c r="P51" s="93">
        <f t="shared" si="27"/>
        <v>3193000</v>
      </c>
      <c r="Q51" s="94">
        <f t="shared" si="28"/>
        <v>1389160</v>
      </c>
      <c r="R51" s="48">
        <f t="shared" si="29"/>
        <v>30.043227665706052</v>
      </c>
      <c r="S51" s="49">
        <f t="shared" si="30"/>
        <v>-100</v>
      </c>
      <c r="T51" s="48">
        <f t="shared" si="31"/>
        <v>31.929999999999996</v>
      </c>
      <c r="U51" s="50">
        <f t="shared" si="32"/>
        <v>13.8916</v>
      </c>
      <c r="V51" s="93">
        <v>7768000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20000000</v>
      </c>
      <c r="C53" s="95">
        <f>SUM(C42:C52)</f>
        <v>-10000000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1388000</v>
      </c>
      <c r="K53" s="97">
        <f t="shared" si="33"/>
        <v>1389160</v>
      </c>
      <c r="L53" s="96">
        <f t="shared" si="33"/>
        <v>1805000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3193000</v>
      </c>
      <c r="Q53" s="97">
        <f t="shared" si="28"/>
        <v>1389160</v>
      </c>
      <c r="R53" s="52">
        <f t="shared" si="29"/>
        <v>30.043227665706052</v>
      </c>
      <c r="S53" s="53">
        <f t="shared" si="30"/>
        <v>-100</v>
      </c>
      <c r="T53" s="52">
        <f>IF((+$E43+$E45+$E47+$E48+$E51) =0,0,(P53   /(+$E43+$E45+$E47+$E48+$E51) )*100)</f>
        <v>31.929999999999996</v>
      </c>
      <c r="U53" s="54">
        <f>IF((+$E43+$E45+$E47+$E48+$E51) =0,0,(Q53   /(+$E43+$E45+$E47+$E48+$E51) )*100)</f>
        <v>13.8916</v>
      </c>
      <c r="V53" s="96">
        <f>SUM(V42:V52)</f>
        <v>7768000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24203000</v>
      </c>
      <c r="C67" s="104">
        <f>SUM(C9:C14,C17:C23,C26:C29,C32,C35:C39,C42:C52,C55:C58,C61:C65)</f>
        <v>-10000000</v>
      </c>
      <c r="D67" s="104"/>
      <c r="E67" s="104">
        <f t="shared" si="35"/>
        <v>14203000</v>
      </c>
      <c r="F67" s="105">
        <f t="shared" ref="F67:O67" si="43">SUM(F9:F14,F17:F23,F26:F29,F32,F35:F39,F42:F52,F55:F58,F61:F65)</f>
        <v>14203000</v>
      </c>
      <c r="G67" s="106">
        <f t="shared" si="43"/>
        <v>14203000</v>
      </c>
      <c r="H67" s="105">
        <f t="shared" si="43"/>
        <v>1299000</v>
      </c>
      <c r="I67" s="106">
        <f t="shared" si="43"/>
        <v>1381393</v>
      </c>
      <c r="J67" s="105">
        <f t="shared" si="43"/>
        <v>2355000</v>
      </c>
      <c r="K67" s="106">
        <f t="shared" si="43"/>
        <v>2591869</v>
      </c>
      <c r="L67" s="105">
        <f t="shared" si="43"/>
        <v>2156000</v>
      </c>
      <c r="M67" s="106">
        <f t="shared" si="43"/>
        <v>110258</v>
      </c>
      <c r="N67" s="105">
        <f t="shared" si="43"/>
        <v>0</v>
      </c>
      <c r="O67" s="106">
        <f t="shared" si="43"/>
        <v>0</v>
      </c>
      <c r="P67" s="105">
        <f t="shared" si="36"/>
        <v>5810000</v>
      </c>
      <c r="Q67" s="106">
        <f t="shared" si="37"/>
        <v>4083520</v>
      </c>
      <c r="R67" s="61">
        <f t="shared" si="38"/>
        <v>-8.4501061571125256</v>
      </c>
      <c r="S67" s="62">
        <f t="shared" si="39"/>
        <v>-95.746004138326441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40.906850665352387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28.751108920650566</v>
      </c>
      <c r="V67" s="105">
        <f>SUM(V9:V14,V17:V23,V26:V29,V32,V35:V39,V42:V52,V55:V58,V61:V65)</f>
        <v>7768000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16599000</v>
      </c>
      <c r="C69" s="92">
        <v>-6327000</v>
      </c>
      <c r="D69" s="92"/>
      <c r="E69" s="92">
        <f>$B69      +$C69      +$D69</f>
        <v>10272000</v>
      </c>
      <c r="F69" s="93">
        <v>10272000</v>
      </c>
      <c r="G69" s="94">
        <v>10272000</v>
      </c>
      <c r="H69" s="93"/>
      <c r="I69" s="94"/>
      <c r="J69" s="93">
        <v>1510000</v>
      </c>
      <c r="K69" s="94">
        <v>1463969</v>
      </c>
      <c r="L69" s="93">
        <v>1286000</v>
      </c>
      <c r="M69" s="94">
        <v>2722950</v>
      </c>
      <c r="N69" s="93"/>
      <c r="O69" s="94"/>
      <c r="P69" s="93">
        <f>$H69      +$J69      +$L69      +$N69</f>
        <v>2796000</v>
      </c>
      <c r="Q69" s="94">
        <f>$I69      +$K69      +$M69      +$O69</f>
        <v>4186919</v>
      </c>
      <c r="R69" s="48">
        <f>IF(($J69      =0),0,((($L69      -$J69      )/$J69      )*100))</f>
        <v>-14.834437086092716</v>
      </c>
      <c r="S69" s="49">
        <f>IF(($K69      =0),0,((($M69      -$K69      )/$K69      )*100))</f>
        <v>85.997790936829944</v>
      </c>
      <c r="T69" s="48">
        <f>IF(($E69      =0),0,(($P69      /$E69      )*100))</f>
        <v>27.219626168224298</v>
      </c>
      <c r="U69" s="50">
        <f>IF(($E69      =0),0,(($Q69      /$E69      )*100))</f>
        <v>40.760504283489098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16599000</v>
      </c>
      <c r="C71" s="101">
        <f>SUM(C69:C70)</f>
        <v>-6327000</v>
      </c>
      <c r="D71" s="101"/>
      <c r="E71" s="101">
        <f>$B71      +$C71      +$D71</f>
        <v>10272000</v>
      </c>
      <c r="F71" s="102">
        <f t="shared" ref="F71:O71" si="44">SUM(F69:F70)</f>
        <v>10272000</v>
      </c>
      <c r="G71" s="103">
        <f t="shared" si="44"/>
        <v>10272000</v>
      </c>
      <c r="H71" s="102">
        <f t="shared" si="44"/>
        <v>0</v>
      </c>
      <c r="I71" s="103">
        <f t="shared" si="44"/>
        <v>0</v>
      </c>
      <c r="J71" s="102">
        <f t="shared" si="44"/>
        <v>1510000</v>
      </c>
      <c r="K71" s="103">
        <f t="shared" si="44"/>
        <v>1463969</v>
      </c>
      <c r="L71" s="102">
        <f t="shared" si="44"/>
        <v>1286000</v>
      </c>
      <c r="M71" s="103">
        <f t="shared" si="44"/>
        <v>2722950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2796000</v>
      </c>
      <c r="Q71" s="103">
        <f>$I71      +$K71      +$M71      +$O71</f>
        <v>4186919</v>
      </c>
      <c r="R71" s="57">
        <f>IF(($J71      =0),0,((($L71      -$J71      )/$J71      )*100))</f>
        <v>-14.834437086092716</v>
      </c>
      <c r="S71" s="58">
        <f>IF(($K71      =0),0,((($M71      -$K71      )/$K71      )*100))</f>
        <v>85.997790936829944</v>
      </c>
      <c r="T71" s="57">
        <f>IF(($E69      =0),0,(($P69      /$E69      )*100))</f>
        <v>27.219626168224298</v>
      </c>
      <c r="U71" s="59">
        <f>IF($E69   =0,0,($Q69   /$E69 )*100)</f>
        <v>40.760504283489098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16599000</v>
      </c>
      <c r="C72" s="104">
        <f>SUM(C69:C70)</f>
        <v>-6327000</v>
      </c>
      <c r="D72" s="104"/>
      <c r="E72" s="104">
        <f>$B72      +$C72      +$D72</f>
        <v>10272000</v>
      </c>
      <c r="F72" s="105">
        <f t="shared" ref="F72:O72" si="45">SUM(F69:F70)</f>
        <v>10272000</v>
      </c>
      <c r="G72" s="106">
        <f t="shared" si="45"/>
        <v>10272000</v>
      </c>
      <c r="H72" s="105">
        <f t="shared" si="45"/>
        <v>0</v>
      </c>
      <c r="I72" s="106">
        <f t="shared" si="45"/>
        <v>0</v>
      </c>
      <c r="J72" s="105">
        <f t="shared" si="45"/>
        <v>1510000</v>
      </c>
      <c r="K72" s="106">
        <f t="shared" si="45"/>
        <v>1463969</v>
      </c>
      <c r="L72" s="105">
        <f t="shared" si="45"/>
        <v>1286000</v>
      </c>
      <c r="M72" s="106">
        <f t="shared" si="45"/>
        <v>2722950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2796000</v>
      </c>
      <c r="Q72" s="106">
        <f>$I72      +$K72      +$M72      +$O72</f>
        <v>4186919</v>
      </c>
      <c r="R72" s="61">
        <f>IF(($J72      =0),0,((($L72      -$J72      )/$J72      )*100))</f>
        <v>-14.834437086092716</v>
      </c>
      <c r="S72" s="62">
        <f>IF(($K72      =0),0,((($M72      -$K72      )/$K72      )*100))</f>
        <v>85.997790936829944</v>
      </c>
      <c r="T72" s="61">
        <f>IF(($E69      =0),0,(($P69      /$E69      )*100))</f>
        <v>27.219626168224298</v>
      </c>
      <c r="U72" s="65">
        <f>IF($E69   =0,0,($Q69   /$E69 )*100)</f>
        <v>40.760504283489098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40802000</v>
      </c>
      <c r="C73" s="104">
        <f>SUM(C9:C14,C17:C23,C26:C29,C32,C35:C39,C42:C52,C55:C58,C61:C65,C69:C70)</f>
        <v>-16327000</v>
      </c>
      <c r="D73" s="104"/>
      <c r="E73" s="104">
        <f>$B73      +$C73      +$D73</f>
        <v>24475000</v>
      </c>
      <c r="F73" s="105">
        <f t="shared" ref="F73:O73" si="46">SUM(F9:F14,F17:F23,F26:F29,F32,F35:F39,F42:F52,F55:F58,F61:F65,F69:F70)</f>
        <v>24475000</v>
      </c>
      <c r="G73" s="106">
        <f t="shared" si="46"/>
        <v>24475000</v>
      </c>
      <c r="H73" s="105">
        <f t="shared" si="46"/>
        <v>1299000</v>
      </c>
      <c r="I73" s="106">
        <f t="shared" si="46"/>
        <v>1381393</v>
      </c>
      <c r="J73" s="105">
        <f t="shared" si="46"/>
        <v>3865000</v>
      </c>
      <c r="K73" s="106">
        <f t="shared" si="46"/>
        <v>4055838</v>
      </c>
      <c r="L73" s="105">
        <f t="shared" si="46"/>
        <v>3442000</v>
      </c>
      <c r="M73" s="106">
        <f t="shared" si="46"/>
        <v>2833208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8606000</v>
      </c>
      <c r="Q73" s="106">
        <f>$I73      +$K73      +$M73      +$O73</f>
        <v>8270439</v>
      </c>
      <c r="R73" s="61">
        <f>IF(($J73      =0),0,((($L73      -$J73      )/$J73      )*100))</f>
        <v>-10.944372574385511</v>
      </c>
      <c r="S73" s="62">
        <f>IF(($K73      =0),0,((($M73      -$K73      )/$K73      )*100))</f>
        <v>-30.144941686526927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35.162410623084774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33.791374872318691</v>
      </c>
      <c r="V73" s="105">
        <f>SUM(V9:V14,V17:V23,V26:V29,V32,V35:V39,V42:V52,V55:V58,V61:V65,V69:V70)</f>
        <v>7768000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J2p+6bgo+cosn0zPqcwaPL9C/+1mclVCLUudNxYRErdC76PZRYvDz9iQ9apEIesZH3+C2uvvjzbSoVxpEa3CA==" saltValue="q+dt+tFmevc3p2m/j+TMp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1431000</v>
      </c>
      <c r="K10" s="94"/>
      <c r="L10" s="93">
        <v>170000</v>
      </c>
      <c r="M10" s="94"/>
      <c r="N10" s="93"/>
      <c r="O10" s="94"/>
      <c r="P10" s="93">
        <f t="shared" ref="P10:P15" si="1">$H10      +$J10      +$L10      +$N10</f>
        <v>1601000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-88.120195667365479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51.645161290322584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1431000</v>
      </c>
      <c r="K15" s="97">
        <f t="shared" si="7"/>
        <v>0</v>
      </c>
      <c r="L15" s="96">
        <f t="shared" si="7"/>
        <v>170000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1601000</v>
      </c>
      <c r="Q15" s="97">
        <f t="shared" si="2"/>
        <v>0</v>
      </c>
      <c r="R15" s="52">
        <f t="shared" si="3"/>
        <v>-88.120195667365479</v>
      </c>
      <c r="S15" s="53">
        <f t="shared" si="4"/>
        <v>0</v>
      </c>
      <c r="T15" s="52">
        <f>IF((SUM($E9:$E13))=0,0,(P15/(SUM($E9:$E13))*100))</f>
        <v>51.645161290322584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>
        <v>41000</v>
      </c>
      <c r="I32" s="94"/>
      <c r="J32" s="93">
        <v>58000</v>
      </c>
      <c r="K32" s="94"/>
      <c r="L32" s="93">
        <v>283000</v>
      </c>
      <c r="M32" s="94"/>
      <c r="N32" s="93"/>
      <c r="O32" s="94"/>
      <c r="P32" s="93">
        <f>$H32      +$J32      +$L32      +$N32</f>
        <v>382000</v>
      </c>
      <c r="Q32" s="94">
        <f>$I32      +$K32      +$M32      +$O32</f>
        <v>0</v>
      </c>
      <c r="R32" s="48">
        <f>IF(($J32      =0),0,((($L32      -$J32      )/$J32      )*100))</f>
        <v>387.93103448275861</v>
      </c>
      <c r="S32" s="49">
        <f>IF(($K32      =0),0,((($M32      -$K32      )/$K32      )*100))</f>
        <v>0</v>
      </c>
      <c r="T32" s="48">
        <f>IF(($E32      =0),0,(($P32      /$E32      )*100))</f>
        <v>57.443609022556387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41000</v>
      </c>
      <c r="I33" s="97">
        <f t="shared" si="17"/>
        <v>0</v>
      </c>
      <c r="J33" s="96">
        <f t="shared" si="17"/>
        <v>58000</v>
      </c>
      <c r="K33" s="97">
        <f t="shared" si="17"/>
        <v>0</v>
      </c>
      <c r="L33" s="96">
        <f t="shared" si="17"/>
        <v>283000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382000</v>
      </c>
      <c r="Q33" s="97">
        <f>$I33      +$K33      +$M33      +$O33</f>
        <v>0</v>
      </c>
      <c r="R33" s="52">
        <f>IF(($J33      =0),0,((($L33      -$J33      )/$J33      )*100))</f>
        <v>387.93103448275861</v>
      </c>
      <c r="S33" s="53">
        <f>IF(($K33      =0),0,((($M33      -$K33      )/$K33      )*100))</f>
        <v>0</v>
      </c>
      <c r="T33" s="52">
        <f>IF($E33   =0,0,($P33   /$E33   )*100)</f>
        <v>57.443609022556387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4540000</v>
      </c>
      <c r="C51" s="92">
        <v>-4540000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8540000</v>
      </c>
      <c r="C52" s="92">
        <v>-8540000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13080000</v>
      </c>
      <c r="C53" s="95">
        <f>SUM(C42:C52)</f>
        <v>-13080000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17130000</v>
      </c>
      <c r="C67" s="104">
        <f>SUM(C9:C14,C17:C23,C26:C29,C32,C35:C39,C42:C52,C55:C58,C61:C65)</f>
        <v>-13365000</v>
      </c>
      <c r="D67" s="104"/>
      <c r="E67" s="104">
        <f t="shared" si="35"/>
        <v>3765000</v>
      </c>
      <c r="F67" s="105">
        <f t="shared" ref="F67:O67" si="43">SUM(F9:F14,F17:F23,F26:F29,F32,F35:F39,F42:F52,F55:F58,F61:F65)</f>
        <v>3765000</v>
      </c>
      <c r="G67" s="106">
        <f t="shared" si="43"/>
        <v>3765000</v>
      </c>
      <c r="H67" s="105">
        <f t="shared" si="43"/>
        <v>41000</v>
      </c>
      <c r="I67" s="106">
        <f t="shared" si="43"/>
        <v>0</v>
      </c>
      <c r="J67" s="105">
        <f t="shared" si="43"/>
        <v>1489000</v>
      </c>
      <c r="K67" s="106">
        <f t="shared" si="43"/>
        <v>0</v>
      </c>
      <c r="L67" s="105">
        <f t="shared" si="43"/>
        <v>453000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1983000</v>
      </c>
      <c r="Q67" s="106">
        <f t="shared" si="37"/>
        <v>0</v>
      </c>
      <c r="R67" s="61">
        <f t="shared" si="38"/>
        <v>-69.576897246474147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52.669322709163346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8086000</v>
      </c>
      <c r="C69" s="92">
        <v>-541000</v>
      </c>
      <c r="D69" s="92"/>
      <c r="E69" s="92">
        <f>$B69      +$C69      +$D69</f>
        <v>7545000</v>
      </c>
      <c r="F69" s="93">
        <v>7545000</v>
      </c>
      <c r="G69" s="94">
        <v>7545000</v>
      </c>
      <c r="H69" s="93"/>
      <c r="I69" s="94"/>
      <c r="J69" s="93">
        <v>3194000</v>
      </c>
      <c r="K69" s="94"/>
      <c r="L69" s="93">
        <v>663000</v>
      </c>
      <c r="M69" s="94"/>
      <c r="N69" s="93"/>
      <c r="O69" s="94"/>
      <c r="P69" s="93">
        <f>$H69      +$J69      +$L69      +$N69</f>
        <v>3857000</v>
      </c>
      <c r="Q69" s="94">
        <f>$I69      +$K69      +$M69      +$O69</f>
        <v>0</v>
      </c>
      <c r="R69" s="48">
        <f>IF(($J69      =0),0,((($L69      -$J69      )/$J69      )*100))</f>
        <v>-79.242329367564182</v>
      </c>
      <c r="S69" s="49">
        <f>IF(($K69      =0),0,((($M69      -$K69      )/$K69      )*100))</f>
        <v>0</v>
      </c>
      <c r="T69" s="48">
        <f>IF(($E69      =0),0,(($P69      /$E69      )*100))</f>
        <v>51.119946984758116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8086000</v>
      </c>
      <c r="C71" s="101">
        <f>SUM(C69:C70)</f>
        <v>-541000</v>
      </c>
      <c r="D71" s="101"/>
      <c r="E71" s="101">
        <f>$B71      +$C71      +$D71</f>
        <v>7545000</v>
      </c>
      <c r="F71" s="102">
        <f t="shared" ref="F71:O71" si="44">SUM(F69:F70)</f>
        <v>7545000</v>
      </c>
      <c r="G71" s="103">
        <f t="shared" si="44"/>
        <v>7545000</v>
      </c>
      <c r="H71" s="102">
        <f t="shared" si="44"/>
        <v>0</v>
      </c>
      <c r="I71" s="103">
        <f t="shared" si="44"/>
        <v>0</v>
      </c>
      <c r="J71" s="102">
        <f t="shared" si="44"/>
        <v>3194000</v>
      </c>
      <c r="K71" s="103">
        <f t="shared" si="44"/>
        <v>0</v>
      </c>
      <c r="L71" s="102">
        <f t="shared" si="44"/>
        <v>663000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3857000</v>
      </c>
      <c r="Q71" s="103">
        <f>$I71      +$K71      +$M71      +$O71</f>
        <v>0</v>
      </c>
      <c r="R71" s="57">
        <f>IF(($J71      =0),0,((($L71      -$J71      )/$J71      )*100))</f>
        <v>-79.242329367564182</v>
      </c>
      <c r="S71" s="58">
        <f>IF(($K71      =0),0,((($M71      -$K71      )/$K71      )*100))</f>
        <v>0</v>
      </c>
      <c r="T71" s="57">
        <f>IF(($E69      =0),0,(($P69      /$E69      )*100))</f>
        <v>51.119946984758116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8086000</v>
      </c>
      <c r="C72" s="104">
        <f>SUM(C69:C70)</f>
        <v>-541000</v>
      </c>
      <c r="D72" s="104"/>
      <c r="E72" s="104">
        <f>$B72      +$C72      +$D72</f>
        <v>7545000</v>
      </c>
      <c r="F72" s="105">
        <f t="shared" ref="F72:O72" si="45">SUM(F69:F70)</f>
        <v>7545000</v>
      </c>
      <c r="G72" s="106">
        <f t="shared" si="45"/>
        <v>7545000</v>
      </c>
      <c r="H72" s="105">
        <f t="shared" si="45"/>
        <v>0</v>
      </c>
      <c r="I72" s="106">
        <f t="shared" si="45"/>
        <v>0</v>
      </c>
      <c r="J72" s="105">
        <f t="shared" si="45"/>
        <v>3194000</v>
      </c>
      <c r="K72" s="106">
        <f t="shared" si="45"/>
        <v>0</v>
      </c>
      <c r="L72" s="105">
        <f t="shared" si="45"/>
        <v>663000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3857000</v>
      </c>
      <c r="Q72" s="106">
        <f>$I72      +$K72      +$M72      +$O72</f>
        <v>0</v>
      </c>
      <c r="R72" s="61">
        <f>IF(($J72      =0),0,((($L72      -$J72      )/$J72      )*100))</f>
        <v>-79.242329367564182</v>
      </c>
      <c r="S72" s="62">
        <f>IF(($K72      =0),0,((($M72      -$K72      )/$K72      )*100))</f>
        <v>0</v>
      </c>
      <c r="T72" s="61">
        <f>IF(($E69      =0),0,(($P69      /$E69      )*100))</f>
        <v>51.119946984758116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25216000</v>
      </c>
      <c r="C73" s="104">
        <f>SUM(C9:C14,C17:C23,C26:C29,C32,C35:C39,C42:C52,C55:C58,C61:C65,C69:C70)</f>
        <v>-13906000</v>
      </c>
      <c r="D73" s="104"/>
      <c r="E73" s="104">
        <f>$B73      +$C73      +$D73</f>
        <v>11310000</v>
      </c>
      <c r="F73" s="105">
        <f t="shared" ref="F73:O73" si="46">SUM(F9:F14,F17:F23,F26:F29,F32,F35:F39,F42:F52,F55:F58,F61:F65,F69:F70)</f>
        <v>11310000</v>
      </c>
      <c r="G73" s="106">
        <f t="shared" si="46"/>
        <v>11310000</v>
      </c>
      <c r="H73" s="105">
        <f t="shared" si="46"/>
        <v>41000</v>
      </c>
      <c r="I73" s="106">
        <f t="shared" si="46"/>
        <v>0</v>
      </c>
      <c r="J73" s="105">
        <f t="shared" si="46"/>
        <v>4683000</v>
      </c>
      <c r="K73" s="106">
        <f t="shared" si="46"/>
        <v>0</v>
      </c>
      <c r="L73" s="105">
        <f t="shared" si="46"/>
        <v>1116000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5840000</v>
      </c>
      <c r="Q73" s="106">
        <f>$I73      +$K73      +$M73      +$O73</f>
        <v>0</v>
      </c>
      <c r="R73" s="61">
        <f>IF(($J73      =0),0,((($L73      -$J73      )/$J73      )*100))</f>
        <v>-76.169122357463152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51.635720601237843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QdSzgV5+rpJzypblDWRunfgiccnW37E1eYckGec0O4L+MbV76UE8q9i39MIYcujGRnmq4SAEIIC52ZAugWj8A==" saltValue="+qXOrGFsrbo7A303BYcYX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>
        <v>266000</v>
      </c>
      <c r="I10" s="94"/>
      <c r="J10" s="93">
        <v>289000</v>
      </c>
      <c r="K10" s="94"/>
      <c r="L10" s="93">
        <v>641000</v>
      </c>
      <c r="M10" s="94"/>
      <c r="N10" s="93"/>
      <c r="O10" s="94"/>
      <c r="P10" s="93">
        <f t="shared" ref="P10:P15" si="1">$H10      +$J10      +$L10      +$N10</f>
        <v>1196000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121.79930795847751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62.291666666666664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266000</v>
      </c>
      <c r="I15" s="97">
        <f t="shared" si="7"/>
        <v>0</v>
      </c>
      <c r="J15" s="96">
        <f t="shared" si="7"/>
        <v>289000</v>
      </c>
      <c r="K15" s="97">
        <f t="shared" si="7"/>
        <v>0</v>
      </c>
      <c r="L15" s="96">
        <f t="shared" si="7"/>
        <v>641000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1196000</v>
      </c>
      <c r="Q15" s="97">
        <f t="shared" si="2"/>
        <v>0</v>
      </c>
      <c r="R15" s="52">
        <f t="shared" si="3"/>
        <v>121.79930795847751</v>
      </c>
      <c r="S15" s="53">
        <f t="shared" si="4"/>
        <v>0</v>
      </c>
      <c r="T15" s="52">
        <f>IF((SUM($E9:$E13))=0,0,(P15/(SUM($E9:$E13))*100))</f>
        <v>62.291666666666664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1364000</v>
      </c>
      <c r="C32" s="92"/>
      <c r="D32" s="92"/>
      <c r="E32" s="92">
        <f>$B32      +$C32      +$D32</f>
        <v>1364000</v>
      </c>
      <c r="F32" s="93">
        <v>1364000</v>
      </c>
      <c r="G32" s="94">
        <v>1364000</v>
      </c>
      <c r="H32" s="93">
        <v>931000</v>
      </c>
      <c r="I32" s="94"/>
      <c r="J32" s="93">
        <v>24000</v>
      </c>
      <c r="K32" s="94"/>
      <c r="L32" s="93"/>
      <c r="M32" s="94"/>
      <c r="N32" s="93"/>
      <c r="O32" s="94"/>
      <c r="P32" s="93">
        <f>$H32      +$J32      +$L32      +$N32</f>
        <v>955000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70.014662756598241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1364000</v>
      </c>
      <c r="C33" s="95">
        <f>C32</f>
        <v>0</v>
      </c>
      <c r="D33" s="95"/>
      <c r="E33" s="95">
        <f>$B33      +$C33      +$D33</f>
        <v>1364000</v>
      </c>
      <c r="F33" s="96">
        <f t="shared" ref="F33:O33" si="17">F32</f>
        <v>1364000</v>
      </c>
      <c r="G33" s="97">
        <f t="shared" si="17"/>
        <v>1364000</v>
      </c>
      <c r="H33" s="96">
        <f t="shared" si="17"/>
        <v>931000</v>
      </c>
      <c r="I33" s="97">
        <f t="shared" si="17"/>
        <v>0</v>
      </c>
      <c r="J33" s="96">
        <f t="shared" si="17"/>
        <v>24000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955000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70.014662756598241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397000</v>
      </c>
      <c r="C36" s="92">
        <v>119000</v>
      </c>
      <c r="D36" s="92"/>
      <c r="E36" s="92">
        <f t="shared" si="18"/>
        <v>516000</v>
      </c>
      <c r="F36" s="93">
        <v>516000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1174000</v>
      </c>
      <c r="K38" s="94"/>
      <c r="L38" s="93">
        <v>1926000</v>
      </c>
      <c r="M38" s="94"/>
      <c r="N38" s="93"/>
      <c r="O38" s="94"/>
      <c r="P38" s="93">
        <f t="shared" si="19"/>
        <v>3100000</v>
      </c>
      <c r="Q38" s="94">
        <f t="shared" si="20"/>
        <v>0</v>
      </c>
      <c r="R38" s="48">
        <f t="shared" si="21"/>
        <v>64.054514480408869</v>
      </c>
      <c r="S38" s="49">
        <f t="shared" si="22"/>
        <v>0</v>
      </c>
      <c r="T38" s="48">
        <f t="shared" si="23"/>
        <v>77.5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4397000</v>
      </c>
      <c r="C40" s="95">
        <f>SUM(C35:C39)</f>
        <v>119000</v>
      </c>
      <c r="D40" s="95"/>
      <c r="E40" s="95">
        <f t="shared" si="18"/>
        <v>4516000</v>
      </c>
      <c r="F40" s="96">
        <f t="shared" ref="F40:O40" si="25">SUM(F35:F39)</f>
        <v>4516000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1174000</v>
      </c>
      <c r="K40" s="97">
        <f t="shared" si="25"/>
        <v>0</v>
      </c>
      <c r="L40" s="96">
        <f t="shared" si="25"/>
        <v>1926000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3100000</v>
      </c>
      <c r="Q40" s="97">
        <f t="shared" si="20"/>
        <v>0</v>
      </c>
      <c r="R40" s="52">
        <f t="shared" si="21"/>
        <v>64.054514480408869</v>
      </c>
      <c r="S40" s="53">
        <f t="shared" si="22"/>
        <v>0</v>
      </c>
      <c r="T40" s="52">
        <f>IF((+$E35+$E38) =0,0,(P40   /(+$E35+$E38) )*100)</f>
        <v>77.5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110000000</v>
      </c>
      <c r="C43" s="92"/>
      <c r="D43" s="92"/>
      <c r="E43" s="92">
        <f t="shared" si="26"/>
        <v>110000000</v>
      </c>
      <c r="F43" s="93">
        <v>110000000</v>
      </c>
      <c r="G43" s="94">
        <v>110000000</v>
      </c>
      <c r="H43" s="93">
        <v>4673000</v>
      </c>
      <c r="I43" s="94"/>
      <c r="J43" s="93">
        <v>27364000</v>
      </c>
      <c r="K43" s="94"/>
      <c r="L43" s="93">
        <v>53315000</v>
      </c>
      <c r="M43" s="94"/>
      <c r="N43" s="93"/>
      <c r="O43" s="94"/>
      <c r="P43" s="93">
        <f t="shared" si="27"/>
        <v>85352000</v>
      </c>
      <c r="Q43" s="94">
        <f t="shared" si="28"/>
        <v>0</v>
      </c>
      <c r="R43" s="48">
        <f t="shared" si="29"/>
        <v>94.836281245431948</v>
      </c>
      <c r="S43" s="49">
        <f t="shared" si="30"/>
        <v>0</v>
      </c>
      <c r="T43" s="48">
        <f t="shared" si="31"/>
        <v>77.592727272727274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27000000</v>
      </c>
      <c r="C51" s="92"/>
      <c r="D51" s="92"/>
      <c r="E51" s="92">
        <f t="shared" si="26"/>
        <v>27000000</v>
      </c>
      <c r="F51" s="93">
        <v>27000000</v>
      </c>
      <c r="G51" s="94">
        <v>27000000</v>
      </c>
      <c r="H51" s="93">
        <v>7550000</v>
      </c>
      <c r="I51" s="94"/>
      <c r="J51" s="93">
        <v>9233000</v>
      </c>
      <c r="K51" s="94"/>
      <c r="L51" s="93">
        <v>10217000</v>
      </c>
      <c r="M51" s="94"/>
      <c r="N51" s="93"/>
      <c r="O51" s="94"/>
      <c r="P51" s="93">
        <f t="shared" si="27"/>
        <v>27000000</v>
      </c>
      <c r="Q51" s="94">
        <f t="shared" si="28"/>
        <v>0</v>
      </c>
      <c r="R51" s="48">
        <f t="shared" si="29"/>
        <v>10.657424455756527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137000000</v>
      </c>
      <c r="C53" s="95">
        <f>SUM(C42:C52)</f>
        <v>0</v>
      </c>
      <c r="D53" s="95"/>
      <c r="E53" s="95">
        <f t="shared" si="26"/>
        <v>137000000</v>
      </c>
      <c r="F53" s="96">
        <f t="shared" ref="F53:O53" si="33">SUM(F42:F52)</f>
        <v>137000000</v>
      </c>
      <c r="G53" s="97">
        <f t="shared" si="33"/>
        <v>137000000</v>
      </c>
      <c r="H53" s="96">
        <f t="shared" si="33"/>
        <v>12223000</v>
      </c>
      <c r="I53" s="97">
        <f t="shared" si="33"/>
        <v>0</v>
      </c>
      <c r="J53" s="96">
        <f t="shared" si="33"/>
        <v>36597000</v>
      </c>
      <c r="K53" s="97">
        <f t="shared" si="33"/>
        <v>0</v>
      </c>
      <c r="L53" s="96">
        <f t="shared" si="33"/>
        <v>63532000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112352000</v>
      </c>
      <c r="Q53" s="97">
        <f t="shared" si="28"/>
        <v>0</v>
      </c>
      <c r="R53" s="52">
        <f t="shared" si="29"/>
        <v>73.598928873951422</v>
      </c>
      <c r="S53" s="53">
        <f t="shared" si="30"/>
        <v>0</v>
      </c>
      <c r="T53" s="52">
        <f>IF((+$E43+$E45+$E47+$E48+$E51) =0,0,(P53   /(+$E43+$E45+$E47+$E48+$E51) )*100)</f>
        <v>82.008759124087589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144681000</v>
      </c>
      <c r="C67" s="104">
        <f>SUM(C9:C14,C17:C23,C26:C29,C32,C35:C39,C42:C52,C55:C58,C61:C65)</f>
        <v>119000</v>
      </c>
      <c r="D67" s="104"/>
      <c r="E67" s="104">
        <f t="shared" si="35"/>
        <v>144800000</v>
      </c>
      <c r="F67" s="105">
        <f t="shared" ref="F67:O67" si="43">SUM(F9:F14,F17:F23,F26:F29,F32,F35:F39,F42:F52,F55:F58,F61:F65)</f>
        <v>144800000</v>
      </c>
      <c r="G67" s="106">
        <f t="shared" si="43"/>
        <v>144284000</v>
      </c>
      <c r="H67" s="105">
        <f t="shared" si="43"/>
        <v>13420000</v>
      </c>
      <c r="I67" s="106">
        <f t="shared" si="43"/>
        <v>0</v>
      </c>
      <c r="J67" s="105">
        <f t="shared" si="43"/>
        <v>38084000</v>
      </c>
      <c r="K67" s="106">
        <f t="shared" si="43"/>
        <v>0</v>
      </c>
      <c r="L67" s="105">
        <f t="shared" si="43"/>
        <v>66099000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117603000</v>
      </c>
      <c r="Q67" s="106">
        <f t="shared" si="37"/>
        <v>0</v>
      </c>
      <c r="R67" s="61">
        <f t="shared" si="38"/>
        <v>73.561075517277601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81.507998114829078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10755000</v>
      </c>
      <c r="C69" s="92">
        <v>-719000</v>
      </c>
      <c r="D69" s="92"/>
      <c r="E69" s="92">
        <f>$B69      +$C69      +$D69</f>
        <v>10036000</v>
      </c>
      <c r="F69" s="93">
        <v>10036000</v>
      </c>
      <c r="G69" s="94">
        <v>10036000</v>
      </c>
      <c r="H69" s="93">
        <v>1231000</v>
      </c>
      <c r="I69" s="94"/>
      <c r="J69" s="93">
        <v>3153000</v>
      </c>
      <c r="K69" s="94"/>
      <c r="L69" s="93"/>
      <c r="M69" s="94"/>
      <c r="N69" s="93"/>
      <c r="O69" s="94"/>
      <c r="P69" s="93">
        <f>$H69      +$J69      +$L69      +$N69</f>
        <v>4384000</v>
      </c>
      <c r="Q69" s="94">
        <f>$I69      +$K69      +$M69      +$O69</f>
        <v>0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43.682742128337978</v>
      </c>
      <c r="U69" s="50">
        <f>IF(($E69      =0),0,(($Q69      /$E69      )*100))</f>
        <v>0</v>
      </c>
      <c r="V69" s="93">
        <v>5836000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10755000</v>
      </c>
      <c r="C71" s="101">
        <f>SUM(C69:C70)</f>
        <v>-719000</v>
      </c>
      <c r="D71" s="101"/>
      <c r="E71" s="101">
        <f>$B71      +$C71      +$D71</f>
        <v>10036000</v>
      </c>
      <c r="F71" s="102">
        <f t="shared" ref="F71:O71" si="44">SUM(F69:F70)</f>
        <v>10036000</v>
      </c>
      <c r="G71" s="103">
        <f t="shared" si="44"/>
        <v>10036000</v>
      </c>
      <c r="H71" s="102">
        <f t="shared" si="44"/>
        <v>1231000</v>
      </c>
      <c r="I71" s="103">
        <f t="shared" si="44"/>
        <v>0</v>
      </c>
      <c r="J71" s="102">
        <f t="shared" si="44"/>
        <v>3153000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4384000</v>
      </c>
      <c r="Q71" s="103">
        <f>$I71      +$K71      +$M71      +$O71</f>
        <v>0</v>
      </c>
      <c r="R71" s="57">
        <f>IF(($J71      =0),0,((($L71      -$J71      )/$J71      )*100))</f>
        <v>-100</v>
      </c>
      <c r="S71" s="58">
        <f>IF(($K71      =0),0,((($M71      -$K71      )/$K71      )*100))</f>
        <v>0</v>
      </c>
      <c r="T71" s="57">
        <f>IF(($E69      =0),0,(($P69      /$E69      )*100))</f>
        <v>43.682742128337978</v>
      </c>
      <c r="U71" s="59">
        <f>IF($E69   =0,0,($Q69   /$E69 )*100)</f>
        <v>0</v>
      </c>
      <c r="V71" s="102">
        <f>SUM(V69:V70)</f>
        <v>5836000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10755000</v>
      </c>
      <c r="C72" s="104">
        <f>SUM(C69:C70)</f>
        <v>-719000</v>
      </c>
      <c r="D72" s="104"/>
      <c r="E72" s="104">
        <f>$B72      +$C72      +$D72</f>
        <v>10036000</v>
      </c>
      <c r="F72" s="105">
        <f t="shared" ref="F72:O72" si="45">SUM(F69:F70)</f>
        <v>10036000</v>
      </c>
      <c r="G72" s="106">
        <f t="shared" si="45"/>
        <v>10036000</v>
      </c>
      <c r="H72" s="105">
        <f t="shared" si="45"/>
        <v>1231000</v>
      </c>
      <c r="I72" s="106">
        <f t="shared" si="45"/>
        <v>0</v>
      </c>
      <c r="J72" s="105">
        <f t="shared" si="45"/>
        <v>3153000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4384000</v>
      </c>
      <c r="Q72" s="106">
        <f>$I72      +$K72      +$M72      +$O72</f>
        <v>0</v>
      </c>
      <c r="R72" s="61">
        <f>IF(($J72      =0),0,((($L72      -$J72      )/$J72      )*100))</f>
        <v>-100</v>
      </c>
      <c r="S72" s="62">
        <f>IF(($K72      =0),0,((($M72      -$K72      )/$K72      )*100))</f>
        <v>0</v>
      </c>
      <c r="T72" s="61">
        <f>IF(($E69      =0),0,(($P69      /$E69      )*100))</f>
        <v>43.682742128337978</v>
      </c>
      <c r="U72" s="65">
        <f>IF($E69   =0,0,($Q69   /$E69 )*100)</f>
        <v>0</v>
      </c>
      <c r="V72" s="105">
        <f>SUM(V69:V70)</f>
        <v>5836000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155436000</v>
      </c>
      <c r="C73" s="104">
        <f>SUM(C9:C14,C17:C23,C26:C29,C32,C35:C39,C42:C52,C55:C58,C61:C65,C69:C70)</f>
        <v>-600000</v>
      </c>
      <c r="D73" s="104"/>
      <c r="E73" s="104">
        <f>$B73      +$C73      +$D73</f>
        <v>154836000</v>
      </c>
      <c r="F73" s="105">
        <f t="shared" ref="F73:O73" si="46">SUM(F9:F14,F17:F23,F26:F29,F32,F35:F39,F42:F52,F55:F58,F61:F65,F69:F70)</f>
        <v>154836000</v>
      </c>
      <c r="G73" s="106">
        <f t="shared" si="46"/>
        <v>154320000</v>
      </c>
      <c r="H73" s="105">
        <f t="shared" si="46"/>
        <v>14651000</v>
      </c>
      <c r="I73" s="106">
        <f t="shared" si="46"/>
        <v>0</v>
      </c>
      <c r="J73" s="105">
        <f t="shared" si="46"/>
        <v>41237000</v>
      </c>
      <c r="K73" s="106">
        <f t="shared" si="46"/>
        <v>0</v>
      </c>
      <c r="L73" s="105">
        <f t="shared" si="46"/>
        <v>66099000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121987000</v>
      </c>
      <c r="Q73" s="106">
        <f>$I73      +$K73      +$M73      +$O73</f>
        <v>0</v>
      </c>
      <c r="R73" s="61">
        <f>IF(($J73      =0),0,((($L73      -$J73      )/$J73      )*100))</f>
        <v>60.290515798918442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79.04808190772421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5836000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150</v>
      </c>
    </row>
    <row r="117" spans="1:23" x14ac:dyDescent="0.2">
      <c r="A117" s="29" t="s">
        <v>151</v>
      </c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XYwrFRqvRQc2n31CG8hUzY7fc+HVMnjDZpQe23pxVl4GewGia1Vcblz2hLsBxGjznMMSwgWXWUdiIpgTBLYPg==" saltValue="jlhAm01atfvkcCA2XmTQW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7835AD-F665-4938-818A-4D84B3455ECD}"/>
</file>

<file path=customXml/itemProps2.xml><?xml version="1.0" encoding="utf-8"?>
<ds:datastoreItem xmlns:ds="http://schemas.openxmlformats.org/officeDocument/2006/customXml" ds:itemID="{ABD9EF76-F5FF-4E9E-999A-48B939D4C04B}"/>
</file>

<file path=customXml/itemProps3.xml><?xml version="1.0" encoding="utf-8"?>
<ds:datastoreItem xmlns:ds="http://schemas.openxmlformats.org/officeDocument/2006/customXml" ds:itemID="{FB23070F-7B67-426A-AD6C-1958D7E46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2024-04-29T07:54:26Z</dcterms:created>
  <dcterms:modified xsi:type="dcterms:W3CDTF">2024-05-14T14:18:30Z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