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5C55BCEF-E250-4927-92A8-179C7EB12F34}" xr6:coauthVersionLast="47" xr6:coauthVersionMax="47" xr10:uidLastSave="{00000000-0000-0000-0000-000000000000}"/>
  <workbookProtection workbookAlgorithmName="SHA-512" workbookHashValue="Mg4RObYGH/EzhuK6t0Lgsa/BK5vMpD7t8K1ZvSIY6p6ob5hAzU7y5p3CExK3OL2zegysiigxB5h3RLHAr3n7rg==" workbookSaltValue="0AeiYmXyPlw92URvXbOj0g==" workbookSpinCount="100000" lockStructure="1"/>
  <bookViews>
    <workbookView xWindow="28680" yWindow="-120" windowWidth="29040" windowHeight="15840" firstSheet="10" activeTab="17" xr2:uid="{00000000-000D-0000-FFFF-FFFF00000000}"/>
  </bookViews>
  <sheets>
    <sheet name="Summary" sheetId="1" r:id="rId1"/>
    <sheet name="NW371" sheetId="2" r:id="rId2"/>
    <sheet name="NW372" sheetId="3" r:id="rId3"/>
    <sheet name="NW373" sheetId="4" r:id="rId4"/>
    <sheet name="NW374" sheetId="5" r:id="rId5"/>
    <sheet name="NW375" sheetId="6" r:id="rId6"/>
    <sheet name="DC37" sheetId="7" r:id="rId7"/>
    <sheet name="NW381" sheetId="8" r:id="rId8"/>
    <sheet name="NW382" sheetId="9" r:id="rId9"/>
    <sheet name="NW383" sheetId="10" r:id="rId10"/>
    <sheet name="NW384" sheetId="11" r:id="rId11"/>
    <sheet name="NW385" sheetId="12" r:id="rId12"/>
    <sheet name="DC38" sheetId="13" r:id="rId13"/>
    <sheet name="NW392" sheetId="14" r:id="rId14"/>
    <sheet name="NW393" sheetId="15" r:id="rId15"/>
    <sheet name="NW394" sheetId="16" r:id="rId16"/>
    <sheet name="NW396" sheetId="17" r:id="rId17"/>
    <sheet name="NW397" sheetId="18" r:id="rId18"/>
    <sheet name="DC39" sheetId="19" r:id="rId19"/>
    <sheet name="NW403" sheetId="20" r:id="rId20"/>
    <sheet name="NW404" sheetId="21" r:id="rId21"/>
    <sheet name="NW405" sheetId="22" r:id="rId22"/>
    <sheet name="DC40" sheetId="23" r:id="rId23"/>
  </sheets>
  <definedNames>
    <definedName name="_xlnm.Print_Area" localSheetId="6">'DC37'!$A$1:$X$128</definedName>
    <definedName name="_xlnm.Print_Area" localSheetId="12">'DC38'!$A$1:$X$128</definedName>
    <definedName name="_xlnm.Print_Area" localSheetId="18">'DC39'!$A$1:$X$128</definedName>
    <definedName name="_xlnm.Print_Area" localSheetId="22">'DC40'!$A$1:$X$128</definedName>
    <definedName name="_xlnm.Print_Area" localSheetId="1">'NW371'!$A$1:$X$128</definedName>
    <definedName name="_xlnm.Print_Area" localSheetId="2">'NW372'!$A$1:$X$128</definedName>
    <definedName name="_xlnm.Print_Area" localSheetId="3">'NW373'!$A$1:$X$128</definedName>
    <definedName name="_xlnm.Print_Area" localSheetId="4">'NW374'!$A$1:$X$128</definedName>
    <definedName name="_xlnm.Print_Area" localSheetId="5">'NW375'!$A$1:$X$128</definedName>
    <definedName name="_xlnm.Print_Area" localSheetId="7">'NW381'!$A$1:$X$128</definedName>
    <definedName name="_xlnm.Print_Area" localSheetId="8">'NW382'!$A$1:$X$128</definedName>
    <definedName name="_xlnm.Print_Area" localSheetId="9">'NW383'!$A$1:$X$128</definedName>
    <definedName name="_xlnm.Print_Area" localSheetId="10">'NW384'!$A$1:$X$128</definedName>
    <definedName name="_xlnm.Print_Area" localSheetId="11">'NW385'!$A$1:$X$128</definedName>
    <definedName name="_xlnm.Print_Area" localSheetId="13">'NW392'!$A$1:$X$128</definedName>
    <definedName name="_xlnm.Print_Area" localSheetId="14">'NW393'!$A$1:$X$128</definedName>
    <definedName name="_xlnm.Print_Area" localSheetId="15">'NW394'!$A$1:$X$128</definedName>
    <definedName name="_xlnm.Print_Area" localSheetId="16">'NW396'!$A$1:$X$128</definedName>
    <definedName name="_xlnm.Print_Area" localSheetId="17">'NW397'!$A$1:$X$128</definedName>
    <definedName name="_xlnm.Print_Area" localSheetId="19">'NW403'!$A$1:$X$128</definedName>
    <definedName name="_xlnm.Print_Area" localSheetId="20">'NW404'!$A$1:$X$128</definedName>
    <definedName name="_xlnm.Print_Area" localSheetId="21">'NW405'!$A$1:$X$128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U109" i="2" s="1"/>
  <c r="S108" i="2"/>
  <c r="R108" i="2"/>
  <c r="E108" i="2"/>
  <c r="S107" i="2"/>
  <c r="R107" i="2"/>
  <c r="E107" i="2"/>
  <c r="T107" i="2" s="1"/>
  <c r="S106" i="2"/>
  <c r="R106" i="2"/>
  <c r="E106" i="2"/>
  <c r="S105" i="2"/>
  <c r="R105" i="2"/>
  <c r="E105" i="2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T99" i="2" s="1"/>
  <c r="S98" i="2"/>
  <c r="R98" i="2"/>
  <c r="E98" i="2"/>
  <c r="S97" i="2"/>
  <c r="R97" i="2"/>
  <c r="E97" i="2"/>
  <c r="T97" i="2" s="1"/>
  <c r="W96" i="2"/>
  <c r="W113" i="2" s="1"/>
  <c r="V96" i="2"/>
  <c r="V113" i="2" s="1"/>
  <c r="M96" i="2"/>
  <c r="M113" i="2" s="1"/>
  <c r="S113" i="2" s="1"/>
  <c r="L96" i="2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U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7" i="3"/>
  <c r="S107" i="3"/>
  <c r="R107" i="3"/>
  <c r="E107" i="3"/>
  <c r="T107" i="3" s="1"/>
  <c r="S106" i="3"/>
  <c r="R106" i="3"/>
  <c r="E106" i="3"/>
  <c r="U105" i="3"/>
  <c r="T105" i="3"/>
  <c r="S105" i="3"/>
  <c r="R105" i="3"/>
  <c r="E105" i="3"/>
  <c r="S104" i="3"/>
  <c r="R104" i="3"/>
  <c r="E104" i="3"/>
  <c r="U104" i="3" s="1"/>
  <c r="T103" i="3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S99" i="3"/>
  <c r="R99" i="3"/>
  <c r="E99" i="3"/>
  <c r="T99" i="3" s="1"/>
  <c r="S98" i="3"/>
  <c r="R98" i="3"/>
  <c r="E98" i="3"/>
  <c r="S97" i="3"/>
  <c r="R97" i="3"/>
  <c r="E97" i="3"/>
  <c r="U97" i="3" s="1"/>
  <c r="W96" i="3"/>
  <c r="W113" i="3" s="1"/>
  <c r="V96" i="3"/>
  <c r="V113" i="3" s="1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S109" i="4"/>
  <c r="R109" i="4"/>
  <c r="E109" i="4"/>
  <c r="T109" i="4" s="1"/>
  <c r="S108" i="4"/>
  <c r="R108" i="4"/>
  <c r="E108" i="4"/>
  <c r="S107" i="4"/>
  <c r="R107" i="4"/>
  <c r="E107" i="4"/>
  <c r="T107" i="4" s="1"/>
  <c r="S106" i="4"/>
  <c r="R106" i="4"/>
  <c r="E106" i="4"/>
  <c r="T106" i="4" s="1"/>
  <c r="S105" i="4"/>
  <c r="R105" i="4"/>
  <c r="E105" i="4"/>
  <c r="U105" i="4" s="1"/>
  <c r="S104" i="4"/>
  <c r="R104" i="4"/>
  <c r="E104" i="4"/>
  <c r="S103" i="4"/>
  <c r="R103" i="4"/>
  <c r="E103" i="4"/>
  <c r="U103" i="4" s="1"/>
  <c r="S102" i="4"/>
  <c r="R102" i="4"/>
  <c r="E102" i="4"/>
  <c r="S101" i="4"/>
  <c r="R101" i="4"/>
  <c r="E101" i="4"/>
  <c r="T101" i="4" s="1"/>
  <c r="S100" i="4"/>
  <c r="R100" i="4"/>
  <c r="E100" i="4"/>
  <c r="S99" i="4"/>
  <c r="R99" i="4"/>
  <c r="E99" i="4"/>
  <c r="T99" i="4" s="1"/>
  <c r="S98" i="4"/>
  <c r="R98" i="4"/>
  <c r="E98" i="4"/>
  <c r="S97" i="4"/>
  <c r="R97" i="4"/>
  <c r="E97" i="4"/>
  <c r="U97" i="4" s="1"/>
  <c r="W96" i="4"/>
  <c r="W113" i="4" s="1"/>
  <c r="V96" i="4"/>
  <c r="V113" i="4" s="1"/>
  <c r="M96" i="4"/>
  <c r="M113" i="4" s="1"/>
  <c r="S113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U111" i="5" s="1"/>
  <c r="S110" i="5"/>
  <c r="R110" i="5"/>
  <c r="E110" i="5"/>
  <c r="T110" i="5" s="1"/>
  <c r="S109" i="5"/>
  <c r="R109" i="5"/>
  <c r="E109" i="5"/>
  <c r="T109" i="5" s="1"/>
  <c r="S108" i="5"/>
  <c r="R108" i="5"/>
  <c r="E108" i="5"/>
  <c r="T108" i="5" s="1"/>
  <c r="S107" i="5"/>
  <c r="R107" i="5"/>
  <c r="E107" i="5"/>
  <c r="S106" i="5"/>
  <c r="R106" i="5"/>
  <c r="E106" i="5"/>
  <c r="U106" i="5" s="1"/>
  <c r="S105" i="5"/>
  <c r="R105" i="5"/>
  <c r="E105" i="5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T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S97" i="5"/>
  <c r="R97" i="5"/>
  <c r="E97" i="5"/>
  <c r="T97" i="5" s="1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R114" i="6"/>
  <c r="Q114" i="6"/>
  <c r="P114" i="6"/>
  <c r="O114" i="6"/>
  <c r="N114" i="6"/>
  <c r="M114" i="6"/>
  <c r="S114" i="6" s="1"/>
  <c r="L114" i="6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T111" i="6" s="1"/>
  <c r="S110" i="6"/>
  <c r="R110" i="6"/>
  <c r="E110" i="6"/>
  <c r="S109" i="6"/>
  <c r="R109" i="6"/>
  <c r="E109" i="6"/>
  <c r="T109" i="6" s="1"/>
  <c r="U108" i="6"/>
  <c r="T108" i="6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S103" i="6"/>
  <c r="R103" i="6"/>
  <c r="E103" i="6"/>
  <c r="T103" i="6" s="1"/>
  <c r="S102" i="6"/>
  <c r="R102" i="6"/>
  <c r="E102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T98" i="6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R114" i="7"/>
  <c r="Q114" i="7"/>
  <c r="P114" i="7"/>
  <c r="O114" i="7"/>
  <c r="N114" i="7"/>
  <c r="M114" i="7"/>
  <c r="S114" i="7" s="1"/>
  <c r="L114" i="7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T111" i="7" s="1"/>
  <c r="S110" i="7"/>
  <c r="R110" i="7"/>
  <c r="E110" i="7"/>
  <c r="T110" i="7" s="1"/>
  <c r="S109" i="7"/>
  <c r="R109" i="7"/>
  <c r="E109" i="7"/>
  <c r="S108" i="7"/>
  <c r="R108" i="7"/>
  <c r="E108" i="7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U102" i="7"/>
  <c r="S102" i="7"/>
  <c r="R102" i="7"/>
  <c r="E102" i="7"/>
  <c r="T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S97" i="7"/>
  <c r="R97" i="7"/>
  <c r="E97" i="7"/>
  <c r="W96" i="7"/>
  <c r="W113" i="7" s="1"/>
  <c r="V96" i="7"/>
  <c r="V113" i="7" s="1"/>
  <c r="M96" i="7"/>
  <c r="M113" i="7" s="1"/>
  <c r="S113" i="7" s="1"/>
  <c r="L96" i="7"/>
  <c r="L113" i="7" s="1"/>
  <c r="R113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T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T103" i="8" s="1"/>
  <c r="S102" i="8"/>
  <c r="R102" i="8"/>
  <c r="E102" i="8"/>
  <c r="T102" i="8" s="1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S98" i="8"/>
  <c r="R98" i="8"/>
  <c r="E98" i="8"/>
  <c r="S97" i="8"/>
  <c r="R97" i="8"/>
  <c r="E97" i="8"/>
  <c r="W96" i="8"/>
  <c r="W113" i="8" s="1"/>
  <c r="V96" i="8"/>
  <c r="V113" i="8" s="1"/>
  <c r="M96" i="8"/>
  <c r="S96" i="8" s="1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G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T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S98" i="9"/>
  <c r="R98" i="9"/>
  <c r="E98" i="9"/>
  <c r="T98" i="9" s="1"/>
  <c r="S97" i="9"/>
  <c r="R97" i="9"/>
  <c r="E97" i="9"/>
  <c r="T97" i="9" s="1"/>
  <c r="W96" i="9"/>
  <c r="W113" i="9" s="1"/>
  <c r="V96" i="9"/>
  <c r="V113" i="9" s="1"/>
  <c r="M96" i="9"/>
  <c r="L96" i="9"/>
  <c r="R96" i="9" s="1"/>
  <c r="K96" i="9"/>
  <c r="K113" i="9" s="1"/>
  <c r="J96" i="9"/>
  <c r="J113" i="9" s="1"/>
  <c r="I96" i="9"/>
  <c r="I113" i="9" s="1"/>
  <c r="H96" i="9"/>
  <c r="H113" i="9" s="1"/>
  <c r="G96" i="9"/>
  <c r="F96" i="9"/>
  <c r="F113" i="9" s="1"/>
  <c r="D96" i="9"/>
  <c r="D113" i="9" s="1"/>
  <c r="C96" i="9"/>
  <c r="C113" i="9" s="1"/>
  <c r="B96" i="9"/>
  <c r="B113" i="9" s="1"/>
  <c r="W114" i="10"/>
  <c r="V114" i="10"/>
  <c r="R114" i="10"/>
  <c r="Q114" i="10"/>
  <c r="P114" i="10"/>
  <c r="O114" i="10"/>
  <c r="N114" i="10"/>
  <c r="M114" i="10"/>
  <c r="S114" i="10" s="1"/>
  <c r="L114" i="10"/>
  <c r="K114" i="10"/>
  <c r="J114" i="10"/>
  <c r="I114" i="10"/>
  <c r="H114" i="10"/>
  <c r="G114" i="10"/>
  <c r="F114" i="10"/>
  <c r="E114" i="10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S109" i="10"/>
  <c r="R109" i="10"/>
  <c r="E109" i="10"/>
  <c r="S108" i="10"/>
  <c r="R108" i="10"/>
  <c r="E108" i="10"/>
  <c r="U108" i="10" s="1"/>
  <c r="S107" i="10"/>
  <c r="R107" i="10"/>
  <c r="E107" i="10"/>
  <c r="U107" i="10" s="1"/>
  <c r="S106" i="10"/>
  <c r="R106" i="10"/>
  <c r="E106" i="10"/>
  <c r="S105" i="10"/>
  <c r="R105" i="10"/>
  <c r="E105" i="10"/>
  <c r="T105" i="10" s="1"/>
  <c r="T104" i="10"/>
  <c r="S104" i="10"/>
  <c r="R104" i="10"/>
  <c r="E104" i="10"/>
  <c r="U104" i="10" s="1"/>
  <c r="S103" i="10"/>
  <c r="R103" i="10"/>
  <c r="E103" i="10"/>
  <c r="U103" i="10" s="1"/>
  <c r="T102" i="10"/>
  <c r="S102" i="10"/>
  <c r="R102" i="10"/>
  <c r="E102" i="10"/>
  <c r="U102" i="10" s="1"/>
  <c r="S101" i="10"/>
  <c r="R101" i="10"/>
  <c r="E101" i="10"/>
  <c r="S100" i="10"/>
  <c r="R100" i="10"/>
  <c r="E100" i="10"/>
  <c r="S99" i="10"/>
  <c r="R99" i="10"/>
  <c r="E99" i="10"/>
  <c r="T99" i="10" s="1"/>
  <c r="S98" i="10"/>
  <c r="R98" i="10"/>
  <c r="E98" i="10"/>
  <c r="T98" i="10" s="1"/>
  <c r="S97" i="10"/>
  <c r="R97" i="10"/>
  <c r="E97" i="10"/>
  <c r="T97" i="10" s="1"/>
  <c r="W96" i="10"/>
  <c r="W113" i="10" s="1"/>
  <c r="V96" i="10"/>
  <c r="V113" i="10" s="1"/>
  <c r="M96" i="10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S114" i="11"/>
  <c r="Q114" i="11"/>
  <c r="P114" i="11"/>
  <c r="O114" i="11"/>
  <c r="N114" i="11"/>
  <c r="M114" i="1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V113" i="11"/>
  <c r="Q113" i="11"/>
  <c r="P113" i="11"/>
  <c r="O113" i="11"/>
  <c r="N113" i="11"/>
  <c r="U112" i="11"/>
  <c r="T112" i="11"/>
  <c r="S112" i="11"/>
  <c r="R112" i="11"/>
  <c r="S111" i="11"/>
  <c r="R111" i="11"/>
  <c r="E111" i="11"/>
  <c r="T111" i="11" s="1"/>
  <c r="S110" i="11"/>
  <c r="R110" i="11"/>
  <c r="E110" i="11"/>
  <c r="S109" i="11"/>
  <c r="R109" i="11"/>
  <c r="E109" i="11"/>
  <c r="U109" i="11" s="1"/>
  <c r="S108" i="11"/>
  <c r="R108" i="11"/>
  <c r="E108" i="11"/>
  <c r="S107" i="11"/>
  <c r="R107" i="11"/>
  <c r="E107" i="11"/>
  <c r="T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U101" i="11" s="1"/>
  <c r="S100" i="11"/>
  <c r="R100" i="11"/>
  <c r="E100" i="11"/>
  <c r="U100" i="11" s="1"/>
  <c r="U99" i="11"/>
  <c r="S99" i="11"/>
  <c r="R99" i="11"/>
  <c r="E99" i="11"/>
  <c r="T99" i="11" s="1"/>
  <c r="S98" i="11"/>
  <c r="R98" i="11"/>
  <c r="E98" i="11"/>
  <c r="U98" i="11" s="1"/>
  <c r="S97" i="11"/>
  <c r="R97" i="11"/>
  <c r="E97" i="11"/>
  <c r="U97" i="11" s="1"/>
  <c r="W96" i="11"/>
  <c r="W113" i="11" s="1"/>
  <c r="V96" i="11"/>
  <c r="M96" i="11"/>
  <c r="S96" i="11" s="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0" i="12"/>
  <c r="S110" i="12"/>
  <c r="R110" i="12"/>
  <c r="E110" i="12"/>
  <c r="U110" i="12" s="1"/>
  <c r="S109" i="12"/>
  <c r="R109" i="12"/>
  <c r="E109" i="12"/>
  <c r="S108" i="12"/>
  <c r="R108" i="12"/>
  <c r="E108" i="12"/>
  <c r="T108" i="12" s="1"/>
  <c r="S107" i="12"/>
  <c r="R107" i="12"/>
  <c r="E107" i="12"/>
  <c r="T107" i="12" s="1"/>
  <c r="T106" i="12"/>
  <c r="S106" i="12"/>
  <c r="R106" i="12"/>
  <c r="E106" i="12"/>
  <c r="U106" i="12" s="1"/>
  <c r="S105" i="12"/>
  <c r="R105" i="12"/>
  <c r="E105" i="12"/>
  <c r="U105" i="12" s="1"/>
  <c r="T104" i="12"/>
  <c r="S104" i="12"/>
  <c r="R104" i="12"/>
  <c r="E104" i="12"/>
  <c r="U104" i="12" s="1"/>
  <c r="S103" i="12"/>
  <c r="R103" i="12"/>
  <c r="E103" i="12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T97" i="12" s="1"/>
  <c r="W96" i="12"/>
  <c r="W113" i="12" s="1"/>
  <c r="V96" i="12"/>
  <c r="V113" i="12" s="1"/>
  <c r="M96" i="12"/>
  <c r="M113" i="12" s="1"/>
  <c r="S113" i="12" s="1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T99" i="13" s="1"/>
  <c r="S98" i="13"/>
  <c r="R98" i="13"/>
  <c r="E98" i="13"/>
  <c r="U98" i="13" s="1"/>
  <c r="S97" i="13"/>
  <c r="R97" i="13"/>
  <c r="E97" i="13"/>
  <c r="U97" i="13" s="1"/>
  <c r="W96" i="13"/>
  <c r="W113" i="13" s="1"/>
  <c r="V96" i="13"/>
  <c r="V113" i="13" s="1"/>
  <c r="M96" i="13"/>
  <c r="M113" i="13" s="1"/>
  <c r="S113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R114" i="14"/>
  <c r="Q114" i="14"/>
  <c r="P114" i="14"/>
  <c r="O114" i="14"/>
  <c r="N114" i="14"/>
  <c r="M114" i="14"/>
  <c r="S114" i="14" s="1"/>
  <c r="L114" i="14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S110" i="14"/>
  <c r="R110" i="14"/>
  <c r="E110" i="14"/>
  <c r="T110" i="14" s="1"/>
  <c r="S109" i="14"/>
  <c r="R109" i="14"/>
  <c r="E109" i="14"/>
  <c r="S108" i="14"/>
  <c r="R108" i="14"/>
  <c r="E108" i="14"/>
  <c r="T108" i="14" s="1"/>
  <c r="S107" i="14"/>
  <c r="R107" i="14"/>
  <c r="E107" i="14"/>
  <c r="S106" i="14"/>
  <c r="R106" i="14"/>
  <c r="E106" i="14"/>
  <c r="U106" i="14" s="1"/>
  <c r="T105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T101" i="14"/>
  <c r="S101" i="14"/>
  <c r="R101" i="14"/>
  <c r="E101" i="14"/>
  <c r="U101" i="14" s="1"/>
  <c r="S100" i="14"/>
  <c r="R100" i="14"/>
  <c r="E100" i="14"/>
  <c r="T100" i="14" s="1"/>
  <c r="U99" i="14"/>
  <c r="T99" i="14"/>
  <c r="S99" i="14"/>
  <c r="R99" i="14"/>
  <c r="E99" i="14"/>
  <c r="S98" i="14"/>
  <c r="R98" i="14"/>
  <c r="E98" i="14"/>
  <c r="U98" i="14" s="1"/>
  <c r="U97" i="14"/>
  <c r="T97" i="14"/>
  <c r="S97" i="14"/>
  <c r="R97" i="14"/>
  <c r="E97" i="14"/>
  <c r="W96" i="14"/>
  <c r="W113" i="14" s="1"/>
  <c r="V96" i="14"/>
  <c r="V113" i="14" s="1"/>
  <c r="M96" i="14"/>
  <c r="M113" i="14" s="1"/>
  <c r="S113" i="14" s="1"/>
  <c r="L96" i="14"/>
  <c r="L113" i="14" s="1"/>
  <c r="R113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S114" i="15"/>
  <c r="Q114" i="15"/>
  <c r="P114" i="15"/>
  <c r="O114" i="15"/>
  <c r="N114" i="15"/>
  <c r="M114" i="15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T111" i="15" s="1"/>
  <c r="S110" i="15"/>
  <c r="R110" i="15"/>
  <c r="E110" i="15"/>
  <c r="U110" i="15" s="1"/>
  <c r="S109" i="15"/>
  <c r="R109" i="15"/>
  <c r="E109" i="15"/>
  <c r="T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S105" i="15"/>
  <c r="R105" i="15"/>
  <c r="E105" i="15"/>
  <c r="T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T101" i="15" s="1"/>
  <c r="U100" i="15"/>
  <c r="S100" i="15"/>
  <c r="R100" i="15"/>
  <c r="E100" i="15"/>
  <c r="T100" i="15" s="1"/>
  <c r="S99" i="15"/>
  <c r="R99" i="15"/>
  <c r="E99" i="15"/>
  <c r="U99" i="15" s="1"/>
  <c r="S98" i="15"/>
  <c r="R98" i="15"/>
  <c r="E98" i="15"/>
  <c r="S97" i="15"/>
  <c r="R97" i="15"/>
  <c r="E97" i="15"/>
  <c r="T97" i="15" s="1"/>
  <c r="W96" i="15"/>
  <c r="W113" i="15" s="1"/>
  <c r="V96" i="15"/>
  <c r="V113" i="15" s="1"/>
  <c r="M96" i="15"/>
  <c r="S96" i="15" s="1"/>
  <c r="L96" i="15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T114" i="16"/>
  <c r="S114" i="16"/>
  <c r="Q114" i="16"/>
  <c r="P114" i="16"/>
  <c r="O114" i="16"/>
  <c r="N114" i="16"/>
  <c r="M114" i="16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T110" i="16" s="1"/>
  <c r="U109" i="16"/>
  <c r="S109" i="16"/>
  <c r="R109" i="16"/>
  <c r="E109" i="16"/>
  <c r="T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S97" i="16"/>
  <c r="R97" i="16"/>
  <c r="E97" i="16"/>
  <c r="U97" i="16" s="1"/>
  <c r="W96" i="16"/>
  <c r="W113" i="16" s="1"/>
  <c r="V96" i="16"/>
  <c r="V113" i="16" s="1"/>
  <c r="M96" i="16"/>
  <c r="M113" i="16" s="1"/>
  <c r="S113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T111" i="17" s="1"/>
  <c r="S110" i="17"/>
  <c r="R110" i="17"/>
  <c r="E110" i="17"/>
  <c r="S109" i="17"/>
  <c r="R109" i="17"/>
  <c r="E109" i="17"/>
  <c r="U109" i="17" s="1"/>
  <c r="S108" i="17"/>
  <c r="R108" i="17"/>
  <c r="E108" i="17"/>
  <c r="T108" i="17" s="1"/>
  <c r="U107" i="17"/>
  <c r="S107" i="17"/>
  <c r="R107" i="17"/>
  <c r="E107" i="17"/>
  <c r="T107" i="17" s="1"/>
  <c r="S106" i="17"/>
  <c r="R106" i="17"/>
  <c r="E106" i="17"/>
  <c r="S105" i="17"/>
  <c r="R105" i="17"/>
  <c r="E105" i="17"/>
  <c r="T105" i="17" s="1"/>
  <c r="S104" i="17"/>
  <c r="R104" i="17"/>
  <c r="E104" i="17"/>
  <c r="S103" i="17"/>
  <c r="R103" i="17"/>
  <c r="E103" i="17"/>
  <c r="T103" i="17" s="1"/>
  <c r="S102" i="17"/>
  <c r="R102" i="17"/>
  <c r="E102" i="17"/>
  <c r="S101" i="17"/>
  <c r="R101" i="17"/>
  <c r="E101" i="17"/>
  <c r="U101" i="17" s="1"/>
  <c r="S100" i="17"/>
  <c r="R100" i="17"/>
  <c r="E100" i="17"/>
  <c r="T100" i="17" s="1"/>
  <c r="S99" i="17"/>
  <c r="R99" i="17"/>
  <c r="E99" i="17"/>
  <c r="T99" i="17" s="1"/>
  <c r="S98" i="17"/>
  <c r="R98" i="17"/>
  <c r="E98" i="17"/>
  <c r="S97" i="17"/>
  <c r="R97" i="17"/>
  <c r="E97" i="17"/>
  <c r="U97" i="17" s="1"/>
  <c r="W96" i="17"/>
  <c r="W113" i="17" s="1"/>
  <c r="V96" i="17"/>
  <c r="V113" i="17" s="1"/>
  <c r="M96" i="17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U110" i="18" s="1"/>
  <c r="U109" i="18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T100" i="18"/>
  <c r="S100" i="18"/>
  <c r="R100" i="18"/>
  <c r="E100" i="18"/>
  <c r="U100" i="18" s="1"/>
  <c r="S99" i="18"/>
  <c r="R99" i="18"/>
  <c r="E99" i="18"/>
  <c r="U99" i="18" s="1"/>
  <c r="S98" i="18"/>
  <c r="R98" i="18"/>
  <c r="E98" i="18"/>
  <c r="T98" i="18" s="1"/>
  <c r="S97" i="18"/>
  <c r="R97" i="18"/>
  <c r="E97" i="18"/>
  <c r="U97" i="18" s="1"/>
  <c r="W96" i="18"/>
  <c r="W113" i="18" s="1"/>
  <c r="V96" i="18"/>
  <c r="V113" i="18" s="1"/>
  <c r="M96" i="18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S103" i="19"/>
  <c r="R103" i="19"/>
  <c r="E103" i="19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S97" i="19"/>
  <c r="R97" i="19"/>
  <c r="E97" i="19"/>
  <c r="T97" i="19" s="1"/>
  <c r="W96" i="19"/>
  <c r="W113" i="19" s="1"/>
  <c r="V96" i="19"/>
  <c r="V113" i="19" s="1"/>
  <c r="S96" i="19"/>
  <c r="M96" i="19"/>
  <c r="M113" i="19" s="1"/>
  <c r="S113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T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S106" i="20"/>
  <c r="R106" i="20"/>
  <c r="E106" i="20"/>
  <c r="T106" i="20" s="1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T102" i="20" s="1"/>
  <c r="S101" i="20"/>
  <c r="R101" i="20"/>
  <c r="E101" i="20"/>
  <c r="T101" i="20" s="1"/>
  <c r="S100" i="20"/>
  <c r="R100" i="20"/>
  <c r="E100" i="20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W96" i="20"/>
  <c r="W113" i="20" s="1"/>
  <c r="V96" i="20"/>
  <c r="V113" i="20" s="1"/>
  <c r="M96" i="20"/>
  <c r="M113" i="20" s="1"/>
  <c r="S113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T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T111" i="21" s="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S105" i="21"/>
  <c r="R105" i="21"/>
  <c r="E105" i="21"/>
  <c r="T105" i="21" s="1"/>
  <c r="S104" i="21"/>
  <c r="R104" i="21"/>
  <c r="E104" i="21"/>
  <c r="U104" i="21" s="1"/>
  <c r="U103" i="21"/>
  <c r="S103" i="21"/>
  <c r="R103" i="21"/>
  <c r="E103" i="21"/>
  <c r="T103" i="21" s="1"/>
  <c r="S102" i="21"/>
  <c r="R102" i="21"/>
  <c r="E102" i="21"/>
  <c r="S101" i="21"/>
  <c r="R101" i="21"/>
  <c r="E101" i="21"/>
  <c r="T101" i="21" s="1"/>
  <c r="S100" i="21"/>
  <c r="R100" i="21"/>
  <c r="E100" i="21"/>
  <c r="S99" i="21"/>
  <c r="R99" i="21"/>
  <c r="E99" i="21"/>
  <c r="T99" i="21" s="1"/>
  <c r="S98" i="21"/>
  <c r="R98" i="21"/>
  <c r="E98" i="21"/>
  <c r="U98" i="21" s="1"/>
  <c r="S97" i="21"/>
  <c r="R97" i="21"/>
  <c r="E97" i="21"/>
  <c r="U97" i="21" s="1"/>
  <c r="W96" i="21"/>
  <c r="W113" i="21" s="1"/>
  <c r="V96" i="21"/>
  <c r="V113" i="21" s="1"/>
  <c r="M96" i="21"/>
  <c r="S96" i="21" s="1"/>
  <c r="L96" i="2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T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U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S110" i="22"/>
  <c r="R110" i="22"/>
  <c r="E110" i="22"/>
  <c r="T110" i="22" s="1"/>
  <c r="T109" i="22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T98" i="22" s="1"/>
  <c r="S97" i="22"/>
  <c r="R97" i="22"/>
  <c r="E97" i="22"/>
  <c r="W96" i="22"/>
  <c r="W113" i="22" s="1"/>
  <c r="V96" i="22"/>
  <c r="V113" i="22" s="1"/>
  <c r="M96" i="22"/>
  <c r="L96" i="22"/>
  <c r="R96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T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T111" i="23" s="1"/>
  <c r="S110" i="23"/>
  <c r="R110" i="23"/>
  <c r="E110" i="23"/>
  <c r="U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S103" i="23"/>
  <c r="R103" i="23"/>
  <c r="E103" i="23"/>
  <c r="T103" i="23" s="1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T97" i="23" s="1"/>
  <c r="W96" i="23"/>
  <c r="W113" i="23" s="1"/>
  <c r="V96" i="23"/>
  <c r="V113" i="23" s="1"/>
  <c r="M96" i="23"/>
  <c r="M113" i="23" s="1"/>
  <c r="S113" i="23" s="1"/>
  <c r="L96" i="23"/>
  <c r="L113" i="23" s="1"/>
  <c r="R113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S109" i="1"/>
  <c r="R109" i="1"/>
  <c r="E109" i="1"/>
  <c r="T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S104" i="1"/>
  <c r="R104" i="1"/>
  <c r="E104" i="1"/>
  <c r="U104" i="1" s="1"/>
  <c r="U103" i="1"/>
  <c r="S103" i="1"/>
  <c r="R103" i="1"/>
  <c r="E103" i="1"/>
  <c r="T103" i="1" s="1"/>
  <c r="S102" i="1"/>
  <c r="R102" i="1"/>
  <c r="E102" i="1"/>
  <c r="S101" i="1"/>
  <c r="R101" i="1"/>
  <c r="E101" i="1"/>
  <c r="T101" i="1" s="1"/>
  <c r="S100" i="1"/>
  <c r="R100" i="1"/>
  <c r="E100" i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E80" i="5" s="1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E80" i="15" s="1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3"/>
  <c r="R94" i="23"/>
  <c r="Q94" i="23"/>
  <c r="P94" i="23"/>
  <c r="E94" i="23"/>
  <c r="T93" i="23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S89" i="23"/>
  <c r="R89" i="23"/>
  <c r="Q89" i="23"/>
  <c r="P89" i="23"/>
  <c r="E89" i="23"/>
  <c r="S88" i="23"/>
  <c r="R88" i="23"/>
  <c r="Q88" i="23"/>
  <c r="P88" i="23"/>
  <c r="E88" i="23"/>
  <c r="U87" i="23"/>
  <c r="S87" i="23"/>
  <c r="R87" i="23"/>
  <c r="Q87" i="23"/>
  <c r="P87" i="23"/>
  <c r="E87" i="23"/>
  <c r="T87" i="23" s="1"/>
  <c r="V73" i="23"/>
  <c r="O73" i="23"/>
  <c r="N73" i="23"/>
  <c r="M73" i="23"/>
  <c r="L73" i="23"/>
  <c r="K73" i="23"/>
  <c r="S73" i="23" s="1"/>
  <c r="J73" i="23"/>
  <c r="R73" i="23" s="1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R72" i="23" s="1"/>
  <c r="I72" i="23"/>
  <c r="H72" i="23"/>
  <c r="G72" i="23"/>
  <c r="F72" i="23"/>
  <c r="C72" i="23"/>
  <c r="B72" i="23"/>
  <c r="E72" i="23" s="1"/>
  <c r="V71" i="23"/>
  <c r="O71" i="23"/>
  <c r="N71" i="23"/>
  <c r="M71" i="23"/>
  <c r="L71" i="23"/>
  <c r="K71" i="23"/>
  <c r="S71" i="23" s="1"/>
  <c r="J71" i="23"/>
  <c r="R71" i="23" s="1"/>
  <c r="I71" i="23"/>
  <c r="Q71" i="23" s="1"/>
  <c r="H71" i="23"/>
  <c r="G71" i="23"/>
  <c r="F71" i="23"/>
  <c r="E71" i="23"/>
  <c r="C71" i="23"/>
  <c r="B71" i="23"/>
  <c r="U70" i="23"/>
  <c r="T70" i="23"/>
  <c r="S70" i="23"/>
  <c r="R70" i="23"/>
  <c r="Q70" i="23"/>
  <c r="P70" i="23"/>
  <c r="E70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S67" i="23" s="1"/>
  <c r="J67" i="23"/>
  <c r="I67" i="23"/>
  <c r="H67" i="23"/>
  <c r="G67" i="23"/>
  <c r="F67" i="23"/>
  <c r="E67" i="23"/>
  <c r="C67" i="23"/>
  <c r="B67" i="23"/>
  <c r="V66" i="23"/>
  <c r="O66" i="23"/>
  <c r="N66" i="23"/>
  <c r="M66" i="23"/>
  <c r="Q66" i="23" s="1"/>
  <c r="L66" i="23"/>
  <c r="K66" i="23"/>
  <c r="S66" i="23" s="1"/>
  <c r="J66" i="23"/>
  <c r="R66" i="23" s="1"/>
  <c r="I66" i="23"/>
  <c r="H66" i="23"/>
  <c r="G66" i="23"/>
  <c r="F66" i="23"/>
  <c r="C66" i="23"/>
  <c r="B66" i="23"/>
  <c r="S65" i="23"/>
  <c r="R65" i="23"/>
  <c r="Q65" i="23"/>
  <c r="P65" i="23"/>
  <c r="E65" i="23"/>
  <c r="U64" i="23"/>
  <c r="T64" i="23"/>
  <c r="S64" i="23"/>
  <c r="R64" i="23"/>
  <c r="Q64" i="23"/>
  <c r="P64" i="23"/>
  <c r="E64" i="23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S55" i="23"/>
  <c r="R55" i="23"/>
  <c r="Q55" i="23"/>
  <c r="P55" i="23"/>
  <c r="E55" i="23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U49" i="23"/>
  <c r="T49" i="23"/>
  <c r="S49" i="23"/>
  <c r="R49" i="23"/>
  <c r="Q49" i="23"/>
  <c r="P49" i="23"/>
  <c r="E49" i="23"/>
  <c r="U48" i="23"/>
  <c r="T48" i="23"/>
  <c r="S48" i="23"/>
  <c r="R48" i="23"/>
  <c r="Q48" i="23"/>
  <c r="P48" i="23"/>
  <c r="E48" i="23"/>
  <c r="S47" i="23"/>
  <c r="R47" i="23"/>
  <c r="Q47" i="23"/>
  <c r="P47" i="23"/>
  <c r="E47" i="23"/>
  <c r="T47" i="23" s="1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U42" i="23"/>
  <c r="S42" i="23"/>
  <c r="R42" i="23"/>
  <c r="Q42" i="23"/>
  <c r="P42" i="23"/>
  <c r="E42" i="23"/>
  <c r="T42" i="23" s="1"/>
  <c r="V40" i="23"/>
  <c r="S40" i="23"/>
  <c r="O40" i="23"/>
  <c r="N40" i="23"/>
  <c r="M40" i="23"/>
  <c r="L40" i="23"/>
  <c r="K40" i="23"/>
  <c r="J40" i="23"/>
  <c r="R40" i="23" s="1"/>
  <c r="I40" i="23"/>
  <c r="H40" i="23"/>
  <c r="P40" i="23" s="1"/>
  <c r="G40" i="23"/>
  <c r="F40" i="23"/>
  <c r="C40" i="23"/>
  <c r="E40" i="23" s="1"/>
  <c r="B40" i="23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U36" i="23"/>
  <c r="T36" i="23"/>
  <c r="S36" i="23"/>
  <c r="R36" i="23"/>
  <c r="Q36" i="23"/>
  <c r="P36" i="23"/>
  <c r="E36" i="23"/>
  <c r="U35" i="23"/>
  <c r="T35" i="23"/>
  <c r="S35" i="23"/>
  <c r="R35" i="23"/>
  <c r="Q35" i="23"/>
  <c r="P35" i="23"/>
  <c r="E35" i="23"/>
  <c r="V33" i="23"/>
  <c r="O33" i="23"/>
  <c r="N33" i="23"/>
  <c r="M33" i="23"/>
  <c r="L33" i="23"/>
  <c r="K33" i="23"/>
  <c r="S33" i="23" s="1"/>
  <c r="J33" i="23"/>
  <c r="R33" i="23" s="1"/>
  <c r="I33" i="23"/>
  <c r="H33" i="23"/>
  <c r="G33" i="23"/>
  <c r="F33" i="23"/>
  <c r="C33" i="23"/>
  <c r="B33" i="23"/>
  <c r="E33" i="23" s="1"/>
  <c r="S32" i="23"/>
  <c r="R32" i="23"/>
  <c r="Q32" i="23"/>
  <c r="P32" i="23"/>
  <c r="T32" i="23" s="1"/>
  <c r="E32" i="23"/>
  <c r="U32" i="23" s="1"/>
  <c r="V30" i="23"/>
  <c r="O30" i="23"/>
  <c r="N30" i="23"/>
  <c r="M30" i="23"/>
  <c r="Q30" i="23" s="1"/>
  <c r="L30" i="23"/>
  <c r="K30" i="23"/>
  <c r="S30" i="23" s="1"/>
  <c r="J30" i="23"/>
  <c r="R30" i="23" s="1"/>
  <c r="I30" i="23"/>
  <c r="H30" i="23"/>
  <c r="P30" i="23" s="1"/>
  <c r="G30" i="23"/>
  <c r="F30" i="23"/>
  <c r="C30" i="23"/>
  <c r="B30" i="23"/>
  <c r="S29" i="23"/>
  <c r="R29" i="23"/>
  <c r="Q29" i="23"/>
  <c r="P29" i="23"/>
  <c r="E29" i="23"/>
  <c r="U28" i="23"/>
  <c r="T28" i="23"/>
  <c r="S28" i="23"/>
  <c r="R28" i="23"/>
  <c r="Q28" i="23"/>
  <c r="P28" i="23"/>
  <c r="E28" i="23"/>
  <c r="U27" i="23"/>
  <c r="T27" i="23"/>
  <c r="S27" i="23"/>
  <c r="R27" i="23"/>
  <c r="Q27" i="23"/>
  <c r="P27" i="23"/>
  <c r="E27" i="23"/>
  <c r="T26" i="23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S18" i="23"/>
  <c r="R18" i="23"/>
  <c r="Q18" i="23"/>
  <c r="P18" i="23"/>
  <c r="E18" i="23"/>
  <c r="T18" i="23" s="1"/>
  <c r="T17" i="23"/>
  <c r="S17" i="23"/>
  <c r="R17" i="23"/>
  <c r="Q17" i="23"/>
  <c r="P17" i="23"/>
  <c r="E17" i="23"/>
  <c r="U17" i="23" s="1"/>
  <c r="V15" i="23"/>
  <c r="O15" i="23"/>
  <c r="N15" i="23"/>
  <c r="M15" i="23"/>
  <c r="L15" i="23"/>
  <c r="R15" i="23" s="1"/>
  <c r="K15" i="23"/>
  <c r="S15" i="23" s="1"/>
  <c r="J15" i="23"/>
  <c r="I15" i="23"/>
  <c r="H15" i="23"/>
  <c r="G15" i="23"/>
  <c r="F15" i="23"/>
  <c r="C15" i="23"/>
  <c r="B15" i="23"/>
  <c r="S14" i="23"/>
  <c r="R14" i="23"/>
  <c r="Q14" i="23"/>
  <c r="P14" i="23"/>
  <c r="E14" i="23"/>
  <c r="T14" i="23" s="1"/>
  <c r="T13" i="23"/>
  <c r="S13" i="23"/>
  <c r="R13" i="23"/>
  <c r="Q13" i="23"/>
  <c r="P13" i="23"/>
  <c r="E13" i="23"/>
  <c r="U13" i="23" s="1"/>
  <c r="U12" i="23"/>
  <c r="T12" i="23"/>
  <c r="S12" i="23"/>
  <c r="R12" i="23"/>
  <c r="Q12" i="23"/>
  <c r="P12" i="23"/>
  <c r="E12" i="23"/>
  <c r="U11" i="23"/>
  <c r="S11" i="23"/>
  <c r="R11" i="23"/>
  <c r="Q11" i="23"/>
  <c r="P11" i="23"/>
  <c r="E11" i="23"/>
  <c r="T11" i="23" s="1"/>
  <c r="S10" i="23"/>
  <c r="R10" i="23"/>
  <c r="Q10" i="23"/>
  <c r="P10" i="23"/>
  <c r="E10" i="23"/>
  <c r="S9" i="23"/>
  <c r="R9" i="23"/>
  <c r="Q9" i="23"/>
  <c r="P9" i="23"/>
  <c r="E9" i="23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T92" i="22" s="1"/>
  <c r="U91" i="22"/>
  <c r="T91" i="22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T89" i="22"/>
  <c r="S89" i="22"/>
  <c r="R89" i="22"/>
  <c r="Q89" i="22"/>
  <c r="P89" i="22"/>
  <c r="E89" i="22"/>
  <c r="U89" i="22" s="1"/>
  <c r="S88" i="22"/>
  <c r="R88" i="22"/>
  <c r="Q88" i="22"/>
  <c r="P88" i="22"/>
  <c r="E88" i="22"/>
  <c r="S87" i="22"/>
  <c r="R87" i="22"/>
  <c r="Q87" i="22"/>
  <c r="P87" i="22"/>
  <c r="E87" i="22"/>
  <c r="U87" i="22" s="1"/>
  <c r="V73" i="22"/>
  <c r="O73" i="22"/>
  <c r="N73" i="22"/>
  <c r="M73" i="22"/>
  <c r="L73" i="22"/>
  <c r="K73" i="22"/>
  <c r="S73" i="22" s="1"/>
  <c r="J73" i="22"/>
  <c r="I73" i="22"/>
  <c r="H73" i="22"/>
  <c r="G73" i="22"/>
  <c r="F73" i="22"/>
  <c r="C73" i="22"/>
  <c r="B73" i="22"/>
  <c r="V72" i="22"/>
  <c r="O72" i="22"/>
  <c r="N72" i="22"/>
  <c r="M72" i="22"/>
  <c r="L72" i="22"/>
  <c r="K72" i="22"/>
  <c r="S72" i="22" s="1"/>
  <c r="J72" i="22"/>
  <c r="R72" i="22" s="1"/>
  <c r="I72" i="22"/>
  <c r="H72" i="22"/>
  <c r="G72" i="22"/>
  <c r="F72" i="22"/>
  <c r="C72" i="22"/>
  <c r="B72" i="22"/>
  <c r="E72" i="22" s="1"/>
  <c r="V71" i="22"/>
  <c r="S71" i="22"/>
  <c r="O71" i="22"/>
  <c r="N71" i="22"/>
  <c r="M71" i="22"/>
  <c r="L71" i="22"/>
  <c r="K71" i="22"/>
  <c r="Q71" i="22" s="1"/>
  <c r="J71" i="22"/>
  <c r="R71" i="22" s="1"/>
  <c r="I71" i="22"/>
  <c r="H71" i="22"/>
  <c r="G71" i="22"/>
  <c r="F71" i="22"/>
  <c r="C71" i="22"/>
  <c r="B71" i="22"/>
  <c r="E71" i="22" s="1"/>
  <c r="U70" i="22"/>
  <c r="T70" i="22"/>
  <c r="S70" i="22"/>
  <c r="R70" i="22"/>
  <c r="Q70" i="22"/>
  <c r="P70" i="22"/>
  <c r="E70" i="22"/>
  <c r="S69" i="22"/>
  <c r="R69" i="22"/>
  <c r="Q69" i="22"/>
  <c r="P69" i="22"/>
  <c r="E69" i="22"/>
  <c r="V67" i="22"/>
  <c r="O67" i="22"/>
  <c r="N67" i="22"/>
  <c r="M67" i="22"/>
  <c r="L67" i="22"/>
  <c r="K67" i="22"/>
  <c r="S67" i="22" s="1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S64" i="22"/>
  <c r="R64" i="22"/>
  <c r="Q64" i="22"/>
  <c r="P64" i="22"/>
  <c r="E64" i="22"/>
  <c r="T64" i="22" s="1"/>
  <c r="U63" i="22"/>
  <c r="S63" i="22"/>
  <c r="R63" i="22"/>
  <c r="Q63" i="22"/>
  <c r="P63" i="22"/>
  <c r="E63" i="22"/>
  <c r="T63" i="22" s="1"/>
  <c r="T62" i="22"/>
  <c r="S62" i="22"/>
  <c r="R62" i="22"/>
  <c r="Q62" i="22"/>
  <c r="P62" i="22"/>
  <c r="E62" i="22"/>
  <c r="U62" i="22" s="1"/>
  <c r="U61" i="22"/>
  <c r="T61" i="22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S58" i="22"/>
  <c r="R58" i="22"/>
  <c r="Q58" i="22"/>
  <c r="P58" i="22"/>
  <c r="E58" i="22"/>
  <c r="T58" i="22" s="1"/>
  <c r="S57" i="22"/>
  <c r="R57" i="22"/>
  <c r="Q57" i="22"/>
  <c r="P57" i="22"/>
  <c r="E57" i="22"/>
  <c r="U57" i="22" s="1"/>
  <c r="U56" i="22"/>
  <c r="T56" i="22"/>
  <c r="S56" i="22"/>
  <c r="R56" i="22"/>
  <c r="Q56" i="22"/>
  <c r="P56" i="22"/>
  <c r="E56" i="22"/>
  <c r="T55" i="22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U52" i="22"/>
  <c r="T52" i="22"/>
  <c r="S52" i="22"/>
  <c r="R52" i="22"/>
  <c r="Q52" i="22"/>
  <c r="P52" i="22"/>
  <c r="E52" i="22"/>
  <c r="S51" i="22"/>
  <c r="R51" i="22"/>
  <c r="Q51" i="22"/>
  <c r="P51" i="22"/>
  <c r="T51" i="22" s="1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T48" i="22" s="1"/>
  <c r="S47" i="22"/>
  <c r="R47" i="22"/>
  <c r="Q47" i="22"/>
  <c r="P47" i="22"/>
  <c r="E47" i="22"/>
  <c r="T47" i="22" s="1"/>
  <c r="U46" i="22"/>
  <c r="T46" i="22"/>
  <c r="S46" i="22"/>
  <c r="R46" i="22"/>
  <c r="Q46" i="22"/>
  <c r="P46" i="22"/>
  <c r="E46" i="22"/>
  <c r="U45" i="22"/>
  <c r="T45" i="22"/>
  <c r="S45" i="22"/>
  <c r="R45" i="22"/>
  <c r="Q45" i="22"/>
  <c r="P45" i="22"/>
  <c r="E45" i="22"/>
  <c r="T44" i="22"/>
  <c r="S44" i="22"/>
  <c r="R44" i="22"/>
  <c r="Q44" i="22"/>
  <c r="P44" i="22"/>
  <c r="E44" i="22"/>
  <c r="U44" i="22" s="1"/>
  <c r="S43" i="22"/>
  <c r="R43" i="22"/>
  <c r="Q43" i="22"/>
  <c r="P43" i="22"/>
  <c r="E43" i="22"/>
  <c r="T43" i="22" s="1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S40" i="22" s="1"/>
  <c r="J40" i="22"/>
  <c r="I40" i="22"/>
  <c r="Q40" i="22" s="1"/>
  <c r="H40" i="22"/>
  <c r="G40" i="22"/>
  <c r="F40" i="22"/>
  <c r="C40" i="22"/>
  <c r="B40" i="22"/>
  <c r="E40" i="22" s="1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T36" i="22" s="1"/>
  <c r="S35" i="22"/>
  <c r="R35" i="22"/>
  <c r="Q35" i="22"/>
  <c r="P35" i="22"/>
  <c r="E35" i="22"/>
  <c r="V33" i="22"/>
  <c r="O33" i="22"/>
  <c r="N33" i="22"/>
  <c r="M33" i="22"/>
  <c r="L33" i="22"/>
  <c r="K33" i="22"/>
  <c r="S33" i="22" s="1"/>
  <c r="J33" i="22"/>
  <c r="R33" i="22" s="1"/>
  <c r="I33" i="22"/>
  <c r="H33" i="22"/>
  <c r="G33" i="22"/>
  <c r="F33" i="22"/>
  <c r="C33" i="22"/>
  <c r="B33" i="22"/>
  <c r="S32" i="22"/>
  <c r="R32" i="22"/>
  <c r="Q32" i="22"/>
  <c r="P32" i="22"/>
  <c r="E32" i="22"/>
  <c r="T32" i="22" s="1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B30" i="22"/>
  <c r="S29" i="22"/>
  <c r="R29" i="22"/>
  <c r="Q29" i="22"/>
  <c r="P29" i="22"/>
  <c r="E29" i="22"/>
  <c r="S28" i="22"/>
  <c r="R28" i="22"/>
  <c r="Q28" i="22"/>
  <c r="P28" i="22"/>
  <c r="E28" i="22"/>
  <c r="T28" i="22" s="1"/>
  <c r="S27" i="22"/>
  <c r="R27" i="22"/>
  <c r="Q27" i="22"/>
  <c r="P27" i="22"/>
  <c r="E27" i="22"/>
  <c r="U26" i="22"/>
  <c r="T26" i="22"/>
  <c r="S26" i="22"/>
  <c r="R26" i="22"/>
  <c r="Q26" i="22"/>
  <c r="P26" i="22"/>
  <c r="E26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B24" i="22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S21" i="22"/>
  <c r="R21" i="22"/>
  <c r="Q21" i="22"/>
  <c r="P21" i="22"/>
  <c r="E21" i="22"/>
  <c r="U20" i="22"/>
  <c r="T20" i="22"/>
  <c r="S20" i="22"/>
  <c r="R20" i="22"/>
  <c r="Q20" i="22"/>
  <c r="P20" i="22"/>
  <c r="E20" i="22"/>
  <c r="T19" i="22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S17" i="22"/>
  <c r="R17" i="22"/>
  <c r="Q17" i="22"/>
  <c r="P17" i="22"/>
  <c r="E17" i="22"/>
  <c r="V15" i="22"/>
  <c r="O15" i="22"/>
  <c r="N15" i="22"/>
  <c r="M15" i="22"/>
  <c r="L15" i="22"/>
  <c r="K15" i="22"/>
  <c r="S15" i="22" s="1"/>
  <c r="J15" i="22"/>
  <c r="R15" i="22" s="1"/>
  <c r="I15" i="22"/>
  <c r="H15" i="22"/>
  <c r="P15" i="22" s="1"/>
  <c r="G15" i="22"/>
  <c r="F15" i="22"/>
  <c r="C15" i="22"/>
  <c r="B15" i="22"/>
  <c r="E15" i="22" s="1"/>
  <c r="S14" i="22"/>
  <c r="R14" i="22"/>
  <c r="Q14" i="22"/>
  <c r="P14" i="22"/>
  <c r="E14" i="22"/>
  <c r="S13" i="22"/>
  <c r="R13" i="22"/>
  <c r="Q13" i="22"/>
  <c r="P13" i="22"/>
  <c r="E13" i="22"/>
  <c r="S12" i="22"/>
  <c r="R12" i="22"/>
  <c r="Q12" i="22"/>
  <c r="P12" i="22"/>
  <c r="E12" i="22"/>
  <c r="T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U94" i="21"/>
  <c r="T94" i="21"/>
  <c r="S94" i="21"/>
  <c r="R94" i="21"/>
  <c r="Q94" i="21"/>
  <c r="P94" i="21"/>
  <c r="E94" i="2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S90" i="21"/>
  <c r="R90" i="21"/>
  <c r="Q90" i="21"/>
  <c r="P90" i="21"/>
  <c r="E90" i="21"/>
  <c r="T90" i="21" s="1"/>
  <c r="U89" i="21"/>
  <c r="S89" i="21"/>
  <c r="R89" i="21"/>
  <c r="Q89" i="21"/>
  <c r="P89" i="21"/>
  <c r="E89" i="21"/>
  <c r="T89" i="21" s="1"/>
  <c r="S88" i="21"/>
  <c r="R88" i="21"/>
  <c r="Q88" i="21"/>
  <c r="P88" i="21"/>
  <c r="E88" i="21"/>
  <c r="S87" i="21"/>
  <c r="R87" i="21"/>
  <c r="Q87" i="21"/>
  <c r="P87" i="21"/>
  <c r="E87" i="21"/>
  <c r="V73" i="21"/>
  <c r="O73" i="21"/>
  <c r="N73" i="21"/>
  <c r="M73" i="21"/>
  <c r="L73" i="21"/>
  <c r="K73" i="21"/>
  <c r="S73" i="21" s="1"/>
  <c r="J73" i="21"/>
  <c r="I73" i="21"/>
  <c r="H73" i="21"/>
  <c r="G73" i="21"/>
  <c r="F73" i="21"/>
  <c r="C73" i="21"/>
  <c r="B73" i="21"/>
  <c r="V72" i="21"/>
  <c r="O72" i="21"/>
  <c r="N72" i="21"/>
  <c r="M72" i="21"/>
  <c r="L72" i="21"/>
  <c r="K72" i="21"/>
  <c r="S72" i="21" s="1"/>
  <c r="J72" i="21"/>
  <c r="R72" i="21" s="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S71" i="21" s="1"/>
  <c r="J71" i="21"/>
  <c r="I71" i="21"/>
  <c r="H71" i="21"/>
  <c r="G71" i="21"/>
  <c r="F71" i="21"/>
  <c r="C71" i="21"/>
  <c r="B71" i="21"/>
  <c r="E71" i="21" s="1"/>
  <c r="S70" i="21"/>
  <c r="R70" i="21"/>
  <c r="Q70" i="21"/>
  <c r="P70" i="21"/>
  <c r="E70" i="21"/>
  <c r="U70" i="21" s="1"/>
  <c r="S69" i="21"/>
  <c r="R69" i="21"/>
  <c r="Q69" i="21"/>
  <c r="P69" i="21"/>
  <c r="E69" i="21"/>
  <c r="V67" i="21"/>
  <c r="O67" i="21"/>
  <c r="N67" i="21"/>
  <c r="M67" i="21"/>
  <c r="L67" i="21"/>
  <c r="K67" i="21"/>
  <c r="S67" i="21" s="1"/>
  <c r="J67" i="21"/>
  <c r="I67" i="21"/>
  <c r="H67" i="21"/>
  <c r="G67" i="21"/>
  <c r="F67" i="21"/>
  <c r="C67" i="21"/>
  <c r="B67" i="21"/>
  <c r="V66" i="21"/>
  <c r="O66" i="21"/>
  <c r="N66" i="21"/>
  <c r="M66" i="21"/>
  <c r="L66" i="21"/>
  <c r="K66" i="21"/>
  <c r="S66" i="21" s="1"/>
  <c r="J66" i="21"/>
  <c r="R66" i="21" s="1"/>
  <c r="I66" i="21"/>
  <c r="H66" i="21"/>
  <c r="P66" i="21" s="1"/>
  <c r="G66" i="21"/>
  <c r="F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E59" i="21" s="1"/>
  <c r="B59" i="21"/>
  <c r="S58" i="21"/>
  <c r="R58" i="21"/>
  <c r="Q58" i="21"/>
  <c r="P58" i="21"/>
  <c r="E58" i="21"/>
  <c r="S57" i="21"/>
  <c r="R57" i="21"/>
  <c r="Q57" i="21"/>
  <c r="P57" i="21"/>
  <c r="E57" i="21"/>
  <c r="T57" i="21" s="1"/>
  <c r="U56" i="21"/>
  <c r="S56" i="21"/>
  <c r="R56" i="21"/>
  <c r="Q56" i="21"/>
  <c r="P56" i="21"/>
  <c r="E56" i="21"/>
  <c r="T56" i="21" s="1"/>
  <c r="U55" i="21"/>
  <c r="T55" i="21"/>
  <c r="S55" i="21"/>
  <c r="R55" i="21"/>
  <c r="Q55" i="21"/>
  <c r="P55" i="21"/>
  <c r="E55" i="21"/>
  <c r="V53" i="21"/>
  <c r="O53" i="21"/>
  <c r="N53" i="21"/>
  <c r="M53" i="21"/>
  <c r="L53" i="21"/>
  <c r="K53" i="21"/>
  <c r="S53" i="21" s="1"/>
  <c r="J53" i="21"/>
  <c r="I53" i="21"/>
  <c r="H53" i="21"/>
  <c r="G53" i="21"/>
  <c r="F53" i="21"/>
  <c r="C53" i="21"/>
  <c r="B53" i="21"/>
  <c r="S52" i="21"/>
  <c r="R52" i="21"/>
  <c r="Q52" i="21"/>
  <c r="P52" i="21"/>
  <c r="E52" i="21"/>
  <c r="T52" i="21" s="1"/>
  <c r="U51" i="21"/>
  <c r="T51" i="21"/>
  <c r="S51" i="21"/>
  <c r="R51" i="21"/>
  <c r="Q51" i="21"/>
  <c r="P51" i="21"/>
  <c r="E51" i="21"/>
  <c r="U50" i="21"/>
  <c r="T50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T45" i="21" s="1"/>
  <c r="S44" i="21"/>
  <c r="R44" i="21"/>
  <c r="Q44" i="21"/>
  <c r="P44" i="21"/>
  <c r="E44" i="21"/>
  <c r="T44" i="21" s="1"/>
  <c r="U43" i="21"/>
  <c r="T43" i="21"/>
  <c r="S43" i="21"/>
  <c r="R43" i="21"/>
  <c r="Q43" i="21"/>
  <c r="P43" i="21"/>
  <c r="E43" i="21"/>
  <c r="S42" i="21"/>
  <c r="R42" i="21"/>
  <c r="Q42" i="21"/>
  <c r="P42" i="21"/>
  <c r="E42" i="21"/>
  <c r="V40" i="21"/>
  <c r="S40" i="21"/>
  <c r="O40" i="21"/>
  <c r="N40" i="21"/>
  <c r="M40" i="21"/>
  <c r="L40" i="21"/>
  <c r="K40" i="21"/>
  <c r="J40" i="21"/>
  <c r="R40" i="21" s="1"/>
  <c r="I40" i="21"/>
  <c r="H40" i="21"/>
  <c r="G40" i="21"/>
  <c r="F40" i="21"/>
  <c r="C40" i="21"/>
  <c r="B40" i="21"/>
  <c r="E40" i="21" s="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T36" i="21"/>
  <c r="S36" i="21"/>
  <c r="R36" i="21"/>
  <c r="Q36" i="21"/>
  <c r="P36" i="21"/>
  <c r="E36" i="21"/>
  <c r="U36" i="21" s="1"/>
  <c r="S35" i="21"/>
  <c r="R35" i="21"/>
  <c r="Q35" i="21"/>
  <c r="P35" i="21"/>
  <c r="E35" i="21"/>
  <c r="V33" i="21"/>
  <c r="O33" i="21"/>
  <c r="N33" i="21"/>
  <c r="M33" i="21"/>
  <c r="L33" i="21"/>
  <c r="K33" i="21"/>
  <c r="S33" i="21" s="1"/>
  <c r="J33" i="21"/>
  <c r="I33" i="21"/>
  <c r="H33" i="21"/>
  <c r="G33" i="21"/>
  <c r="F33" i="21"/>
  <c r="C33" i="21"/>
  <c r="B33" i="21"/>
  <c r="T32" i="21"/>
  <c r="S32" i="21"/>
  <c r="R32" i="21"/>
  <c r="Q32" i="21"/>
  <c r="P32" i="21"/>
  <c r="E32" i="21"/>
  <c r="V30" i="21"/>
  <c r="O30" i="21"/>
  <c r="N30" i="21"/>
  <c r="M30" i="21"/>
  <c r="L30" i="21"/>
  <c r="K30" i="21"/>
  <c r="S30" i="21" s="1"/>
  <c r="J30" i="21"/>
  <c r="R30" i="21" s="1"/>
  <c r="I30" i="21"/>
  <c r="Q30" i="21" s="1"/>
  <c r="H30" i="21"/>
  <c r="G30" i="21"/>
  <c r="F30" i="21"/>
  <c r="C30" i="21"/>
  <c r="B30" i="21"/>
  <c r="E30" i="21" s="1"/>
  <c r="U29" i="21"/>
  <c r="T29" i="2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S26" i="21"/>
  <c r="R26" i="21"/>
  <c r="Q26" i="21"/>
  <c r="P26" i="21"/>
  <c r="E26" i="21"/>
  <c r="V24" i="21"/>
  <c r="O24" i="21"/>
  <c r="N24" i="21"/>
  <c r="M24" i="21"/>
  <c r="L24" i="21"/>
  <c r="K24" i="21"/>
  <c r="S24" i="21" s="1"/>
  <c r="J24" i="21"/>
  <c r="R24" i="21" s="1"/>
  <c r="I24" i="21"/>
  <c r="H24" i="21"/>
  <c r="P24" i="21" s="1"/>
  <c r="G24" i="21"/>
  <c r="F24" i="21"/>
  <c r="E24" i="21"/>
  <c r="C24" i="21"/>
  <c r="B24" i="21"/>
  <c r="S23" i="21"/>
  <c r="R23" i="21"/>
  <c r="Q23" i="21"/>
  <c r="P23" i="21"/>
  <c r="E23" i="21"/>
  <c r="U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T19" i="21"/>
  <c r="S19" i="21"/>
  <c r="R19" i="21"/>
  <c r="Q19" i="21"/>
  <c r="P19" i="21"/>
  <c r="E19" i="21"/>
  <c r="U19" i="21" s="1"/>
  <c r="U18" i="21"/>
  <c r="T18" i="21"/>
  <c r="S18" i="21"/>
  <c r="R18" i="21"/>
  <c r="Q18" i="21"/>
  <c r="P18" i="21"/>
  <c r="E18" i="21"/>
  <c r="U17" i="21"/>
  <c r="S17" i="21"/>
  <c r="R17" i="21"/>
  <c r="Q17" i="21"/>
  <c r="P17" i="21"/>
  <c r="E17" i="21"/>
  <c r="T17" i="21" s="1"/>
  <c r="V15" i="21"/>
  <c r="O15" i="21"/>
  <c r="N15" i="21"/>
  <c r="M15" i="21"/>
  <c r="L15" i="21"/>
  <c r="K15" i="21"/>
  <c r="S15" i="21" s="1"/>
  <c r="J15" i="21"/>
  <c r="R15" i="21" s="1"/>
  <c r="I15" i="21"/>
  <c r="H15" i="21"/>
  <c r="G15" i="21"/>
  <c r="F15" i="21"/>
  <c r="C15" i="21"/>
  <c r="B15" i="21"/>
  <c r="E15" i="21" s="1"/>
  <c r="U14" i="21"/>
  <c r="T14" i="21"/>
  <c r="S14" i="21"/>
  <c r="R14" i="21"/>
  <c r="Q14" i="21"/>
  <c r="P14" i="21"/>
  <c r="E14" i="21"/>
  <c r="U13" i="21"/>
  <c r="T13" i="2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S94" i="20"/>
  <c r="R94" i="20"/>
  <c r="Q94" i="20"/>
  <c r="P94" i="20"/>
  <c r="E94" i="20"/>
  <c r="T94" i="20" s="1"/>
  <c r="U93" i="20"/>
  <c r="T93" i="20"/>
  <c r="S93" i="20"/>
  <c r="R93" i="20"/>
  <c r="Q93" i="20"/>
  <c r="P93" i="20"/>
  <c r="E93" i="20"/>
  <c r="U92" i="20"/>
  <c r="T92" i="20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V73" i="20"/>
  <c r="O73" i="20"/>
  <c r="N73" i="20"/>
  <c r="M73" i="20"/>
  <c r="L73" i="20"/>
  <c r="K73" i="20"/>
  <c r="S73" i="20" s="1"/>
  <c r="J73" i="20"/>
  <c r="I73" i="20"/>
  <c r="H73" i="20"/>
  <c r="G73" i="20"/>
  <c r="F73" i="20"/>
  <c r="C73" i="20"/>
  <c r="B73" i="20"/>
  <c r="V72" i="20"/>
  <c r="O72" i="20"/>
  <c r="N72" i="20"/>
  <c r="M72" i="20"/>
  <c r="L72" i="20"/>
  <c r="K72" i="20"/>
  <c r="S72" i="20" s="1"/>
  <c r="J72" i="20"/>
  <c r="R72" i="20" s="1"/>
  <c r="I72" i="20"/>
  <c r="H72" i="20"/>
  <c r="P72" i="20" s="1"/>
  <c r="G72" i="20"/>
  <c r="F72" i="20"/>
  <c r="C72" i="20"/>
  <c r="B72" i="20"/>
  <c r="E72" i="20" s="1"/>
  <c r="V71" i="20"/>
  <c r="O71" i="20"/>
  <c r="N71" i="20"/>
  <c r="M71" i="20"/>
  <c r="L71" i="20"/>
  <c r="K71" i="20"/>
  <c r="J71" i="20"/>
  <c r="I71" i="20"/>
  <c r="Q71" i="20" s="1"/>
  <c r="H71" i="20"/>
  <c r="G71" i="20"/>
  <c r="F71" i="20"/>
  <c r="C71" i="20"/>
  <c r="B71" i="20"/>
  <c r="S70" i="20"/>
  <c r="R70" i="20"/>
  <c r="Q70" i="20"/>
  <c r="P70" i="20"/>
  <c r="E70" i="20"/>
  <c r="S69" i="20"/>
  <c r="R69" i="20"/>
  <c r="Q69" i="20"/>
  <c r="P69" i="20"/>
  <c r="E69" i="20"/>
  <c r="V67" i="20"/>
  <c r="O67" i="20"/>
  <c r="N67" i="20"/>
  <c r="M67" i="20"/>
  <c r="L67" i="20"/>
  <c r="K67" i="20"/>
  <c r="S67" i="20" s="1"/>
  <c r="J67" i="20"/>
  <c r="I67" i="20"/>
  <c r="Q67" i="20" s="1"/>
  <c r="H67" i="20"/>
  <c r="G67" i="20"/>
  <c r="F67" i="20"/>
  <c r="C67" i="20"/>
  <c r="B67" i="20"/>
  <c r="V66" i="20"/>
  <c r="R66" i="20"/>
  <c r="O66" i="20"/>
  <c r="N66" i="20"/>
  <c r="M66" i="20"/>
  <c r="L66" i="20"/>
  <c r="K66" i="20"/>
  <c r="S66" i="20" s="1"/>
  <c r="J66" i="20"/>
  <c r="I66" i="20"/>
  <c r="H66" i="20"/>
  <c r="P66" i="20" s="1"/>
  <c r="G66" i="20"/>
  <c r="F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U63" i="20"/>
  <c r="T63" i="20"/>
  <c r="S63" i="20"/>
  <c r="R63" i="20"/>
  <c r="Q63" i="20"/>
  <c r="P63" i="20"/>
  <c r="E63" i="20"/>
  <c r="U62" i="20"/>
  <c r="T62" i="20"/>
  <c r="S62" i="20"/>
  <c r="R62" i="20"/>
  <c r="Q62" i="20"/>
  <c r="P62" i="20"/>
  <c r="E62" i="20"/>
  <c r="T61" i="20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S57" i="20"/>
  <c r="R57" i="20"/>
  <c r="Q57" i="20"/>
  <c r="P57" i="20"/>
  <c r="E57" i="20"/>
  <c r="U57" i="20" s="1"/>
  <c r="S56" i="20"/>
  <c r="R56" i="20"/>
  <c r="Q56" i="20"/>
  <c r="P56" i="20"/>
  <c r="E56" i="20"/>
  <c r="T56" i="20" s="1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E53" i="20" s="1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5" i="20"/>
  <c r="T45" i="20"/>
  <c r="S45" i="20"/>
  <c r="R45" i="20"/>
  <c r="Q45" i="20"/>
  <c r="P45" i="20"/>
  <c r="E45" i="20"/>
  <c r="U44" i="20"/>
  <c r="S44" i="20"/>
  <c r="R44" i="20"/>
  <c r="Q44" i="20"/>
  <c r="P44" i="20"/>
  <c r="E44" i="20"/>
  <c r="T44" i="20" s="1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H40" i="20"/>
  <c r="P40" i="20" s="1"/>
  <c r="G40" i="20"/>
  <c r="F40" i="20"/>
  <c r="C40" i="20"/>
  <c r="E40" i="20" s="1"/>
  <c r="B40" i="20"/>
  <c r="S39" i="20"/>
  <c r="R39" i="20"/>
  <c r="Q39" i="20"/>
  <c r="P39" i="20"/>
  <c r="E39" i="20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R33" i="20" s="1"/>
  <c r="I33" i="20"/>
  <c r="H33" i="20"/>
  <c r="G33" i="20"/>
  <c r="F33" i="20"/>
  <c r="C33" i="20"/>
  <c r="B33" i="20"/>
  <c r="E33" i="20" s="1"/>
  <c r="U32" i="20"/>
  <c r="T32" i="20"/>
  <c r="S32" i="20"/>
  <c r="R32" i="20"/>
  <c r="Q32" i="20"/>
  <c r="P32" i="20"/>
  <c r="E32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S28" i="20"/>
  <c r="R28" i="20"/>
  <c r="Q28" i="20"/>
  <c r="P28" i="20"/>
  <c r="E28" i="20"/>
  <c r="U27" i="20"/>
  <c r="T27" i="20"/>
  <c r="S27" i="20"/>
  <c r="R27" i="20"/>
  <c r="Q27" i="20"/>
  <c r="P27" i="20"/>
  <c r="E27" i="20"/>
  <c r="U26" i="20"/>
  <c r="T26" i="20"/>
  <c r="S26" i="20"/>
  <c r="R26" i="20"/>
  <c r="Q26" i="20"/>
  <c r="P26" i="20"/>
  <c r="E26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E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T17" i="20" s="1"/>
  <c r="V15" i="20"/>
  <c r="O15" i="20"/>
  <c r="N15" i="20"/>
  <c r="M15" i="20"/>
  <c r="S15" i="20" s="1"/>
  <c r="L15" i="20"/>
  <c r="K15" i="20"/>
  <c r="J15" i="20"/>
  <c r="R15" i="20" s="1"/>
  <c r="I15" i="20"/>
  <c r="H15" i="20"/>
  <c r="G15" i="20"/>
  <c r="F15" i="20"/>
  <c r="C15" i="20"/>
  <c r="B15" i="20"/>
  <c r="E15" i="20" s="1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T11" i="20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4" i="19"/>
  <c r="S94" i="19"/>
  <c r="R94" i="19"/>
  <c r="Q94" i="19"/>
  <c r="P94" i="19"/>
  <c r="E94" i="19"/>
  <c r="T94" i="19" s="1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U87" i="19"/>
  <c r="T87" i="19"/>
  <c r="S87" i="19"/>
  <c r="R87" i="19"/>
  <c r="Q87" i="19"/>
  <c r="P87" i="19"/>
  <c r="E87" i="19"/>
  <c r="V73" i="19"/>
  <c r="O73" i="19"/>
  <c r="N73" i="19"/>
  <c r="M73" i="19"/>
  <c r="L73" i="19"/>
  <c r="K73" i="19"/>
  <c r="S73" i="19" s="1"/>
  <c r="J73" i="19"/>
  <c r="I73" i="19"/>
  <c r="H73" i="19"/>
  <c r="G73" i="19"/>
  <c r="F73" i="19"/>
  <c r="C73" i="19"/>
  <c r="B73" i="19"/>
  <c r="V72" i="19"/>
  <c r="S72" i="19"/>
  <c r="O72" i="19"/>
  <c r="N72" i="19"/>
  <c r="M72" i="19"/>
  <c r="L72" i="19"/>
  <c r="K72" i="19"/>
  <c r="J72" i="19"/>
  <c r="R72" i="19" s="1"/>
  <c r="I72" i="19"/>
  <c r="H72" i="19"/>
  <c r="G72" i="19"/>
  <c r="F72" i="19"/>
  <c r="C72" i="19"/>
  <c r="B72" i="19"/>
  <c r="E72" i="19" s="1"/>
  <c r="V71" i="19"/>
  <c r="S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S70" i="19"/>
  <c r="R70" i="19"/>
  <c r="Q70" i="19"/>
  <c r="P70" i="19"/>
  <c r="E70" i="19"/>
  <c r="S69" i="19"/>
  <c r="R69" i="19"/>
  <c r="Q69" i="19"/>
  <c r="P69" i="19"/>
  <c r="E69" i="19"/>
  <c r="V67" i="19"/>
  <c r="O67" i="19"/>
  <c r="N67" i="19"/>
  <c r="M67" i="19"/>
  <c r="L67" i="19"/>
  <c r="K67" i="19"/>
  <c r="S67" i="19" s="1"/>
  <c r="J67" i="19"/>
  <c r="I67" i="19"/>
  <c r="H67" i="19"/>
  <c r="G67" i="19"/>
  <c r="F67" i="19"/>
  <c r="C67" i="19"/>
  <c r="B67" i="19"/>
  <c r="E67" i="19" s="1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R59" i="19"/>
  <c r="O59" i="19"/>
  <c r="N59" i="19"/>
  <c r="M59" i="19"/>
  <c r="L59" i="19"/>
  <c r="K59" i="19"/>
  <c r="S59" i="19" s="1"/>
  <c r="J59" i="19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U56" i="19"/>
  <c r="S56" i="19"/>
  <c r="R56" i="19"/>
  <c r="Q56" i="19"/>
  <c r="P56" i="19"/>
  <c r="E56" i="19"/>
  <c r="T56" i="19" s="1"/>
  <c r="T55" i="19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U52" i="19"/>
  <c r="T52" i="19"/>
  <c r="S52" i="19"/>
  <c r="R52" i="19"/>
  <c r="Q52" i="19"/>
  <c r="P52" i="19"/>
  <c r="E52" i="19"/>
  <c r="T51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U38" i="19"/>
  <c r="T38" i="19"/>
  <c r="S38" i="19"/>
  <c r="R38" i="19"/>
  <c r="Q38" i="19"/>
  <c r="P38" i="19"/>
  <c r="E38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S33" i="19" s="1"/>
  <c r="J33" i="19"/>
  <c r="R33" i="19" s="1"/>
  <c r="I33" i="19"/>
  <c r="H33" i="19"/>
  <c r="G33" i="19"/>
  <c r="F33" i="19"/>
  <c r="E33" i="19"/>
  <c r="C33" i="19"/>
  <c r="B33" i="19"/>
  <c r="S32" i="19"/>
  <c r="R32" i="19"/>
  <c r="Q32" i="19"/>
  <c r="P32" i="19"/>
  <c r="E32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E30" i="19"/>
  <c r="C30" i="19"/>
  <c r="B30" i="19"/>
  <c r="S29" i="19"/>
  <c r="R29" i="19"/>
  <c r="Q29" i="19"/>
  <c r="U29" i="19" s="1"/>
  <c r="P29" i="19"/>
  <c r="E29" i="19"/>
  <c r="S28" i="19"/>
  <c r="R28" i="19"/>
  <c r="Q28" i="19"/>
  <c r="P28" i="19"/>
  <c r="E28" i="19"/>
  <c r="S27" i="19"/>
  <c r="R27" i="19"/>
  <c r="Q27" i="19"/>
  <c r="P27" i="19"/>
  <c r="E27" i="19"/>
  <c r="S26" i="19"/>
  <c r="R26" i="19"/>
  <c r="Q26" i="19"/>
  <c r="P26" i="19"/>
  <c r="E26" i="19"/>
  <c r="T26" i="19" s="1"/>
  <c r="V24" i="19"/>
  <c r="O24" i="19"/>
  <c r="N24" i="19"/>
  <c r="M24" i="19"/>
  <c r="L24" i="19"/>
  <c r="K24" i="19"/>
  <c r="S24" i="19" s="1"/>
  <c r="J24" i="19"/>
  <c r="R24" i="19" s="1"/>
  <c r="I24" i="19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T22" i="19" s="1"/>
  <c r="U21" i="19"/>
  <c r="S21" i="19"/>
  <c r="R21" i="19"/>
  <c r="Q21" i="19"/>
  <c r="P21" i="19"/>
  <c r="E21" i="19"/>
  <c r="T21" i="19" s="1"/>
  <c r="T20" i="19"/>
  <c r="S20" i="19"/>
  <c r="R20" i="19"/>
  <c r="Q20" i="19"/>
  <c r="P20" i="19"/>
  <c r="E20" i="19"/>
  <c r="U20" i="19" s="1"/>
  <c r="S19" i="19"/>
  <c r="R19" i="19"/>
  <c r="Q19" i="19"/>
  <c r="P19" i="19"/>
  <c r="E19" i="19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S15" i="19" s="1"/>
  <c r="J15" i="19"/>
  <c r="R15" i="19" s="1"/>
  <c r="I15" i="19"/>
  <c r="H15" i="19"/>
  <c r="G15" i="19"/>
  <c r="F15" i="19"/>
  <c r="C15" i="19"/>
  <c r="B15" i="19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U10" i="19" s="1"/>
  <c r="P10" i="19"/>
  <c r="E10" i="19"/>
  <c r="S9" i="19"/>
  <c r="R9" i="19"/>
  <c r="Q9" i="19"/>
  <c r="P9" i="19"/>
  <c r="E9" i="19"/>
  <c r="U94" i="18"/>
  <c r="S94" i="18"/>
  <c r="R94" i="18"/>
  <c r="Q94" i="18"/>
  <c r="P94" i="18"/>
  <c r="E94" i="18"/>
  <c r="T94" i="18" s="1"/>
  <c r="S93" i="18"/>
  <c r="R93" i="18"/>
  <c r="Q93" i="18"/>
  <c r="P93" i="18"/>
  <c r="E93" i="18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U88" i="18"/>
  <c r="S88" i="18"/>
  <c r="R88" i="18"/>
  <c r="Q88" i="18"/>
  <c r="P88" i="18"/>
  <c r="E88" i="18"/>
  <c r="T88" i="18" s="1"/>
  <c r="S87" i="18"/>
  <c r="R87" i="18"/>
  <c r="Q87" i="18"/>
  <c r="P87" i="18"/>
  <c r="E87" i="18"/>
  <c r="V73" i="18"/>
  <c r="O73" i="18"/>
  <c r="N73" i="18"/>
  <c r="M73" i="18"/>
  <c r="L73" i="18"/>
  <c r="K73" i="18"/>
  <c r="J73" i="18"/>
  <c r="R73" i="18" s="1"/>
  <c r="I73" i="18"/>
  <c r="H73" i="18"/>
  <c r="G73" i="18"/>
  <c r="F73" i="18"/>
  <c r="C73" i="18"/>
  <c r="B73" i="18"/>
  <c r="V72" i="18"/>
  <c r="S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E72" i="18" s="1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E71" i="18" s="1"/>
  <c r="U70" i="18"/>
  <c r="T70" i="18"/>
  <c r="S70" i="18"/>
  <c r="R70" i="18"/>
  <c r="Q70" i="18"/>
  <c r="P70" i="18"/>
  <c r="E70" i="18"/>
  <c r="S69" i="18"/>
  <c r="R69" i="18"/>
  <c r="Q69" i="18"/>
  <c r="P69" i="18"/>
  <c r="E69" i="18"/>
  <c r="V67" i="18"/>
  <c r="O67" i="18"/>
  <c r="N67" i="18"/>
  <c r="M67" i="18"/>
  <c r="S67" i="18" s="1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E66" i="18"/>
  <c r="C66" i="18"/>
  <c r="B66" i="18"/>
  <c r="U65" i="18"/>
  <c r="T65" i="18"/>
  <c r="S65" i="18"/>
  <c r="R65" i="18"/>
  <c r="Q65" i="18"/>
  <c r="P65" i="18"/>
  <c r="E65" i="18"/>
  <c r="T64" i="18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S61" i="18"/>
  <c r="R61" i="18"/>
  <c r="Q61" i="18"/>
  <c r="P61" i="18"/>
  <c r="E61" i="18"/>
  <c r="V59" i="18"/>
  <c r="R59" i="18"/>
  <c r="O59" i="18"/>
  <c r="N59" i="18"/>
  <c r="M59" i="18"/>
  <c r="L59" i="18"/>
  <c r="K59" i="18"/>
  <c r="S59" i="18" s="1"/>
  <c r="J59" i="18"/>
  <c r="I59" i="18"/>
  <c r="H59" i="18"/>
  <c r="P59" i="18" s="1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U55" i="18"/>
  <c r="S55" i="18"/>
  <c r="R55" i="18"/>
  <c r="Q55" i="18"/>
  <c r="P55" i="18"/>
  <c r="E55" i="18"/>
  <c r="T55" i="18" s="1"/>
  <c r="V53" i="18"/>
  <c r="R53" i="18"/>
  <c r="O53" i="18"/>
  <c r="N53" i="18"/>
  <c r="M53" i="18"/>
  <c r="L53" i="18"/>
  <c r="K53" i="18"/>
  <c r="S53" i="18" s="1"/>
  <c r="J53" i="18"/>
  <c r="I53" i="18"/>
  <c r="H53" i="18"/>
  <c r="G53" i="18"/>
  <c r="F53" i="18"/>
  <c r="C53" i="18"/>
  <c r="E53" i="18" s="1"/>
  <c r="B53" i="18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S45" i="18"/>
  <c r="R45" i="18"/>
  <c r="Q45" i="18"/>
  <c r="P45" i="18"/>
  <c r="E45" i="18"/>
  <c r="S44" i="18"/>
  <c r="R44" i="18"/>
  <c r="Q44" i="18"/>
  <c r="P44" i="18"/>
  <c r="E44" i="18"/>
  <c r="T44" i="18" s="1"/>
  <c r="S43" i="18"/>
  <c r="R43" i="18"/>
  <c r="Q43" i="18"/>
  <c r="P43" i="18"/>
  <c r="E43" i="18"/>
  <c r="U43" i="18" s="1"/>
  <c r="S42" i="18"/>
  <c r="R42" i="18"/>
  <c r="Q42" i="18"/>
  <c r="P42" i="18"/>
  <c r="E42" i="18"/>
  <c r="V40" i="18"/>
  <c r="O40" i="18"/>
  <c r="N40" i="18"/>
  <c r="M40" i="18"/>
  <c r="L40" i="18"/>
  <c r="K40" i="18"/>
  <c r="S40" i="18" s="1"/>
  <c r="J40" i="18"/>
  <c r="R40" i="18" s="1"/>
  <c r="I40" i="18"/>
  <c r="Q40" i="18" s="1"/>
  <c r="H40" i="18"/>
  <c r="G40" i="18"/>
  <c r="F40" i="18"/>
  <c r="C40" i="18"/>
  <c r="B40" i="18"/>
  <c r="E40" i="18" s="1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R33" i="18" s="1"/>
  <c r="I33" i="18"/>
  <c r="H33" i="18"/>
  <c r="G33" i="18"/>
  <c r="F33" i="18"/>
  <c r="E33" i="18"/>
  <c r="C33" i="18"/>
  <c r="B33" i="18"/>
  <c r="S32" i="18"/>
  <c r="R32" i="18"/>
  <c r="Q32" i="18"/>
  <c r="P32" i="18"/>
  <c r="E32" i="18"/>
  <c r="V30" i="18"/>
  <c r="O30" i="18"/>
  <c r="N30" i="18"/>
  <c r="M30" i="18"/>
  <c r="L30" i="18"/>
  <c r="K30" i="18"/>
  <c r="S30" i="18" s="1"/>
  <c r="J30" i="18"/>
  <c r="R30" i="18" s="1"/>
  <c r="I30" i="18"/>
  <c r="Q30" i="18" s="1"/>
  <c r="H30" i="18"/>
  <c r="G30" i="18"/>
  <c r="F30" i="18"/>
  <c r="C30" i="18"/>
  <c r="B30" i="18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6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E24" i="18" s="1"/>
  <c r="B24" i="18"/>
  <c r="S23" i="18"/>
  <c r="R23" i="18"/>
  <c r="Q23" i="18"/>
  <c r="P23" i="18"/>
  <c r="E23" i="18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S18" i="18"/>
  <c r="R18" i="18"/>
  <c r="Q18" i="18"/>
  <c r="P18" i="18"/>
  <c r="E18" i="18"/>
  <c r="U17" i="18"/>
  <c r="T17" i="18"/>
  <c r="S17" i="18"/>
  <c r="R17" i="18"/>
  <c r="Q17" i="18"/>
  <c r="P17" i="18"/>
  <c r="E17" i="18"/>
  <c r="V15" i="18"/>
  <c r="O15" i="18"/>
  <c r="N15" i="18"/>
  <c r="M15" i="18"/>
  <c r="L15" i="18"/>
  <c r="K15" i="18"/>
  <c r="S15" i="18" s="1"/>
  <c r="J15" i="18"/>
  <c r="R15" i="18" s="1"/>
  <c r="I15" i="18"/>
  <c r="H15" i="18"/>
  <c r="P15" i="18" s="1"/>
  <c r="G15" i="18"/>
  <c r="F15" i="18"/>
  <c r="C15" i="18"/>
  <c r="B15" i="18"/>
  <c r="U14" i="18"/>
  <c r="S14" i="18"/>
  <c r="R14" i="18"/>
  <c r="Q14" i="18"/>
  <c r="P14" i="18"/>
  <c r="E14" i="18"/>
  <c r="T14" i="18" s="1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T10" i="18" s="1"/>
  <c r="E10" i="18"/>
  <c r="S9" i="18"/>
  <c r="R9" i="18"/>
  <c r="Q9" i="18"/>
  <c r="P9" i="18"/>
  <c r="E9" i="18"/>
  <c r="U9" i="18" s="1"/>
  <c r="T94" i="17"/>
  <c r="S94" i="17"/>
  <c r="R94" i="17"/>
  <c r="Q94" i="17"/>
  <c r="P94" i="17"/>
  <c r="E94" i="17"/>
  <c r="U94" i="17" s="1"/>
  <c r="S93" i="17"/>
  <c r="R93" i="17"/>
  <c r="Q93" i="17"/>
  <c r="P93" i="17"/>
  <c r="E93" i="17"/>
  <c r="T93" i="17" s="1"/>
  <c r="U92" i="17"/>
  <c r="T92" i="17"/>
  <c r="S92" i="17"/>
  <c r="R92" i="17"/>
  <c r="Q92" i="17"/>
  <c r="P92" i="17"/>
  <c r="E92" i="17"/>
  <c r="U91" i="17"/>
  <c r="S91" i="17"/>
  <c r="R91" i="17"/>
  <c r="Q91" i="17"/>
  <c r="P91" i="17"/>
  <c r="E91" i="17"/>
  <c r="T91" i="17" s="1"/>
  <c r="T90" i="17"/>
  <c r="S90" i="17"/>
  <c r="R90" i="17"/>
  <c r="Q90" i="17"/>
  <c r="P90" i="17"/>
  <c r="E90" i="17"/>
  <c r="U90" i="17" s="1"/>
  <c r="S89" i="17"/>
  <c r="R89" i="17"/>
  <c r="Q89" i="17"/>
  <c r="P89" i="17"/>
  <c r="E89" i="17"/>
  <c r="S88" i="17"/>
  <c r="R88" i="17"/>
  <c r="Q88" i="17"/>
  <c r="P88" i="17"/>
  <c r="E88" i="17"/>
  <c r="S87" i="17"/>
  <c r="R87" i="17"/>
  <c r="Q87" i="17"/>
  <c r="P87" i="17"/>
  <c r="E87" i="17"/>
  <c r="T87" i="17" s="1"/>
  <c r="V73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E73" i="17" s="1"/>
  <c r="V72" i="17"/>
  <c r="O72" i="17"/>
  <c r="N72" i="17"/>
  <c r="M72" i="17"/>
  <c r="L72" i="17"/>
  <c r="K72" i="17"/>
  <c r="S72" i="17" s="1"/>
  <c r="J72" i="17"/>
  <c r="I72" i="17"/>
  <c r="H72" i="17"/>
  <c r="G72" i="17"/>
  <c r="F72" i="17"/>
  <c r="C72" i="17"/>
  <c r="B72" i="17"/>
  <c r="E72" i="17" s="1"/>
  <c r="V71" i="17"/>
  <c r="O71" i="17"/>
  <c r="Q71" i="17" s="1"/>
  <c r="N71" i="17"/>
  <c r="M71" i="17"/>
  <c r="L71" i="17"/>
  <c r="K71" i="17"/>
  <c r="S71" i="17" s="1"/>
  <c r="J71" i="17"/>
  <c r="R71" i="17" s="1"/>
  <c r="I71" i="17"/>
  <c r="H71" i="17"/>
  <c r="G71" i="17"/>
  <c r="F71" i="17"/>
  <c r="C71" i="17"/>
  <c r="B71" i="17"/>
  <c r="T70" i="17"/>
  <c r="S70" i="17"/>
  <c r="R70" i="17"/>
  <c r="Q70" i="17"/>
  <c r="P70" i="17"/>
  <c r="E70" i="17"/>
  <c r="U70" i="17" s="1"/>
  <c r="S69" i="17"/>
  <c r="R69" i="17"/>
  <c r="Q69" i="17"/>
  <c r="P69" i="17"/>
  <c r="E69" i="17"/>
  <c r="T69" i="17" s="1"/>
  <c r="V67" i="17"/>
  <c r="O67" i="17"/>
  <c r="N67" i="17"/>
  <c r="M67" i="17"/>
  <c r="L67" i="17"/>
  <c r="K67" i="17"/>
  <c r="S67" i="17" s="1"/>
  <c r="J67" i="17"/>
  <c r="I67" i="17"/>
  <c r="H67" i="17"/>
  <c r="P67" i="17" s="1"/>
  <c r="G67" i="17"/>
  <c r="F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P66" i="17" s="1"/>
  <c r="G66" i="17"/>
  <c r="F66" i="17"/>
  <c r="C66" i="17"/>
  <c r="B66" i="17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U63" i="17"/>
  <c r="T63" i="17"/>
  <c r="S63" i="17"/>
  <c r="R63" i="17"/>
  <c r="Q63" i="17"/>
  <c r="P63" i="17"/>
  <c r="E63" i="17"/>
  <c r="U62" i="17"/>
  <c r="T62" i="17"/>
  <c r="S62" i="17"/>
  <c r="R62" i="17"/>
  <c r="Q62" i="17"/>
  <c r="P62" i="17"/>
  <c r="E62" i="17"/>
  <c r="T61" i="17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T58" i="17" s="1"/>
  <c r="U57" i="17"/>
  <c r="S57" i="17"/>
  <c r="R57" i="17"/>
  <c r="Q57" i="17"/>
  <c r="P57" i="17"/>
  <c r="E57" i="17"/>
  <c r="T57" i="17" s="1"/>
  <c r="S56" i="17"/>
  <c r="R56" i="17"/>
  <c r="Q56" i="17"/>
  <c r="P56" i="17"/>
  <c r="E56" i="17"/>
  <c r="S55" i="17"/>
  <c r="R55" i="17"/>
  <c r="Q55" i="17"/>
  <c r="P55" i="17"/>
  <c r="E55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S52" i="17"/>
  <c r="R52" i="17"/>
  <c r="Q52" i="17"/>
  <c r="P52" i="17"/>
  <c r="E52" i="17"/>
  <c r="S51" i="17"/>
  <c r="R51" i="17"/>
  <c r="Q51" i="17"/>
  <c r="P51" i="17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U46" i="17"/>
  <c r="T46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T43" i="17" s="1"/>
  <c r="U42" i="17"/>
  <c r="S42" i="17"/>
  <c r="R42" i="17"/>
  <c r="Q42" i="17"/>
  <c r="P42" i="17"/>
  <c r="E42" i="17"/>
  <c r="T42" i="17" s="1"/>
  <c r="V40" i="17"/>
  <c r="S40" i="17"/>
  <c r="O40" i="17"/>
  <c r="N40" i="17"/>
  <c r="M40" i="17"/>
  <c r="L40" i="17"/>
  <c r="K40" i="17"/>
  <c r="J40" i="17"/>
  <c r="R40" i="17" s="1"/>
  <c r="I40" i="17"/>
  <c r="H40" i="17"/>
  <c r="P40" i="17" s="1"/>
  <c r="G40" i="17"/>
  <c r="F40" i="17"/>
  <c r="C40" i="17"/>
  <c r="B40" i="17"/>
  <c r="E40" i="17" s="1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S36" i="17"/>
  <c r="R36" i="17"/>
  <c r="Q36" i="17"/>
  <c r="U36" i="17" s="1"/>
  <c r="P36" i="17"/>
  <c r="E36" i="17"/>
  <c r="S35" i="17"/>
  <c r="R35" i="17"/>
  <c r="Q35" i="17"/>
  <c r="P35" i="17"/>
  <c r="E35" i="17"/>
  <c r="V33" i="17"/>
  <c r="O33" i="17"/>
  <c r="N33" i="17"/>
  <c r="M33" i="17"/>
  <c r="L33" i="17"/>
  <c r="K33" i="17"/>
  <c r="S33" i="17" s="1"/>
  <c r="J33" i="17"/>
  <c r="R33" i="17" s="1"/>
  <c r="I33" i="17"/>
  <c r="Q33" i="17" s="1"/>
  <c r="H33" i="17"/>
  <c r="P33" i="17" s="1"/>
  <c r="G33" i="17"/>
  <c r="F33" i="17"/>
  <c r="C33" i="17"/>
  <c r="B33" i="17"/>
  <c r="S32" i="17"/>
  <c r="R32" i="17"/>
  <c r="Q32" i="17"/>
  <c r="P32" i="17"/>
  <c r="E32" i="17"/>
  <c r="T32" i="17" s="1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C30" i="17"/>
  <c r="B30" i="17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U27" i="17"/>
  <c r="S27" i="17"/>
  <c r="R27" i="17"/>
  <c r="Q27" i="17"/>
  <c r="P27" i="17"/>
  <c r="E27" i="17"/>
  <c r="T27" i="17" s="1"/>
  <c r="U26" i="17"/>
  <c r="T26" i="17"/>
  <c r="S26" i="17"/>
  <c r="R26" i="17"/>
  <c r="Q26" i="17"/>
  <c r="P26" i="17"/>
  <c r="E26" i="17"/>
  <c r="V24" i="17"/>
  <c r="O24" i="17"/>
  <c r="N24" i="17"/>
  <c r="M24" i="17"/>
  <c r="L24" i="17"/>
  <c r="R24" i="17" s="1"/>
  <c r="K24" i="17"/>
  <c r="S24" i="17" s="1"/>
  <c r="J24" i="17"/>
  <c r="I24" i="17"/>
  <c r="H24" i="17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U22" i="17"/>
  <c r="T22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V15" i="17"/>
  <c r="O15" i="17"/>
  <c r="N15" i="17"/>
  <c r="M15" i="17"/>
  <c r="L15" i="17"/>
  <c r="K15" i="17"/>
  <c r="S15" i="17" s="1"/>
  <c r="J15" i="17"/>
  <c r="I15" i="17"/>
  <c r="H15" i="17"/>
  <c r="G15" i="17"/>
  <c r="F15" i="17"/>
  <c r="C15" i="17"/>
  <c r="E15" i="17" s="1"/>
  <c r="B15" i="17"/>
  <c r="S14" i="17"/>
  <c r="R14" i="17"/>
  <c r="Q14" i="17"/>
  <c r="P14" i="17"/>
  <c r="E14" i="17"/>
  <c r="S13" i="17"/>
  <c r="R13" i="17"/>
  <c r="Q13" i="17"/>
  <c r="P13" i="17"/>
  <c r="E13" i="17"/>
  <c r="S12" i="17"/>
  <c r="R12" i="17"/>
  <c r="Q12" i="17"/>
  <c r="P12" i="17"/>
  <c r="E12" i="17"/>
  <c r="T12" i="17" s="1"/>
  <c r="S11" i="17"/>
  <c r="R11" i="17"/>
  <c r="Q11" i="17"/>
  <c r="P11" i="17"/>
  <c r="E11" i="17"/>
  <c r="S10" i="17"/>
  <c r="R10" i="17"/>
  <c r="Q10" i="17"/>
  <c r="P10" i="17"/>
  <c r="E10" i="17"/>
  <c r="U9" i="17"/>
  <c r="S9" i="17"/>
  <c r="R9" i="17"/>
  <c r="Q9" i="17"/>
  <c r="P9" i="17"/>
  <c r="E9" i="17"/>
  <c r="T9" i="17" s="1"/>
  <c r="S94" i="16"/>
  <c r="R94" i="16"/>
  <c r="Q94" i="16"/>
  <c r="P94" i="16"/>
  <c r="E94" i="16"/>
  <c r="T93" i="16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U87" i="16"/>
  <c r="S87" i="16"/>
  <c r="R87" i="16"/>
  <c r="Q87" i="16"/>
  <c r="P87" i="16"/>
  <c r="E87" i="16"/>
  <c r="T87" i="16" s="1"/>
  <c r="V73" i="16"/>
  <c r="O73" i="16"/>
  <c r="N73" i="16"/>
  <c r="M73" i="16"/>
  <c r="L73" i="16"/>
  <c r="K73" i="16"/>
  <c r="J73" i="16"/>
  <c r="I73" i="16"/>
  <c r="H73" i="16"/>
  <c r="P73" i="16" s="1"/>
  <c r="G73" i="16"/>
  <c r="F73" i="16"/>
  <c r="C73" i="16"/>
  <c r="B73" i="16"/>
  <c r="V72" i="16"/>
  <c r="O72" i="16"/>
  <c r="N72" i="16"/>
  <c r="M72" i="16"/>
  <c r="L72" i="16"/>
  <c r="K72" i="16"/>
  <c r="J72" i="16"/>
  <c r="R72" i="16" s="1"/>
  <c r="I72" i="16"/>
  <c r="H72" i="16"/>
  <c r="G72" i="16"/>
  <c r="F72" i="16"/>
  <c r="C72" i="16"/>
  <c r="B72" i="16"/>
  <c r="V71" i="16"/>
  <c r="O71" i="16"/>
  <c r="N71" i="16"/>
  <c r="M71" i="16"/>
  <c r="L71" i="16"/>
  <c r="K71" i="16"/>
  <c r="S71" i="16" s="1"/>
  <c r="J71" i="16"/>
  <c r="R71" i="16" s="1"/>
  <c r="I71" i="16"/>
  <c r="H71" i="16"/>
  <c r="G71" i="16"/>
  <c r="F71" i="16"/>
  <c r="C71" i="16"/>
  <c r="B71" i="16"/>
  <c r="E71" i="16" s="1"/>
  <c r="U70" i="16"/>
  <c r="S70" i="16"/>
  <c r="R70" i="16"/>
  <c r="Q70" i="16"/>
  <c r="P70" i="16"/>
  <c r="E70" i="16"/>
  <c r="T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O66" i="16"/>
  <c r="N66" i="16"/>
  <c r="M66" i="16"/>
  <c r="L66" i="16"/>
  <c r="K66" i="16"/>
  <c r="S66" i="16" s="1"/>
  <c r="J66" i="16"/>
  <c r="R66" i="16" s="1"/>
  <c r="I66" i="16"/>
  <c r="Q66" i="16" s="1"/>
  <c r="H66" i="16"/>
  <c r="P66" i="16" s="1"/>
  <c r="G66" i="16"/>
  <c r="F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T63" i="16" s="1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U43" i="16"/>
  <c r="S43" i="16"/>
  <c r="R43" i="16"/>
  <c r="Q43" i="16"/>
  <c r="P43" i="16"/>
  <c r="E43" i="16"/>
  <c r="S42" i="16"/>
  <c r="R42" i="16"/>
  <c r="Q42" i="16"/>
  <c r="P42" i="16"/>
  <c r="E42" i="16"/>
  <c r="V40" i="16"/>
  <c r="O40" i="16"/>
  <c r="N40" i="16"/>
  <c r="M40" i="16"/>
  <c r="L40" i="16"/>
  <c r="K40" i="16"/>
  <c r="S40" i="16" s="1"/>
  <c r="J40" i="16"/>
  <c r="R40" i="16" s="1"/>
  <c r="I40" i="16"/>
  <c r="Q40" i="16" s="1"/>
  <c r="H40" i="16"/>
  <c r="G40" i="16"/>
  <c r="F40" i="16"/>
  <c r="C40" i="16"/>
  <c r="B40" i="16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T37" i="16" s="1"/>
  <c r="S36" i="16"/>
  <c r="R36" i="16"/>
  <c r="Q36" i="16"/>
  <c r="P36" i="16"/>
  <c r="T36" i="16" s="1"/>
  <c r="E36" i="16"/>
  <c r="S35" i="16"/>
  <c r="R35" i="16"/>
  <c r="Q35" i="16"/>
  <c r="P35" i="16"/>
  <c r="E35" i="16"/>
  <c r="U35" i="16" s="1"/>
  <c r="V33" i="16"/>
  <c r="O33" i="16"/>
  <c r="N33" i="16"/>
  <c r="M33" i="16"/>
  <c r="L33" i="16"/>
  <c r="K33" i="16"/>
  <c r="J33" i="16"/>
  <c r="R33" i="16" s="1"/>
  <c r="I33" i="16"/>
  <c r="Q33" i="16" s="1"/>
  <c r="H33" i="16"/>
  <c r="G33" i="16"/>
  <c r="F33" i="16"/>
  <c r="C33" i="16"/>
  <c r="B33" i="16"/>
  <c r="S32" i="16"/>
  <c r="R32" i="16"/>
  <c r="Q32" i="16"/>
  <c r="P32" i="16"/>
  <c r="E32" i="16"/>
  <c r="T32" i="16" s="1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U28" i="16" s="1"/>
  <c r="S27" i="16"/>
  <c r="R27" i="16"/>
  <c r="Q27" i="16"/>
  <c r="P27" i="16"/>
  <c r="E27" i="16"/>
  <c r="T27" i="16" s="1"/>
  <c r="S26" i="16"/>
  <c r="R26" i="16"/>
  <c r="Q26" i="16"/>
  <c r="P26" i="16"/>
  <c r="E26" i="16"/>
  <c r="U26" i="16" s="1"/>
  <c r="V24" i="16"/>
  <c r="R24" i="16"/>
  <c r="O24" i="16"/>
  <c r="N24" i="16"/>
  <c r="M24" i="16"/>
  <c r="L24" i="16"/>
  <c r="K24" i="16"/>
  <c r="S24" i="16" s="1"/>
  <c r="J24" i="16"/>
  <c r="I24" i="16"/>
  <c r="H24" i="16"/>
  <c r="G24" i="16"/>
  <c r="F24" i="16"/>
  <c r="C24" i="16"/>
  <c r="E24" i="16" s="1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S20" i="16"/>
  <c r="R20" i="16"/>
  <c r="Q20" i="16"/>
  <c r="P20" i="16"/>
  <c r="E20" i="16"/>
  <c r="U20" i="16" s="1"/>
  <c r="U19" i="16"/>
  <c r="S19" i="16"/>
  <c r="R19" i="16"/>
  <c r="Q19" i="16"/>
  <c r="P19" i="16"/>
  <c r="E19" i="16"/>
  <c r="T19" i="16" s="1"/>
  <c r="U18" i="16"/>
  <c r="T18" i="16"/>
  <c r="S18" i="16"/>
  <c r="R18" i="16"/>
  <c r="Q18" i="16"/>
  <c r="P18" i="16"/>
  <c r="E18" i="16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Q15" i="16" s="1"/>
  <c r="H15" i="16"/>
  <c r="P15" i="16" s="1"/>
  <c r="G15" i="16"/>
  <c r="F15" i="16"/>
  <c r="C15" i="16"/>
  <c r="B15" i="16"/>
  <c r="E15" i="16" s="1"/>
  <c r="S14" i="16"/>
  <c r="R14" i="16"/>
  <c r="Q14" i="16"/>
  <c r="P14" i="16"/>
  <c r="E14" i="16"/>
  <c r="U14" i="16" s="1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U9" i="16" s="1"/>
  <c r="S94" i="15"/>
  <c r="R94" i="15"/>
  <c r="Q94" i="15"/>
  <c r="P94" i="15"/>
  <c r="E94" i="15"/>
  <c r="U93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S87" i="15"/>
  <c r="R87" i="15"/>
  <c r="Q87" i="15"/>
  <c r="P87" i="15"/>
  <c r="E87" i="15"/>
  <c r="V73" i="15"/>
  <c r="O73" i="15"/>
  <c r="N73" i="15"/>
  <c r="M73" i="15"/>
  <c r="L73" i="15"/>
  <c r="K73" i="15"/>
  <c r="S73" i="15" s="1"/>
  <c r="J73" i="15"/>
  <c r="I73" i="15"/>
  <c r="H73" i="15"/>
  <c r="G73" i="15"/>
  <c r="F73" i="15"/>
  <c r="C73" i="15"/>
  <c r="B73" i="15"/>
  <c r="V72" i="15"/>
  <c r="O72" i="15"/>
  <c r="N72" i="15"/>
  <c r="M72" i="15"/>
  <c r="L72" i="15"/>
  <c r="K72" i="15"/>
  <c r="S72" i="15" s="1"/>
  <c r="J72" i="15"/>
  <c r="R72" i="15" s="1"/>
  <c r="I72" i="15"/>
  <c r="H72" i="15"/>
  <c r="G72" i="15"/>
  <c r="F72" i="15"/>
  <c r="C72" i="15"/>
  <c r="B72" i="15"/>
  <c r="E72" i="15" s="1"/>
  <c r="V71" i="15"/>
  <c r="S71" i="15"/>
  <c r="O71" i="15"/>
  <c r="N71" i="15"/>
  <c r="M71" i="15"/>
  <c r="L71" i="15"/>
  <c r="K71" i="15"/>
  <c r="J71" i="15"/>
  <c r="I71" i="15"/>
  <c r="H71" i="15"/>
  <c r="G71" i="15"/>
  <c r="F71" i="15"/>
  <c r="C71" i="15"/>
  <c r="E71" i="15" s="1"/>
  <c r="B71" i="15"/>
  <c r="S70" i="15"/>
  <c r="R70" i="15"/>
  <c r="Q70" i="15"/>
  <c r="P70" i="15"/>
  <c r="E70" i="15"/>
  <c r="S69" i="15"/>
  <c r="R69" i="15"/>
  <c r="Q69" i="15"/>
  <c r="P69" i="15"/>
  <c r="E69" i="15"/>
  <c r="V67" i="15"/>
  <c r="S67" i="15"/>
  <c r="O67" i="15"/>
  <c r="N67" i="15"/>
  <c r="M67" i="15"/>
  <c r="L67" i="15"/>
  <c r="K67" i="15"/>
  <c r="J67" i="15"/>
  <c r="I67" i="15"/>
  <c r="H67" i="15"/>
  <c r="P67" i="15" s="1"/>
  <c r="G67" i="15"/>
  <c r="F67" i="15"/>
  <c r="C67" i="15"/>
  <c r="B67" i="15"/>
  <c r="E67" i="15" s="1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S65" i="15"/>
  <c r="R65" i="15"/>
  <c r="Q65" i="15"/>
  <c r="P65" i="15"/>
  <c r="E65" i="15"/>
  <c r="U64" i="15"/>
  <c r="S64" i="15"/>
  <c r="R64" i="15"/>
  <c r="Q64" i="15"/>
  <c r="P64" i="15"/>
  <c r="E64" i="15"/>
  <c r="T64" i="15" s="1"/>
  <c r="U63" i="15"/>
  <c r="T63" i="15"/>
  <c r="S63" i="15"/>
  <c r="R63" i="15"/>
  <c r="Q63" i="15"/>
  <c r="P63" i="15"/>
  <c r="E63" i="15"/>
  <c r="S62" i="15"/>
  <c r="R62" i="15"/>
  <c r="Q62" i="15"/>
  <c r="P62" i="15"/>
  <c r="E62" i="15"/>
  <c r="T62" i="15" s="1"/>
  <c r="T61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T57" i="15"/>
  <c r="S57" i="15"/>
  <c r="R57" i="15"/>
  <c r="Q57" i="15"/>
  <c r="P57" i="15"/>
  <c r="E57" i="15"/>
  <c r="U57" i="15" s="1"/>
  <c r="S56" i="15"/>
  <c r="R56" i="15"/>
  <c r="Q56" i="15"/>
  <c r="P56" i="15"/>
  <c r="E56" i="15"/>
  <c r="U55" i="15"/>
  <c r="T55" i="15"/>
  <c r="S55" i="15"/>
  <c r="R55" i="15"/>
  <c r="Q55" i="15"/>
  <c r="P55" i="15"/>
  <c r="E55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U52" i="15"/>
  <c r="S52" i="15"/>
  <c r="R52" i="15"/>
  <c r="Q52" i="15"/>
  <c r="P52" i="15"/>
  <c r="E52" i="15"/>
  <c r="T52" i="15" s="1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U46" i="15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T44" i="15" s="1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Q40" i="15"/>
  <c r="O40" i="15"/>
  <c r="N40" i="15"/>
  <c r="M40" i="15"/>
  <c r="L40" i="15"/>
  <c r="K40" i="15"/>
  <c r="S40" i="15" s="1"/>
  <c r="J40" i="15"/>
  <c r="I40" i="15"/>
  <c r="H40" i="15"/>
  <c r="P40" i="15" s="1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T36" i="15"/>
  <c r="S36" i="15"/>
  <c r="R36" i="15"/>
  <c r="Q36" i="15"/>
  <c r="P36" i="15"/>
  <c r="E36" i="15"/>
  <c r="S35" i="15"/>
  <c r="R35" i="15"/>
  <c r="Q35" i="15"/>
  <c r="U35" i="15" s="1"/>
  <c r="P35" i="15"/>
  <c r="E35" i="15"/>
  <c r="V33" i="15"/>
  <c r="O33" i="15"/>
  <c r="N33" i="15"/>
  <c r="M33" i="15"/>
  <c r="L33" i="15"/>
  <c r="K33" i="15"/>
  <c r="S33" i="15" s="1"/>
  <c r="J33" i="15"/>
  <c r="I33" i="15"/>
  <c r="H33" i="15"/>
  <c r="G33" i="15"/>
  <c r="F33" i="15"/>
  <c r="C33" i="15"/>
  <c r="B33" i="15"/>
  <c r="U32" i="15"/>
  <c r="S32" i="15"/>
  <c r="R32" i="15"/>
  <c r="Q32" i="15"/>
  <c r="P32" i="15"/>
  <c r="E32" i="15"/>
  <c r="V30" i="15"/>
  <c r="S30" i="15"/>
  <c r="O30" i="15"/>
  <c r="N30" i="15"/>
  <c r="M30" i="15"/>
  <c r="L30" i="15"/>
  <c r="K30" i="15"/>
  <c r="J30" i="15"/>
  <c r="R30" i="15" s="1"/>
  <c r="I30" i="15"/>
  <c r="H30" i="15"/>
  <c r="P30" i="15" s="1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S27" i="15"/>
  <c r="R27" i="15"/>
  <c r="Q27" i="15"/>
  <c r="P27" i="15"/>
  <c r="E27" i="15"/>
  <c r="U26" i="15"/>
  <c r="S26" i="15"/>
  <c r="R26" i="15"/>
  <c r="Q26" i="15"/>
  <c r="P26" i="15"/>
  <c r="E26" i="15"/>
  <c r="T26" i="15" s="1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V15" i="15"/>
  <c r="O15" i="15"/>
  <c r="N15" i="15"/>
  <c r="M15" i="15"/>
  <c r="L15" i="15"/>
  <c r="K15" i="15"/>
  <c r="S15" i="15" s="1"/>
  <c r="J15" i="15"/>
  <c r="R15" i="15" s="1"/>
  <c r="I15" i="15"/>
  <c r="H15" i="15"/>
  <c r="G15" i="15"/>
  <c r="F15" i="15"/>
  <c r="C15" i="15"/>
  <c r="B15" i="15"/>
  <c r="E15" i="15" s="1"/>
  <c r="S14" i="15"/>
  <c r="R14" i="15"/>
  <c r="Q14" i="15"/>
  <c r="P14" i="15"/>
  <c r="E14" i="15"/>
  <c r="S13" i="15"/>
  <c r="R13" i="15"/>
  <c r="Q13" i="15"/>
  <c r="P13" i="15"/>
  <c r="E13" i="15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T9" i="15" s="1"/>
  <c r="U94" i="14"/>
  <c r="S94" i="14"/>
  <c r="R94" i="14"/>
  <c r="Q94" i="14"/>
  <c r="P94" i="14"/>
  <c r="E94" i="14"/>
  <c r="T94" i="14" s="1"/>
  <c r="S93" i="14"/>
  <c r="R93" i="14"/>
  <c r="Q93" i="14"/>
  <c r="P93" i="14"/>
  <c r="E93" i="14"/>
  <c r="U93" i="14" s="1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7" i="14"/>
  <c r="T87" i="14"/>
  <c r="S87" i="14"/>
  <c r="R87" i="14"/>
  <c r="Q87" i="14"/>
  <c r="P87" i="14"/>
  <c r="E87" i="14"/>
  <c r="V73" i="14"/>
  <c r="O73" i="14"/>
  <c r="N73" i="14"/>
  <c r="M73" i="14"/>
  <c r="L73" i="14"/>
  <c r="K73" i="14"/>
  <c r="S73" i="14" s="1"/>
  <c r="J73" i="14"/>
  <c r="I73" i="14"/>
  <c r="H73" i="14"/>
  <c r="G73" i="14"/>
  <c r="F73" i="14"/>
  <c r="C73" i="14"/>
  <c r="B73" i="14"/>
  <c r="V72" i="14"/>
  <c r="O72" i="14"/>
  <c r="N72" i="14"/>
  <c r="M72" i="14"/>
  <c r="L72" i="14"/>
  <c r="K72" i="14"/>
  <c r="S72" i="14" s="1"/>
  <c r="J72" i="14"/>
  <c r="R72" i="14" s="1"/>
  <c r="I72" i="14"/>
  <c r="H72" i="14"/>
  <c r="P72" i="14" s="1"/>
  <c r="G72" i="14"/>
  <c r="F72" i="14"/>
  <c r="C72" i="14"/>
  <c r="E72" i="14" s="1"/>
  <c r="B72" i="14"/>
  <c r="V71" i="14"/>
  <c r="O71" i="14"/>
  <c r="N71" i="14"/>
  <c r="M71" i="14"/>
  <c r="L71" i="14"/>
  <c r="K71" i="14"/>
  <c r="J71" i="14"/>
  <c r="I71" i="14"/>
  <c r="H71" i="14"/>
  <c r="G71" i="14"/>
  <c r="F71" i="14"/>
  <c r="C71" i="14"/>
  <c r="B71" i="14"/>
  <c r="E71" i="14" s="1"/>
  <c r="S70" i="14"/>
  <c r="R70" i="14"/>
  <c r="Q70" i="14"/>
  <c r="P70" i="14"/>
  <c r="E70" i="14"/>
  <c r="T70" i="14" s="1"/>
  <c r="U69" i="14"/>
  <c r="S69" i="14"/>
  <c r="R69" i="14"/>
  <c r="Q69" i="14"/>
  <c r="P69" i="14"/>
  <c r="T69" i="14" s="1"/>
  <c r="E69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V66" i="14"/>
  <c r="R66" i="14"/>
  <c r="O66" i="14"/>
  <c r="N66" i="14"/>
  <c r="M66" i="14"/>
  <c r="L66" i="14"/>
  <c r="K66" i="14"/>
  <c r="S66" i="14" s="1"/>
  <c r="J66" i="14"/>
  <c r="I66" i="14"/>
  <c r="H66" i="14"/>
  <c r="P66" i="14" s="1"/>
  <c r="G66" i="14"/>
  <c r="F66" i="14"/>
  <c r="C66" i="14"/>
  <c r="B66" i="14"/>
  <c r="S65" i="14"/>
  <c r="R65" i="14"/>
  <c r="Q65" i="14"/>
  <c r="P65" i="14"/>
  <c r="E65" i="14"/>
  <c r="T65" i="14" s="1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U62" i="14"/>
  <c r="T62" i="14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U57" i="14"/>
  <c r="S57" i="14"/>
  <c r="R57" i="14"/>
  <c r="Q57" i="14"/>
  <c r="P57" i="14"/>
  <c r="E57" i="14"/>
  <c r="T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V53" i="14"/>
  <c r="O53" i="14"/>
  <c r="N53" i="14"/>
  <c r="M53" i="14"/>
  <c r="L53" i="14"/>
  <c r="K53" i="14"/>
  <c r="S53" i="14" s="1"/>
  <c r="J53" i="14"/>
  <c r="R53" i="14" s="1"/>
  <c r="I53" i="14"/>
  <c r="H53" i="14"/>
  <c r="P53" i="14" s="1"/>
  <c r="G53" i="14"/>
  <c r="F53" i="14"/>
  <c r="C53" i="14"/>
  <c r="E53" i="14" s="1"/>
  <c r="B53" i="14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U50" i="14"/>
  <c r="T50" i="14"/>
  <c r="S50" i="14"/>
  <c r="R50" i="14"/>
  <c r="Q50" i="14"/>
  <c r="P50" i="14"/>
  <c r="E50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6" i="14"/>
  <c r="T46" i="14"/>
  <c r="S46" i="14"/>
  <c r="R46" i="14"/>
  <c r="Q46" i="14"/>
  <c r="P46" i="14"/>
  <c r="E46" i="14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S40" i="14" s="1"/>
  <c r="J40" i="14"/>
  <c r="I40" i="14"/>
  <c r="Q40" i="14" s="1"/>
  <c r="H40" i="14"/>
  <c r="G40" i="14"/>
  <c r="F40" i="14"/>
  <c r="C40" i="14"/>
  <c r="B40" i="14"/>
  <c r="E40" i="14" s="1"/>
  <c r="S39" i="14"/>
  <c r="R39" i="14"/>
  <c r="Q39" i="14"/>
  <c r="P39" i="14"/>
  <c r="E39" i="14"/>
  <c r="S38" i="14"/>
  <c r="R38" i="14"/>
  <c r="Q38" i="14"/>
  <c r="P38" i="14"/>
  <c r="E38" i="14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S35" i="14"/>
  <c r="R35" i="14"/>
  <c r="Q35" i="14"/>
  <c r="U35" i="14" s="1"/>
  <c r="P35" i="14"/>
  <c r="E35" i="14"/>
  <c r="T35" i="14" s="1"/>
  <c r="V33" i="14"/>
  <c r="O33" i="14"/>
  <c r="N33" i="14"/>
  <c r="M33" i="14"/>
  <c r="Q33" i="14" s="1"/>
  <c r="L33" i="14"/>
  <c r="K33" i="14"/>
  <c r="S33" i="14" s="1"/>
  <c r="J33" i="14"/>
  <c r="I33" i="14"/>
  <c r="H33" i="14"/>
  <c r="P33" i="14" s="1"/>
  <c r="G33" i="14"/>
  <c r="F33" i="14"/>
  <c r="C33" i="14"/>
  <c r="B33" i="14"/>
  <c r="S32" i="14"/>
  <c r="R32" i="14"/>
  <c r="Q32" i="14"/>
  <c r="P32" i="14"/>
  <c r="T32" i="14" s="1"/>
  <c r="E32" i="14"/>
  <c r="V30" i="14"/>
  <c r="R30" i="14"/>
  <c r="O30" i="14"/>
  <c r="N30" i="14"/>
  <c r="M30" i="14"/>
  <c r="L30" i="14"/>
  <c r="K30" i="14"/>
  <c r="S30" i="14" s="1"/>
  <c r="J30" i="14"/>
  <c r="I30" i="14"/>
  <c r="Q30" i="14" s="1"/>
  <c r="H30" i="14"/>
  <c r="G30" i="14"/>
  <c r="F30" i="14"/>
  <c r="C30" i="14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T27" i="14" s="1"/>
  <c r="U26" i="14"/>
  <c r="T26" i="14"/>
  <c r="S26" i="14"/>
  <c r="R26" i="14"/>
  <c r="Q26" i="14"/>
  <c r="P26" i="14"/>
  <c r="E26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S22" i="14"/>
  <c r="R22" i="14"/>
  <c r="Q22" i="14"/>
  <c r="P22" i="14"/>
  <c r="E22" i="14"/>
  <c r="U21" i="14"/>
  <c r="S21" i="14"/>
  <c r="R21" i="14"/>
  <c r="Q21" i="14"/>
  <c r="P21" i="14"/>
  <c r="E21" i="14"/>
  <c r="T21" i="14" s="1"/>
  <c r="U20" i="14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S15" i="14" s="1"/>
  <c r="J15" i="14"/>
  <c r="R15" i="14" s="1"/>
  <c r="I15" i="14"/>
  <c r="H15" i="14"/>
  <c r="G15" i="14"/>
  <c r="F15" i="14"/>
  <c r="C15" i="14"/>
  <c r="B15" i="14"/>
  <c r="E15" i="14" s="1"/>
  <c r="S14" i="14"/>
  <c r="R14" i="14"/>
  <c r="Q14" i="14"/>
  <c r="P14" i="14"/>
  <c r="E14" i="14"/>
  <c r="S13" i="14"/>
  <c r="R13" i="14"/>
  <c r="Q13" i="14"/>
  <c r="P13" i="14"/>
  <c r="E13" i="14"/>
  <c r="T13" i="14" s="1"/>
  <c r="T12" i="14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U10" i="14" s="1"/>
  <c r="P10" i="14"/>
  <c r="T10" i="14" s="1"/>
  <c r="E10" i="14"/>
  <c r="S9" i="14"/>
  <c r="R9" i="14"/>
  <c r="Q9" i="14"/>
  <c r="P9" i="14"/>
  <c r="E9" i="14"/>
  <c r="S94" i="13"/>
  <c r="R94" i="13"/>
  <c r="Q94" i="13"/>
  <c r="P94" i="13"/>
  <c r="E94" i="13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U88" i="13"/>
  <c r="S88" i="13"/>
  <c r="R88" i="13"/>
  <c r="Q88" i="13"/>
  <c r="P88" i="13"/>
  <c r="E88" i="13"/>
  <c r="T88" i="13" s="1"/>
  <c r="U87" i="13"/>
  <c r="S87" i="13"/>
  <c r="R87" i="13"/>
  <c r="Q87" i="13"/>
  <c r="P87" i="13"/>
  <c r="E87" i="13"/>
  <c r="T87" i="13" s="1"/>
  <c r="V73" i="13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E73" i="13" s="1"/>
  <c r="V72" i="13"/>
  <c r="O72" i="13"/>
  <c r="N72" i="13"/>
  <c r="M72" i="13"/>
  <c r="L72" i="13"/>
  <c r="K72" i="13"/>
  <c r="J72" i="13"/>
  <c r="R72" i="13" s="1"/>
  <c r="I72" i="13"/>
  <c r="Q72" i="13" s="1"/>
  <c r="H72" i="13"/>
  <c r="G72" i="13"/>
  <c r="F72" i="13"/>
  <c r="C72" i="13"/>
  <c r="B72" i="13"/>
  <c r="V71" i="13"/>
  <c r="O71" i="13"/>
  <c r="N71" i="13"/>
  <c r="M71" i="13"/>
  <c r="L71" i="13"/>
  <c r="K71" i="13"/>
  <c r="S71" i="13" s="1"/>
  <c r="J71" i="13"/>
  <c r="R71" i="13" s="1"/>
  <c r="I71" i="13"/>
  <c r="H71" i="13"/>
  <c r="P71" i="13" s="1"/>
  <c r="G71" i="13"/>
  <c r="F71" i="13"/>
  <c r="C71" i="13"/>
  <c r="B71" i="13"/>
  <c r="U70" i="13"/>
  <c r="T70" i="13"/>
  <c r="S70" i="13"/>
  <c r="R70" i="13"/>
  <c r="Q70" i="13"/>
  <c r="P70" i="13"/>
  <c r="E70" i="13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J67" i="13"/>
  <c r="R67" i="13" s="1"/>
  <c r="I67" i="13"/>
  <c r="Q67" i="13" s="1"/>
  <c r="H67" i="13"/>
  <c r="G67" i="13"/>
  <c r="F67" i="13"/>
  <c r="C67" i="13"/>
  <c r="B67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S64" i="13"/>
  <c r="R64" i="13"/>
  <c r="Q64" i="13"/>
  <c r="P64" i="13"/>
  <c r="E64" i="13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T61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7" i="13"/>
  <c r="S57" i="13"/>
  <c r="R57" i="13"/>
  <c r="Q57" i="13"/>
  <c r="P57" i="13"/>
  <c r="E57" i="13"/>
  <c r="U57" i="13" s="1"/>
  <c r="S56" i="13"/>
  <c r="R56" i="13"/>
  <c r="Q56" i="13"/>
  <c r="P56" i="13"/>
  <c r="E56" i="13"/>
  <c r="S55" i="13"/>
  <c r="R55" i="13"/>
  <c r="Q55" i="13"/>
  <c r="P55" i="13"/>
  <c r="E55" i="13"/>
  <c r="V53" i="13"/>
  <c r="O53" i="13"/>
  <c r="N53" i="13"/>
  <c r="M53" i="13"/>
  <c r="L53" i="13"/>
  <c r="K53" i="13"/>
  <c r="S53" i="13" s="1"/>
  <c r="J53" i="13"/>
  <c r="R53" i="13" s="1"/>
  <c r="I53" i="13"/>
  <c r="H53" i="13"/>
  <c r="P53" i="13" s="1"/>
  <c r="G53" i="13"/>
  <c r="F53" i="13"/>
  <c r="C53" i="13"/>
  <c r="B53" i="13"/>
  <c r="S52" i="13"/>
  <c r="R52" i="13"/>
  <c r="Q52" i="13"/>
  <c r="U52" i="13" s="1"/>
  <c r="P52" i="13"/>
  <c r="E52" i="13"/>
  <c r="T52" i="13" s="1"/>
  <c r="U51" i="13"/>
  <c r="T51" i="13"/>
  <c r="S51" i="13"/>
  <c r="R51" i="13"/>
  <c r="Q51" i="13"/>
  <c r="P51" i="13"/>
  <c r="E51" i="13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U43" i="13"/>
  <c r="T43" i="13"/>
  <c r="S43" i="13"/>
  <c r="R43" i="13"/>
  <c r="Q43" i="13"/>
  <c r="P43" i="13"/>
  <c r="E43" i="13"/>
  <c r="U42" i="13"/>
  <c r="T42" i="13"/>
  <c r="S42" i="13"/>
  <c r="R42" i="13"/>
  <c r="Q42" i="13"/>
  <c r="P42" i="13"/>
  <c r="E42" i="13"/>
  <c r="V40" i="13"/>
  <c r="O40" i="13"/>
  <c r="N40" i="13"/>
  <c r="M40" i="13"/>
  <c r="L40" i="13"/>
  <c r="K40" i="13"/>
  <c r="S40" i="13" s="1"/>
  <c r="J40" i="13"/>
  <c r="R40" i="13" s="1"/>
  <c r="I40" i="13"/>
  <c r="Q40" i="13" s="1"/>
  <c r="H40" i="13"/>
  <c r="G40" i="13"/>
  <c r="F40" i="13"/>
  <c r="C40" i="13"/>
  <c r="B40" i="13"/>
  <c r="E40" i="13" s="1"/>
  <c r="U39" i="13"/>
  <c r="T39" i="13"/>
  <c r="S39" i="13"/>
  <c r="R39" i="13"/>
  <c r="Q39" i="13"/>
  <c r="P39" i="13"/>
  <c r="E39" i="13"/>
  <c r="U38" i="13"/>
  <c r="T38" i="13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T35" i="13" s="1"/>
  <c r="V33" i="13"/>
  <c r="O33" i="13"/>
  <c r="N33" i="13"/>
  <c r="M33" i="13"/>
  <c r="L33" i="13"/>
  <c r="K33" i="13"/>
  <c r="S33" i="13" s="1"/>
  <c r="J33" i="13"/>
  <c r="I33" i="13"/>
  <c r="Q33" i="13" s="1"/>
  <c r="H33" i="13"/>
  <c r="G33" i="13"/>
  <c r="F33" i="13"/>
  <c r="C33" i="13"/>
  <c r="B33" i="13"/>
  <c r="S32" i="13"/>
  <c r="R32" i="13"/>
  <c r="Q32" i="13"/>
  <c r="P32" i="13"/>
  <c r="E32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E30" i="13" s="1"/>
  <c r="U29" i="13"/>
  <c r="S29" i="13"/>
  <c r="R29" i="13"/>
  <c r="Q29" i="13"/>
  <c r="P29" i="13"/>
  <c r="T29" i="13" s="1"/>
  <c r="E29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E24" i="13" s="1"/>
  <c r="S23" i="13"/>
  <c r="R23" i="13"/>
  <c r="Q23" i="13"/>
  <c r="P23" i="13"/>
  <c r="E23" i="13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U20" i="13" s="1"/>
  <c r="P20" i="13"/>
  <c r="E20" i="13"/>
  <c r="T20" i="13" s="1"/>
  <c r="S19" i="13"/>
  <c r="R19" i="13"/>
  <c r="Q19" i="13"/>
  <c r="U19" i="13" s="1"/>
  <c r="P19" i="13"/>
  <c r="T19" i="13" s="1"/>
  <c r="E19" i="13"/>
  <c r="S18" i="13"/>
  <c r="R18" i="13"/>
  <c r="Q18" i="13"/>
  <c r="P18" i="13"/>
  <c r="E18" i="13"/>
  <c r="S17" i="13"/>
  <c r="R17" i="13"/>
  <c r="Q17" i="13"/>
  <c r="P17" i="13"/>
  <c r="E17" i="13"/>
  <c r="V15" i="13"/>
  <c r="O15" i="13"/>
  <c r="N15" i="13"/>
  <c r="M15" i="13"/>
  <c r="L15" i="13"/>
  <c r="K15" i="13"/>
  <c r="S15" i="13" s="1"/>
  <c r="J15" i="13"/>
  <c r="I15" i="13"/>
  <c r="Q15" i="13" s="1"/>
  <c r="H15" i="13"/>
  <c r="G15" i="13"/>
  <c r="F15" i="13"/>
  <c r="C15" i="13"/>
  <c r="B15" i="13"/>
  <c r="E15" i="13" s="1"/>
  <c r="U14" i="13"/>
  <c r="S14" i="13"/>
  <c r="R14" i="13"/>
  <c r="Q14" i="13"/>
  <c r="P14" i="13"/>
  <c r="E14" i="13"/>
  <c r="T14" i="13" s="1"/>
  <c r="U13" i="13"/>
  <c r="T13" i="13"/>
  <c r="S13" i="13"/>
  <c r="R13" i="13"/>
  <c r="Q13" i="13"/>
  <c r="P13" i="13"/>
  <c r="E13" i="13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T10" i="13" s="1"/>
  <c r="S9" i="13"/>
  <c r="R9" i="13"/>
  <c r="Q9" i="13"/>
  <c r="P9" i="13"/>
  <c r="E9" i="13"/>
  <c r="S94" i="12"/>
  <c r="R94" i="12"/>
  <c r="Q94" i="12"/>
  <c r="P94" i="12"/>
  <c r="E94" i="12"/>
  <c r="T94" i="12" s="1"/>
  <c r="U93" i="12"/>
  <c r="T93" i="12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T88" i="12" s="1"/>
  <c r="T87" i="12"/>
  <c r="S87" i="12"/>
  <c r="R87" i="12"/>
  <c r="Q87" i="12"/>
  <c r="P87" i="12"/>
  <c r="E87" i="12"/>
  <c r="U87" i="12" s="1"/>
  <c r="V73" i="12"/>
  <c r="O73" i="12"/>
  <c r="N73" i="12"/>
  <c r="M73" i="12"/>
  <c r="L73" i="12"/>
  <c r="K73" i="12"/>
  <c r="S73" i="12" s="1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I72" i="12"/>
  <c r="Q72" i="12" s="1"/>
  <c r="H72" i="12"/>
  <c r="P72" i="12" s="1"/>
  <c r="G72" i="12"/>
  <c r="F72" i="12"/>
  <c r="C72" i="12"/>
  <c r="B72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C71" i="12"/>
  <c r="B71" i="12"/>
  <c r="E71" i="12" s="1"/>
  <c r="U70" i="12"/>
  <c r="T70" i="12"/>
  <c r="S70" i="12"/>
  <c r="R70" i="12"/>
  <c r="Q70" i="12"/>
  <c r="P70" i="12"/>
  <c r="E70" i="12"/>
  <c r="S69" i="12"/>
  <c r="R69" i="12"/>
  <c r="Q69" i="12"/>
  <c r="P69" i="12"/>
  <c r="E69" i="12"/>
  <c r="V67" i="12"/>
  <c r="O67" i="12"/>
  <c r="N67" i="12"/>
  <c r="M67" i="12"/>
  <c r="L67" i="12"/>
  <c r="K67" i="12"/>
  <c r="S67" i="12" s="1"/>
  <c r="J67" i="12"/>
  <c r="R67" i="12" s="1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T65" i="12" s="1"/>
  <c r="U64" i="12"/>
  <c r="S64" i="12"/>
  <c r="R64" i="12"/>
  <c r="Q64" i="12"/>
  <c r="P64" i="12"/>
  <c r="E64" i="12"/>
  <c r="T64" i="12" s="1"/>
  <c r="U63" i="12"/>
  <c r="T63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S52" i="12"/>
  <c r="R52" i="12"/>
  <c r="Q52" i="12"/>
  <c r="P52" i="12"/>
  <c r="E52" i="12"/>
  <c r="U52" i="12" s="1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3" i="12"/>
  <c r="S43" i="12"/>
  <c r="R43" i="12"/>
  <c r="Q43" i="12"/>
  <c r="P43" i="12"/>
  <c r="E43" i="12"/>
  <c r="S42" i="12"/>
  <c r="R42" i="12"/>
  <c r="Q42" i="12"/>
  <c r="P42" i="12"/>
  <c r="E42" i="12"/>
  <c r="U42" i="12" s="1"/>
  <c r="V40" i="12"/>
  <c r="R40" i="12"/>
  <c r="O40" i="12"/>
  <c r="N40" i="12"/>
  <c r="M40" i="12"/>
  <c r="L40" i="12"/>
  <c r="K40" i="12"/>
  <c r="S40" i="12" s="1"/>
  <c r="J40" i="12"/>
  <c r="I40" i="12"/>
  <c r="Q40" i="12" s="1"/>
  <c r="H40" i="12"/>
  <c r="G40" i="12"/>
  <c r="F40" i="12"/>
  <c r="C40" i="12"/>
  <c r="E40" i="12" s="1"/>
  <c r="B40" i="12"/>
  <c r="S39" i="12"/>
  <c r="R39" i="12"/>
  <c r="Q39" i="12"/>
  <c r="P39" i="12"/>
  <c r="E39" i="12"/>
  <c r="T39" i="12" s="1"/>
  <c r="S38" i="12"/>
  <c r="R38" i="12"/>
  <c r="Q38" i="12"/>
  <c r="P38" i="12"/>
  <c r="E38" i="12"/>
  <c r="U37" i="12"/>
  <c r="S37" i="12"/>
  <c r="R37" i="12"/>
  <c r="Q37" i="12"/>
  <c r="P37" i="12"/>
  <c r="E37" i="12"/>
  <c r="T37" i="12" s="1"/>
  <c r="T36" i="12"/>
  <c r="S36" i="12"/>
  <c r="R36" i="12"/>
  <c r="Q36" i="12"/>
  <c r="U36" i="12" s="1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G33" i="12"/>
  <c r="F33" i="12"/>
  <c r="C33" i="12"/>
  <c r="B33" i="12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S28" i="12"/>
  <c r="R28" i="12"/>
  <c r="Q28" i="12"/>
  <c r="P28" i="12"/>
  <c r="E28" i="12"/>
  <c r="U27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E24" i="12" s="1"/>
  <c r="U23" i="12"/>
  <c r="T23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S17" i="12"/>
  <c r="R17" i="12"/>
  <c r="Q17" i="12"/>
  <c r="P17" i="12"/>
  <c r="E17" i="12"/>
  <c r="T17" i="12" s="1"/>
  <c r="V15" i="12"/>
  <c r="O15" i="12"/>
  <c r="N15" i="12"/>
  <c r="M15" i="12"/>
  <c r="L15" i="12"/>
  <c r="K15" i="12"/>
  <c r="S15" i="12" s="1"/>
  <c r="J15" i="12"/>
  <c r="R15" i="12" s="1"/>
  <c r="I15" i="12"/>
  <c r="H15" i="12"/>
  <c r="G15" i="12"/>
  <c r="F15" i="12"/>
  <c r="C15" i="12"/>
  <c r="B15" i="12"/>
  <c r="E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T13" i="12" s="1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U10" i="12"/>
  <c r="S10" i="12"/>
  <c r="R10" i="12"/>
  <c r="Q10" i="12"/>
  <c r="P10" i="12"/>
  <c r="E10" i="12"/>
  <c r="T10" i="12" s="1"/>
  <c r="S9" i="12"/>
  <c r="R9" i="12"/>
  <c r="Q9" i="12"/>
  <c r="P9" i="12"/>
  <c r="E9" i="12"/>
  <c r="S94" i="11"/>
  <c r="R94" i="11"/>
  <c r="Q94" i="11"/>
  <c r="P94" i="11"/>
  <c r="E94" i="11"/>
  <c r="U94" i="11" s="1"/>
  <c r="S93" i="11"/>
  <c r="R93" i="11"/>
  <c r="Q93" i="11"/>
  <c r="P93" i="11"/>
  <c r="E93" i="11"/>
  <c r="T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V73" i="11"/>
  <c r="O73" i="11"/>
  <c r="N73" i="11"/>
  <c r="M73" i="11"/>
  <c r="L73" i="11"/>
  <c r="K73" i="11"/>
  <c r="S73" i="11" s="1"/>
  <c r="J73" i="11"/>
  <c r="I73" i="11"/>
  <c r="H73" i="11"/>
  <c r="G73" i="11"/>
  <c r="F73" i="11"/>
  <c r="C73" i="11"/>
  <c r="B73" i="11"/>
  <c r="V72" i="11"/>
  <c r="O72" i="11"/>
  <c r="N72" i="11"/>
  <c r="M72" i="11"/>
  <c r="L72" i="11"/>
  <c r="K72" i="11"/>
  <c r="S72" i="11" s="1"/>
  <c r="J72" i="11"/>
  <c r="I72" i="11"/>
  <c r="H72" i="11"/>
  <c r="P72" i="11" s="1"/>
  <c r="G72" i="11"/>
  <c r="F72" i="11"/>
  <c r="C72" i="11"/>
  <c r="B72" i="11"/>
  <c r="E72" i="11" s="1"/>
  <c r="V71" i="11"/>
  <c r="O71" i="11"/>
  <c r="N71" i="11"/>
  <c r="M71" i="11"/>
  <c r="L71" i="11"/>
  <c r="K71" i="11"/>
  <c r="S71" i="11" s="1"/>
  <c r="J71" i="11"/>
  <c r="I71" i="11"/>
  <c r="H71" i="11"/>
  <c r="G71" i="11"/>
  <c r="F71" i="11"/>
  <c r="C71" i="11"/>
  <c r="B71" i="11"/>
  <c r="E71" i="11" s="1"/>
  <c r="S70" i="11"/>
  <c r="R70" i="11"/>
  <c r="Q70" i="11"/>
  <c r="P70" i="11"/>
  <c r="E70" i="11"/>
  <c r="U70" i="11" s="1"/>
  <c r="S69" i="11"/>
  <c r="R69" i="11"/>
  <c r="Q69" i="11"/>
  <c r="P69" i="11"/>
  <c r="E69" i="11"/>
  <c r="U69" i="11" s="1"/>
  <c r="V67" i="11"/>
  <c r="O67" i="11"/>
  <c r="N67" i="11"/>
  <c r="M67" i="11"/>
  <c r="L67" i="11"/>
  <c r="K67" i="11"/>
  <c r="J67" i="11"/>
  <c r="R67" i="11" s="1"/>
  <c r="I67" i="11"/>
  <c r="H67" i="11"/>
  <c r="G67" i="11"/>
  <c r="F67" i="11"/>
  <c r="C67" i="11"/>
  <c r="B67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U62" i="11"/>
  <c r="S62" i="11"/>
  <c r="R62" i="11"/>
  <c r="Q62" i="11"/>
  <c r="P62" i="11"/>
  <c r="E62" i="11"/>
  <c r="T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U52" i="11"/>
  <c r="T52" i="11"/>
  <c r="S52" i="11"/>
  <c r="R52" i="11"/>
  <c r="Q52" i="11"/>
  <c r="P52" i="11"/>
  <c r="E52" i="11"/>
  <c r="U51" i="11"/>
  <c r="S51" i="11"/>
  <c r="R51" i="11"/>
  <c r="Q51" i="11"/>
  <c r="P51" i="11"/>
  <c r="E51" i="11"/>
  <c r="T51" i="11" s="1"/>
  <c r="S50" i="11"/>
  <c r="R50" i="11"/>
  <c r="Q50" i="11"/>
  <c r="P50" i="11"/>
  <c r="E50" i="1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U45" i="11" s="1"/>
  <c r="U44" i="11"/>
  <c r="T44" i="11"/>
  <c r="S44" i="11"/>
  <c r="R44" i="11"/>
  <c r="Q44" i="11"/>
  <c r="P44" i="11"/>
  <c r="E44" i="11"/>
  <c r="U43" i="11"/>
  <c r="T43" i="11"/>
  <c r="S43" i="11"/>
  <c r="R43" i="11"/>
  <c r="Q43" i="11"/>
  <c r="P43" i="11"/>
  <c r="E43" i="11"/>
  <c r="S42" i="11"/>
  <c r="R42" i="11"/>
  <c r="Q42" i="11"/>
  <c r="P42" i="11"/>
  <c r="E42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U37" i="11"/>
  <c r="T37" i="11"/>
  <c r="S37" i="11"/>
  <c r="R37" i="11"/>
  <c r="Q37" i="11"/>
  <c r="P37" i="11"/>
  <c r="E37" i="1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S33" i="11" s="1"/>
  <c r="J33" i="11"/>
  <c r="R33" i="11" s="1"/>
  <c r="I33" i="11"/>
  <c r="Q33" i="11" s="1"/>
  <c r="H33" i="11"/>
  <c r="G33" i="11"/>
  <c r="F33" i="11"/>
  <c r="C33" i="11"/>
  <c r="B33" i="11"/>
  <c r="S32" i="11"/>
  <c r="R32" i="11"/>
  <c r="Q32" i="11"/>
  <c r="P32" i="11"/>
  <c r="E32" i="11"/>
  <c r="T32" i="11" s="1"/>
  <c r="V30" i="11"/>
  <c r="S30" i="11"/>
  <c r="O30" i="11"/>
  <c r="N30" i="11"/>
  <c r="M30" i="11"/>
  <c r="L30" i="11"/>
  <c r="K30" i="11"/>
  <c r="J30" i="11"/>
  <c r="R30" i="11" s="1"/>
  <c r="I30" i="11"/>
  <c r="H30" i="11"/>
  <c r="G30" i="11"/>
  <c r="F30" i="11"/>
  <c r="C30" i="11"/>
  <c r="E30" i="11" s="1"/>
  <c r="B30" i="11"/>
  <c r="S29" i="11"/>
  <c r="R29" i="11"/>
  <c r="Q29" i="11"/>
  <c r="P29" i="11"/>
  <c r="E29" i="11"/>
  <c r="S28" i="11"/>
  <c r="R28" i="11"/>
  <c r="Q28" i="11"/>
  <c r="P28" i="11"/>
  <c r="E28" i="11"/>
  <c r="T28" i="11" s="1"/>
  <c r="S27" i="11"/>
  <c r="R27" i="11"/>
  <c r="Q27" i="11"/>
  <c r="P27" i="11"/>
  <c r="E27" i="11"/>
  <c r="U27" i="11" s="1"/>
  <c r="S26" i="11"/>
  <c r="R26" i="11"/>
  <c r="Q26" i="11"/>
  <c r="P26" i="11"/>
  <c r="E26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E24" i="11" s="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S21" i="11"/>
  <c r="R21" i="11"/>
  <c r="Q21" i="11"/>
  <c r="P21" i="11"/>
  <c r="E21" i="11"/>
  <c r="S20" i="11"/>
  <c r="R20" i="11"/>
  <c r="Q20" i="11"/>
  <c r="P20" i="11"/>
  <c r="E20" i="1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U17" i="1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S15" i="11" s="1"/>
  <c r="J15" i="11"/>
  <c r="R15" i="11" s="1"/>
  <c r="I15" i="11"/>
  <c r="H15" i="11"/>
  <c r="G15" i="11"/>
  <c r="F15" i="11"/>
  <c r="C15" i="11"/>
  <c r="B15" i="1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U9" i="11"/>
  <c r="S9" i="11"/>
  <c r="R9" i="11"/>
  <c r="Q9" i="11"/>
  <c r="P9" i="11"/>
  <c r="E9" i="11"/>
  <c r="T9" i="11" s="1"/>
  <c r="U94" i="10"/>
  <c r="T94" i="10"/>
  <c r="S94" i="10"/>
  <c r="R94" i="10"/>
  <c r="Q94" i="10"/>
  <c r="P94" i="10"/>
  <c r="E94" i="10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S88" i="10"/>
  <c r="R88" i="10"/>
  <c r="Q88" i="10"/>
  <c r="P88" i="10"/>
  <c r="E88" i="10"/>
  <c r="T88" i="10" s="1"/>
  <c r="U87" i="10"/>
  <c r="S87" i="10"/>
  <c r="R87" i="10"/>
  <c r="Q87" i="10"/>
  <c r="P87" i="10"/>
  <c r="E87" i="10"/>
  <c r="T87" i="10" s="1"/>
  <c r="V73" i="10"/>
  <c r="O73" i="10"/>
  <c r="N73" i="10"/>
  <c r="M73" i="10"/>
  <c r="L73" i="10"/>
  <c r="K73" i="10"/>
  <c r="S73" i="10" s="1"/>
  <c r="J73" i="10"/>
  <c r="I73" i="10"/>
  <c r="H73" i="10"/>
  <c r="G73" i="10"/>
  <c r="F73" i="10"/>
  <c r="C73" i="10"/>
  <c r="B73" i="10"/>
  <c r="V72" i="10"/>
  <c r="O72" i="10"/>
  <c r="N72" i="10"/>
  <c r="M72" i="10"/>
  <c r="L72" i="10"/>
  <c r="K72" i="10"/>
  <c r="S72" i="10" s="1"/>
  <c r="J72" i="10"/>
  <c r="R72" i="10" s="1"/>
  <c r="I72" i="10"/>
  <c r="H72" i="10"/>
  <c r="G72" i="10"/>
  <c r="F72" i="10"/>
  <c r="E72" i="10"/>
  <c r="C72" i="10"/>
  <c r="B72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C71" i="10"/>
  <c r="B71" i="10"/>
  <c r="S70" i="10"/>
  <c r="R70" i="10"/>
  <c r="Q70" i="10"/>
  <c r="P70" i="10"/>
  <c r="E70" i="10"/>
  <c r="S69" i="10"/>
  <c r="R69" i="10"/>
  <c r="Q69" i="10"/>
  <c r="P69" i="10"/>
  <c r="T69" i="10" s="1"/>
  <c r="E69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U65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U57" i="10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S55" i="10"/>
  <c r="R55" i="10"/>
  <c r="Q55" i="10"/>
  <c r="P55" i="10"/>
  <c r="E55" i="10"/>
  <c r="V53" i="10"/>
  <c r="O53" i="10"/>
  <c r="N53" i="10"/>
  <c r="M53" i="10"/>
  <c r="L53" i="10"/>
  <c r="K53" i="10"/>
  <c r="S53" i="10" s="1"/>
  <c r="J53" i="10"/>
  <c r="R53" i="10" s="1"/>
  <c r="I53" i="10"/>
  <c r="H53" i="10"/>
  <c r="G53" i="10"/>
  <c r="F53" i="10"/>
  <c r="C53" i="10"/>
  <c r="B53" i="10"/>
  <c r="T52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U42" i="10"/>
  <c r="S42" i="10"/>
  <c r="R42" i="10"/>
  <c r="Q42" i="10"/>
  <c r="P42" i="10"/>
  <c r="E42" i="10"/>
  <c r="T42" i="10" s="1"/>
  <c r="V40" i="10"/>
  <c r="S40" i="10"/>
  <c r="O40" i="10"/>
  <c r="N40" i="10"/>
  <c r="M40" i="10"/>
  <c r="L40" i="10"/>
  <c r="K40" i="10"/>
  <c r="J40" i="10"/>
  <c r="I40" i="10"/>
  <c r="Q40" i="10" s="1"/>
  <c r="H40" i="10"/>
  <c r="P40" i="10" s="1"/>
  <c r="G40" i="10"/>
  <c r="F40" i="10"/>
  <c r="C40" i="10"/>
  <c r="B40" i="10"/>
  <c r="S39" i="10"/>
  <c r="R39" i="10"/>
  <c r="Q39" i="10"/>
  <c r="P39" i="10"/>
  <c r="E39" i="10"/>
  <c r="T39" i="10" s="1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T36" i="10" s="1"/>
  <c r="E36" i="10"/>
  <c r="S35" i="10"/>
  <c r="R35" i="10"/>
  <c r="Q35" i="10"/>
  <c r="P35" i="10"/>
  <c r="E35" i="10"/>
  <c r="V33" i="10"/>
  <c r="S33" i="10"/>
  <c r="O33" i="10"/>
  <c r="N33" i="10"/>
  <c r="M33" i="10"/>
  <c r="L33" i="10"/>
  <c r="K33" i="10"/>
  <c r="J33" i="10"/>
  <c r="I33" i="10"/>
  <c r="H33" i="10"/>
  <c r="P33" i="10" s="1"/>
  <c r="G33" i="10"/>
  <c r="F33" i="10"/>
  <c r="E33" i="10"/>
  <c r="C33" i="10"/>
  <c r="B33" i="10"/>
  <c r="S32" i="10"/>
  <c r="R32" i="10"/>
  <c r="Q32" i="10"/>
  <c r="P32" i="10"/>
  <c r="E32" i="10"/>
  <c r="V30" i="10"/>
  <c r="O30" i="10"/>
  <c r="N30" i="10"/>
  <c r="M30" i="10"/>
  <c r="L30" i="10"/>
  <c r="K30" i="10"/>
  <c r="S30" i="10" s="1"/>
  <c r="J30" i="10"/>
  <c r="R30" i="10" s="1"/>
  <c r="I30" i="10"/>
  <c r="H30" i="10"/>
  <c r="P30" i="10" s="1"/>
  <c r="G30" i="10"/>
  <c r="F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U28" i="10" s="1"/>
  <c r="S27" i="10"/>
  <c r="R27" i="10"/>
  <c r="Q27" i="10"/>
  <c r="P27" i="10"/>
  <c r="E27" i="10"/>
  <c r="T27" i="10" s="1"/>
  <c r="T26" i="10"/>
  <c r="S26" i="10"/>
  <c r="R26" i="10"/>
  <c r="Q26" i="10"/>
  <c r="P26" i="10"/>
  <c r="E26" i="10"/>
  <c r="U26" i="10" s="1"/>
  <c r="V24" i="10"/>
  <c r="R24" i="10"/>
  <c r="O24" i="10"/>
  <c r="N24" i="10"/>
  <c r="M24" i="10"/>
  <c r="L24" i="10"/>
  <c r="K24" i="10"/>
  <c r="S24" i="10" s="1"/>
  <c r="J24" i="10"/>
  <c r="I24" i="10"/>
  <c r="H24" i="10"/>
  <c r="G24" i="10"/>
  <c r="F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8" i="10"/>
  <c r="S18" i="10"/>
  <c r="R18" i="10"/>
  <c r="Q18" i="10"/>
  <c r="P18" i="10"/>
  <c r="E18" i="10"/>
  <c r="T18" i="10" s="1"/>
  <c r="U17" i="10"/>
  <c r="T17" i="10"/>
  <c r="S17" i="10"/>
  <c r="R17" i="10"/>
  <c r="Q17" i="10"/>
  <c r="P17" i="10"/>
  <c r="E17" i="10"/>
  <c r="V15" i="10"/>
  <c r="O15" i="10"/>
  <c r="N15" i="10"/>
  <c r="M15" i="10"/>
  <c r="L15" i="10"/>
  <c r="K15" i="10"/>
  <c r="S15" i="10" s="1"/>
  <c r="J15" i="10"/>
  <c r="I15" i="10"/>
  <c r="H15" i="10"/>
  <c r="G15" i="10"/>
  <c r="F15" i="10"/>
  <c r="C15" i="10"/>
  <c r="B15" i="10"/>
  <c r="E15" i="10" s="1"/>
  <c r="U14" i="10"/>
  <c r="T14" i="10"/>
  <c r="S14" i="10"/>
  <c r="R14" i="10"/>
  <c r="Q14" i="10"/>
  <c r="P14" i="10"/>
  <c r="E14" i="10"/>
  <c r="U13" i="10"/>
  <c r="T13" i="10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T10" i="10" s="1"/>
  <c r="E10" i="10"/>
  <c r="S9" i="10"/>
  <c r="R9" i="10"/>
  <c r="Q9" i="10"/>
  <c r="P9" i="10"/>
  <c r="E9" i="10"/>
  <c r="U9" i="10" s="1"/>
  <c r="T94" i="9"/>
  <c r="S94" i="9"/>
  <c r="R94" i="9"/>
  <c r="Q94" i="9"/>
  <c r="P94" i="9"/>
  <c r="E94" i="9"/>
  <c r="U94" i="9" s="1"/>
  <c r="S93" i="9"/>
  <c r="R93" i="9"/>
  <c r="Q93" i="9"/>
  <c r="P93" i="9"/>
  <c r="E93" i="9"/>
  <c r="U92" i="9"/>
  <c r="T92" i="9"/>
  <c r="S92" i="9"/>
  <c r="R92" i="9"/>
  <c r="Q92" i="9"/>
  <c r="P92" i="9"/>
  <c r="E92" i="9"/>
  <c r="S91" i="9"/>
  <c r="R91" i="9"/>
  <c r="Q91" i="9"/>
  <c r="P91" i="9"/>
  <c r="E91" i="9"/>
  <c r="T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T88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V73" i="9"/>
  <c r="S73" i="9"/>
  <c r="O73" i="9"/>
  <c r="N73" i="9"/>
  <c r="M73" i="9"/>
  <c r="L73" i="9"/>
  <c r="K73" i="9"/>
  <c r="J73" i="9"/>
  <c r="I73" i="9"/>
  <c r="H73" i="9"/>
  <c r="P73" i="9" s="1"/>
  <c r="G73" i="9"/>
  <c r="F73" i="9"/>
  <c r="C73" i="9"/>
  <c r="B73" i="9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E71" i="9" s="1"/>
  <c r="U70" i="9"/>
  <c r="T70" i="9"/>
  <c r="S70" i="9"/>
  <c r="R70" i="9"/>
  <c r="Q70" i="9"/>
  <c r="P70" i="9"/>
  <c r="E70" i="9"/>
  <c r="S69" i="9"/>
  <c r="R69" i="9"/>
  <c r="Q69" i="9"/>
  <c r="P69" i="9"/>
  <c r="E69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E67" i="9" s="1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S65" i="9"/>
  <c r="R65" i="9"/>
  <c r="Q65" i="9"/>
  <c r="P65" i="9"/>
  <c r="E65" i="9"/>
  <c r="S64" i="9"/>
  <c r="R64" i="9"/>
  <c r="Q64" i="9"/>
  <c r="P64" i="9"/>
  <c r="E64" i="9"/>
  <c r="T64" i="9" s="1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U61" i="9"/>
  <c r="T61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T57" i="9"/>
  <c r="S57" i="9"/>
  <c r="R57" i="9"/>
  <c r="Q57" i="9"/>
  <c r="P57" i="9"/>
  <c r="E57" i="9"/>
  <c r="U57" i="9" s="1"/>
  <c r="S56" i="9"/>
  <c r="R56" i="9"/>
  <c r="Q56" i="9"/>
  <c r="P56" i="9"/>
  <c r="E56" i="9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S52" i="9"/>
  <c r="R52" i="9"/>
  <c r="Q52" i="9"/>
  <c r="P52" i="9"/>
  <c r="E52" i="9"/>
  <c r="T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U46" i="9"/>
  <c r="T46" i="9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T43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E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P35" i="9"/>
  <c r="E35" i="9"/>
  <c r="U35" i="9" s="1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C33" i="9"/>
  <c r="B33" i="9"/>
  <c r="S32" i="9"/>
  <c r="R32" i="9"/>
  <c r="Q32" i="9"/>
  <c r="P32" i="9"/>
  <c r="E32" i="9"/>
  <c r="T32" i="9" s="1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E30" i="9" s="1"/>
  <c r="S29" i="9"/>
  <c r="R29" i="9"/>
  <c r="Q29" i="9"/>
  <c r="P29" i="9"/>
  <c r="E29" i="9"/>
  <c r="S28" i="9"/>
  <c r="R28" i="9"/>
  <c r="Q28" i="9"/>
  <c r="P28" i="9"/>
  <c r="E28" i="9"/>
  <c r="U27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S24" i="9"/>
  <c r="O24" i="9"/>
  <c r="N24" i="9"/>
  <c r="M24" i="9"/>
  <c r="L24" i="9"/>
  <c r="K24" i="9"/>
  <c r="J24" i="9"/>
  <c r="R24" i="9" s="1"/>
  <c r="I24" i="9"/>
  <c r="Q24" i="9" s="1"/>
  <c r="H24" i="9"/>
  <c r="G24" i="9"/>
  <c r="F24" i="9"/>
  <c r="C24" i="9"/>
  <c r="B24" i="9"/>
  <c r="E24" i="9" s="1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U21" i="9"/>
  <c r="T21" i="9"/>
  <c r="S21" i="9"/>
  <c r="R21" i="9"/>
  <c r="Q21" i="9"/>
  <c r="P21" i="9"/>
  <c r="E21" i="9"/>
  <c r="S20" i="9"/>
  <c r="R20" i="9"/>
  <c r="Q20" i="9"/>
  <c r="P20" i="9"/>
  <c r="E20" i="9"/>
  <c r="U19" i="9"/>
  <c r="T19" i="9"/>
  <c r="S19" i="9"/>
  <c r="R19" i="9"/>
  <c r="Q19" i="9"/>
  <c r="P19" i="9"/>
  <c r="E19" i="9"/>
  <c r="S18" i="9"/>
  <c r="R18" i="9"/>
  <c r="Q18" i="9"/>
  <c r="P18" i="9"/>
  <c r="E18" i="9"/>
  <c r="T18" i="9" s="1"/>
  <c r="T17" i="9"/>
  <c r="S17" i="9"/>
  <c r="R17" i="9"/>
  <c r="Q17" i="9"/>
  <c r="P17" i="9"/>
  <c r="E17" i="9"/>
  <c r="U17" i="9" s="1"/>
  <c r="V15" i="9"/>
  <c r="O15" i="9"/>
  <c r="N15" i="9"/>
  <c r="M15" i="9"/>
  <c r="L15" i="9"/>
  <c r="K15" i="9"/>
  <c r="S15" i="9" s="1"/>
  <c r="J15" i="9"/>
  <c r="I15" i="9"/>
  <c r="H15" i="9"/>
  <c r="G15" i="9"/>
  <c r="F15" i="9"/>
  <c r="C15" i="9"/>
  <c r="B15" i="9"/>
  <c r="E15" i="9" s="1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U11" i="9"/>
  <c r="S11" i="9"/>
  <c r="R11" i="9"/>
  <c r="Q11" i="9"/>
  <c r="P11" i="9"/>
  <c r="E11" i="9"/>
  <c r="T11" i="9" s="1"/>
  <c r="T10" i="9"/>
  <c r="S10" i="9"/>
  <c r="R10" i="9"/>
  <c r="Q10" i="9"/>
  <c r="P10" i="9"/>
  <c r="E10" i="9"/>
  <c r="S9" i="9"/>
  <c r="R9" i="9"/>
  <c r="Q9" i="9"/>
  <c r="P9" i="9"/>
  <c r="E9" i="9"/>
  <c r="U9" i="9" s="1"/>
  <c r="S94" i="8"/>
  <c r="R94" i="8"/>
  <c r="Q94" i="8"/>
  <c r="P94" i="8"/>
  <c r="E94" i="8"/>
  <c r="S93" i="8"/>
  <c r="R93" i="8"/>
  <c r="Q93" i="8"/>
  <c r="P93" i="8"/>
  <c r="E93" i="8"/>
  <c r="U92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U88" i="8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V73" i="8"/>
  <c r="O73" i="8"/>
  <c r="N73" i="8"/>
  <c r="M73" i="8"/>
  <c r="L73" i="8"/>
  <c r="K73" i="8"/>
  <c r="J73" i="8"/>
  <c r="R73" i="8" s="1"/>
  <c r="I73" i="8"/>
  <c r="H73" i="8"/>
  <c r="G73" i="8"/>
  <c r="F73" i="8"/>
  <c r="C73" i="8"/>
  <c r="B73" i="8"/>
  <c r="V72" i="8"/>
  <c r="S72" i="8"/>
  <c r="O72" i="8"/>
  <c r="N72" i="8"/>
  <c r="M72" i="8"/>
  <c r="L72" i="8"/>
  <c r="R72" i="8" s="1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E71" i="8" s="1"/>
  <c r="B71" i="8"/>
  <c r="U70" i="8"/>
  <c r="S70" i="8"/>
  <c r="R70" i="8"/>
  <c r="Q70" i="8"/>
  <c r="P70" i="8"/>
  <c r="E70" i="8"/>
  <c r="T70" i="8" s="1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U63" i="8"/>
  <c r="S63" i="8"/>
  <c r="R63" i="8"/>
  <c r="Q63" i="8"/>
  <c r="P63" i="8"/>
  <c r="E63" i="8"/>
  <c r="T63" i="8" s="1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T57" i="8" s="1"/>
  <c r="S56" i="8"/>
  <c r="R56" i="8"/>
  <c r="Q56" i="8"/>
  <c r="P56" i="8"/>
  <c r="E56" i="8"/>
  <c r="U56" i="8" s="1"/>
  <c r="S55" i="8"/>
  <c r="R55" i="8"/>
  <c r="Q55" i="8"/>
  <c r="P55" i="8"/>
  <c r="E55" i="8"/>
  <c r="U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U52" i="8" s="1"/>
  <c r="U51" i="8"/>
  <c r="T51" i="8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S44" i="8"/>
  <c r="R44" i="8"/>
  <c r="Q44" i="8"/>
  <c r="P44" i="8"/>
  <c r="E44" i="8"/>
  <c r="T44" i="8" s="1"/>
  <c r="U43" i="8"/>
  <c r="T43" i="8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E40" i="8" s="1"/>
  <c r="U39" i="8"/>
  <c r="T39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V33" i="8"/>
  <c r="O33" i="8"/>
  <c r="N33" i="8"/>
  <c r="M33" i="8"/>
  <c r="L33" i="8"/>
  <c r="K33" i="8"/>
  <c r="J33" i="8"/>
  <c r="R33" i="8" s="1"/>
  <c r="I33" i="8"/>
  <c r="H33" i="8"/>
  <c r="G33" i="8"/>
  <c r="F33" i="8"/>
  <c r="C33" i="8"/>
  <c r="B33" i="8"/>
  <c r="E33" i="8" s="1"/>
  <c r="S32" i="8"/>
  <c r="R32" i="8"/>
  <c r="Q32" i="8"/>
  <c r="P32" i="8"/>
  <c r="E32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E30" i="8"/>
  <c r="C30" i="8"/>
  <c r="B30" i="8"/>
  <c r="U29" i="8"/>
  <c r="T29" i="8"/>
  <c r="S29" i="8"/>
  <c r="R29" i="8"/>
  <c r="Q29" i="8"/>
  <c r="P29" i="8"/>
  <c r="E29" i="8"/>
  <c r="S28" i="8"/>
  <c r="R28" i="8"/>
  <c r="Q28" i="8"/>
  <c r="P28" i="8"/>
  <c r="E28" i="8"/>
  <c r="U28" i="8" s="1"/>
  <c r="S27" i="8"/>
  <c r="R27" i="8"/>
  <c r="Q27" i="8"/>
  <c r="P27" i="8"/>
  <c r="E27" i="8"/>
  <c r="S26" i="8"/>
  <c r="R26" i="8"/>
  <c r="Q26" i="8"/>
  <c r="P26" i="8"/>
  <c r="E26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E24" i="8"/>
  <c r="C24" i="8"/>
  <c r="B24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U17" i="8"/>
  <c r="S17" i="8"/>
  <c r="R17" i="8"/>
  <c r="Q17" i="8"/>
  <c r="P17" i="8"/>
  <c r="E17" i="8"/>
  <c r="T17" i="8" s="1"/>
  <c r="V15" i="8"/>
  <c r="R15" i="8"/>
  <c r="O15" i="8"/>
  <c r="N15" i="8"/>
  <c r="M15" i="8"/>
  <c r="L15" i="8"/>
  <c r="K15" i="8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U13" i="8"/>
  <c r="T13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S94" i="7"/>
  <c r="R94" i="7"/>
  <c r="Q94" i="7"/>
  <c r="P94" i="7"/>
  <c r="E94" i="7"/>
  <c r="S93" i="7"/>
  <c r="R93" i="7"/>
  <c r="Q93" i="7"/>
  <c r="P93" i="7"/>
  <c r="E93" i="7"/>
  <c r="U92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S88" i="7"/>
  <c r="R88" i="7"/>
  <c r="Q88" i="7"/>
  <c r="P88" i="7"/>
  <c r="E88" i="7"/>
  <c r="S87" i="7"/>
  <c r="R87" i="7"/>
  <c r="Q87" i="7"/>
  <c r="P87" i="7"/>
  <c r="E87" i="7"/>
  <c r="T87" i="7" s="1"/>
  <c r="V73" i="7"/>
  <c r="O73" i="7"/>
  <c r="N73" i="7"/>
  <c r="M73" i="7"/>
  <c r="L73" i="7"/>
  <c r="K73" i="7"/>
  <c r="S73" i="7" s="1"/>
  <c r="J73" i="7"/>
  <c r="I73" i="7"/>
  <c r="H73" i="7"/>
  <c r="G73" i="7"/>
  <c r="F73" i="7"/>
  <c r="C73" i="7"/>
  <c r="B73" i="7"/>
  <c r="E73" i="7" s="1"/>
  <c r="V72" i="7"/>
  <c r="O72" i="7"/>
  <c r="N72" i="7"/>
  <c r="M72" i="7"/>
  <c r="L72" i="7"/>
  <c r="K72" i="7"/>
  <c r="S72" i="7" s="1"/>
  <c r="J72" i="7"/>
  <c r="R72" i="7" s="1"/>
  <c r="I72" i="7"/>
  <c r="H72" i="7"/>
  <c r="G72" i="7"/>
  <c r="F72" i="7"/>
  <c r="C72" i="7"/>
  <c r="E72" i="7" s="1"/>
  <c r="B72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B71" i="7"/>
  <c r="E71" i="7" s="1"/>
  <c r="U70" i="7"/>
  <c r="T70" i="7"/>
  <c r="S70" i="7"/>
  <c r="R70" i="7"/>
  <c r="Q70" i="7"/>
  <c r="P70" i="7"/>
  <c r="E70" i="7"/>
  <c r="S69" i="7"/>
  <c r="R69" i="7"/>
  <c r="Q69" i="7"/>
  <c r="P69" i="7"/>
  <c r="E69" i="7"/>
  <c r="V67" i="7"/>
  <c r="O67" i="7"/>
  <c r="N67" i="7"/>
  <c r="M67" i="7"/>
  <c r="L67" i="7"/>
  <c r="K67" i="7"/>
  <c r="S67" i="7" s="1"/>
  <c r="J67" i="7"/>
  <c r="R67" i="7" s="1"/>
  <c r="I67" i="7"/>
  <c r="H67" i="7"/>
  <c r="G67" i="7"/>
  <c r="F67" i="7"/>
  <c r="C67" i="7"/>
  <c r="B67" i="7"/>
  <c r="V66" i="7"/>
  <c r="R66" i="7"/>
  <c r="O66" i="7"/>
  <c r="N66" i="7"/>
  <c r="M66" i="7"/>
  <c r="L66" i="7"/>
  <c r="K66" i="7"/>
  <c r="S66" i="7" s="1"/>
  <c r="J66" i="7"/>
  <c r="I66" i="7"/>
  <c r="H66" i="7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U63" i="7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U58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S55" i="7"/>
  <c r="R55" i="7"/>
  <c r="Q55" i="7"/>
  <c r="P55" i="7"/>
  <c r="E55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S42" i="7"/>
  <c r="R42" i="7"/>
  <c r="Q42" i="7"/>
  <c r="P42" i="7"/>
  <c r="E42" i="7"/>
  <c r="T42" i="7" s="1"/>
  <c r="V40" i="7"/>
  <c r="S40" i="7"/>
  <c r="O40" i="7"/>
  <c r="N40" i="7"/>
  <c r="M40" i="7"/>
  <c r="L40" i="7"/>
  <c r="K40" i="7"/>
  <c r="J40" i="7"/>
  <c r="R40" i="7" s="1"/>
  <c r="I40" i="7"/>
  <c r="H40" i="7"/>
  <c r="G40" i="7"/>
  <c r="F40" i="7"/>
  <c r="C40" i="7"/>
  <c r="E40" i="7" s="1"/>
  <c r="B40" i="7"/>
  <c r="S39" i="7"/>
  <c r="R39" i="7"/>
  <c r="Q39" i="7"/>
  <c r="P39" i="7"/>
  <c r="E39" i="7"/>
  <c r="U38" i="7"/>
  <c r="S38" i="7"/>
  <c r="R38" i="7"/>
  <c r="Q38" i="7"/>
  <c r="P38" i="7"/>
  <c r="E38" i="7"/>
  <c r="T38" i="7" s="1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S33" i="7" s="1"/>
  <c r="J33" i="7"/>
  <c r="R33" i="7" s="1"/>
  <c r="I33" i="7"/>
  <c r="Q33" i="7" s="1"/>
  <c r="H33" i="7"/>
  <c r="G33" i="7"/>
  <c r="F33" i="7"/>
  <c r="C33" i="7"/>
  <c r="B33" i="7"/>
  <c r="E33" i="7" s="1"/>
  <c r="S32" i="7"/>
  <c r="R32" i="7"/>
  <c r="Q32" i="7"/>
  <c r="P32" i="7"/>
  <c r="E32" i="7"/>
  <c r="U32" i="7" s="1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E30" i="7" s="1"/>
  <c r="S29" i="7"/>
  <c r="R29" i="7"/>
  <c r="Q29" i="7"/>
  <c r="U29" i="7" s="1"/>
  <c r="P29" i="7"/>
  <c r="T29" i="7" s="1"/>
  <c r="E29" i="7"/>
  <c r="S28" i="7"/>
  <c r="R28" i="7"/>
  <c r="Q28" i="7"/>
  <c r="P28" i="7"/>
  <c r="E28" i="7"/>
  <c r="S27" i="7"/>
  <c r="R27" i="7"/>
  <c r="Q27" i="7"/>
  <c r="P27" i="7"/>
  <c r="E27" i="7"/>
  <c r="U26" i="7"/>
  <c r="S26" i="7"/>
  <c r="R26" i="7"/>
  <c r="Q26" i="7"/>
  <c r="P26" i="7"/>
  <c r="E26" i="7"/>
  <c r="T26" i="7" s="1"/>
  <c r="V24" i="7"/>
  <c r="O24" i="7"/>
  <c r="N24" i="7"/>
  <c r="M24" i="7"/>
  <c r="L24" i="7"/>
  <c r="K24" i="7"/>
  <c r="S24" i="7" s="1"/>
  <c r="J24" i="7"/>
  <c r="R24" i="7" s="1"/>
  <c r="I24" i="7"/>
  <c r="H24" i="7"/>
  <c r="P24" i="7" s="1"/>
  <c r="G24" i="7"/>
  <c r="F24" i="7"/>
  <c r="C24" i="7"/>
  <c r="B24" i="7"/>
  <c r="E24" i="7" s="1"/>
  <c r="U23" i="7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S19" i="7"/>
  <c r="R19" i="7"/>
  <c r="Q19" i="7"/>
  <c r="P19" i="7"/>
  <c r="E19" i="7"/>
  <c r="S18" i="7"/>
  <c r="R18" i="7"/>
  <c r="Q18" i="7"/>
  <c r="P18" i="7"/>
  <c r="E18" i="7"/>
  <c r="T18" i="7" s="1"/>
  <c r="S17" i="7"/>
  <c r="R17" i="7"/>
  <c r="Q17" i="7"/>
  <c r="P17" i="7"/>
  <c r="E17" i="7"/>
  <c r="U17" i="7" s="1"/>
  <c r="V15" i="7"/>
  <c r="O15" i="7"/>
  <c r="N15" i="7"/>
  <c r="M15" i="7"/>
  <c r="L15" i="7"/>
  <c r="R15" i="7" s="1"/>
  <c r="K15" i="7"/>
  <c r="S15" i="7" s="1"/>
  <c r="J15" i="7"/>
  <c r="I15" i="7"/>
  <c r="H15" i="7"/>
  <c r="G15" i="7"/>
  <c r="F15" i="7"/>
  <c r="C15" i="7"/>
  <c r="B15" i="7"/>
  <c r="E15" i="7" s="1"/>
  <c r="S14" i="7"/>
  <c r="R14" i="7"/>
  <c r="Q14" i="7"/>
  <c r="P14" i="7"/>
  <c r="E14" i="7"/>
  <c r="T14" i="7" s="1"/>
  <c r="S13" i="7"/>
  <c r="R13" i="7"/>
  <c r="Q13" i="7"/>
  <c r="P13" i="7"/>
  <c r="E13" i="7"/>
  <c r="U13" i="7" s="1"/>
  <c r="U12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P10" i="7"/>
  <c r="E10" i="7"/>
  <c r="T10" i="7" s="1"/>
  <c r="S9" i="7"/>
  <c r="R9" i="7"/>
  <c r="Q9" i="7"/>
  <c r="P9" i="7"/>
  <c r="E9" i="7"/>
  <c r="S94" i="6"/>
  <c r="R94" i="6"/>
  <c r="Q94" i="6"/>
  <c r="P94" i="6"/>
  <c r="E94" i="6"/>
  <c r="S93" i="6"/>
  <c r="R93" i="6"/>
  <c r="Q93" i="6"/>
  <c r="P93" i="6"/>
  <c r="E93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S89" i="6"/>
  <c r="R89" i="6"/>
  <c r="Q89" i="6"/>
  <c r="P89" i="6"/>
  <c r="E89" i="6"/>
  <c r="U88" i="6"/>
  <c r="S88" i="6"/>
  <c r="R88" i="6"/>
  <c r="Q88" i="6"/>
  <c r="P88" i="6"/>
  <c r="E88" i="6"/>
  <c r="T88" i="6" s="1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E73" i="6" s="1"/>
  <c r="V72" i="6"/>
  <c r="O72" i="6"/>
  <c r="N72" i="6"/>
  <c r="M72" i="6"/>
  <c r="L72" i="6"/>
  <c r="K72" i="6"/>
  <c r="J72" i="6"/>
  <c r="R72" i="6" s="1"/>
  <c r="I72" i="6"/>
  <c r="Q72" i="6" s="1"/>
  <c r="H72" i="6"/>
  <c r="G72" i="6"/>
  <c r="F72" i="6"/>
  <c r="C72" i="6"/>
  <c r="B72" i="6"/>
  <c r="V71" i="6"/>
  <c r="O71" i="6"/>
  <c r="N71" i="6"/>
  <c r="M71" i="6"/>
  <c r="L71" i="6"/>
  <c r="K71" i="6"/>
  <c r="S71" i="6" s="1"/>
  <c r="J71" i="6"/>
  <c r="I71" i="6"/>
  <c r="H71" i="6"/>
  <c r="G71" i="6"/>
  <c r="F71" i="6"/>
  <c r="C71" i="6"/>
  <c r="B71" i="6"/>
  <c r="E71" i="6" s="1"/>
  <c r="S70" i="6"/>
  <c r="R70" i="6"/>
  <c r="Q70" i="6"/>
  <c r="P70" i="6"/>
  <c r="E70" i="6"/>
  <c r="T70" i="6" s="1"/>
  <c r="T69" i="6"/>
  <c r="S69" i="6"/>
  <c r="R69" i="6"/>
  <c r="Q69" i="6"/>
  <c r="P69" i="6"/>
  <c r="E69" i="6"/>
  <c r="V67" i="6"/>
  <c r="R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U63" i="6"/>
  <c r="S63" i="6"/>
  <c r="R63" i="6"/>
  <c r="Q63" i="6"/>
  <c r="P63" i="6"/>
  <c r="E63" i="6"/>
  <c r="T63" i="6" s="1"/>
  <c r="S62" i="6"/>
  <c r="R62" i="6"/>
  <c r="Q62" i="6"/>
  <c r="P62" i="6"/>
  <c r="E62" i="6"/>
  <c r="U61" i="6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S49" i="6"/>
  <c r="R49" i="6"/>
  <c r="Q49" i="6"/>
  <c r="P49" i="6"/>
  <c r="E49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T45" i="6"/>
  <c r="S45" i="6"/>
  <c r="R45" i="6"/>
  <c r="Q45" i="6"/>
  <c r="P45" i="6"/>
  <c r="E45" i="6"/>
  <c r="U45" i="6" s="1"/>
  <c r="S44" i="6"/>
  <c r="R44" i="6"/>
  <c r="Q44" i="6"/>
  <c r="P44" i="6"/>
  <c r="E44" i="6"/>
  <c r="U43" i="6"/>
  <c r="S43" i="6"/>
  <c r="R43" i="6"/>
  <c r="Q43" i="6"/>
  <c r="P43" i="6"/>
  <c r="E43" i="6"/>
  <c r="T43" i="6" s="1"/>
  <c r="S42" i="6"/>
  <c r="R42" i="6"/>
  <c r="Q42" i="6"/>
  <c r="P42" i="6"/>
  <c r="E42" i="6"/>
  <c r="V40" i="6"/>
  <c r="O40" i="6"/>
  <c r="N40" i="6"/>
  <c r="M40" i="6"/>
  <c r="L40" i="6"/>
  <c r="K40" i="6"/>
  <c r="J40" i="6"/>
  <c r="R40" i="6" s="1"/>
  <c r="I40" i="6"/>
  <c r="H40" i="6"/>
  <c r="G40" i="6"/>
  <c r="F40" i="6"/>
  <c r="E40" i="6"/>
  <c r="C40" i="6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P36" i="6"/>
  <c r="E36" i="6"/>
  <c r="T36" i="6" s="1"/>
  <c r="U35" i="6"/>
  <c r="S35" i="6"/>
  <c r="R35" i="6"/>
  <c r="Q35" i="6"/>
  <c r="P35" i="6"/>
  <c r="E35" i="6"/>
  <c r="T35" i="6" s="1"/>
  <c r="V33" i="6"/>
  <c r="O33" i="6"/>
  <c r="N33" i="6"/>
  <c r="M33" i="6"/>
  <c r="S33" i="6" s="1"/>
  <c r="L33" i="6"/>
  <c r="K33" i="6"/>
  <c r="J33" i="6"/>
  <c r="I33" i="6"/>
  <c r="H33" i="6"/>
  <c r="G33" i="6"/>
  <c r="F33" i="6"/>
  <c r="C33" i="6"/>
  <c r="B33" i="6"/>
  <c r="E33" i="6" s="1"/>
  <c r="S32" i="6"/>
  <c r="R32" i="6"/>
  <c r="Q32" i="6"/>
  <c r="P32" i="6"/>
  <c r="E32" i="6"/>
  <c r="U32" i="6" s="1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S29" i="6"/>
  <c r="R29" i="6"/>
  <c r="Q29" i="6"/>
  <c r="P29" i="6"/>
  <c r="E29" i="6"/>
  <c r="S28" i="6"/>
  <c r="R28" i="6"/>
  <c r="Q28" i="6"/>
  <c r="P28" i="6"/>
  <c r="E28" i="6"/>
  <c r="T28" i="6" s="1"/>
  <c r="U27" i="6"/>
  <c r="T27" i="6"/>
  <c r="S27" i="6"/>
  <c r="R27" i="6"/>
  <c r="Q27" i="6"/>
  <c r="P27" i="6"/>
  <c r="E27" i="6"/>
  <c r="T26" i="6"/>
  <c r="S26" i="6"/>
  <c r="R26" i="6"/>
  <c r="Q26" i="6"/>
  <c r="P26" i="6"/>
  <c r="E26" i="6"/>
  <c r="U26" i="6" s="1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U23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U20" i="6"/>
  <c r="T20" i="6"/>
  <c r="S20" i="6"/>
  <c r="R20" i="6"/>
  <c r="Q20" i="6"/>
  <c r="P20" i="6"/>
  <c r="E20" i="6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V15" i="6"/>
  <c r="O15" i="6"/>
  <c r="N15" i="6"/>
  <c r="M15" i="6"/>
  <c r="L15" i="6"/>
  <c r="K15" i="6"/>
  <c r="S15" i="6" s="1"/>
  <c r="J15" i="6"/>
  <c r="I15" i="6"/>
  <c r="H15" i="6"/>
  <c r="G15" i="6"/>
  <c r="F15" i="6"/>
  <c r="C15" i="6"/>
  <c r="B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U10" i="6"/>
  <c r="S10" i="6"/>
  <c r="R10" i="6"/>
  <c r="Q10" i="6"/>
  <c r="P10" i="6"/>
  <c r="E10" i="6"/>
  <c r="T10" i="6" s="1"/>
  <c r="U9" i="6"/>
  <c r="T9" i="6"/>
  <c r="S9" i="6"/>
  <c r="R9" i="6"/>
  <c r="Q9" i="6"/>
  <c r="P9" i="6"/>
  <c r="E9" i="6"/>
  <c r="T94" i="5"/>
  <c r="S94" i="5"/>
  <c r="R94" i="5"/>
  <c r="Q94" i="5"/>
  <c r="P94" i="5"/>
  <c r="E94" i="5"/>
  <c r="U94" i="5" s="1"/>
  <c r="S93" i="5"/>
  <c r="R93" i="5"/>
  <c r="Q93" i="5"/>
  <c r="P93" i="5"/>
  <c r="E93" i="5"/>
  <c r="U93" i="5" s="1"/>
  <c r="S92" i="5"/>
  <c r="R92" i="5"/>
  <c r="Q92" i="5"/>
  <c r="P92" i="5"/>
  <c r="E92" i="5"/>
  <c r="S91" i="5"/>
  <c r="R91" i="5"/>
  <c r="Q91" i="5"/>
  <c r="P91" i="5"/>
  <c r="E91" i="5"/>
  <c r="S90" i="5"/>
  <c r="R90" i="5"/>
  <c r="Q90" i="5"/>
  <c r="P90" i="5"/>
  <c r="E90" i="5"/>
  <c r="T90" i="5" s="1"/>
  <c r="U89" i="5"/>
  <c r="S89" i="5"/>
  <c r="R89" i="5"/>
  <c r="Q89" i="5"/>
  <c r="P89" i="5"/>
  <c r="E89" i="5"/>
  <c r="T89" i="5" s="1"/>
  <c r="S88" i="5"/>
  <c r="R88" i="5"/>
  <c r="Q88" i="5"/>
  <c r="P88" i="5"/>
  <c r="E88" i="5"/>
  <c r="U88" i="5" s="1"/>
  <c r="U87" i="5"/>
  <c r="T87" i="5"/>
  <c r="S87" i="5"/>
  <c r="R87" i="5"/>
  <c r="Q87" i="5"/>
  <c r="P87" i="5"/>
  <c r="E87" i="5"/>
  <c r="V73" i="5"/>
  <c r="O73" i="5"/>
  <c r="N73" i="5"/>
  <c r="M73" i="5"/>
  <c r="L73" i="5"/>
  <c r="K73" i="5"/>
  <c r="S73" i="5" s="1"/>
  <c r="J73" i="5"/>
  <c r="I73" i="5"/>
  <c r="H73" i="5"/>
  <c r="G73" i="5"/>
  <c r="F73" i="5"/>
  <c r="C73" i="5"/>
  <c r="B73" i="5"/>
  <c r="V72" i="5"/>
  <c r="R72" i="5"/>
  <c r="O72" i="5"/>
  <c r="N72" i="5"/>
  <c r="M72" i="5"/>
  <c r="L72" i="5"/>
  <c r="K72" i="5"/>
  <c r="S72" i="5" s="1"/>
  <c r="J72" i="5"/>
  <c r="I72" i="5"/>
  <c r="H72" i="5"/>
  <c r="P72" i="5" s="1"/>
  <c r="G72" i="5"/>
  <c r="F72" i="5"/>
  <c r="C72" i="5"/>
  <c r="B72" i="5"/>
  <c r="E72" i="5" s="1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E71" i="5"/>
  <c r="C71" i="5"/>
  <c r="B71" i="5"/>
  <c r="S70" i="5"/>
  <c r="R70" i="5"/>
  <c r="Q70" i="5"/>
  <c r="P70" i="5"/>
  <c r="E70" i="5"/>
  <c r="S69" i="5"/>
  <c r="R69" i="5"/>
  <c r="Q69" i="5"/>
  <c r="P69" i="5"/>
  <c r="E69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E66" i="5" s="1"/>
  <c r="B66" i="5"/>
  <c r="U65" i="5"/>
  <c r="T65" i="5"/>
  <c r="S65" i="5"/>
  <c r="R65" i="5"/>
  <c r="Q65" i="5"/>
  <c r="P65" i="5"/>
  <c r="E65" i="5"/>
  <c r="S64" i="5"/>
  <c r="R64" i="5"/>
  <c r="Q64" i="5"/>
  <c r="P64" i="5"/>
  <c r="E64" i="5"/>
  <c r="S63" i="5"/>
  <c r="R63" i="5"/>
  <c r="Q63" i="5"/>
  <c r="P63" i="5"/>
  <c r="E63" i="5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U55" i="5"/>
  <c r="T55" i="5"/>
  <c r="S55" i="5"/>
  <c r="R55" i="5"/>
  <c r="Q55" i="5"/>
  <c r="P55" i="5"/>
  <c r="E55" i="5"/>
  <c r="V53" i="5"/>
  <c r="S53" i="5"/>
  <c r="O53" i="5"/>
  <c r="N53" i="5"/>
  <c r="M53" i="5"/>
  <c r="L53" i="5"/>
  <c r="K53" i="5"/>
  <c r="J53" i="5"/>
  <c r="R53" i="5" s="1"/>
  <c r="I53" i="5"/>
  <c r="H53" i="5"/>
  <c r="G53" i="5"/>
  <c r="F53" i="5"/>
  <c r="C53" i="5"/>
  <c r="B53" i="5"/>
  <c r="E53" i="5" s="1"/>
  <c r="S52" i="5"/>
  <c r="R52" i="5"/>
  <c r="Q52" i="5"/>
  <c r="U52" i="5" s="1"/>
  <c r="P52" i="5"/>
  <c r="E52" i="5"/>
  <c r="T52" i="5" s="1"/>
  <c r="U51" i="5"/>
  <c r="T51" i="5"/>
  <c r="S51" i="5"/>
  <c r="R51" i="5"/>
  <c r="Q51" i="5"/>
  <c r="P51" i="5"/>
  <c r="E51" i="5"/>
  <c r="T50" i="5"/>
  <c r="S50" i="5"/>
  <c r="R50" i="5"/>
  <c r="Q50" i="5"/>
  <c r="P50" i="5"/>
  <c r="E50" i="5"/>
  <c r="U50" i="5" s="1"/>
  <c r="S49" i="5"/>
  <c r="R49" i="5"/>
  <c r="Q49" i="5"/>
  <c r="P49" i="5"/>
  <c r="E49" i="5"/>
  <c r="T48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5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U43" i="5"/>
  <c r="T43" i="5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T39" i="5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T36" i="5" s="1"/>
  <c r="E36" i="5"/>
  <c r="S35" i="5"/>
  <c r="R35" i="5"/>
  <c r="Q35" i="5"/>
  <c r="P35" i="5"/>
  <c r="E35" i="5"/>
  <c r="U35" i="5" s="1"/>
  <c r="V33" i="5"/>
  <c r="S33" i="5"/>
  <c r="O33" i="5"/>
  <c r="N33" i="5"/>
  <c r="M33" i="5"/>
  <c r="L33" i="5"/>
  <c r="K33" i="5"/>
  <c r="J33" i="5"/>
  <c r="I33" i="5"/>
  <c r="H33" i="5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U29" i="5"/>
  <c r="S29" i="5"/>
  <c r="R29" i="5"/>
  <c r="Q29" i="5"/>
  <c r="P29" i="5"/>
  <c r="E29" i="5"/>
  <c r="T29" i="5" s="1"/>
  <c r="T28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U26" i="5" s="1"/>
  <c r="V24" i="5"/>
  <c r="R24" i="5"/>
  <c r="O24" i="5"/>
  <c r="N24" i="5"/>
  <c r="M24" i="5"/>
  <c r="L24" i="5"/>
  <c r="K24" i="5"/>
  <c r="S24" i="5" s="1"/>
  <c r="J24" i="5"/>
  <c r="I24" i="5"/>
  <c r="H24" i="5"/>
  <c r="P24" i="5" s="1"/>
  <c r="G24" i="5"/>
  <c r="F24" i="5"/>
  <c r="C24" i="5"/>
  <c r="B24" i="5"/>
  <c r="E24" i="5" s="1"/>
  <c r="S23" i="5"/>
  <c r="R23" i="5"/>
  <c r="Q23" i="5"/>
  <c r="P23" i="5"/>
  <c r="E23" i="5"/>
  <c r="U22" i="5"/>
  <c r="T22" i="5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T19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T17" i="5"/>
  <c r="S17" i="5"/>
  <c r="R17" i="5"/>
  <c r="Q17" i="5"/>
  <c r="P17" i="5"/>
  <c r="E17" i="5"/>
  <c r="U17" i="5" s="1"/>
  <c r="V15" i="5"/>
  <c r="O15" i="5"/>
  <c r="N15" i="5"/>
  <c r="M15" i="5"/>
  <c r="L15" i="5"/>
  <c r="K15" i="5"/>
  <c r="S15" i="5" s="1"/>
  <c r="J15" i="5"/>
  <c r="R15" i="5" s="1"/>
  <c r="I15" i="5"/>
  <c r="Q15" i="5" s="1"/>
  <c r="H15" i="5"/>
  <c r="G15" i="5"/>
  <c r="F15" i="5"/>
  <c r="C15" i="5"/>
  <c r="E15" i="5" s="1"/>
  <c r="B15" i="5"/>
  <c r="S14" i="5"/>
  <c r="R14" i="5"/>
  <c r="Q14" i="5"/>
  <c r="P14" i="5"/>
  <c r="E14" i="5"/>
  <c r="T13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U11" i="5"/>
  <c r="T11" i="5"/>
  <c r="S11" i="5"/>
  <c r="R11" i="5"/>
  <c r="Q11" i="5"/>
  <c r="P11" i="5"/>
  <c r="E11" i="5"/>
  <c r="S10" i="5"/>
  <c r="R10" i="5"/>
  <c r="Q10" i="5"/>
  <c r="P10" i="5"/>
  <c r="E10" i="5"/>
  <c r="T10" i="5" s="1"/>
  <c r="U9" i="5"/>
  <c r="S9" i="5"/>
  <c r="R9" i="5"/>
  <c r="Q9" i="5"/>
  <c r="P9" i="5"/>
  <c r="E9" i="5"/>
  <c r="T9" i="5" s="1"/>
  <c r="S94" i="4"/>
  <c r="R94" i="4"/>
  <c r="Q94" i="4"/>
  <c r="P94" i="4"/>
  <c r="E94" i="4"/>
  <c r="U94" i="4" s="1"/>
  <c r="T93" i="4"/>
  <c r="S93" i="4"/>
  <c r="R93" i="4"/>
  <c r="Q93" i="4"/>
  <c r="P93" i="4"/>
  <c r="E93" i="4"/>
  <c r="U93" i="4" s="1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U89" i="4"/>
  <c r="T89" i="4"/>
  <c r="S89" i="4"/>
  <c r="R89" i="4"/>
  <c r="Q89" i="4"/>
  <c r="P89" i="4"/>
  <c r="E89" i="4"/>
  <c r="T88" i="4"/>
  <c r="S88" i="4"/>
  <c r="R88" i="4"/>
  <c r="Q88" i="4"/>
  <c r="P88" i="4"/>
  <c r="E88" i="4"/>
  <c r="U88" i="4" s="1"/>
  <c r="S87" i="4"/>
  <c r="R87" i="4"/>
  <c r="Q87" i="4"/>
  <c r="P87" i="4"/>
  <c r="E87" i="4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V72" i="4"/>
  <c r="O72" i="4"/>
  <c r="N72" i="4"/>
  <c r="M72" i="4"/>
  <c r="L72" i="4"/>
  <c r="K72" i="4"/>
  <c r="J72" i="4"/>
  <c r="R72" i="4" s="1"/>
  <c r="I72" i="4"/>
  <c r="Q72" i="4" s="1"/>
  <c r="H72" i="4"/>
  <c r="P72" i="4" s="1"/>
  <c r="G72" i="4"/>
  <c r="F72" i="4"/>
  <c r="C72" i="4"/>
  <c r="B72" i="4"/>
  <c r="V71" i="4"/>
  <c r="O71" i="4"/>
  <c r="N71" i="4"/>
  <c r="M71" i="4"/>
  <c r="L71" i="4"/>
  <c r="K71" i="4"/>
  <c r="J71" i="4"/>
  <c r="R71" i="4" s="1"/>
  <c r="I71" i="4"/>
  <c r="H71" i="4"/>
  <c r="G71" i="4"/>
  <c r="F71" i="4"/>
  <c r="C71" i="4"/>
  <c r="E71" i="4" s="1"/>
  <c r="B71" i="4"/>
  <c r="S70" i="4"/>
  <c r="R70" i="4"/>
  <c r="Q70" i="4"/>
  <c r="P70" i="4"/>
  <c r="E70" i="4"/>
  <c r="T70" i="4" s="1"/>
  <c r="T69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T63" i="4" s="1"/>
  <c r="S62" i="4"/>
  <c r="R62" i="4"/>
  <c r="Q62" i="4"/>
  <c r="P62" i="4"/>
  <c r="E62" i="4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E59" i="4" s="1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V53" i="4"/>
  <c r="O53" i="4"/>
  <c r="N53" i="4"/>
  <c r="M53" i="4"/>
  <c r="L53" i="4"/>
  <c r="K53" i="4"/>
  <c r="J53" i="4"/>
  <c r="R53" i="4" s="1"/>
  <c r="I53" i="4"/>
  <c r="H53" i="4"/>
  <c r="G53" i="4"/>
  <c r="F53" i="4"/>
  <c r="C53" i="4"/>
  <c r="B53" i="4"/>
  <c r="S52" i="4"/>
  <c r="R52" i="4"/>
  <c r="Q52" i="4"/>
  <c r="P52" i="4"/>
  <c r="E52" i="4"/>
  <c r="T52" i="4" s="1"/>
  <c r="T51" i="4"/>
  <c r="S51" i="4"/>
  <c r="R51" i="4"/>
  <c r="Q51" i="4"/>
  <c r="U51" i="4" s="1"/>
  <c r="P51" i="4"/>
  <c r="E51" i="4"/>
  <c r="S50" i="4"/>
  <c r="R50" i="4"/>
  <c r="Q50" i="4"/>
  <c r="P50" i="4"/>
  <c r="E50" i="4"/>
  <c r="S49" i="4"/>
  <c r="R49" i="4"/>
  <c r="Q49" i="4"/>
  <c r="P49" i="4"/>
  <c r="E49" i="4"/>
  <c r="U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U43" i="4"/>
  <c r="T43" i="4"/>
  <c r="S43" i="4"/>
  <c r="R43" i="4"/>
  <c r="Q43" i="4"/>
  <c r="P43" i="4"/>
  <c r="E43" i="4"/>
  <c r="T42" i="4"/>
  <c r="S42" i="4"/>
  <c r="R42" i="4"/>
  <c r="Q42" i="4"/>
  <c r="P42" i="4"/>
  <c r="E42" i="4"/>
  <c r="U42" i="4" s="1"/>
  <c r="V40" i="4"/>
  <c r="O40" i="4"/>
  <c r="N40" i="4"/>
  <c r="M40" i="4"/>
  <c r="L40" i="4"/>
  <c r="K40" i="4"/>
  <c r="S40" i="4" s="1"/>
  <c r="J40" i="4"/>
  <c r="R40" i="4" s="1"/>
  <c r="I40" i="4"/>
  <c r="H40" i="4"/>
  <c r="G40" i="4"/>
  <c r="F40" i="4"/>
  <c r="C40" i="4"/>
  <c r="B40" i="4"/>
  <c r="U39" i="4"/>
  <c r="T39" i="4"/>
  <c r="S39" i="4"/>
  <c r="R39" i="4"/>
  <c r="Q39" i="4"/>
  <c r="P39" i="4"/>
  <c r="E39" i="4"/>
  <c r="S38" i="4"/>
  <c r="R38" i="4"/>
  <c r="Q38" i="4"/>
  <c r="P38" i="4"/>
  <c r="T38" i="4" s="1"/>
  <c r="E38" i="4"/>
  <c r="S37" i="4"/>
  <c r="R37" i="4"/>
  <c r="Q37" i="4"/>
  <c r="P37" i="4"/>
  <c r="E37" i="4"/>
  <c r="U37" i="4" s="1"/>
  <c r="S36" i="4"/>
  <c r="R36" i="4"/>
  <c r="Q36" i="4"/>
  <c r="P36" i="4"/>
  <c r="E36" i="4"/>
  <c r="S35" i="4"/>
  <c r="R35" i="4"/>
  <c r="Q35" i="4"/>
  <c r="U35" i="4" s="1"/>
  <c r="P35" i="4"/>
  <c r="E35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L30" i="4"/>
  <c r="K30" i="4"/>
  <c r="J30" i="4"/>
  <c r="R30" i="4" s="1"/>
  <c r="I30" i="4"/>
  <c r="H30" i="4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P24" i="4" s="1"/>
  <c r="G24" i="4"/>
  <c r="F24" i="4"/>
  <c r="C24" i="4"/>
  <c r="B24" i="4"/>
  <c r="U23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U19" i="4"/>
  <c r="T19" i="4"/>
  <c r="S19" i="4"/>
  <c r="R19" i="4"/>
  <c r="Q19" i="4"/>
  <c r="P19" i="4"/>
  <c r="E19" i="4"/>
  <c r="T18" i="4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S15" i="4" s="1"/>
  <c r="J15" i="4"/>
  <c r="R15" i="4" s="1"/>
  <c r="I15" i="4"/>
  <c r="Q15" i="4" s="1"/>
  <c r="H15" i="4"/>
  <c r="P15" i="4" s="1"/>
  <c r="G15" i="4"/>
  <c r="F15" i="4"/>
  <c r="C15" i="4"/>
  <c r="B15" i="4"/>
  <c r="E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T10" i="4"/>
  <c r="S10" i="4"/>
  <c r="R10" i="4"/>
  <c r="Q10" i="4"/>
  <c r="P10" i="4"/>
  <c r="E10" i="4"/>
  <c r="U10" i="4" s="1"/>
  <c r="U9" i="4"/>
  <c r="S9" i="4"/>
  <c r="R9" i="4"/>
  <c r="Q9" i="4"/>
  <c r="P9" i="4"/>
  <c r="E9" i="4"/>
  <c r="T9" i="4" s="1"/>
  <c r="S94" i="3"/>
  <c r="R94" i="3"/>
  <c r="Q94" i="3"/>
  <c r="P94" i="3"/>
  <c r="E94" i="3"/>
  <c r="U94" i="3" s="1"/>
  <c r="S93" i="3"/>
  <c r="R93" i="3"/>
  <c r="Q93" i="3"/>
  <c r="P93" i="3"/>
  <c r="E93" i="3"/>
  <c r="U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T90" i="3"/>
  <c r="S90" i="3"/>
  <c r="R90" i="3"/>
  <c r="Q90" i="3"/>
  <c r="P90" i="3"/>
  <c r="E90" i="3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V72" i="3"/>
  <c r="O72" i="3"/>
  <c r="N72" i="3"/>
  <c r="M72" i="3"/>
  <c r="L72" i="3"/>
  <c r="K72" i="3"/>
  <c r="S72" i="3" s="1"/>
  <c r="J72" i="3"/>
  <c r="R72" i="3" s="1"/>
  <c r="I72" i="3"/>
  <c r="Q72" i="3" s="1"/>
  <c r="H72" i="3"/>
  <c r="G72" i="3"/>
  <c r="F72" i="3"/>
  <c r="C72" i="3"/>
  <c r="B72" i="3"/>
  <c r="E72" i="3" s="1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E71" i="3" s="1"/>
  <c r="T70" i="3"/>
  <c r="S70" i="3"/>
  <c r="R70" i="3"/>
  <c r="Q70" i="3"/>
  <c r="P70" i="3"/>
  <c r="E70" i="3"/>
  <c r="U70" i="3" s="1"/>
  <c r="S69" i="3"/>
  <c r="R69" i="3"/>
  <c r="Q69" i="3"/>
  <c r="P69" i="3"/>
  <c r="E69" i="3"/>
  <c r="T69" i="3" s="1"/>
  <c r="V67" i="3"/>
  <c r="O67" i="3"/>
  <c r="N67" i="3"/>
  <c r="M67" i="3"/>
  <c r="L67" i="3"/>
  <c r="K67" i="3"/>
  <c r="J67" i="3"/>
  <c r="R67" i="3" s="1"/>
  <c r="I67" i="3"/>
  <c r="H67" i="3"/>
  <c r="G67" i="3"/>
  <c r="F67" i="3"/>
  <c r="C67" i="3"/>
  <c r="B67" i="3"/>
  <c r="V66" i="3"/>
  <c r="S66" i="3"/>
  <c r="O66" i="3"/>
  <c r="N66" i="3"/>
  <c r="M66" i="3"/>
  <c r="L66" i="3"/>
  <c r="K66" i="3"/>
  <c r="J66" i="3"/>
  <c r="R66" i="3" s="1"/>
  <c r="I66" i="3"/>
  <c r="H66" i="3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T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U57" i="3"/>
  <c r="T57" i="3"/>
  <c r="S57" i="3"/>
  <c r="R57" i="3"/>
  <c r="Q57" i="3"/>
  <c r="P57" i="3"/>
  <c r="E57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U52" i="3" s="1"/>
  <c r="P52" i="3"/>
  <c r="E52" i="3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U48" i="3"/>
  <c r="T48" i="3"/>
  <c r="S48" i="3"/>
  <c r="R48" i="3"/>
  <c r="Q48" i="3"/>
  <c r="P48" i="3"/>
  <c r="E48" i="3"/>
  <c r="T47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U44" i="3"/>
  <c r="S44" i="3"/>
  <c r="R44" i="3"/>
  <c r="Q44" i="3"/>
  <c r="P44" i="3"/>
  <c r="E44" i="3"/>
  <c r="T44" i="3" s="1"/>
  <c r="T43" i="3"/>
  <c r="S43" i="3"/>
  <c r="R43" i="3"/>
  <c r="Q43" i="3"/>
  <c r="P43" i="3"/>
  <c r="E43" i="3"/>
  <c r="U43" i="3" s="1"/>
  <c r="S42" i="3"/>
  <c r="R42" i="3"/>
  <c r="Q42" i="3"/>
  <c r="P42" i="3"/>
  <c r="E42" i="3"/>
  <c r="T42" i="3" s="1"/>
  <c r="V40" i="3"/>
  <c r="O40" i="3"/>
  <c r="N40" i="3"/>
  <c r="M40" i="3"/>
  <c r="L40" i="3"/>
  <c r="K40" i="3"/>
  <c r="S40" i="3" s="1"/>
  <c r="J40" i="3"/>
  <c r="R40" i="3" s="1"/>
  <c r="I40" i="3"/>
  <c r="Q40" i="3" s="1"/>
  <c r="H40" i="3"/>
  <c r="P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S35" i="3"/>
  <c r="R35" i="3"/>
  <c r="Q35" i="3"/>
  <c r="P35" i="3"/>
  <c r="T35" i="3" s="1"/>
  <c r="E35" i="3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C33" i="3"/>
  <c r="B33" i="3"/>
  <c r="T32" i="3"/>
  <c r="S32" i="3"/>
  <c r="R32" i="3"/>
  <c r="Q32" i="3"/>
  <c r="P32" i="3"/>
  <c r="E32" i="3"/>
  <c r="V30" i="3"/>
  <c r="O30" i="3"/>
  <c r="Q30" i="3" s="1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U29" i="3"/>
  <c r="T29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U18" i="3"/>
  <c r="S18" i="3"/>
  <c r="R18" i="3"/>
  <c r="Q18" i="3"/>
  <c r="P18" i="3"/>
  <c r="E18" i="3"/>
  <c r="T18" i="3" s="1"/>
  <c r="U17" i="3"/>
  <c r="T17" i="3"/>
  <c r="S17" i="3"/>
  <c r="R17" i="3"/>
  <c r="Q17" i="3"/>
  <c r="P17" i="3"/>
  <c r="E17" i="3"/>
  <c r="V15" i="3"/>
  <c r="O15" i="3"/>
  <c r="N15" i="3"/>
  <c r="M15" i="3"/>
  <c r="L15" i="3"/>
  <c r="K15" i="3"/>
  <c r="J15" i="3"/>
  <c r="R15" i="3" s="1"/>
  <c r="I15" i="3"/>
  <c r="H15" i="3"/>
  <c r="G15" i="3"/>
  <c r="F15" i="3"/>
  <c r="C15" i="3"/>
  <c r="B15" i="3"/>
  <c r="S14" i="3"/>
  <c r="R14" i="3"/>
  <c r="Q14" i="3"/>
  <c r="P14" i="3"/>
  <c r="E14" i="3"/>
  <c r="T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U9" i="3" s="1"/>
  <c r="U94" i="2"/>
  <c r="S94" i="2"/>
  <c r="R94" i="2"/>
  <c r="Q94" i="2"/>
  <c r="P94" i="2"/>
  <c r="E94" i="2"/>
  <c r="T94" i="2" s="1"/>
  <c r="T93" i="2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E73" i="2" s="1"/>
  <c r="V72" i="2"/>
  <c r="O72" i="2"/>
  <c r="N72" i="2"/>
  <c r="M72" i="2"/>
  <c r="L72" i="2"/>
  <c r="K72" i="2"/>
  <c r="S72" i="2" s="1"/>
  <c r="J72" i="2"/>
  <c r="R72" i="2" s="1"/>
  <c r="I72" i="2"/>
  <c r="H72" i="2"/>
  <c r="P72" i="2" s="1"/>
  <c r="G72" i="2"/>
  <c r="F72" i="2"/>
  <c r="C72" i="2"/>
  <c r="B72" i="2"/>
  <c r="V71" i="2"/>
  <c r="R71" i="2"/>
  <c r="O71" i="2"/>
  <c r="N71" i="2"/>
  <c r="M71" i="2"/>
  <c r="L71" i="2"/>
  <c r="K71" i="2"/>
  <c r="J71" i="2"/>
  <c r="I71" i="2"/>
  <c r="H71" i="2"/>
  <c r="G71" i="2"/>
  <c r="F71" i="2"/>
  <c r="C71" i="2"/>
  <c r="B71" i="2"/>
  <c r="S70" i="2"/>
  <c r="R70" i="2"/>
  <c r="Q70" i="2"/>
  <c r="P70" i="2"/>
  <c r="E70" i="2"/>
  <c r="T70" i="2" s="1"/>
  <c r="U69" i="2"/>
  <c r="S69" i="2"/>
  <c r="R69" i="2"/>
  <c r="Q69" i="2"/>
  <c r="P69" i="2"/>
  <c r="E69" i="2"/>
  <c r="T69" i="2" s="1"/>
  <c r="V67" i="2"/>
  <c r="O67" i="2"/>
  <c r="N67" i="2"/>
  <c r="M67" i="2"/>
  <c r="L67" i="2"/>
  <c r="K67" i="2"/>
  <c r="S67" i="2" s="1"/>
  <c r="J67" i="2"/>
  <c r="I67" i="2"/>
  <c r="H67" i="2"/>
  <c r="G67" i="2"/>
  <c r="F67" i="2"/>
  <c r="C67" i="2"/>
  <c r="B67" i="2"/>
  <c r="E67" i="2" s="1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U63" i="2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S53" i="2" s="1"/>
  <c r="J53" i="2"/>
  <c r="I53" i="2"/>
  <c r="H53" i="2"/>
  <c r="G53" i="2"/>
  <c r="F53" i="2"/>
  <c r="C53" i="2"/>
  <c r="B53" i="2"/>
  <c r="E53" i="2" s="1"/>
  <c r="T52" i="2"/>
  <c r="S52" i="2"/>
  <c r="R52" i="2"/>
  <c r="Q52" i="2"/>
  <c r="P52" i="2"/>
  <c r="E52" i="2"/>
  <c r="U52" i="2" s="1"/>
  <c r="S51" i="2"/>
  <c r="R51" i="2"/>
  <c r="Q51" i="2"/>
  <c r="P51" i="2"/>
  <c r="E51" i="2"/>
  <c r="U50" i="2"/>
  <c r="T50" i="2"/>
  <c r="S50" i="2"/>
  <c r="R50" i="2"/>
  <c r="Q50" i="2"/>
  <c r="P50" i="2"/>
  <c r="E50" i="2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U47" i="2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2" i="2"/>
  <c r="T42" i="2"/>
  <c r="S42" i="2"/>
  <c r="R42" i="2"/>
  <c r="Q42" i="2"/>
  <c r="P42" i="2"/>
  <c r="E42" i="2"/>
  <c r="V40" i="2"/>
  <c r="O40" i="2"/>
  <c r="N40" i="2"/>
  <c r="M40" i="2"/>
  <c r="L40" i="2"/>
  <c r="P40" i="2" s="1"/>
  <c r="K40" i="2"/>
  <c r="S40" i="2" s="1"/>
  <c r="J40" i="2"/>
  <c r="R40" i="2" s="1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U38" i="2"/>
  <c r="T38" i="2"/>
  <c r="S38" i="2"/>
  <c r="R38" i="2"/>
  <c r="Q38" i="2"/>
  <c r="P38" i="2"/>
  <c r="E38" i="2"/>
  <c r="U37" i="2"/>
  <c r="S37" i="2"/>
  <c r="R37" i="2"/>
  <c r="Q37" i="2"/>
  <c r="P37" i="2"/>
  <c r="E37" i="2"/>
  <c r="T37" i="2" s="1"/>
  <c r="S36" i="2"/>
  <c r="R36" i="2"/>
  <c r="Q36" i="2"/>
  <c r="P36" i="2"/>
  <c r="E36" i="2"/>
  <c r="U36" i="2" s="1"/>
  <c r="U35" i="2"/>
  <c r="S35" i="2"/>
  <c r="R35" i="2"/>
  <c r="Q35" i="2"/>
  <c r="P35" i="2"/>
  <c r="E35" i="2"/>
  <c r="T35" i="2" s="1"/>
  <c r="V33" i="2"/>
  <c r="O33" i="2"/>
  <c r="N33" i="2"/>
  <c r="M33" i="2"/>
  <c r="L33" i="2"/>
  <c r="K33" i="2"/>
  <c r="S33" i="2" s="1"/>
  <c r="J33" i="2"/>
  <c r="R33" i="2" s="1"/>
  <c r="I33" i="2"/>
  <c r="H33" i="2"/>
  <c r="G33" i="2"/>
  <c r="F33" i="2"/>
  <c r="C33" i="2"/>
  <c r="B33" i="2"/>
  <c r="S32" i="2"/>
  <c r="R32" i="2"/>
  <c r="Q32" i="2"/>
  <c r="P32" i="2"/>
  <c r="E32" i="2"/>
  <c r="U32" i="2" s="1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G30" i="2"/>
  <c r="F30" i="2"/>
  <c r="C30" i="2"/>
  <c r="B30" i="2"/>
  <c r="U29" i="2"/>
  <c r="S29" i="2"/>
  <c r="R29" i="2"/>
  <c r="Q29" i="2"/>
  <c r="P29" i="2"/>
  <c r="E29" i="2"/>
  <c r="T29" i="2" s="1"/>
  <c r="T28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S26" i="2"/>
  <c r="R26" i="2"/>
  <c r="Q26" i="2"/>
  <c r="P26" i="2"/>
  <c r="E26" i="2"/>
  <c r="T26" i="2" s="1"/>
  <c r="V24" i="2"/>
  <c r="O24" i="2"/>
  <c r="N24" i="2"/>
  <c r="M24" i="2"/>
  <c r="L24" i="2"/>
  <c r="K24" i="2"/>
  <c r="S24" i="2" s="1"/>
  <c r="J24" i="2"/>
  <c r="R24" i="2" s="1"/>
  <c r="I24" i="2"/>
  <c r="H24" i="2"/>
  <c r="P24" i="2" s="1"/>
  <c r="G24" i="2"/>
  <c r="F24" i="2"/>
  <c r="C24" i="2"/>
  <c r="B24" i="2"/>
  <c r="E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U18" i="2"/>
  <c r="T18" i="2"/>
  <c r="S18" i="2"/>
  <c r="R18" i="2"/>
  <c r="Q18" i="2"/>
  <c r="P18" i="2"/>
  <c r="E18" i="2"/>
  <c r="S17" i="2"/>
  <c r="R17" i="2"/>
  <c r="Q17" i="2"/>
  <c r="P17" i="2"/>
  <c r="E17" i="2"/>
  <c r="T17" i="2" s="1"/>
  <c r="V15" i="2"/>
  <c r="O15" i="2"/>
  <c r="N15" i="2"/>
  <c r="M15" i="2"/>
  <c r="L15" i="2"/>
  <c r="K15" i="2"/>
  <c r="S15" i="2" s="1"/>
  <c r="J15" i="2"/>
  <c r="R15" i="2" s="1"/>
  <c r="I15" i="2"/>
  <c r="Q15" i="2" s="1"/>
  <c r="H15" i="2"/>
  <c r="P15" i="2" s="1"/>
  <c r="G15" i="2"/>
  <c r="F15" i="2"/>
  <c r="C15" i="2"/>
  <c r="B15" i="2"/>
  <c r="E15" i="2" s="1"/>
  <c r="U14" i="2"/>
  <c r="T14" i="2"/>
  <c r="S14" i="2"/>
  <c r="R14" i="2"/>
  <c r="Q14" i="2"/>
  <c r="P14" i="2"/>
  <c r="E14" i="2"/>
  <c r="U13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U10" i="2"/>
  <c r="T10" i="2"/>
  <c r="S10" i="2"/>
  <c r="R10" i="2"/>
  <c r="Q10" i="2"/>
  <c r="P10" i="2"/>
  <c r="E10" i="2"/>
  <c r="U9" i="2"/>
  <c r="T9" i="2"/>
  <c r="S9" i="2"/>
  <c r="R9" i="2"/>
  <c r="Q9" i="2"/>
  <c r="P9" i="2"/>
  <c r="E9" i="2"/>
  <c r="T94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U91" i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S88" i="1"/>
  <c r="R88" i="1"/>
  <c r="Q88" i="1"/>
  <c r="P88" i="1"/>
  <c r="E88" i="1"/>
  <c r="T88" i="1" s="1"/>
  <c r="U87" i="1"/>
  <c r="T87" i="1"/>
  <c r="S87" i="1"/>
  <c r="R87" i="1"/>
  <c r="Q87" i="1"/>
  <c r="P87" i="1"/>
  <c r="E87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V72" i="1"/>
  <c r="O72" i="1"/>
  <c r="N72" i="1"/>
  <c r="M72" i="1"/>
  <c r="Q72" i="1" s="1"/>
  <c r="L72" i="1"/>
  <c r="K72" i="1"/>
  <c r="J72" i="1"/>
  <c r="R72" i="1" s="1"/>
  <c r="I72" i="1"/>
  <c r="H72" i="1"/>
  <c r="G72" i="1"/>
  <c r="F72" i="1"/>
  <c r="C72" i="1"/>
  <c r="B72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U70" i="1"/>
  <c r="T70" i="1"/>
  <c r="S70" i="1"/>
  <c r="R70" i="1"/>
  <c r="Q70" i="1"/>
  <c r="P70" i="1"/>
  <c r="E70" i="1"/>
  <c r="U69" i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V66" i="1"/>
  <c r="O66" i="1"/>
  <c r="N66" i="1"/>
  <c r="M66" i="1"/>
  <c r="L66" i="1"/>
  <c r="K66" i="1"/>
  <c r="S66" i="1" s="1"/>
  <c r="J66" i="1"/>
  <c r="R66" i="1" s="1"/>
  <c r="I66" i="1"/>
  <c r="Q66" i="1" s="1"/>
  <c r="H66" i="1"/>
  <c r="G66" i="1"/>
  <c r="F66" i="1"/>
  <c r="C66" i="1"/>
  <c r="B66" i="1"/>
  <c r="E66" i="1" s="1"/>
  <c r="T65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T62" i="1" s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T57" i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E53" i="1" s="1"/>
  <c r="U52" i="1"/>
  <c r="S52" i="1"/>
  <c r="R52" i="1"/>
  <c r="Q52" i="1"/>
  <c r="P52" i="1"/>
  <c r="E52" i="1"/>
  <c r="T52" i="1" s="1"/>
  <c r="U51" i="1"/>
  <c r="T51" i="1"/>
  <c r="S51" i="1"/>
  <c r="R51" i="1"/>
  <c r="Q51" i="1"/>
  <c r="P51" i="1"/>
  <c r="E51" i="1"/>
  <c r="U50" i="1"/>
  <c r="T50" i="1"/>
  <c r="S50" i="1"/>
  <c r="R50" i="1"/>
  <c r="Q50" i="1"/>
  <c r="P50" i="1"/>
  <c r="E50" i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T45" i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V40" i="1"/>
  <c r="O40" i="1"/>
  <c r="N40" i="1"/>
  <c r="M40" i="1"/>
  <c r="L40" i="1"/>
  <c r="K40" i="1"/>
  <c r="S40" i="1" s="1"/>
  <c r="J40" i="1"/>
  <c r="R40" i="1" s="1"/>
  <c r="I40" i="1"/>
  <c r="H40" i="1"/>
  <c r="P40" i="1" s="1"/>
  <c r="G40" i="1"/>
  <c r="F40" i="1"/>
  <c r="C40" i="1"/>
  <c r="B40" i="1"/>
  <c r="E40" i="1" s="1"/>
  <c r="U39" i="1"/>
  <c r="T39" i="1"/>
  <c r="S39" i="1"/>
  <c r="R39" i="1"/>
  <c r="Q39" i="1"/>
  <c r="P39" i="1"/>
  <c r="E39" i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T35" i="1" s="1"/>
  <c r="E35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H30" i="1"/>
  <c r="G30" i="1"/>
  <c r="F30" i="1"/>
  <c r="C30" i="1"/>
  <c r="E30" i="1" s="1"/>
  <c r="B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T27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B24" i="1"/>
  <c r="E24" i="1" s="1"/>
  <c r="T23" i="1"/>
  <c r="S23" i="1"/>
  <c r="R23" i="1"/>
  <c r="Q23" i="1"/>
  <c r="P23" i="1"/>
  <c r="E23" i="1"/>
  <c r="U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U19" i="1"/>
  <c r="T19" i="1"/>
  <c r="S19" i="1"/>
  <c r="R19" i="1"/>
  <c r="Q19" i="1"/>
  <c r="P19" i="1"/>
  <c r="E19" i="1"/>
  <c r="U18" i="1"/>
  <c r="T18" i="1"/>
  <c r="S18" i="1"/>
  <c r="R18" i="1"/>
  <c r="Q18" i="1"/>
  <c r="P18" i="1"/>
  <c r="E18" i="1"/>
  <c r="U17" i="1"/>
  <c r="T17" i="1"/>
  <c r="S17" i="1"/>
  <c r="R17" i="1"/>
  <c r="Q17" i="1"/>
  <c r="P17" i="1"/>
  <c r="E17" i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E15" i="1" s="1"/>
  <c r="S14" i="1"/>
  <c r="R14" i="1"/>
  <c r="Q14" i="1"/>
  <c r="P14" i="1"/>
  <c r="E14" i="1"/>
  <c r="T14" i="1" s="1"/>
  <c r="U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U10" i="1"/>
  <c r="S10" i="1"/>
  <c r="R10" i="1"/>
  <c r="Q10" i="1"/>
  <c r="P10" i="1"/>
  <c r="E10" i="1"/>
  <c r="T10" i="1" s="1"/>
  <c r="T9" i="1"/>
  <c r="S9" i="1"/>
  <c r="R9" i="1"/>
  <c r="Q9" i="1"/>
  <c r="P9" i="1"/>
  <c r="E9" i="1"/>
  <c r="U9" i="1" s="1"/>
  <c r="U21" i="13" l="1"/>
  <c r="T21" i="13"/>
  <c r="U89" i="8"/>
  <c r="T89" i="8"/>
  <c r="T12" i="9"/>
  <c r="U12" i="9"/>
  <c r="U62" i="10"/>
  <c r="T62" i="10"/>
  <c r="U21" i="11"/>
  <c r="T21" i="11"/>
  <c r="U18" i="13"/>
  <c r="T18" i="13"/>
  <c r="U61" i="14"/>
  <c r="T61" i="14"/>
  <c r="T28" i="15"/>
  <c r="U28" i="15"/>
  <c r="U48" i="16"/>
  <c r="T48" i="16"/>
  <c r="U88" i="17"/>
  <c r="T88" i="17"/>
  <c r="T58" i="20"/>
  <c r="U58" i="20"/>
  <c r="U70" i="20"/>
  <c r="T70" i="20"/>
  <c r="U91" i="20"/>
  <c r="T91" i="20"/>
  <c r="T50" i="23"/>
  <c r="U50" i="23"/>
  <c r="U105" i="5"/>
  <c r="T105" i="5"/>
  <c r="T105" i="2"/>
  <c r="U105" i="2"/>
  <c r="U12" i="18"/>
  <c r="T12" i="18"/>
  <c r="T105" i="1"/>
  <c r="U105" i="1"/>
  <c r="T14" i="5"/>
  <c r="U14" i="5"/>
  <c r="U38" i="1"/>
  <c r="P71" i="3"/>
  <c r="U69" i="7"/>
  <c r="T69" i="7"/>
  <c r="T56" i="9"/>
  <c r="U56" i="9"/>
  <c r="U38" i="10"/>
  <c r="T38" i="10"/>
  <c r="T51" i="10"/>
  <c r="U51" i="10"/>
  <c r="U93" i="10"/>
  <c r="T93" i="10"/>
  <c r="U23" i="13"/>
  <c r="T23" i="13"/>
  <c r="U42" i="14"/>
  <c r="T42" i="14"/>
  <c r="U42" i="16"/>
  <c r="T42" i="16"/>
  <c r="T64" i="6"/>
  <c r="U64" i="6"/>
  <c r="U27" i="7"/>
  <c r="T27" i="7"/>
  <c r="E33" i="3"/>
  <c r="P15" i="3"/>
  <c r="P66" i="3"/>
  <c r="Q71" i="3"/>
  <c r="P30" i="4"/>
  <c r="E40" i="4"/>
  <c r="E66" i="4"/>
  <c r="U52" i="6"/>
  <c r="T52" i="6"/>
  <c r="U94" i="7"/>
  <c r="T94" i="7"/>
  <c r="U14" i="8"/>
  <c r="T14" i="8"/>
  <c r="U37" i="8"/>
  <c r="T37" i="8"/>
  <c r="T45" i="8"/>
  <c r="U45" i="8"/>
  <c r="T28" i="9"/>
  <c r="U28" i="9"/>
  <c r="U49" i="11"/>
  <c r="T49" i="11"/>
  <c r="T23" i="14"/>
  <c r="U23" i="14"/>
  <c r="U90" i="15"/>
  <c r="T90" i="15"/>
  <c r="U64" i="4"/>
  <c r="T64" i="4"/>
  <c r="P71" i="2"/>
  <c r="S72" i="1"/>
  <c r="E30" i="2"/>
  <c r="P66" i="2"/>
  <c r="Q71" i="2"/>
  <c r="Q15" i="3"/>
  <c r="P24" i="3"/>
  <c r="Q66" i="3"/>
  <c r="Q30" i="4"/>
  <c r="U30" i="4" s="1"/>
  <c r="U55" i="4"/>
  <c r="T55" i="4"/>
  <c r="T92" i="4"/>
  <c r="U92" i="4"/>
  <c r="U10" i="5"/>
  <c r="P30" i="5"/>
  <c r="U36" i="7"/>
  <c r="T36" i="7"/>
  <c r="P15" i="8"/>
  <c r="Q33" i="9"/>
  <c r="T42" i="9"/>
  <c r="U42" i="9"/>
  <c r="U45" i="9"/>
  <c r="T45" i="9"/>
  <c r="U20" i="11"/>
  <c r="T20" i="11"/>
  <c r="U29" i="11"/>
  <c r="T29" i="11"/>
  <c r="U38" i="12"/>
  <c r="T38" i="12"/>
  <c r="U17" i="13"/>
  <c r="T17" i="13"/>
  <c r="T17" i="16"/>
  <c r="U17" i="16"/>
  <c r="U19" i="17"/>
  <c r="T19" i="17"/>
  <c r="U87" i="18"/>
  <c r="T87" i="18"/>
  <c r="T27" i="22"/>
  <c r="U27" i="22"/>
  <c r="U10" i="23"/>
  <c r="T10" i="23"/>
  <c r="U108" i="11"/>
  <c r="T108" i="11"/>
  <c r="P33" i="2"/>
  <c r="P30" i="3"/>
  <c r="Q53" i="3"/>
  <c r="P72" i="1"/>
  <c r="T44" i="2"/>
  <c r="T13" i="1"/>
  <c r="Q15" i="1"/>
  <c r="T21" i="1"/>
  <c r="U26" i="1"/>
  <c r="Q30" i="1"/>
  <c r="U44" i="1"/>
  <c r="T63" i="1"/>
  <c r="T22" i="2"/>
  <c r="T32" i="2"/>
  <c r="T61" i="2"/>
  <c r="Q66" i="2"/>
  <c r="T91" i="2"/>
  <c r="Q24" i="3"/>
  <c r="T28" i="3"/>
  <c r="U32" i="3"/>
  <c r="P33" i="3"/>
  <c r="U36" i="3"/>
  <c r="U38" i="3"/>
  <c r="U56" i="3"/>
  <c r="T65" i="3"/>
  <c r="T94" i="3"/>
  <c r="T22" i="4"/>
  <c r="E24" i="4"/>
  <c r="T32" i="4"/>
  <c r="P33" i="4"/>
  <c r="T33" i="4" s="1"/>
  <c r="T36" i="4"/>
  <c r="U62" i="4"/>
  <c r="T62" i="4"/>
  <c r="U19" i="6"/>
  <c r="T19" i="6"/>
  <c r="Q33" i="6"/>
  <c r="U55" i="6"/>
  <c r="T55" i="6"/>
  <c r="U62" i="6"/>
  <c r="T62" i="6"/>
  <c r="U28" i="7"/>
  <c r="T28" i="7"/>
  <c r="Q30" i="7"/>
  <c r="U64" i="7"/>
  <c r="T64" i="7"/>
  <c r="T56" i="8"/>
  <c r="P72" i="8"/>
  <c r="T89" i="9"/>
  <c r="U89" i="9"/>
  <c r="U37" i="10"/>
  <c r="T37" i="10"/>
  <c r="U50" i="10"/>
  <c r="T50" i="10"/>
  <c r="T26" i="11"/>
  <c r="U26" i="11"/>
  <c r="P71" i="11"/>
  <c r="T32" i="12"/>
  <c r="U69" i="12"/>
  <c r="T69" i="12"/>
  <c r="U9" i="14"/>
  <c r="T9" i="14"/>
  <c r="U22" i="15"/>
  <c r="T22" i="15"/>
  <c r="U38" i="15"/>
  <c r="T38" i="15"/>
  <c r="T50" i="15"/>
  <c r="T56" i="15"/>
  <c r="U56" i="15"/>
  <c r="U44" i="16"/>
  <c r="T44" i="16"/>
  <c r="Q72" i="16"/>
  <c r="U89" i="16"/>
  <c r="T89" i="16"/>
  <c r="U64" i="5"/>
  <c r="T64" i="5"/>
  <c r="U38" i="8"/>
  <c r="T38" i="8"/>
  <c r="U47" i="15"/>
  <c r="T47" i="15"/>
  <c r="T29" i="1"/>
  <c r="Q40" i="1"/>
  <c r="Q24" i="2"/>
  <c r="Q72" i="2"/>
  <c r="U44" i="6"/>
  <c r="T44" i="6"/>
  <c r="U89" i="6"/>
  <c r="T89" i="6"/>
  <c r="Q33" i="2"/>
  <c r="P15" i="1"/>
  <c r="T11" i="1"/>
  <c r="R15" i="1"/>
  <c r="P24" i="1"/>
  <c r="R30" i="1"/>
  <c r="P33" i="1"/>
  <c r="T33" i="1" s="1"/>
  <c r="T37" i="1"/>
  <c r="T43" i="1"/>
  <c r="U58" i="1"/>
  <c r="P71" i="1"/>
  <c r="U89" i="1"/>
  <c r="T12" i="2"/>
  <c r="U17" i="2"/>
  <c r="T21" i="2"/>
  <c r="U27" i="2"/>
  <c r="E33" i="2"/>
  <c r="T36" i="2"/>
  <c r="Q40" i="2"/>
  <c r="U49" i="2"/>
  <c r="U51" i="2"/>
  <c r="U70" i="2"/>
  <c r="S71" i="2"/>
  <c r="E72" i="2"/>
  <c r="T90" i="2"/>
  <c r="T9" i="3"/>
  <c r="U14" i="3"/>
  <c r="S15" i="3"/>
  <c r="T19" i="3"/>
  <c r="T23" i="3"/>
  <c r="E30" i="3"/>
  <c r="U30" i="3" s="1"/>
  <c r="Q33" i="3"/>
  <c r="U35" i="3"/>
  <c r="T37" i="3"/>
  <c r="U42" i="3"/>
  <c r="T51" i="3"/>
  <c r="E53" i="3"/>
  <c r="T64" i="3"/>
  <c r="U89" i="3"/>
  <c r="T93" i="3"/>
  <c r="T12" i="4"/>
  <c r="T26" i="4"/>
  <c r="T28" i="4"/>
  <c r="S30" i="4"/>
  <c r="U32" i="4"/>
  <c r="Q33" i="4"/>
  <c r="U36" i="4"/>
  <c r="U38" i="4"/>
  <c r="P40" i="4"/>
  <c r="U50" i="4"/>
  <c r="T50" i="4"/>
  <c r="U52" i="4"/>
  <c r="T56" i="4"/>
  <c r="P66" i="4"/>
  <c r="P33" i="5"/>
  <c r="P59" i="6"/>
  <c r="P66" i="6"/>
  <c r="P33" i="7"/>
  <c r="P40" i="7"/>
  <c r="U93" i="7"/>
  <c r="T93" i="7"/>
  <c r="T19" i="8"/>
  <c r="T42" i="8"/>
  <c r="U93" i="8"/>
  <c r="T93" i="8"/>
  <c r="U36" i="9"/>
  <c r="T39" i="9"/>
  <c r="T69" i="9"/>
  <c r="U69" i="9"/>
  <c r="U27" i="10"/>
  <c r="T48" i="10"/>
  <c r="Q72" i="10"/>
  <c r="U55" i="13"/>
  <c r="T55" i="13"/>
  <c r="T58" i="13"/>
  <c r="U58" i="13"/>
  <c r="P71" i="14"/>
  <c r="U19" i="15"/>
  <c r="T19" i="15"/>
  <c r="T42" i="15"/>
  <c r="U42" i="15"/>
  <c r="U94" i="13"/>
  <c r="T94" i="13"/>
  <c r="U107" i="14"/>
  <c r="T107" i="14"/>
  <c r="E66" i="2"/>
  <c r="Q67" i="3"/>
  <c r="U67" i="3" s="1"/>
  <c r="P15" i="5"/>
  <c r="U14" i="1"/>
  <c r="P30" i="1"/>
  <c r="S15" i="1"/>
  <c r="U20" i="1"/>
  <c r="Q24" i="1"/>
  <c r="S30" i="1"/>
  <c r="Q33" i="1"/>
  <c r="U33" i="1" s="1"/>
  <c r="R53" i="1"/>
  <c r="U62" i="1"/>
  <c r="P66" i="1"/>
  <c r="S67" i="1"/>
  <c r="Q71" i="1"/>
  <c r="E72" i="1"/>
  <c r="P30" i="2"/>
  <c r="R53" i="2"/>
  <c r="U65" i="2"/>
  <c r="E71" i="2"/>
  <c r="E15" i="3"/>
  <c r="T27" i="3"/>
  <c r="T52" i="3"/>
  <c r="T55" i="3"/>
  <c r="E66" i="3"/>
  <c r="P72" i="3"/>
  <c r="U21" i="4"/>
  <c r="U28" i="4"/>
  <c r="E30" i="4"/>
  <c r="R33" i="4"/>
  <c r="Q40" i="4"/>
  <c r="E53" i="4"/>
  <c r="U63" i="4"/>
  <c r="Q66" i="4"/>
  <c r="U70" i="4"/>
  <c r="S71" i="4"/>
  <c r="U87" i="4"/>
  <c r="T87" i="4"/>
  <c r="U23" i="5"/>
  <c r="T23" i="5"/>
  <c r="Q33" i="5"/>
  <c r="U38" i="5"/>
  <c r="T38" i="5"/>
  <c r="Q40" i="5"/>
  <c r="U49" i="5"/>
  <c r="T49" i="5"/>
  <c r="Q40" i="6"/>
  <c r="T51" i="6"/>
  <c r="T56" i="6"/>
  <c r="U90" i="6"/>
  <c r="T90" i="6"/>
  <c r="U35" i="7"/>
  <c r="T35" i="7"/>
  <c r="P72" i="7"/>
  <c r="Q30" i="8"/>
  <c r="U65" i="9"/>
  <c r="T65" i="9"/>
  <c r="U46" i="10"/>
  <c r="T46" i="10"/>
  <c r="U55" i="11"/>
  <c r="T55" i="11"/>
  <c r="U11" i="12"/>
  <c r="T11" i="12"/>
  <c r="U44" i="12"/>
  <c r="T44" i="12"/>
  <c r="T37" i="13"/>
  <c r="P30" i="14"/>
  <c r="U12" i="16"/>
  <c r="T12" i="16"/>
  <c r="Q30" i="5"/>
  <c r="U32" i="5"/>
  <c r="Q53" i="5"/>
  <c r="P66" i="5"/>
  <c r="P15" i="6"/>
  <c r="T15" i="6" s="1"/>
  <c r="P24" i="6"/>
  <c r="S72" i="6"/>
  <c r="T13" i="7"/>
  <c r="Q24" i="7"/>
  <c r="T32" i="7"/>
  <c r="U50" i="7"/>
  <c r="Q66" i="7"/>
  <c r="P71" i="7"/>
  <c r="T18" i="8"/>
  <c r="P40" i="8"/>
  <c r="T49" i="8"/>
  <c r="T55" i="8"/>
  <c r="T91" i="8"/>
  <c r="T9" i="9"/>
  <c r="R15" i="9"/>
  <c r="U18" i="9"/>
  <c r="T23" i="9"/>
  <c r="T35" i="9"/>
  <c r="U50" i="9"/>
  <c r="Q71" i="9"/>
  <c r="U91" i="9"/>
  <c r="T12" i="10"/>
  <c r="T22" i="10"/>
  <c r="Q30" i="10"/>
  <c r="U32" i="10"/>
  <c r="R40" i="10"/>
  <c r="E66" i="10"/>
  <c r="U88" i="10"/>
  <c r="T91" i="10"/>
  <c r="U10" i="11"/>
  <c r="Q40" i="11"/>
  <c r="T45" i="11"/>
  <c r="E66" i="11"/>
  <c r="U17" i="12"/>
  <c r="T29" i="12"/>
  <c r="U29" i="12"/>
  <c r="U88" i="12"/>
  <c r="U50" i="13"/>
  <c r="T50" i="13"/>
  <c r="U38" i="14"/>
  <c r="T38" i="14"/>
  <c r="U91" i="14"/>
  <c r="T91" i="14"/>
  <c r="E30" i="16"/>
  <c r="U10" i="17"/>
  <c r="T10" i="17"/>
  <c r="U10" i="20"/>
  <c r="T10" i="20"/>
  <c r="U46" i="20"/>
  <c r="T46" i="20"/>
  <c r="Q66" i="5"/>
  <c r="U90" i="5"/>
  <c r="T93" i="5"/>
  <c r="U12" i="6"/>
  <c r="Q15" i="6"/>
  <c r="Q24" i="6"/>
  <c r="U69" i="6"/>
  <c r="E72" i="6"/>
  <c r="U10" i="7"/>
  <c r="U42" i="7"/>
  <c r="E67" i="7"/>
  <c r="Q71" i="7"/>
  <c r="U87" i="7"/>
  <c r="Q40" i="8"/>
  <c r="Q53" i="8"/>
  <c r="P33" i="9"/>
  <c r="R71" i="9"/>
  <c r="U10" i="10"/>
  <c r="T32" i="10"/>
  <c r="U36" i="10"/>
  <c r="T13" i="11"/>
  <c r="T27" i="11"/>
  <c r="U32" i="11"/>
  <c r="T57" i="11"/>
  <c r="R72" i="11"/>
  <c r="T46" i="12"/>
  <c r="P15" i="13"/>
  <c r="U27" i="13"/>
  <c r="T27" i="13"/>
  <c r="U22" i="14"/>
  <c r="T22" i="14"/>
  <c r="E33" i="14"/>
  <c r="T36" i="14"/>
  <c r="T58" i="14"/>
  <c r="T14" i="15"/>
  <c r="U14" i="15"/>
  <c r="U37" i="15"/>
  <c r="T37" i="15"/>
  <c r="U70" i="15"/>
  <c r="T70" i="15"/>
  <c r="P24" i="16"/>
  <c r="U64" i="16"/>
  <c r="T64" i="16"/>
  <c r="U22" i="20"/>
  <c r="T22" i="20"/>
  <c r="E59" i="22"/>
  <c r="U59" i="22" s="1"/>
  <c r="Q15" i="8"/>
  <c r="Q72" i="8"/>
  <c r="Q40" i="9"/>
  <c r="Q33" i="10"/>
  <c r="P15" i="11"/>
  <c r="E33" i="11"/>
  <c r="Q71" i="11"/>
  <c r="U28" i="12"/>
  <c r="T28" i="12"/>
  <c r="U9" i="13"/>
  <c r="T9" i="13"/>
  <c r="U49" i="13"/>
  <c r="T49" i="13"/>
  <c r="T56" i="13"/>
  <c r="U56" i="13"/>
  <c r="T91" i="13"/>
  <c r="U91" i="13"/>
  <c r="U14" i="14"/>
  <c r="T14" i="14"/>
  <c r="U18" i="14"/>
  <c r="T18" i="14"/>
  <c r="U90" i="14"/>
  <c r="T90" i="14"/>
  <c r="P71" i="15"/>
  <c r="P30" i="16"/>
  <c r="U35" i="17"/>
  <c r="T35" i="17"/>
  <c r="T48" i="18"/>
  <c r="U48" i="18"/>
  <c r="T62" i="18"/>
  <c r="U62" i="18"/>
  <c r="U9" i="22"/>
  <c r="T9" i="22"/>
  <c r="U22" i="22"/>
  <c r="T22" i="22"/>
  <c r="U103" i="11"/>
  <c r="T103" i="11"/>
  <c r="Q67" i="4"/>
  <c r="U69" i="4"/>
  <c r="P71" i="4"/>
  <c r="S72" i="4"/>
  <c r="R33" i="5"/>
  <c r="R33" i="6"/>
  <c r="U51" i="6"/>
  <c r="R71" i="6"/>
  <c r="Q59" i="7"/>
  <c r="P33" i="8"/>
  <c r="P71" i="8"/>
  <c r="U10" i="9"/>
  <c r="P15" i="9"/>
  <c r="P40" i="9"/>
  <c r="P72" i="9"/>
  <c r="R73" i="9"/>
  <c r="Q15" i="10"/>
  <c r="R33" i="10"/>
  <c r="Q66" i="10"/>
  <c r="Q73" i="10"/>
  <c r="Q15" i="11"/>
  <c r="P24" i="11"/>
  <c r="P66" i="11"/>
  <c r="R71" i="11"/>
  <c r="T46" i="13"/>
  <c r="U46" i="13"/>
  <c r="U28" i="14"/>
  <c r="T28" i="14"/>
  <c r="T47" i="14"/>
  <c r="U47" i="14"/>
  <c r="E66" i="14"/>
  <c r="U13" i="15"/>
  <c r="T13" i="15"/>
  <c r="U65" i="15"/>
  <c r="T65" i="15"/>
  <c r="T39" i="16"/>
  <c r="U39" i="16"/>
  <c r="T14" i="17"/>
  <c r="U14" i="17"/>
  <c r="U38" i="18"/>
  <c r="T38" i="18"/>
  <c r="T42" i="18"/>
  <c r="U42" i="18"/>
  <c r="U42" i="21"/>
  <c r="T42" i="21"/>
  <c r="U109" i="14"/>
  <c r="T109" i="14"/>
  <c r="T46" i="4"/>
  <c r="P59" i="4"/>
  <c r="R67" i="4"/>
  <c r="Q71" i="4"/>
  <c r="E72" i="4"/>
  <c r="U18" i="5"/>
  <c r="T32" i="5"/>
  <c r="P40" i="5"/>
  <c r="P67" i="5"/>
  <c r="P71" i="5"/>
  <c r="T88" i="5"/>
  <c r="E15" i="6"/>
  <c r="U28" i="6"/>
  <c r="P40" i="6"/>
  <c r="S53" i="6"/>
  <c r="P72" i="6"/>
  <c r="S73" i="6"/>
  <c r="U18" i="7"/>
  <c r="P67" i="7"/>
  <c r="S15" i="8"/>
  <c r="U21" i="8"/>
  <c r="P24" i="8"/>
  <c r="U44" i="8"/>
  <c r="T52" i="8"/>
  <c r="T64" i="8"/>
  <c r="Q71" i="8"/>
  <c r="U64" i="9"/>
  <c r="R15" i="10"/>
  <c r="T28" i="10"/>
  <c r="R73" i="10"/>
  <c r="Q24" i="11"/>
  <c r="U93" i="11"/>
  <c r="U22" i="12"/>
  <c r="T22" i="12"/>
  <c r="U35" i="12"/>
  <c r="T35" i="12"/>
  <c r="E53" i="12"/>
  <c r="T62" i="12"/>
  <c r="T64" i="14"/>
  <c r="T11" i="15"/>
  <c r="U27" i="15"/>
  <c r="T27" i="15"/>
  <c r="U94" i="15"/>
  <c r="T94" i="15"/>
  <c r="U37" i="16"/>
  <c r="U52" i="16"/>
  <c r="T52" i="16"/>
  <c r="U88" i="16"/>
  <c r="T88" i="16"/>
  <c r="U11" i="17"/>
  <c r="T11" i="17"/>
  <c r="U94" i="23"/>
  <c r="T94" i="23"/>
  <c r="P40" i="11"/>
  <c r="P53" i="11"/>
  <c r="P15" i="12"/>
  <c r="T20" i="12"/>
  <c r="P24" i="12"/>
  <c r="P30" i="12"/>
  <c r="T42" i="12"/>
  <c r="E59" i="12"/>
  <c r="P66" i="12"/>
  <c r="P71" i="12"/>
  <c r="R72" i="12"/>
  <c r="R15" i="13"/>
  <c r="P24" i="13"/>
  <c r="R33" i="13"/>
  <c r="U62" i="13"/>
  <c r="P66" i="13"/>
  <c r="S67" i="13"/>
  <c r="Q71" i="13"/>
  <c r="S72" i="13"/>
  <c r="P15" i="14"/>
  <c r="P24" i="14"/>
  <c r="U32" i="14"/>
  <c r="T44" i="14"/>
  <c r="U49" i="14"/>
  <c r="P67" i="14"/>
  <c r="Q72" i="14"/>
  <c r="E73" i="14"/>
  <c r="T93" i="14"/>
  <c r="P15" i="15"/>
  <c r="P24" i="15"/>
  <c r="Q30" i="15"/>
  <c r="T49" i="15"/>
  <c r="Q53" i="15"/>
  <c r="U62" i="15"/>
  <c r="Q67" i="15"/>
  <c r="T88" i="15"/>
  <c r="T14" i="16"/>
  <c r="R15" i="16"/>
  <c r="T20" i="16"/>
  <c r="T28" i="16"/>
  <c r="S33" i="16"/>
  <c r="T46" i="16"/>
  <c r="U55" i="16"/>
  <c r="T17" i="17"/>
  <c r="U28" i="17"/>
  <c r="E30" i="17"/>
  <c r="Q30" i="17"/>
  <c r="Q66" i="17"/>
  <c r="U21" i="18"/>
  <c r="T93" i="18"/>
  <c r="U93" i="18"/>
  <c r="Q72" i="19"/>
  <c r="U35" i="20"/>
  <c r="T35" i="20"/>
  <c r="P30" i="21"/>
  <c r="E33" i="21"/>
  <c r="U37" i="21"/>
  <c r="T37" i="21"/>
  <c r="E66" i="21"/>
  <c r="U88" i="21"/>
  <c r="T88" i="21"/>
  <c r="T57" i="22"/>
  <c r="P15" i="23"/>
  <c r="T15" i="23" s="1"/>
  <c r="U29" i="23"/>
  <c r="T29" i="23"/>
  <c r="U107" i="20"/>
  <c r="T107" i="20"/>
  <c r="U114" i="12"/>
  <c r="T114" i="12"/>
  <c r="U114" i="11"/>
  <c r="T114" i="11"/>
  <c r="T99" i="7"/>
  <c r="Q24" i="12"/>
  <c r="Q30" i="12"/>
  <c r="E33" i="12"/>
  <c r="Q66" i="12"/>
  <c r="Q71" i="12"/>
  <c r="E67" i="13"/>
  <c r="E72" i="13"/>
  <c r="T92" i="13"/>
  <c r="Q24" i="14"/>
  <c r="U29" i="14"/>
  <c r="E59" i="14"/>
  <c r="U63" i="14"/>
  <c r="Q15" i="15"/>
  <c r="T32" i="15"/>
  <c r="U36" i="15"/>
  <c r="R40" i="15"/>
  <c r="R67" i="15"/>
  <c r="E73" i="15"/>
  <c r="S15" i="16"/>
  <c r="E33" i="16"/>
  <c r="P40" i="16"/>
  <c r="P72" i="16"/>
  <c r="U32" i="17"/>
  <c r="T64" i="17"/>
  <c r="U64" i="17"/>
  <c r="U93" i="17"/>
  <c r="T19" i="18"/>
  <c r="U19" i="18"/>
  <c r="T44" i="19"/>
  <c r="E66" i="19"/>
  <c r="U9" i="20"/>
  <c r="T9" i="20"/>
  <c r="T49" i="21"/>
  <c r="T38" i="23"/>
  <c r="U38" i="23"/>
  <c r="E66" i="23"/>
  <c r="U98" i="16"/>
  <c r="T98" i="16"/>
  <c r="R96" i="15"/>
  <c r="L113" i="15"/>
  <c r="R113" i="15" s="1"/>
  <c r="T114" i="13"/>
  <c r="U114" i="13"/>
  <c r="Q24" i="17"/>
  <c r="T50" i="18"/>
  <c r="U50" i="18"/>
  <c r="U19" i="19"/>
  <c r="T19" i="19"/>
  <c r="U89" i="19"/>
  <c r="T89" i="19"/>
  <c r="U21" i="20"/>
  <c r="T21" i="20"/>
  <c r="T29" i="20"/>
  <c r="U29" i="20"/>
  <c r="S33" i="20"/>
  <c r="Q33" i="20"/>
  <c r="U33" i="20" s="1"/>
  <c r="U48" i="20"/>
  <c r="T48" i="20"/>
  <c r="U69" i="20"/>
  <c r="T69" i="20"/>
  <c r="U21" i="22"/>
  <c r="T21" i="22"/>
  <c r="U23" i="23"/>
  <c r="T23" i="23"/>
  <c r="U111" i="22"/>
  <c r="T111" i="22"/>
  <c r="U98" i="19"/>
  <c r="T98" i="19"/>
  <c r="E72" i="12"/>
  <c r="P40" i="13"/>
  <c r="T44" i="13"/>
  <c r="E71" i="13"/>
  <c r="T20" i="14"/>
  <c r="E30" i="14"/>
  <c r="Q66" i="14"/>
  <c r="Q71" i="14"/>
  <c r="P33" i="15"/>
  <c r="Q71" i="15"/>
  <c r="Q30" i="16"/>
  <c r="Q53" i="16"/>
  <c r="E66" i="16"/>
  <c r="Q15" i="17"/>
  <c r="P24" i="17"/>
  <c r="U55" i="17"/>
  <c r="T55" i="17"/>
  <c r="P72" i="17"/>
  <c r="U92" i="18"/>
  <c r="T92" i="18"/>
  <c r="Q73" i="21"/>
  <c r="U87" i="21"/>
  <c r="T87" i="21"/>
  <c r="U88" i="22"/>
  <c r="T88" i="22"/>
  <c r="P24" i="23"/>
  <c r="U101" i="3"/>
  <c r="T101" i="3"/>
  <c r="P30" i="13"/>
  <c r="R33" i="14"/>
  <c r="R71" i="14"/>
  <c r="Q33" i="15"/>
  <c r="R71" i="15"/>
  <c r="U10" i="16"/>
  <c r="S72" i="16"/>
  <c r="Q73" i="16"/>
  <c r="U73" i="16" s="1"/>
  <c r="R15" i="17"/>
  <c r="U51" i="17"/>
  <c r="T51" i="17"/>
  <c r="U18" i="18"/>
  <c r="T18" i="18"/>
  <c r="U10" i="22"/>
  <c r="T10" i="22"/>
  <c r="T35" i="22"/>
  <c r="U35" i="22"/>
  <c r="U37" i="23"/>
  <c r="T37" i="23"/>
  <c r="U65" i="23"/>
  <c r="T65" i="23"/>
  <c r="E80" i="12"/>
  <c r="U98" i="8"/>
  <c r="T98" i="8"/>
  <c r="T65" i="11"/>
  <c r="E67" i="11"/>
  <c r="T70" i="11"/>
  <c r="T94" i="11"/>
  <c r="Q15" i="12"/>
  <c r="T18" i="12"/>
  <c r="P33" i="12"/>
  <c r="T52" i="12"/>
  <c r="T56" i="12"/>
  <c r="T89" i="12"/>
  <c r="U94" i="12"/>
  <c r="U22" i="13"/>
  <c r="P72" i="13"/>
  <c r="R73" i="13"/>
  <c r="T90" i="13"/>
  <c r="U13" i="14"/>
  <c r="U27" i="14"/>
  <c r="U65" i="14"/>
  <c r="U70" i="14"/>
  <c r="S71" i="14"/>
  <c r="U18" i="15"/>
  <c r="R33" i="15"/>
  <c r="T35" i="15"/>
  <c r="T43" i="15"/>
  <c r="E66" i="15"/>
  <c r="T10" i="16"/>
  <c r="T26" i="16"/>
  <c r="P33" i="16"/>
  <c r="Q71" i="16"/>
  <c r="E72" i="16"/>
  <c r="T32" i="18"/>
  <c r="T36" i="18"/>
  <c r="Q66" i="18"/>
  <c r="U18" i="19"/>
  <c r="T18" i="19"/>
  <c r="E24" i="19"/>
  <c r="P66" i="19"/>
  <c r="E71" i="19"/>
  <c r="U88" i="19"/>
  <c r="T88" i="19"/>
  <c r="U28" i="20"/>
  <c r="T28" i="20"/>
  <c r="U36" i="20"/>
  <c r="T36" i="20"/>
  <c r="U64" i="20"/>
  <c r="T64" i="20"/>
  <c r="U38" i="21"/>
  <c r="T38" i="21"/>
  <c r="E67" i="22"/>
  <c r="E30" i="23"/>
  <c r="P66" i="23"/>
  <c r="U111" i="14"/>
  <c r="T111" i="14"/>
  <c r="L113" i="8"/>
  <c r="R113" i="8" s="1"/>
  <c r="R96" i="8"/>
  <c r="T107" i="5"/>
  <c r="U107" i="5"/>
  <c r="T49" i="17"/>
  <c r="P71" i="17"/>
  <c r="R72" i="17"/>
  <c r="Q24" i="18"/>
  <c r="T28" i="18"/>
  <c r="U32" i="18"/>
  <c r="P33" i="18"/>
  <c r="T33" i="18" s="1"/>
  <c r="U36" i="18"/>
  <c r="T37" i="18"/>
  <c r="T47" i="18"/>
  <c r="U56" i="18"/>
  <c r="P15" i="19"/>
  <c r="U22" i="19"/>
  <c r="U26" i="19"/>
  <c r="U37" i="19"/>
  <c r="T43" i="19"/>
  <c r="T50" i="19"/>
  <c r="E53" i="19"/>
  <c r="U57" i="19"/>
  <c r="U62" i="19"/>
  <c r="U65" i="19"/>
  <c r="P72" i="19"/>
  <c r="P15" i="20"/>
  <c r="T15" i="20" s="1"/>
  <c r="P24" i="20"/>
  <c r="R53" i="20"/>
  <c r="Q66" i="20"/>
  <c r="R67" i="20"/>
  <c r="Q72" i="20"/>
  <c r="U32" i="21"/>
  <c r="P40" i="21"/>
  <c r="P72" i="21"/>
  <c r="Q24" i="22"/>
  <c r="E30" i="22"/>
  <c r="R40" i="22"/>
  <c r="E53" i="22"/>
  <c r="P33" i="23"/>
  <c r="U47" i="23"/>
  <c r="E53" i="23"/>
  <c r="T58" i="23"/>
  <c r="T62" i="23"/>
  <c r="T69" i="23"/>
  <c r="P73" i="23"/>
  <c r="E80" i="23"/>
  <c r="U111" i="21"/>
  <c r="T109" i="20"/>
  <c r="T100" i="11"/>
  <c r="T106" i="6"/>
  <c r="U97" i="2"/>
  <c r="U69" i="17"/>
  <c r="U87" i="17"/>
  <c r="T20" i="18"/>
  <c r="E30" i="18"/>
  <c r="Q33" i="18"/>
  <c r="T43" i="18"/>
  <c r="T10" i="19"/>
  <c r="Q15" i="19"/>
  <c r="T12" i="20"/>
  <c r="Q15" i="20"/>
  <c r="Q24" i="20"/>
  <c r="U52" i="20"/>
  <c r="U56" i="20"/>
  <c r="P71" i="20"/>
  <c r="T90" i="20"/>
  <c r="Q40" i="21"/>
  <c r="T48" i="21"/>
  <c r="T64" i="21"/>
  <c r="E73" i="21"/>
  <c r="E33" i="22"/>
  <c r="U18" i="23"/>
  <c r="Q33" i="23"/>
  <c r="E59" i="23"/>
  <c r="U59" i="23" s="1"/>
  <c r="T114" i="15"/>
  <c r="T114" i="8"/>
  <c r="E66" i="17"/>
  <c r="E15" i="18"/>
  <c r="S33" i="18"/>
  <c r="P40" i="18"/>
  <c r="E59" i="18"/>
  <c r="U69" i="18"/>
  <c r="Q72" i="18"/>
  <c r="P40" i="19"/>
  <c r="Q71" i="19"/>
  <c r="E66" i="20"/>
  <c r="R71" i="20"/>
  <c r="P15" i="21"/>
  <c r="P33" i="21"/>
  <c r="P71" i="21"/>
  <c r="E24" i="22"/>
  <c r="P30" i="22"/>
  <c r="U51" i="22"/>
  <c r="Q15" i="23"/>
  <c r="U98" i="18"/>
  <c r="T111" i="16"/>
  <c r="T102" i="15"/>
  <c r="T103" i="14"/>
  <c r="T101" i="13"/>
  <c r="U102" i="8"/>
  <c r="U104" i="7"/>
  <c r="T103" i="5"/>
  <c r="U106" i="4"/>
  <c r="T36" i="17"/>
  <c r="E71" i="17"/>
  <c r="U10" i="18"/>
  <c r="P71" i="18"/>
  <c r="E15" i="19"/>
  <c r="Q40" i="19"/>
  <c r="R71" i="19"/>
  <c r="P33" i="20"/>
  <c r="R40" i="20"/>
  <c r="S71" i="20"/>
  <c r="Q15" i="21"/>
  <c r="U15" i="21" s="1"/>
  <c r="Q33" i="21"/>
  <c r="R53" i="21"/>
  <c r="Q71" i="21"/>
  <c r="Q30" i="22"/>
  <c r="P53" i="22"/>
  <c r="P71" i="22"/>
  <c r="P72" i="22"/>
  <c r="R67" i="23"/>
  <c r="E80" i="1"/>
  <c r="E80" i="16"/>
  <c r="T114" i="14"/>
  <c r="T99" i="5"/>
  <c r="U101" i="5"/>
  <c r="T111" i="3"/>
  <c r="E59" i="17"/>
  <c r="R73" i="17"/>
  <c r="Q71" i="18"/>
  <c r="P30" i="19"/>
  <c r="Q53" i="19"/>
  <c r="R67" i="19"/>
  <c r="E71" i="20"/>
  <c r="R33" i="21"/>
  <c r="R67" i="21"/>
  <c r="R71" i="21"/>
  <c r="P73" i="21"/>
  <c r="U14" i="22"/>
  <c r="P33" i="22"/>
  <c r="Q53" i="22"/>
  <c r="Q72" i="22"/>
  <c r="E73" i="22"/>
  <c r="P71" i="23"/>
  <c r="E80" i="20"/>
  <c r="T114" i="3"/>
  <c r="P53" i="23"/>
  <c r="Q53" i="23"/>
  <c r="Q73" i="23"/>
  <c r="P67" i="23"/>
  <c r="U105" i="23"/>
  <c r="R67" i="22"/>
  <c r="T53" i="22"/>
  <c r="U47" i="22"/>
  <c r="U58" i="22"/>
  <c r="R73" i="22"/>
  <c r="Q67" i="22"/>
  <c r="U67" i="22" s="1"/>
  <c r="P59" i="22"/>
  <c r="Q59" i="22"/>
  <c r="P67" i="22"/>
  <c r="P73" i="22"/>
  <c r="T73" i="22" s="1"/>
  <c r="Q73" i="22"/>
  <c r="T107" i="22"/>
  <c r="T103" i="22"/>
  <c r="E53" i="21"/>
  <c r="E67" i="21"/>
  <c r="R73" i="21"/>
  <c r="Q53" i="21"/>
  <c r="Q59" i="21"/>
  <c r="Q67" i="21"/>
  <c r="P59" i="21"/>
  <c r="P67" i="21"/>
  <c r="P53" i="20"/>
  <c r="R73" i="20"/>
  <c r="E67" i="20"/>
  <c r="T47" i="20"/>
  <c r="P67" i="20"/>
  <c r="T67" i="20" s="1"/>
  <c r="P59" i="20"/>
  <c r="E73" i="20"/>
  <c r="T57" i="20"/>
  <c r="E59" i="20"/>
  <c r="Q73" i="20"/>
  <c r="U108" i="20"/>
  <c r="U110" i="20"/>
  <c r="U101" i="20"/>
  <c r="T99" i="20"/>
  <c r="T97" i="20"/>
  <c r="P53" i="19"/>
  <c r="E59" i="19"/>
  <c r="E73" i="19"/>
  <c r="P73" i="19"/>
  <c r="T73" i="19" s="1"/>
  <c r="Q73" i="19"/>
  <c r="R73" i="19"/>
  <c r="P67" i="19"/>
  <c r="T67" i="19" s="1"/>
  <c r="T100" i="19"/>
  <c r="U109" i="19"/>
  <c r="T101" i="19"/>
  <c r="T108" i="19"/>
  <c r="T106" i="19"/>
  <c r="R96" i="19"/>
  <c r="E80" i="19"/>
  <c r="P53" i="18"/>
  <c r="E67" i="18"/>
  <c r="P67" i="18"/>
  <c r="Q73" i="18"/>
  <c r="U73" i="18" s="1"/>
  <c r="Q67" i="18"/>
  <c r="R67" i="18"/>
  <c r="S73" i="18"/>
  <c r="E73" i="18"/>
  <c r="T108" i="18"/>
  <c r="U101" i="18"/>
  <c r="U106" i="18"/>
  <c r="U47" i="17"/>
  <c r="R67" i="17"/>
  <c r="E53" i="17"/>
  <c r="U58" i="17"/>
  <c r="Q73" i="17"/>
  <c r="U73" i="17" s="1"/>
  <c r="Q59" i="17"/>
  <c r="E67" i="17"/>
  <c r="P73" i="17"/>
  <c r="U99" i="17"/>
  <c r="P53" i="16"/>
  <c r="E67" i="16"/>
  <c r="R73" i="16"/>
  <c r="S73" i="16"/>
  <c r="E73" i="16"/>
  <c r="P59" i="16"/>
  <c r="R67" i="16"/>
  <c r="Q59" i="16"/>
  <c r="U104" i="16"/>
  <c r="T106" i="16"/>
  <c r="T101" i="16"/>
  <c r="T103" i="16"/>
  <c r="T105" i="16"/>
  <c r="U107" i="16"/>
  <c r="T97" i="16"/>
  <c r="U99" i="16"/>
  <c r="P53" i="15"/>
  <c r="E53" i="15"/>
  <c r="E59" i="15"/>
  <c r="U58" i="15"/>
  <c r="Q73" i="15"/>
  <c r="U73" i="15" s="1"/>
  <c r="P59" i="15"/>
  <c r="T110" i="15"/>
  <c r="T108" i="15"/>
  <c r="T104" i="15"/>
  <c r="U111" i="15"/>
  <c r="R67" i="14"/>
  <c r="Q67" i="14"/>
  <c r="E67" i="14"/>
  <c r="P59" i="14"/>
  <c r="Q73" i="14"/>
  <c r="U102" i="14"/>
  <c r="T104" i="14"/>
  <c r="Q53" i="13"/>
  <c r="T47" i="13"/>
  <c r="E53" i="13"/>
  <c r="Q59" i="13"/>
  <c r="P67" i="13"/>
  <c r="Q73" i="13"/>
  <c r="U73" i="13" s="1"/>
  <c r="E59" i="13"/>
  <c r="P73" i="13"/>
  <c r="T73" i="13" s="1"/>
  <c r="T103" i="13"/>
  <c r="T105" i="13"/>
  <c r="U104" i="13"/>
  <c r="T98" i="13"/>
  <c r="U100" i="13"/>
  <c r="E80" i="13"/>
  <c r="E67" i="12"/>
  <c r="P53" i="12"/>
  <c r="Q53" i="12"/>
  <c r="U58" i="12"/>
  <c r="Q67" i="12"/>
  <c r="U67" i="12" s="1"/>
  <c r="R73" i="12"/>
  <c r="E73" i="12"/>
  <c r="P59" i="12"/>
  <c r="Q59" i="12"/>
  <c r="P67" i="12"/>
  <c r="T67" i="12" s="1"/>
  <c r="Q73" i="12"/>
  <c r="U73" i="12" s="1"/>
  <c r="T102" i="12"/>
  <c r="U100" i="12"/>
  <c r="T98" i="12"/>
  <c r="Q53" i="11"/>
  <c r="E73" i="11"/>
  <c r="Q73" i="11"/>
  <c r="Q67" i="11"/>
  <c r="S67" i="11"/>
  <c r="P59" i="11"/>
  <c r="Q59" i="11"/>
  <c r="P73" i="11"/>
  <c r="P67" i="11"/>
  <c r="R73" i="11"/>
  <c r="U106" i="11"/>
  <c r="L113" i="11"/>
  <c r="R113" i="11" s="1"/>
  <c r="T98" i="11"/>
  <c r="T105" i="11"/>
  <c r="T109" i="11"/>
  <c r="E53" i="10"/>
  <c r="Q53" i="10"/>
  <c r="E73" i="10"/>
  <c r="T58" i="10"/>
  <c r="P73" i="10"/>
  <c r="R96" i="10"/>
  <c r="U98" i="10"/>
  <c r="T107" i="10"/>
  <c r="U105" i="10"/>
  <c r="E80" i="10"/>
  <c r="E53" i="9"/>
  <c r="T47" i="9"/>
  <c r="P53" i="9"/>
  <c r="Q73" i="9"/>
  <c r="U73" i="9" s="1"/>
  <c r="Q59" i="9"/>
  <c r="Q67" i="9"/>
  <c r="U67" i="9" s="1"/>
  <c r="E73" i="9"/>
  <c r="E59" i="9"/>
  <c r="T59" i="9" s="1"/>
  <c r="R67" i="9"/>
  <c r="U103" i="9"/>
  <c r="U105" i="9"/>
  <c r="T107" i="9"/>
  <c r="U97" i="9"/>
  <c r="U104" i="9"/>
  <c r="T106" i="9"/>
  <c r="L113" i="9"/>
  <c r="R113" i="9" s="1"/>
  <c r="T111" i="9"/>
  <c r="E53" i="8"/>
  <c r="E67" i="8"/>
  <c r="Q73" i="8"/>
  <c r="U73" i="8" s="1"/>
  <c r="S73" i="8"/>
  <c r="U57" i="8"/>
  <c r="E73" i="8"/>
  <c r="U104" i="8"/>
  <c r="E96" i="8"/>
  <c r="U96" i="8" s="1"/>
  <c r="U110" i="8"/>
  <c r="T106" i="8"/>
  <c r="U47" i="7"/>
  <c r="P53" i="7"/>
  <c r="Q67" i="7"/>
  <c r="U67" i="7" s="1"/>
  <c r="P59" i="7"/>
  <c r="S96" i="7"/>
  <c r="U103" i="7"/>
  <c r="T105" i="7"/>
  <c r="U110" i="7"/>
  <c r="E80" i="7"/>
  <c r="P67" i="6"/>
  <c r="T47" i="6"/>
  <c r="P53" i="6"/>
  <c r="Q53" i="6"/>
  <c r="E67" i="6"/>
  <c r="R53" i="6"/>
  <c r="Q59" i="6"/>
  <c r="P73" i="6"/>
  <c r="T73" i="6" s="1"/>
  <c r="T57" i="6"/>
  <c r="Q73" i="6"/>
  <c r="U73" i="6" s="1"/>
  <c r="R73" i="6"/>
  <c r="T100" i="6"/>
  <c r="E80" i="6"/>
  <c r="Q67" i="5"/>
  <c r="P73" i="5"/>
  <c r="Q73" i="5"/>
  <c r="U73" i="5" s="1"/>
  <c r="E59" i="5"/>
  <c r="T59" i="5" s="1"/>
  <c r="E67" i="5"/>
  <c r="R73" i="5"/>
  <c r="U100" i="5"/>
  <c r="U102" i="5"/>
  <c r="T111" i="5"/>
  <c r="U109" i="5"/>
  <c r="P53" i="4"/>
  <c r="T53" i="4" s="1"/>
  <c r="S67" i="4"/>
  <c r="Q53" i="4"/>
  <c r="U53" i="4" s="1"/>
  <c r="S53" i="4"/>
  <c r="U47" i="4"/>
  <c r="P67" i="4"/>
  <c r="Q59" i="4"/>
  <c r="P73" i="4"/>
  <c r="Q73" i="4"/>
  <c r="U73" i="4" s="1"/>
  <c r="E67" i="4"/>
  <c r="R73" i="4"/>
  <c r="S73" i="4"/>
  <c r="E73" i="4"/>
  <c r="U101" i="4"/>
  <c r="U99" i="4"/>
  <c r="E80" i="4"/>
  <c r="P53" i="3"/>
  <c r="S67" i="3"/>
  <c r="E67" i="3"/>
  <c r="E59" i="3"/>
  <c r="U59" i="3" s="1"/>
  <c r="P59" i="3"/>
  <c r="P67" i="3"/>
  <c r="P73" i="3"/>
  <c r="T73" i="3" s="1"/>
  <c r="Q73" i="3"/>
  <c r="U73" i="3" s="1"/>
  <c r="Q59" i="3"/>
  <c r="R73" i="3"/>
  <c r="S73" i="3"/>
  <c r="E73" i="3"/>
  <c r="T97" i="3"/>
  <c r="U99" i="3"/>
  <c r="T109" i="3"/>
  <c r="E80" i="3"/>
  <c r="P53" i="2"/>
  <c r="T53" i="2" s="1"/>
  <c r="Q53" i="2"/>
  <c r="P73" i="2"/>
  <c r="T73" i="2" s="1"/>
  <c r="R73" i="2"/>
  <c r="P59" i="2"/>
  <c r="Q73" i="2"/>
  <c r="Q59" i="2"/>
  <c r="T58" i="2"/>
  <c r="P67" i="2"/>
  <c r="T67" i="2" s="1"/>
  <c r="S73" i="2"/>
  <c r="T57" i="2"/>
  <c r="Q67" i="2"/>
  <c r="U67" i="2" s="1"/>
  <c r="E59" i="2"/>
  <c r="R67" i="2"/>
  <c r="U107" i="2"/>
  <c r="U99" i="2"/>
  <c r="E80" i="2"/>
  <c r="Q53" i="1"/>
  <c r="P53" i="1"/>
  <c r="T53" i="1" s="1"/>
  <c r="R67" i="1"/>
  <c r="E73" i="1"/>
  <c r="P73" i="1"/>
  <c r="E59" i="1"/>
  <c r="U59" i="1" s="1"/>
  <c r="Q73" i="1"/>
  <c r="U73" i="1" s="1"/>
  <c r="Q59" i="1"/>
  <c r="P67" i="1"/>
  <c r="T67" i="1" s="1"/>
  <c r="R73" i="1"/>
  <c r="P59" i="1"/>
  <c r="Q67" i="1"/>
  <c r="S73" i="1"/>
  <c r="U111" i="1"/>
  <c r="T97" i="1"/>
  <c r="R96" i="1"/>
  <c r="T30" i="3"/>
  <c r="U24" i="4"/>
  <c r="T24" i="4"/>
  <c r="U59" i="5"/>
  <c r="U33" i="2"/>
  <c r="T33" i="2"/>
  <c r="U24" i="5"/>
  <c r="T24" i="5"/>
  <c r="T33" i="5"/>
  <c r="U33" i="5"/>
  <c r="T30" i="4"/>
  <c r="T30" i="2"/>
  <c r="U30" i="2"/>
  <c r="T30" i="6"/>
  <c r="U30" i="6"/>
  <c r="U24" i="2"/>
  <c r="T24" i="2"/>
  <c r="U33" i="3"/>
  <c r="T33" i="3"/>
  <c r="U33" i="6"/>
  <c r="T59" i="2"/>
  <c r="U59" i="2"/>
  <c r="T59" i="3"/>
  <c r="U33" i="4"/>
  <c r="U24" i="1"/>
  <c r="T24" i="1"/>
  <c r="R59" i="1"/>
  <c r="U24" i="6"/>
  <c r="T24" i="6"/>
  <c r="U49" i="6"/>
  <c r="T49" i="6"/>
  <c r="T93" i="6"/>
  <c r="U93" i="6"/>
  <c r="U44" i="7"/>
  <c r="T44" i="7"/>
  <c r="T67" i="8"/>
  <c r="T15" i="8"/>
  <c r="U15" i="8"/>
  <c r="T9" i="8"/>
  <c r="U24" i="8"/>
  <c r="T24" i="8"/>
  <c r="T33" i="8"/>
  <c r="U30" i="9"/>
  <c r="T30" i="9"/>
  <c r="T44" i="9"/>
  <c r="U44" i="9"/>
  <c r="T19" i="10"/>
  <c r="U19" i="10"/>
  <c r="T45" i="10"/>
  <c r="U45" i="10"/>
  <c r="U66" i="10"/>
  <c r="T66" i="10"/>
  <c r="T61" i="10"/>
  <c r="U61" i="10"/>
  <c r="T40" i="1"/>
  <c r="U40" i="1"/>
  <c r="U15" i="3"/>
  <c r="T67" i="3"/>
  <c r="T15" i="3"/>
  <c r="U66" i="3"/>
  <c r="T66" i="3"/>
  <c r="T57" i="4"/>
  <c r="T61" i="4"/>
  <c r="T90" i="4"/>
  <c r="T12" i="5"/>
  <c r="T26" i="5"/>
  <c r="T44" i="5"/>
  <c r="U46" i="5"/>
  <c r="T46" i="5"/>
  <c r="U57" i="5"/>
  <c r="U63" i="5"/>
  <c r="T63" i="5"/>
  <c r="Q72" i="5"/>
  <c r="T11" i="6"/>
  <c r="U13" i="6"/>
  <c r="T13" i="6"/>
  <c r="U36" i="6"/>
  <c r="T46" i="6"/>
  <c r="T58" i="6"/>
  <c r="Q67" i="6"/>
  <c r="U67" i="6" s="1"/>
  <c r="T37" i="7"/>
  <c r="T39" i="7"/>
  <c r="U39" i="7"/>
  <c r="U52" i="7"/>
  <c r="T52" i="7"/>
  <c r="U56" i="7"/>
  <c r="T56" i="7"/>
  <c r="T65" i="7"/>
  <c r="U23" i="8"/>
  <c r="T23" i="8"/>
  <c r="U27" i="8"/>
  <c r="T27" i="8"/>
  <c r="U32" i="8"/>
  <c r="T90" i="8"/>
  <c r="U90" i="8"/>
  <c r="T94" i="8"/>
  <c r="U94" i="8"/>
  <c r="U29" i="9"/>
  <c r="T29" i="9"/>
  <c r="Q72" i="9"/>
  <c r="T24" i="3"/>
  <c r="U24" i="3"/>
  <c r="T40" i="4"/>
  <c r="U40" i="4"/>
  <c r="Q24" i="5"/>
  <c r="U36" i="5"/>
  <c r="P53" i="5"/>
  <c r="U58" i="5"/>
  <c r="T58" i="5"/>
  <c r="R67" i="5"/>
  <c r="U72" i="5"/>
  <c r="T71" i="5"/>
  <c r="T72" i="5"/>
  <c r="U71" i="5"/>
  <c r="U69" i="5"/>
  <c r="T69" i="5"/>
  <c r="Q71" i="5"/>
  <c r="R15" i="6"/>
  <c r="U17" i="6"/>
  <c r="T17" i="6"/>
  <c r="P33" i="6"/>
  <c r="T33" i="6" s="1"/>
  <c r="U37" i="6"/>
  <c r="T37" i="6"/>
  <c r="S40" i="6"/>
  <c r="U42" i="6"/>
  <c r="T42" i="6"/>
  <c r="Q66" i="6"/>
  <c r="U20" i="7"/>
  <c r="T20" i="7"/>
  <c r="T24" i="7"/>
  <c r="U24" i="7"/>
  <c r="P30" i="7"/>
  <c r="T30" i="7" s="1"/>
  <c r="U89" i="7"/>
  <c r="T89" i="7"/>
  <c r="U36" i="8"/>
  <c r="E59" i="8"/>
  <c r="E66" i="8"/>
  <c r="P73" i="8"/>
  <c r="T73" i="8" s="1"/>
  <c r="P24" i="9"/>
  <c r="T38" i="9"/>
  <c r="U38" i="9"/>
  <c r="Q66" i="9"/>
  <c r="T11" i="10"/>
  <c r="U11" i="10"/>
  <c r="P66" i="10"/>
  <c r="U67" i="1"/>
  <c r="T15" i="1"/>
  <c r="T73" i="1"/>
  <c r="U15" i="1"/>
  <c r="U66" i="1"/>
  <c r="T66" i="1"/>
  <c r="T53" i="3"/>
  <c r="U53" i="3"/>
  <c r="U71" i="4"/>
  <c r="T71" i="4"/>
  <c r="T72" i="4"/>
  <c r="U72" i="4"/>
  <c r="E73" i="5"/>
  <c r="U29" i="6"/>
  <c r="T29" i="6"/>
  <c r="E59" i="6"/>
  <c r="U72" i="6"/>
  <c r="T72" i="6"/>
  <c r="U71" i="6"/>
  <c r="T71" i="6"/>
  <c r="T53" i="7"/>
  <c r="U53" i="7"/>
  <c r="T43" i="7"/>
  <c r="U43" i="7"/>
  <c r="E66" i="7"/>
  <c r="U11" i="8"/>
  <c r="T11" i="8"/>
  <c r="T58" i="9"/>
  <c r="U58" i="9"/>
  <c r="U29" i="10"/>
  <c r="T29" i="10"/>
  <c r="T59" i="10"/>
  <c r="U59" i="10"/>
  <c r="U45" i="12"/>
  <c r="T45" i="12"/>
  <c r="T90" i="16"/>
  <c r="U90" i="16"/>
  <c r="U71" i="1"/>
  <c r="T71" i="1"/>
  <c r="T72" i="1"/>
  <c r="U72" i="1"/>
  <c r="U40" i="2"/>
  <c r="T40" i="2"/>
  <c r="P59" i="5"/>
  <c r="U62" i="5"/>
  <c r="T62" i="5"/>
  <c r="U92" i="5"/>
  <c r="T92" i="5"/>
  <c r="Q40" i="7"/>
  <c r="T51" i="7"/>
  <c r="U51" i="7"/>
  <c r="Q53" i="7"/>
  <c r="T55" i="7"/>
  <c r="U55" i="7"/>
  <c r="T22" i="8"/>
  <c r="U22" i="8"/>
  <c r="Q24" i="8"/>
  <c r="T26" i="8"/>
  <c r="U26" i="8"/>
  <c r="Q33" i="8"/>
  <c r="U33" i="8" s="1"/>
  <c r="U47" i="8"/>
  <c r="T47" i="8"/>
  <c r="U62" i="8"/>
  <c r="T62" i="8"/>
  <c r="P67" i="8"/>
  <c r="T20" i="9"/>
  <c r="U20" i="9"/>
  <c r="P59" i="9"/>
  <c r="T93" i="9"/>
  <c r="U93" i="9"/>
  <c r="U33" i="11"/>
  <c r="T33" i="11"/>
  <c r="T15" i="12"/>
  <c r="U15" i="12"/>
  <c r="U9" i="12"/>
  <c r="T9" i="12"/>
  <c r="T26" i="13"/>
  <c r="U26" i="13"/>
  <c r="U24" i="16"/>
  <c r="T24" i="16"/>
  <c r="U53" i="2"/>
  <c r="U67" i="4"/>
  <c r="T67" i="4"/>
  <c r="T15" i="4"/>
  <c r="T73" i="4"/>
  <c r="U15" i="4"/>
  <c r="U59" i="4"/>
  <c r="T59" i="4"/>
  <c r="U66" i="4"/>
  <c r="T66" i="4"/>
  <c r="U40" i="5"/>
  <c r="T40" i="5"/>
  <c r="T35" i="5"/>
  <c r="T12" i="1"/>
  <c r="T28" i="1"/>
  <c r="T32" i="1"/>
  <c r="T36" i="1"/>
  <c r="U53" i="1"/>
  <c r="T48" i="1"/>
  <c r="T64" i="1"/>
  <c r="T93" i="1"/>
  <c r="T19" i="2"/>
  <c r="T39" i="2"/>
  <c r="T43" i="2"/>
  <c r="T51" i="2"/>
  <c r="T55" i="2"/>
  <c r="U72" i="2"/>
  <c r="T72" i="2"/>
  <c r="U71" i="2"/>
  <c r="T71" i="2"/>
  <c r="T88" i="2"/>
  <c r="T10" i="3"/>
  <c r="T22" i="3"/>
  <c r="T26" i="3"/>
  <c r="T46" i="3"/>
  <c r="T58" i="3"/>
  <c r="T62" i="3"/>
  <c r="T91" i="3"/>
  <c r="T13" i="4"/>
  <c r="T17" i="4"/>
  <c r="T29" i="4"/>
  <c r="T37" i="4"/>
  <c r="T49" i="4"/>
  <c r="T65" i="4"/>
  <c r="T94" i="4"/>
  <c r="T20" i="5"/>
  <c r="E30" i="5"/>
  <c r="T37" i="5"/>
  <c r="E40" i="5"/>
  <c r="U53" i="5"/>
  <c r="T53" i="5"/>
  <c r="Q59" i="5"/>
  <c r="T22" i="6"/>
  <c r="P30" i="6"/>
  <c r="U40" i="6"/>
  <c r="T40" i="6"/>
  <c r="U50" i="6"/>
  <c r="T50" i="6"/>
  <c r="P71" i="6"/>
  <c r="U94" i="6"/>
  <c r="T94" i="6"/>
  <c r="P15" i="7"/>
  <c r="T17" i="7"/>
  <c r="T19" i="7"/>
  <c r="U19" i="7"/>
  <c r="U33" i="7"/>
  <c r="T33" i="7"/>
  <c r="P73" i="7"/>
  <c r="T88" i="7"/>
  <c r="U88" i="7"/>
  <c r="U9" i="8"/>
  <c r="T40" i="8"/>
  <c r="U40" i="8"/>
  <c r="U35" i="8"/>
  <c r="T35" i="8"/>
  <c r="T58" i="8"/>
  <c r="U58" i="8"/>
  <c r="T14" i="9"/>
  <c r="U14" i="9"/>
  <c r="T55" i="10"/>
  <c r="U55" i="10"/>
  <c r="T91" i="11"/>
  <c r="U91" i="11"/>
  <c r="U72" i="3"/>
  <c r="T72" i="3"/>
  <c r="U71" i="3"/>
  <c r="T71" i="3"/>
  <c r="U73" i="2"/>
  <c r="U15" i="2"/>
  <c r="T15" i="2"/>
  <c r="U43" i="2"/>
  <c r="U66" i="2"/>
  <c r="T66" i="2"/>
  <c r="U69" i="3"/>
  <c r="U47" i="5"/>
  <c r="T47" i="5"/>
  <c r="U66" i="5"/>
  <c r="T66" i="5"/>
  <c r="T61" i="5"/>
  <c r="U14" i="6"/>
  <c r="T14" i="6"/>
  <c r="Q30" i="6"/>
  <c r="Q71" i="6"/>
  <c r="Q15" i="7"/>
  <c r="U15" i="7" s="1"/>
  <c r="U30" i="7"/>
  <c r="Q73" i="7"/>
  <c r="U73" i="7" s="1"/>
  <c r="T10" i="8"/>
  <c r="U10" i="8"/>
  <c r="S33" i="8"/>
  <c r="P53" i="8"/>
  <c r="P66" i="8"/>
  <c r="R67" i="8"/>
  <c r="U24" i="9"/>
  <c r="T24" i="9"/>
  <c r="U49" i="9"/>
  <c r="T49" i="9"/>
  <c r="T23" i="10"/>
  <c r="U23" i="10"/>
  <c r="P71" i="10"/>
  <c r="U66" i="12"/>
  <c r="T66" i="12"/>
  <c r="U61" i="12"/>
  <c r="T61" i="12"/>
  <c r="U30" i="1"/>
  <c r="T30" i="1"/>
  <c r="U35" i="1"/>
  <c r="T69" i="1"/>
  <c r="U40" i="3"/>
  <c r="T40" i="3"/>
  <c r="T35" i="4"/>
  <c r="U15" i="5"/>
  <c r="T15" i="5"/>
  <c r="T73" i="5"/>
  <c r="T67" i="5"/>
  <c r="U67" i="5"/>
  <c r="U27" i="5"/>
  <c r="U70" i="5"/>
  <c r="T70" i="5"/>
  <c r="U91" i="5"/>
  <c r="T91" i="5"/>
  <c r="U18" i="6"/>
  <c r="T18" i="6"/>
  <c r="T32" i="6"/>
  <c r="U38" i="6"/>
  <c r="T38" i="6"/>
  <c r="U48" i="6"/>
  <c r="U65" i="6"/>
  <c r="T65" i="6"/>
  <c r="U70" i="6"/>
  <c r="U92" i="6"/>
  <c r="U14" i="7"/>
  <c r="P66" i="7"/>
  <c r="Q72" i="7"/>
  <c r="R73" i="7"/>
  <c r="P30" i="8"/>
  <c r="T46" i="8"/>
  <c r="U46" i="8"/>
  <c r="Q59" i="8"/>
  <c r="U66" i="8"/>
  <c r="T66" i="8"/>
  <c r="T61" i="8"/>
  <c r="U61" i="8"/>
  <c r="P24" i="10"/>
  <c r="P67" i="10"/>
  <c r="T67" i="10" s="1"/>
  <c r="T24" i="13"/>
  <c r="T59" i="14"/>
  <c r="U59" i="14"/>
  <c r="T73" i="7"/>
  <c r="T67" i="7"/>
  <c r="T15" i="7"/>
  <c r="U59" i="7"/>
  <c r="T59" i="7"/>
  <c r="U66" i="7"/>
  <c r="T66" i="7"/>
  <c r="U30" i="8"/>
  <c r="T30" i="8"/>
  <c r="U65" i="8"/>
  <c r="S67" i="8"/>
  <c r="U71" i="8"/>
  <c r="T71" i="8"/>
  <c r="T72" i="8"/>
  <c r="U72" i="8"/>
  <c r="U69" i="8"/>
  <c r="T13" i="9"/>
  <c r="T37" i="9"/>
  <c r="U48" i="9"/>
  <c r="U52" i="9"/>
  <c r="U87" i="9"/>
  <c r="P15" i="10"/>
  <c r="T15" i="10" s="1"/>
  <c r="E24" i="10"/>
  <c r="E30" i="10"/>
  <c r="U33" i="10"/>
  <c r="T33" i="10"/>
  <c r="T44" i="10"/>
  <c r="Q59" i="10"/>
  <c r="E67" i="10"/>
  <c r="E71" i="10"/>
  <c r="U18" i="11"/>
  <c r="T18" i="11"/>
  <c r="T24" i="11"/>
  <c r="U24" i="11"/>
  <c r="U30" i="11"/>
  <c r="T30" i="11"/>
  <c r="P33" i="11"/>
  <c r="T36" i="11"/>
  <c r="U42" i="11"/>
  <c r="T42" i="11"/>
  <c r="E59" i="11"/>
  <c r="U13" i="12"/>
  <c r="U19" i="12"/>
  <c r="U39" i="12"/>
  <c r="U49" i="12"/>
  <c r="U65" i="12"/>
  <c r="Q24" i="13"/>
  <c r="U24" i="13" s="1"/>
  <c r="Q53" i="14"/>
  <c r="U55" i="14"/>
  <c r="T55" i="14"/>
  <c r="R73" i="14"/>
  <c r="U40" i="11"/>
  <c r="T40" i="11"/>
  <c r="U35" i="11"/>
  <c r="U50" i="11"/>
  <c r="T50" i="11"/>
  <c r="U24" i="12"/>
  <c r="T24" i="12"/>
  <c r="U33" i="12"/>
  <c r="T33" i="12"/>
  <c r="U90" i="12"/>
  <c r="T90" i="12"/>
  <c r="T30" i="13"/>
  <c r="U24" i="14"/>
  <c r="T24" i="14"/>
  <c r="T30" i="14"/>
  <c r="U30" i="14"/>
  <c r="T91" i="15"/>
  <c r="U91" i="15"/>
  <c r="T23" i="16"/>
  <c r="U23" i="16"/>
  <c r="U72" i="9"/>
  <c r="T71" i="9"/>
  <c r="T72" i="9"/>
  <c r="U71" i="9"/>
  <c r="U70" i="10"/>
  <c r="T70" i="10"/>
  <c r="P72" i="10"/>
  <c r="E15" i="11"/>
  <c r="P30" i="11"/>
  <c r="E33" i="13"/>
  <c r="U64" i="13"/>
  <c r="T64" i="13"/>
  <c r="U19" i="14"/>
  <c r="T19" i="14"/>
  <c r="U51" i="15"/>
  <c r="T51" i="15"/>
  <c r="T49" i="16"/>
  <c r="U49" i="16"/>
  <c r="Q67" i="17"/>
  <c r="U67" i="17" s="1"/>
  <c r="U92" i="10"/>
  <c r="T92" i="10"/>
  <c r="Q30" i="11"/>
  <c r="Q66" i="11"/>
  <c r="U30" i="12"/>
  <c r="T30" i="12"/>
  <c r="U59" i="12"/>
  <c r="T59" i="12"/>
  <c r="U12" i="13"/>
  <c r="T12" i="13"/>
  <c r="U48" i="13"/>
  <c r="T48" i="13"/>
  <c r="U59" i="13"/>
  <c r="T59" i="13"/>
  <c r="U39" i="14"/>
  <c r="T39" i="14"/>
  <c r="U21" i="15"/>
  <c r="T21" i="15"/>
  <c r="Q24" i="15"/>
  <c r="T87" i="15"/>
  <c r="U87" i="15"/>
  <c r="U30" i="17"/>
  <c r="T30" i="17"/>
  <c r="U15" i="6"/>
  <c r="T67" i="6"/>
  <c r="U66" i="6"/>
  <c r="T66" i="6"/>
  <c r="T87" i="6"/>
  <c r="T9" i="7"/>
  <c r="T21" i="7"/>
  <c r="T45" i="7"/>
  <c r="T57" i="7"/>
  <c r="T61" i="7"/>
  <c r="T90" i="7"/>
  <c r="T12" i="8"/>
  <c r="T28" i="8"/>
  <c r="T32" i="8"/>
  <c r="T36" i="8"/>
  <c r="U53" i="8"/>
  <c r="T53" i="8"/>
  <c r="T48" i="8"/>
  <c r="T69" i="8"/>
  <c r="Q15" i="9"/>
  <c r="U15" i="9" s="1"/>
  <c r="P30" i="9"/>
  <c r="Q30" i="9"/>
  <c r="U32" i="9"/>
  <c r="T62" i="9"/>
  <c r="U73" i="10"/>
  <c r="T73" i="10"/>
  <c r="U15" i="10"/>
  <c r="T9" i="10"/>
  <c r="T20" i="10"/>
  <c r="Q24" i="10"/>
  <c r="U39" i="10"/>
  <c r="U53" i="10"/>
  <c r="T53" i="10"/>
  <c r="T43" i="10"/>
  <c r="U47" i="10"/>
  <c r="T47" i="10"/>
  <c r="T56" i="10"/>
  <c r="Q67" i="10"/>
  <c r="U67" i="10" s="1"/>
  <c r="Q71" i="10"/>
  <c r="U90" i="10"/>
  <c r="T23" i="11"/>
  <c r="U36" i="11"/>
  <c r="U38" i="11"/>
  <c r="T38" i="11"/>
  <c r="T47" i="11"/>
  <c r="U72" i="11"/>
  <c r="T72" i="11"/>
  <c r="U71" i="11"/>
  <c r="T71" i="11"/>
  <c r="T69" i="11"/>
  <c r="Q72" i="11"/>
  <c r="P40" i="12"/>
  <c r="U53" i="12"/>
  <c r="T53" i="12"/>
  <c r="T43" i="12"/>
  <c r="U10" i="13"/>
  <c r="U28" i="13"/>
  <c r="T28" i="13"/>
  <c r="Q66" i="13"/>
  <c r="U33" i="14"/>
  <c r="T33" i="14"/>
  <c r="P40" i="14"/>
  <c r="T40" i="14" s="1"/>
  <c r="U53" i="14"/>
  <c r="T53" i="14"/>
  <c r="U43" i="14"/>
  <c r="T43" i="14"/>
  <c r="T45" i="16"/>
  <c r="U45" i="16"/>
  <c r="U59" i="16"/>
  <c r="T59" i="16"/>
  <c r="P59" i="17"/>
  <c r="U11" i="18"/>
  <c r="T11" i="18"/>
  <c r="T30" i="18"/>
  <c r="U30" i="18"/>
  <c r="U40" i="18"/>
  <c r="T40" i="18"/>
  <c r="U35" i="18"/>
  <c r="T35" i="18"/>
  <c r="T52" i="18"/>
  <c r="U52" i="18"/>
  <c r="U9" i="7"/>
  <c r="U40" i="7"/>
  <c r="T40" i="7"/>
  <c r="U61" i="7"/>
  <c r="P59" i="8"/>
  <c r="Q66" i="8"/>
  <c r="Q67" i="8"/>
  <c r="U67" i="8" s="1"/>
  <c r="E33" i="9"/>
  <c r="Q53" i="9"/>
  <c r="P71" i="9"/>
  <c r="E40" i="10"/>
  <c r="U63" i="10"/>
  <c r="T63" i="10"/>
  <c r="R67" i="10"/>
  <c r="R71" i="10"/>
  <c r="U14" i="11"/>
  <c r="T14" i="11"/>
  <c r="U57" i="12"/>
  <c r="T57" i="12"/>
  <c r="P73" i="12"/>
  <c r="T73" i="12" s="1"/>
  <c r="Q30" i="13"/>
  <c r="U30" i="13" s="1"/>
  <c r="U32" i="13"/>
  <c r="T32" i="13"/>
  <c r="U36" i="13"/>
  <c r="T36" i="13"/>
  <c r="Q15" i="14"/>
  <c r="Q59" i="14"/>
  <c r="P73" i="14"/>
  <c r="T73" i="14" s="1"/>
  <c r="U88" i="14"/>
  <c r="T88" i="14"/>
  <c r="U30" i="15"/>
  <c r="T30" i="15"/>
  <c r="U45" i="15"/>
  <c r="T45" i="15"/>
  <c r="U59" i="15"/>
  <c r="T59" i="15"/>
  <c r="U58" i="16"/>
  <c r="T58" i="16"/>
  <c r="U13" i="17"/>
  <c r="T13" i="17"/>
  <c r="U53" i="6"/>
  <c r="T53" i="6"/>
  <c r="U72" i="7"/>
  <c r="T72" i="7"/>
  <c r="U71" i="7"/>
  <c r="T71" i="7"/>
  <c r="P66" i="9"/>
  <c r="P67" i="9"/>
  <c r="T67" i="9" s="1"/>
  <c r="U40" i="10"/>
  <c r="T40" i="10"/>
  <c r="U35" i="10"/>
  <c r="T35" i="10"/>
  <c r="P53" i="10"/>
  <c r="P59" i="10"/>
  <c r="T89" i="10"/>
  <c r="U12" i="11"/>
  <c r="U22" i="11"/>
  <c r="U28" i="11"/>
  <c r="T35" i="11"/>
  <c r="U46" i="11"/>
  <c r="U58" i="11"/>
  <c r="U64" i="11"/>
  <c r="U87" i="11"/>
  <c r="T87" i="11"/>
  <c r="U21" i="12"/>
  <c r="T21" i="12"/>
  <c r="U55" i="12"/>
  <c r="P33" i="13"/>
  <c r="P59" i="13"/>
  <c r="U93" i="13"/>
  <c r="T93" i="13"/>
  <c r="R40" i="14"/>
  <c r="U51" i="14"/>
  <c r="T51" i="14"/>
  <c r="U10" i="15"/>
  <c r="T10" i="15"/>
  <c r="T24" i="15"/>
  <c r="U24" i="15"/>
  <c r="Q66" i="15"/>
  <c r="Q72" i="15"/>
  <c r="T29" i="16"/>
  <c r="U29" i="16"/>
  <c r="U33" i="16"/>
  <c r="T33" i="16"/>
  <c r="U71" i="16"/>
  <c r="T71" i="16"/>
  <c r="T72" i="16"/>
  <c r="U72" i="16"/>
  <c r="U69" i="16"/>
  <c r="T69" i="16"/>
  <c r="U94" i="16"/>
  <c r="T94" i="16"/>
  <c r="U53" i="9"/>
  <c r="T53" i="9"/>
  <c r="U72" i="10"/>
  <c r="T72" i="10"/>
  <c r="U71" i="10"/>
  <c r="T71" i="10"/>
  <c r="U40" i="13"/>
  <c r="T40" i="13"/>
  <c r="U15" i="15"/>
  <c r="T67" i="15"/>
  <c r="T15" i="15"/>
  <c r="U67" i="15"/>
  <c r="E33" i="15"/>
  <c r="U89" i="15"/>
  <c r="U21" i="16"/>
  <c r="U27" i="16"/>
  <c r="U36" i="16"/>
  <c r="U47" i="16"/>
  <c r="T62" i="16"/>
  <c r="S67" i="16"/>
  <c r="P71" i="16"/>
  <c r="U92" i="16"/>
  <c r="P15" i="17"/>
  <c r="T37" i="17"/>
  <c r="U44" i="17"/>
  <c r="T44" i="17"/>
  <c r="T14" i="20"/>
  <c r="U14" i="20"/>
  <c r="T49" i="20"/>
  <c r="U49" i="20"/>
  <c r="U72" i="13"/>
  <c r="T71" i="13"/>
  <c r="T72" i="13"/>
  <c r="U71" i="13"/>
  <c r="U72" i="15"/>
  <c r="T72" i="15"/>
  <c r="U71" i="15"/>
  <c r="T71" i="15"/>
  <c r="T69" i="15"/>
  <c r="U53" i="16"/>
  <c r="T53" i="16"/>
  <c r="U66" i="18"/>
  <c r="T66" i="18"/>
  <c r="U61" i="18"/>
  <c r="T61" i="18"/>
  <c r="T70" i="19"/>
  <c r="U70" i="19"/>
  <c r="T33" i="20"/>
  <c r="Q59" i="20"/>
  <c r="U15" i="13"/>
  <c r="T15" i="13"/>
  <c r="T67" i="13"/>
  <c r="U67" i="13"/>
  <c r="U66" i="13"/>
  <c r="T66" i="13"/>
  <c r="T53" i="15"/>
  <c r="U53" i="15"/>
  <c r="T15" i="16"/>
  <c r="T73" i="16"/>
  <c r="U15" i="16"/>
  <c r="T9" i="16"/>
  <c r="T40" i="16"/>
  <c r="U40" i="16"/>
  <c r="T35" i="16"/>
  <c r="E40" i="16"/>
  <c r="U52" i="17"/>
  <c r="T52" i="17"/>
  <c r="U56" i="17"/>
  <c r="T56" i="17"/>
  <c r="U24" i="18"/>
  <c r="T24" i="18"/>
  <c r="T24" i="19"/>
  <c r="U24" i="19"/>
  <c r="U40" i="14"/>
  <c r="Q24" i="16"/>
  <c r="Q40" i="17"/>
  <c r="P53" i="17"/>
  <c r="Q72" i="17"/>
  <c r="P30" i="18"/>
  <c r="U33" i="18"/>
  <c r="T46" i="19"/>
  <c r="U46" i="19"/>
  <c r="T91" i="19"/>
  <c r="U91" i="19"/>
  <c r="T20" i="21"/>
  <c r="U20" i="21"/>
  <c r="T30" i="22"/>
  <c r="U30" i="22"/>
  <c r="U40" i="9"/>
  <c r="T40" i="9"/>
  <c r="U15" i="11"/>
  <c r="T73" i="11"/>
  <c r="T67" i="11"/>
  <c r="T15" i="11"/>
  <c r="U67" i="11"/>
  <c r="U73" i="11"/>
  <c r="U66" i="11"/>
  <c r="T66" i="11"/>
  <c r="U53" i="13"/>
  <c r="T53" i="13"/>
  <c r="U72" i="14"/>
  <c r="T72" i="14"/>
  <c r="U71" i="14"/>
  <c r="T71" i="14"/>
  <c r="Q59" i="15"/>
  <c r="P66" i="15"/>
  <c r="P72" i="15"/>
  <c r="P73" i="15"/>
  <c r="T73" i="15" s="1"/>
  <c r="U32" i="16"/>
  <c r="U20" i="17"/>
  <c r="T20" i="17"/>
  <c r="Q53" i="17"/>
  <c r="U67" i="18"/>
  <c r="T67" i="18"/>
  <c r="T15" i="18"/>
  <c r="T9" i="18"/>
  <c r="U23" i="18"/>
  <c r="T23" i="18"/>
  <c r="U27" i="18"/>
  <c r="T27" i="18"/>
  <c r="T40" i="12"/>
  <c r="U40" i="12"/>
  <c r="U73" i="14"/>
  <c r="U67" i="14"/>
  <c r="U15" i="14"/>
  <c r="T67" i="14"/>
  <c r="T15" i="14"/>
  <c r="U66" i="14"/>
  <c r="T66" i="14"/>
  <c r="U66" i="16"/>
  <c r="T66" i="16"/>
  <c r="T61" i="16"/>
  <c r="U65" i="16"/>
  <c r="T65" i="16"/>
  <c r="P67" i="16"/>
  <c r="T67" i="16" s="1"/>
  <c r="P30" i="17"/>
  <c r="U59" i="17"/>
  <c r="T59" i="17"/>
  <c r="P24" i="18"/>
  <c r="U45" i="18"/>
  <c r="T45" i="18"/>
  <c r="P66" i="18"/>
  <c r="U59" i="19"/>
  <c r="T59" i="19"/>
  <c r="T65" i="20"/>
  <c r="U65" i="20"/>
  <c r="T15" i="21"/>
  <c r="U73" i="21"/>
  <c r="T73" i="21"/>
  <c r="T67" i="21"/>
  <c r="U67" i="21"/>
  <c r="T9" i="21"/>
  <c r="U9" i="21"/>
  <c r="U58" i="21"/>
  <c r="T58" i="21"/>
  <c r="T15" i="9"/>
  <c r="T73" i="9"/>
  <c r="U43" i="9"/>
  <c r="U66" i="9"/>
  <c r="T66" i="9"/>
  <c r="U69" i="10"/>
  <c r="T53" i="11"/>
  <c r="U53" i="11"/>
  <c r="U71" i="12"/>
  <c r="T71" i="12"/>
  <c r="T72" i="12"/>
  <c r="U72" i="12"/>
  <c r="U35" i="13"/>
  <c r="T69" i="13"/>
  <c r="U9" i="15"/>
  <c r="U20" i="15"/>
  <c r="U44" i="15"/>
  <c r="U66" i="15"/>
  <c r="T66" i="15"/>
  <c r="U61" i="15"/>
  <c r="U69" i="15"/>
  <c r="R73" i="15"/>
  <c r="T22" i="16"/>
  <c r="U30" i="16"/>
  <c r="T30" i="16"/>
  <c r="T43" i="16"/>
  <c r="U57" i="16"/>
  <c r="U63" i="16"/>
  <c r="Q67" i="16"/>
  <c r="U67" i="16" s="1"/>
  <c r="U12" i="17"/>
  <c r="U24" i="17"/>
  <c r="T24" i="17"/>
  <c r="E33" i="17"/>
  <c r="U38" i="17"/>
  <c r="U89" i="17"/>
  <c r="T89" i="17"/>
  <c r="Q15" i="18"/>
  <c r="U15" i="18" s="1"/>
  <c r="U15" i="19"/>
  <c r="U73" i="19"/>
  <c r="T15" i="19"/>
  <c r="U9" i="19"/>
  <c r="T9" i="19"/>
  <c r="T87" i="20"/>
  <c r="U87" i="20"/>
  <c r="U53" i="17"/>
  <c r="T53" i="17"/>
  <c r="T57" i="18"/>
  <c r="R72" i="18"/>
  <c r="U64" i="19"/>
  <c r="T64" i="19"/>
  <c r="Q67" i="19"/>
  <c r="U67" i="19" s="1"/>
  <c r="U17" i="20"/>
  <c r="U39" i="20"/>
  <c r="T39" i="20"/>
  <c r="U53" i="20"/>
  <c r="T53" i="20"/>
  <c r="U43" i="20"/>
  <c r="T43" i="20"/>
  <c r="T33" i="22"/>
  <c r="U102" i="1"/>
  <c r="T102" i="1"/>
  <c r="U102" i="21"/>
  <c r="T102" i="21"/>
  <c r="U98" i="17"/>
  <c r="T98" i="17"/>
  <c r="U109" i="7"/>
  <c r="T109" i="7"/>
  <c r="T59" i="18"/>
  <c r="U59" i="18"/>
  <c r="U28" i="19"/>
  <c r="T28" i="19"/>
  <c r="Q30" i="19"/>
  <c r="U30" i="19" s="1"/>
  <c r="Q66" i="19"/>
  <c r="U72" i="19"/>
  <c r="T72" i="19"/>
  <c r="U71" i="19"/>
  <c r="T71" i="19"/>
  <c r="T69" i="19"/>
  <c r="P71" i="19"/>
  <c r="T18" i="20"/>
  <c r="U18" i="20"/>
  <c r="U30" i="20"/>
  <c r="T30" i="20"/>
  <c r="U30" i="21"/>
  <c r="T30" i="21"/>
  <c r="U72" i="21"/>
  <c r="T71" i="21"/>
  <c r="T72" i="21"/>
  <c r="U71" i="21"/>
  <c r="U69" i="21"/>
  <c r="T69" i="21"/>
  <c r="U24" i="22"/>
  <c r="T24" i="22"/>
  <c r="U29" i="22"/>
  <c r="T29" i="22"/>
  <c r="U37" i="22"/>
  <c r="T37" i="22"/>
  <c r="U65" i="22"/>
  <c r="T65" i="22"/>
  <c r="U53" i="18"/>
  <c r="T53" i="18"/>
  <c r="U12" i="19"/>
  <c r="T12" i="19"/>
  <c r="T23" i="19"/>
  <c r="U23" i="19"/>
  <c r="U32" i="19"/>
  <c r="T32" i="19"/>
  <c r="U36" i="19"/>
  <c r="T36" i="19"/>
  <c r="U48" i="19"/>
  <c r="T48" i="19"/>
  <c r="U93" i="19"/>
  <c r="T93" i="19"/>
  <c r="U51" i="20"/>
  <c r="T51" i="20"/>
  <c r="U22" i="21"/>
  <c r="T22" i="21"/>
  <c r="Q24" i="21"/>
  <c r="U26" i="21"/>
  <c r="T26" i="21"/>
  <c r="U49" i="22"/>
  <c r="T49" i="22"/>
  <c r="T59" i="22"/>
  <c r="Q24" i="23"/>
  <c r="U44" i="23"/>
  <c r="T44" i="23"/>
  <c r="U52" i="23"/>
  <c r="T52" i="23"/>
  <c r="U56" i="23"/>
  <c r="T56" i="23"/>
  <c r="Q53" i="18"/>
  <c r="U72" i="18"/>
  <c r="T72" i="18"/>
  <c r="U71" i="18"/>
  <c r="T71" i="18"/>
  <c r="T69" i="18"/>
  <c r="P59" i="19"/>
  <c r="T63" i="19"/>
  <c r="U63" i="19"/>
  <c r="T38" i="20"/>
  <c r="U38" i="20"/>
  <c r="Q40" i="20"/>
  <c r="U40" i="20" s="1"/>
  <c r="T42" i="20"/>
  <c r="U42" i="20"/>
  <c r="Q53" i="20"/>
  <c r="U55" i="20"/>
  <c r="T55" i="20"/>
  <c r="P53" i="21"/>
  <c r="T53" i="21" s="1"/>
  <c r="Q66" i="21"/>
  <c r="U40" i="17"/>
  <c r="T40" i="17"/>
  <c r="P24" i="19"/>
  <c r="T27" i="19"/>
  <c r="U27" i="19"/>
  <c r="P33" i="19"/>
  <c r="T33" i="19" s="1"/>
  <c r="Q59" i="19"/>
  <c r="U59" i="20"/>
  <c r="T59" i="20"/>
  <c r="U88" i="20"/>
  <c r="T88" i="20"/>
  <c r="U10" i="21"/>
  <c r="T10" i="21"/>
  <c r="U46" i="21"/>
  <c r="T46" i="21"/>
  <c r="U72" i="17"/>
  <c r="T71" i="17"/>
  <c r="U71" i="17"/>
  <c r="T72" i="17"/>
  <c r="T51" i="18"/>
  <c r="Q59" i="18"/>
  <c r="U89" i="18"/>
  <c r="T11" i="19"/>
  <c r="U11" i="19"/>
  <c r="Q24" i="19"/>
  <c r="T30" i="19"/>
  <c r="Q33" i="19"/>
  <c r="U33" i="19" s="1"/>
  <c r="U40" i="19"/>
  <c r="T40" i="19"/>
  <c r="T35" i="19"/>
  <c r="U35" i="19"/>
  <c r="T45" i="19"/>
  <c r="T47" i="19"/>
  <c r="U47" i="19"/>
  <c r="U58" i="19"/>
  <c r="T90" i="19"/>
  <c r="T92" i="19"/>
  <c r="U92" i="19"/>
  <c r="P30" i="20"/>
  <c r="S40" i="20"/>
  <c r="T50" i="20"/>
  <c r="U50" i="20"/>
  <c r="S53" i="20"/>
  <c r="T21" i="21"/>
  <c r="U21" i="21"/>
  <c r="U59" i="21"/>
  <c r="T59" i="21"/>
  <c r="P24" i="22"/>
  <c r="Q33" i="22"/>
  <c r="U33" i="22" s="1"/>
  <c r="U40" i="15"/>
  <c r="T40" i="15"/>
  <c r="U15" i="17"/>
  <c r="T15" i="17"/>
  <c r="T73" i="17"/>
  <c r="T67" i="17"/>
  <c r="U43" i="17"/>
  <c r="U66" i="17"/>
  <c r="T66" i="17"/>
  <c r="U44" i="18"/>
  <c r="U58" i="18"/>
  <c r="P72" i="18"/>
  <c r="P73" i="18"/>
  <c r="T73" i="18" s="1"/>
  <c r="T29" i="19"/>
  <c r="U66" i="19"/>
  <c r="T66" i="19"/>
  <c r="U69" i="19"/>
  <c r="U13" i="20"/>
  <c r="U19" i="20"/>
  <c r="T19" i="20"/>
  <c r="U24" i="20"/>
  <c r="T24" i="20"/>
  <c r="Q30" i="20"/>
  <c r="P73" i="20"/>
  <c r="T73" i="20" s="1"/>
  <c r="U94" i="20"/>
  <c r="U24" i="21"/>
  <c r="T24" i="21"/>
  <c r="U44" i="21"/>
  <c r="U52" i="21"/>
  <c r="U62" i="21"/>
  <c r="T62" i="21"/>
  <c r="Q72" i="21"/>
  <c r="U91" i="21"/>
  <c r="T91" i="21"/>
  <c r="U13" i="22"/>
  <c r="T13" i="22"/>
  <c r="Q15" i="22"/>
  <c r="U17" i="22"/>
  <c r="T17" i="22"/>
  <c r="P40" i="22"/>
  <c r="T40" i="22" s="1"/>
  <c r="T66" i="22"/>
  <c r="T33" i="21"/>
  <c r="U33" i="21"/>
  <c r="U40" i="21"/>
  <c r="T40" i="21"/>
  <c r="U45" i="21"/>
  <c r="U57" i="21"/>
  <c r="U90" i="21"/>
  <c r="U12" i="22"/>
  <c r="U28" i="22"/>
  <c r="U32" i="22"/>
  <c r="U36" i="22"/>
  <c r="U48" i="22"/>
  <c r="U64" i="22"/>
  <c r="U72" i="22"/>
  <c r="T72" i="22"/>
  <c r="U71" i="22"/>
  <c r="U30" i="23"/>
  <c r="T30" i="23"/>
  <c r="U89" i="23"/>
  <c r="T89" i="23"/>
  <c r="T98" i="15"/>
  <c r="U98" i="15"/>
  <c r="U99" i="9"/>
  <c r="T99" i="9"/>
  <c r="U66" i="21"/>
  <c r="T66" i="21"/>
  <c r="T19" i="23"/>
  <c r="U19" i="23"/>
  <c r="T39" i="23"/>
  <c r="U39" i="23"/>
  <c r="U106" i="17"/>
  <c r="T106" i="17"/>
  <c r="S96" i="6"/>
  <c r="M113" i="6"/>
  <c r="S113" i="6" s="1"/>
  <c r="T110" i="6"/>
  <c r="U110" i="6"/>
  <c r="U40" i="22"/>
  <c r="U94" i="22"/>
  <c r="T94" i="22"/>
  <c r="T88" i="23"/>
  <c r="U88" i="23"/>
  <c r="U100" i="1"/>
  <c r="T100" i="1"/>
  <c r="U100" i="21"/>
  <c r="T100" i="21"/>
  <c r="T100" i="20"/>
  <c r="U100" i="20"/>
  <c r="M113" i="17"/>
  <c r="S113" i="17" s="1"/>
  <c r="S96" i="17"/>
  <c r="U110" i="10"/>
  <c r="T110" i="10"/>
  <c r="U53" i="21"/>
  <c r="T53" i="23"/>
  <c r="T43" i="23"/>
  <c r="U53" i="23"/>
  <c r="U43" i="23"/>
  <c r="T51" i="23"/>
  <c r="U51" i="23"/>
  <c r="T55" i="23"/>
  <c r="U55" i="23"/>
  <c r="Q67" i="23"/>
  <c r="M113" i="1"/>
  <c r="S113" i="1" s="1"/>
  <c r="S96" i="1"/>
  <c r="U110" i="1"/>
  <c r="T110" i="1"/>
  <c r="U104" i="17"/>
  <c r="T104" i="17"/>
  <c r="T106" i="15"/>
  <c r="U106" i="15"/>
  <c r="U109" i="12"/>
  <c r="T109" i="12"/>
  <c r="U114" i="10"/>
  <c r="T114" i="10"/>
  <c r="T71" i="22"/>
  <c r="T13" i="19"/>
  <c r="T40" i="20"/>
  <c r="T89" i="20"/>
  <c r="T11" i="21"/>
  <c r="T23" i="21"/>
  <c r="T27" i="21"/>
  <c r="T35" i="21"/>
  <c r="T47" i="21"/>
  <c r="T63" i="21"/>
  <c r="T70" i="21"/>
  <c r="T92" i="21"/>
  <c r="U73" i="22"/>
  <c r="U15" i="22"/>
  <c r="T67" i="22"/>
  <c r="T15" i="22"/>
  <c r="T14" i="22"/>
  <c r="T18" i="22"/>
  <c r="T38" i="22"/>
  <c r="T42" i="22"/>
  <c r="U43" i="22"/>
  <c r="T50" i="22"/>
  <c r="U66" i="22"/>
  <c r="P66" i="22"/>
  <c r="T69" i="22"/>
  <c r="U92" i="22"/>
  <c r="U14" i="23"/>
  <c r="Q40" i="23"/>
  <c r="U111" i="13"/>
  <c r="T111" i="13"/>
  <c r="T106" i="10"/>
  <c r="U106" i="10"/>
  <c r="U104" i="6"/>
  <c r="T104" i="6"/>
  <c r="T100" i="4"/>
  <c r="U100" i="4"/>
  <c r="T53" i="19"/>
  <c r="U53" i="19"/>
  <c r="U71" i="20"/>
  <c r="T71" i="20"/>
  <c r="T72" i="20"/>
  <c r="U72" i="20"/>
  <c r="U35" i="21"/>
  <c r="Q66" i="22"/>
  <c r="U69" i="22"/>
  <c r="T93" i="22"/>
  <c r="U93" i="22"/>
  <c r="E15" i="23"/>
  <c r="T24" i="23"/>
  <c r="U24" i="23"/>
  <c r="P59" i="23"/>
  <c r="P72" i="23"/>
  <c r="U108" i="1"/>
  <c r="T108" i="1"/>
  <c r="U106" i="21"/>
  <c r="T106" i="21"/>
  <c r="U102" i="17"/>
  <c r="T102" i="17"/>
  <c r="U100" i="10"/>
  <c r="T100" i="10"/>
  <c r="U67" i="20"/>
  <c r="U73" i="20"/>
  <c r="U15" i="20"/>
  <c r="U66" i="20"/>
  <c r="T66" i="20"/>
  <c r="T61" i="21"/>
  <c r="U53" i="22"/>
  <c r="U20" i="23"/>
  <c r="T20" i="23"/>
  <c r="U33" i="23"/>
  <c r="T33" i="23"/>
  <c r="T40" i="23"/>
  <c r="Q59" i="23"/>
  <c r="Q72" i="23"/>
  <c r="E73" i="23"/>
  <c r="U104" i="23"/>
  <c r="T104" i="23"/>
  <c r="U97" i="22"/>
  <c r="E96" i="22"/>
  <c r="U96" i="22" s="1"/>
  <c r="U104" i="19"/>
  <c r="T104" i="19"/>
  <c r="U110" i="17"/>
  <c r="T110" i="17"/>
  <c r="T102" i="6"/>
  <c r="U102" i="6"/>
  <c r="T73" i="23"/>
  <c r="T67" i="23"/>
  <c r="U66" i="23"/>
  <c r="T66" i="23"/>
  <c r="E80" i="21"/>
  <c r="E80" i="14"/>
  <c r="E80" i="11"/>
  <c r="U104" i="22"/>
  <c r="L113" i="22"/>
  <c r="R113" i="22" s="1"/>
  <c r="U101" i="21"/>
  <c r="U105" i="21"/>
  <c r="U105" i="17"/>
  <c r="U97" i="15"/>
  <c r="U105" i="15"/>
  <c r="T110" i="13"/>
  <c r="U99" i="10"/>
  <c r="U98" i="9"/>
  <c r="T114" i="9"/>
  <c r="R96" i="7"/>
  <c r="U101" i="6"/>
  <c r="U103" i="6"/>
  <c r="U109" i="6"/>
  <c r="U111" i="6"/>
  <c r="U102" i="4"/>
  <c r="T102" i="4"/>
  <c r="U104" i="2"/>
  <c r="T104" i="2"/>
  <c r="U67" i="23"/>
  <c r="U73" i="23"/>
  <c r="U98" i="4"/>
  <c r="T98" i="4"/>
  <c r="U110" i="4"/>
  <c r="T110" i="4"/>
  <c r="U102" i="2"/>
  <c r="T102" i="2"/>
  <c r="T92" i="23"/>
  <c r="T108" i="23"/>
  <c r="T110" i="23"/>
  <c r="T99" i="22"/>
  <c r="T101" i="22"/>
  <c r="T108" i="21"/>
  <c r="T110" i="21"/>
  <c r="S96" i="20"/>
  <c r="T114" i="20"/>
  <c r="L113" i="16"/>
  <c r="R113" i="16" s="1"/>
  <c r="T108" i="3"/>
  <c r="U108" i="3"/>
  <c r="T91" i="23"/>
  <c r="E80" i="17"/>
  <c r="E96" i="23"/>
  <c r="U96" i="23" s="1"/>
  <c r="S96" i="16"/>
  <c r="R96" i="14"/>
  <c r="M113" i="11"/>
  <c r="S113" i="11" s="1"/>
  <c r="E96" i="7"/>
  <c r="E113" i="7" s="1"/>
  <c r="T114" i="7"/>
  <c r="S96" i="5"/>
  <c r="S96" i="4"/>
  <c r="T108" i="4"/>
  <c r="U108" i="4"/>
  <c r="T106" i="3"/>
  <c r="U106" i="3"/>
  <c r="U100" i="2"/>
  <c r="T100" i="2"/>
  <c r="U110" i="2"/>
  <c r="T110" i="2"/>
  <c r="T87" i="22"/>
  <c r="T9" i="23"/>
  <c r="T21" i="23"/>
  <c r="T45" i="23"/>
  <c r="T57" i="23"/>
  <c r="T61" i="23"/>
  <c r="T90" i="23"/>
  <c r="E80" i="8"/>
  <c r="T104" i="1"/>
  <c r="T98" i="23"/>
  <c r="T100" i="23"/>
  <c r="T102" i="23"/>
  <c r="T98" i="21"/>
  <c r="U102" i="20"/>
  <c r="U102" i="19"/>
  <c r="T97" i="18"/>
  <c r="T99" i="18"/>
  <c r="T103" i="18"/>
  <c r="T105" i="18"/>
  <c r="T107" i="18"/>
  <c r="T111" i="18"/>
  <c r="E96" i="17"/>
  <c r="U100" i="17"/>
  <c r="U108" i="17"/>
  <c r="T107" i="13"/>
  <c r="U99" i="12"/>
  <c r="T101" i="12"/>
  <c r="U107" i="12"/>
  <c r="T97" i="11"/>
  <c r="T108" i="10"/>
  <c r="T110" i="9"/>
  <c r="T97" i="8"/>
  <c r="U103" i="8"/>
  <c r="T105" i="8"/>
  <c r="U111" i="8"/>
  <c r="M113" i="8"/>
  <c r="S113" i="8" s="1"/>
  <c r="T101" i="7"/>
  <c r="T107" i="7"/>
  <c r="U111" i="7"/>
  <c r="U108" i="5"/>
  <c r="U110" i="5"/>
  <c r="L113" i="2"/>
  <c r="R113" i="2" s="1"/>
  <c r="R96" i="2"/>
  <c r="T98" i="2"/>
  <c r="U98" i="2"/>
  <c r="U9" i="23"/>
  <c r="U40" i="23"/>
  <c r="U61" i="23"/>
  <c r="E80" i="22"/>
  <c r="E80" i="9"/>
  <c r="T114" i="1"/>
  <c r="L113" i="18"/>
  <c r="R113" i="18" s="1"/>
  <c r="E96" i="10"/>
  <c r="U96" i="10" s="1"/>
  <c r="U97" i="8"/>
  <c r="U104" i="4"/>
  <c r="T104" i="4"/>
  <c r="E96" i="3"/>
  <c r="U96" i="3" s="1"/>
  <c r="T100" i="3"/>
  <c r="U100" i="3"/>
  <c r="U108" i="2"/>
  <c r="T108" i="2"/>
  <c r="U72" i="23"/>
  <c r="T72" i="23"/>
  <c r="U71" i="23"/>
  <c r="T71" i="23"/>
  <c r="E80" i="18"/>
  <c r="U98" i="22"/>
  <c r="U109" i="21"/>
  <c r="T105" i="20"/>
  <c r="U99" i="19"/>
  <c r="U107" i="19"/>
  <c r="E96" i="18"/>
  <c r="U96" i="18" s="1"/>
  <c r="U103" i="15"/>
  <c r="M113" i="15"/>
  <c r="S113" i="15" s="1"/>
  <c r="U110" i="14"/>
  <c r="S96" i="12"/>
  <c r="T101" i="11"/>
  <c r="U97" i="10"/>
  <c r="T97" i="7"/>
  <c r="T99" i="6"/>
  <c r="T107" i="6"/>
  <c r="E96" i="5"/>
  <c r="U96" i="5" s="1"/>
  <c r="R96" i="3"/>
  <c r="T98" i="3"/>
  <c r="U98" i="3"/>
  <c r="T106" i="2"/>
  <c r="U106" i="2"/>
  <c r="U15" i="23"/>
  <c r="U107" i="4"/>
  <c r="U109" i="4"/>
  <c r="T114" i="2"/>
  <c r="E96" i="2"/>
  <c r="U96" i="2" s="1"/>
  <c r="T98" i="1"/>
  <c r="U101" i="1"/>
  <c r="T106" i="1"/>
  <c r="U109" i="1"/>
  <c r="S96" i="23"/>
  <c r="U97" i="23"/>
  <c r="E96" i="1"/>
  <c r="U99" i="23"/>
  <c r="U103" i="23"/>
  <c r="U107" i="23"/>
  <c r="U111" i="23"/>
  <c r="T97" i="21"/>
  <c r="E96" i="21"/>
  <c r="U111" i="19"/>
  <c r="T111" i="19"/>
  <c r="U114" i="21"/>
  <c r="U96" i="17"/>
  <c r="T96" i="17"/>
  <c r="E113" i="17"/>
  <c r="T96" i="22"/>
  <c r="M113" i="22"/>
  <c r="S113" i="22" s="1"/>
  <c r="S96" i="22"/>
  <c r="U103" i="19"/>
  <c r="T103" i="19"/>
  <c r="T96" i="10"/>
  <c r="T99" i="1"/>
  <c r="T107" i="1"/>
  <c r="R96" i="21"/>
  <c r="L113" i="21"/>
  <c r="R113" i="21" s="1"/>
  <c r="E113" i="18"/>
  <c r="S96" i="18"/>
  <c r="M113" i="18"/>
  <c r="S113" i="18" s="1"/>
  <c r="R96" i="23"/>
  <c r="T101" i="23"/>
  <c r="U101" i="23"/>
  <c r="U102" i="22"/>
  <c r="U106" i="22"/>
  <c r="U110" i="22"/>
  <c r="U104" i="20"/>
  <c r="T104" i="20"/>
  <c r="T106" i="23"/>
  <c r="U109" i="23"/>
  <c r="U114" i="23"/>
  <c r="T97" i="22"/>
  <c r="U100" i="22"/>
  <c r="T105" i="22"/>
  <c r="U108" i="22"/>
  <c r="U99" i="21"/>
  <c r="T104" i="21"/>
  <c r="U107" i="21"/>
  <c r="E96" i="20"/>
  <c r="U98" i="20"/>
  <c r="T103" i="20"/>
  <c r="U106" i="20"/>
  <c r="T111" i="20"/>
  <c r="L113" i="20"/>
  <c r="R113" i="20" s="1"/>
  <c r="U97" i="19"/>
  <c r="U105" i="19"/>
  <c r="T110" i="19"/>
  <c r="U104" i="18"/>
  <c r="T114" i="18"/>
  <c r="R96" i="17"/>
  <c r="U103" i="17"/>
  <c r="U111" i="17"/>
  <c r="U102" i="16"/>
  <c r="U110" i="16"/>
  <c r="U101" i="15"/>
  <c r="U109" i="15"/>
  <c r="S96" i="14"/>
  <c r="U100" i="14"/>
  <c r="U108" i="14"/>
  <c r="U99" i="13"/>
  <c r="U106" i="13"/>
  <c r="U103" i="12"/>
  <c r="T103" i="12"/>
  <c r="U102" i="11"/>
  <c r="T102" i="11"/>
  <c r="U111" i="11"/>
  <c r="U101" i="10"/>
  <c r="T101" i="10"/>
  <c r="T97" i="17"/>
  <c r="E96" i="15"/>
  <c r="U108" i="13"/>
  <c r="U111" i="12"/>
  <c r="T111" i="12"/>
  <c r="U110" i="11"/>
  <c r="T110" i="11"/>
  <c r="M113" i="10"/>
  <c r="S113" i="10" s="1"/>
  <c r="S96" i="10"/>
  <c r="R96" i="12"/>
  <c r="L113" i="12"/>
  <c r="R113" i="12" s="1"/>
  <c r="U109" i="10"/>
  <c r="T109" i="10"/>
  <c r="U99" i="8"/>
  <c r="T99" i="8"/>
  <c r="U97" i="6"/>
  <c r="T97" i="6"/>
  <c r="E96" i="6"/>
  <c r="U105" i="6"/>
  <c r="T105" i="6"/>
  <c r="T114" i="19"/>
  <c r="E96" i="13"/>
  <c r="T105" i="12"/>
  <c r="T104" i="11"/>
  <c r="T103" i="10"/>
  <c r="T101" i="9"/>
  <c r="U107" i="8"/>
  <c r="T107" i="8"/>
  <c r="U108" i="7"/>
  <c r="T108" i="7"/>
  <c r="M113" i="21"/>
  <c r="S113" i="21" s="1"/>
  <c r="E96" i="16"/>
  <c r="R96" i="13"/>
  <c r="E96" i="9"/>
  <c r="S96" i="9"/>
  <c r="M113" i="9"/>
  <c r="S113" i="9" s="1"/>
  <c r="T109" i="9"/>
  <c r="T101" i="8"/>
  <c r="E113" i="8"/>
  <c r="U100" i="7"/>
  <c r="T100" i="7"/>
  <c r="U106" i="7"/>
  <c r="T106" i="7"/>
  <c r="U114" i="6"/>
  <c r="E96" i="19"/>
  <c r="T102" i="18"/>
  <c r="T110" i="18"/>
  <c r="T101" i="17"/>
  <c r="T109" i="17"/>
  <c r="T114" i="17"/>
  <c r="T100" i="16"/>
  <c r="T108" i="16"/>
  <c r="T99" i="15"/>
  <c r="T107" i="15"/>
  <c r="T98" i="14"/>
  <c r="T106" i="14"/>
  <c r="S96" i="13"/>
  <c r="T97" i="13"/>
  <c r="T102" i="13"/>
  <c r="T109" i="13"/>
  <c r="E96" i="11"/>
  <c r="T111" i="10"/>
  <c r="U100" i="9"/>
  <c r="T100" i="9"/>
  <c r="T109" i="8"/>
  <c r="U98" i="7"/>
  <c r="T98" i="7"/>
  <c r="R96" i="6"/>
  <c r="L113" i="6"/>
  <c r="R113" i="6" s="1"/>
  <c r="E96" i="14"/>
  <c r="U108" i="9"/>
  <c r="T108" i="9"/>
  <c r="T96" i="8"/>
  <c r="U97" i="12"/>
  <c r="E96" i="12"/>
  <c r="U108" i="12"/>
  <c r="U107" i="11"/>
  <c r="T102" i="9"/>
  <c r="E113" i="2"/>
  <c r="T96" i="2"/>
  <c r="U97" i="7"/>
  <c r="R96" i="5"/>
  <c r="S96" i="2"/>
  <c r="U97" i="5"/>
  <c r="T114" i="4"/>
  <c r="E113" i="3"/>
  <c r="M113" i="3"/>
  <c r="S113" i="3" s="1"/>
  <c r="T104" i="5"/>
  <c r="E96" i="4"/>
  <c r="T103" i="4"/>
  <c r="T111" i="4"/>
  <c r="L113" i="4"/>
  <c r="R113" i="4" s="1"/>
  <c r="T102" i="3"/>
  <c r="T110" i="3"/>
  <c r="T101" i="2"/>
  <c r="T109" i="2"/>
  <c r="T114" i="5"/>
  <c r="U101" i="2"/>
  <c r="T98" i="5"/>
  <c r="T106" i="5"/>
  <c r="T97" i="4"/>
  <c r="T105" i="4"/>
  <c r="T104" i="3"/>
  <c r="T103" i="2"/>
  <c r="T111" i="2"/>
  <c r="T59" i="23" l="1"/>
  <c r="E113" i="10"/>
  <c r="E113" i="22"/>
  <c r="U59" i="9"/>
  <c r="T96" i="7"/>
  <c r="U96" i="7"/>
  <c r="T59" i="1"/>
  <c r="T96" i="18"/>
  <c r="U59" i="11"/>
  <c r="T59" i="11"/>
  <c r="U24" i="10"/>
  <c r="T24" i="10"/>
  <c r="T59" i="6"/>
  <c r="U59" i="6"/>
  <c r="T33" i="17"/>
  <c r="U33" i="17"/>
  <c r="U33" i="15"/>
  <c r="T33" i="15"/>
  <c r="U30" i="5"/>
  <c r="T30" i="5"/>
  <c r="E113" i="5"/>
  <c r="U113" i="5" s="1"/>
  <c r="U59" i="8"/>
  <c r="T59" i="8"/>
  <c r="T30" i="10"/>
  <c r="U30" i="10"/>
  <c r="T96" i="5"/>
  <c r="T96" i="23"/>
  <c r="T96" i="3"/>
  <c r="E113" i="23"/>
  <c r="T113" i="23" s="1"/>
  <c r="T33" i="9"/>
  <c r="U33" i="9"/>
  <c r="T33" i="13"/>
  <c r="U33" i="13"/>
  <c r="U96" i="1"/>
  <c r="T96" i="1"/>
  <c r="E113" i="1"/>
  <c r="E113" i="19"/>
  <c r="U96" i="19"/>
  <c r="T96" i="19"/>
  <c r="U113" i="22"/>
  <c r="T113" i="22"/>
  <c r="E113" i="13"/>
  <c r="U96" i="13"/>
  <c r="T96" i="13"/>
  <c r="U96" i="11"/>
  <c r="T96" i="11"/>
  <c r="E113" i="11"/>
  <c r="U113" i="2"/>
  <c r="T113" i="2"/>
  <c r="U113" i="18"/>
  <c r="T113" i="18"/>
  <c r="T113" i="17"/>
  <c r="U113" i="17"/>
  <c r="U96" i="21"/>
  <c r="E113" i="21"/>
  <c r="T96" i="21"/>
  <c r="U113" i="3"/>
  <c r="T113" i="3"/>
  <c r="U96" i="9"/>
  <c r="E113" i="9"/>
  <c r="T96" i="9"/>
  <c r="U96" i="6"/>
  <c r="T96" i="6"/>
  <c r="E113" i="6"/>
  <c r="U113" i="10"/>
  <c r="T113" i="10"/>
  <c r="E113" i="14"/>
  <c r="U96" i="14"/>
  <c r="T96" i="14"/>
  <c r="U96" i="20"/>
  <c r="T96" i="20"/>
  <c r="E113" i="20"/>
  <c r="T96" i="12"/>
  <c r="E113" i="12"/>
  <c r="U96" i="12"/>
  <c r="T113" i="8"/>
  <c r="U113" i="8"/>
  <c r="T96" i="4"/>
  <c r="E113" i="4"/>
  <c r="U96" i="4"/>
  <c r="T96" i="16"/>
  <c r="E113" i="16"/>
  <c r="U96" i="16"/>
  <c r="U113" i="7"/>
  <c r="T113" i="7"/>
  <c r="U96" i="15"/>
  <c r="T96" i="15"/>
  <c r="E113" i="15"/>
  <c r="T113" i="5" l="1"/>
  <c r="U113" i="23"/>
  <c r="U113" i="21"/>
  <c r="T113" i="21"/>
  <c r="T113" i="11"/>
  <c r="U113" i="11"/>
  <c r="U113" i="19"/>
  <c r="T113" i="19"/>
  <c r="U113" i="9"/>
  <c r="T113" i="9"/>
  <c r="U113" i="1"/>
  <c r="T113" i="1"/>
  <c r="U113" i="12"/>
  <c r="T113" i="12"/>
  <c r="U113" i="4"/>
  <c r="T113" i="4"/>
  <c r="U113" i="16"/>
  <c r="T113" i="16"/>
  <c r="U113" i="14"/>
  <c r="T113" i="14"/>
  <c r="U113" i="15"/>
  <c r="T113" i="15"/>
  <c r="T113" i="13"/>
  <c r="U113" i="13"/>
  <c r="U113" i="20"/>
  <c r="T113" i="20"/>
  <c r="U113" i="6"/>
  <c r="T113" i="6"/>
</calcChain>
</file>

<file path=xl/sharedStrings.xml><?xml version="1.0" encoding="utf-8"?>
<sst xmlns="http://schemas.openxmlformats.org/spreadsheetml/2006/main" count="5432" uniqueCount="148">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</sst>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58640000</v>
      </c>
      <c r="C10" s="92"/>
      <c r="D10" s="92"/>
      <c r="E10" s="92">
        <f t="shared" ref="E10:E15" si="0">$B10      +$C10      +$D10</f>
        <v>58640000</v>
      </c>
      <c r="F10" s="93">
        <v>58640000</v>
      </c>
      <c r="G10" s="94">
        <v>58640000</v>
      </c>
      <c r="H10" s="93">
        <v>6570000</v>
      </c>
      <c r="I10" s="94">
        <v>3484325</v>
      </c>
      <c r="J10" s="93">
        <v>10820000</v>
      </c>
      <c r="K10" s="94">
        <v>-2287280</v>
      </c>
      <c r="L10" s="93">
        <v>4554000</v>
      </c>
      <c r="M10" s="94">
        <v>3857287</v>
      </c>
      <c r="N10" s="93"/>
      <c r="O10" s="94"/>
      <c r="P10" s="93">
        <f t="shared" ref="P10:P15" si="1">$H10      +$J10      +$L10      +$N10</f>
        <v>21944000</v>
      </c>
      <c r="Q10" s="94">
        <f t="shared" ref="Q10:Q15" si="2">$I10      +$K10      +$M10      +$O10</f>
        <v>5054332</v>
      </c>
      <c r="R10" s="48">
        <f t="shared" ref="R10:R15" si="3">IF(($J10      =0),0,((($L10      -$J10      )/$J10      )*100))</f>
        <v>-57.91127541589649</v>
      </c>
      <c r="S10" s="49">
        <f t="shared" ref="S10:S15" si="4">IF(($K10      =0),0,((($M10      -$K10      )/$K10      )*100))</f>
        <v>-268.64078731069219</v>
      </c>
      <c r="T10" s="48">
        <f t="shared" ref="T10:T14" si="5">IF(($E10      =0),0,(($P10      /$E10      )*100))</f>
        <v>37.421555252387449</v>
      </c>
      <c r="U10" s="50">
        <f t="shared" ref="U10:U14" si="6">IF(($E10      =0),0,(($Q10      /$E10      )*100))</f>
        <v>8.6192564802182812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47869000</v>
      </c>
      <c r="C13" s="92">
        <v>-21707000</v>
      </c>
      <c r="D13" s="92"/>
      <c r="E13" s="92">
        <f t="shared" si="0"/>
        <v>26162000</v>
      </c>
      <c r="F13" s="93">
        <v>26162000</v>
      </c>
      <c r="G13" s="94">
        <v>26162000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/>
      <c r="O13" s="94"/>
      <c r="P13" s="93">
        <f t="shared" si="1"/>
        <v>14933000</v>
      </c>
      <c r="Q13" s="94">
        <f t="shared" si="2"/>
        <v>13043918</v>
      </c>
      <c r="R13" s="48">
        <f t="shared" si="3"/>
        <v>-70.530128416200199</v>
      </c>
      <c r="S13" s="49">
        <f t="shared" si="4"/>
        <v>285.04916898923284</v>
      </c>
      <c r="T13" s="48">
        <f t="shared" si="5"/>
        <v>57.078969497744822</v>
      </c>
      <c r="U13" s="50">
        <f t="shared" si="6"/>
        <v>49.858260071859952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2700000</v>
      </c>
      <c r="C14" s="92">
        <v>-1820000</v>
      </c>
      <c r="D14" s="92"/>
      <c r="E14" s="92">
        <f t="shared" si="0"/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109209000</v>
      </c>
      <c r="C15" s="95">
        <f>SUM(C9:C14)</f>
        <v>-23527000</v>
      </c>
      <c r="D15" s="95"/>
      <c r="E15" s="95">
        <f t="shared" si="0"/>
        <v>85682000</v>
      </c>
      <c r="F15" s="96">
        <f t="shared" ref="F15:O15" si="7">SUM(F9:F14)</f>
        <v>85682000</v>
      </c>
      <c r="G15" s="97">
        <f t="shared" si="7"/>
        <v>84802000</v>
      </c>
      <c r="H15" s="96">
        <f t="shared" si="7"/>
        <v>9707000</v>
      </c>
      <c r="I15" s="97">
        <f t="shared" si="7"/>
        <v>3484325</v>
      </c>
      <c r="J15" s="96">
        <f t="shared" si="7"/>
        <v>19931000</v>
      </c>
      <c r="K15" s="97">
        <f t="shared" si="7"/>
        <v>401915</v>
      </c>
      <c r="L15" s="96">
        <f t="shared" si="7"/>
        <v>7239000</v>
      </c>
      <c r="M15" s="97">
        <f t="shared" si="7"/>
        <v>14212010</v>
      </c>
      <c r="N15" s="96">
        <f t="shared" si="7"/>
        <v>0</v>
      </c>
      <c r="O15" s="97">
        <f t="shared" si="7"/>
        <v>0</v>
      </c>
      <c r="P15" s="96">
        <f t="shared" si="1"/>
        <v>36877000</v>
      </c>
      <c r="Q15" s="97">
        <f t="shared" si="2"/>
        <v>18098250</v>
      </c>
      <c r="R15" s="52">
        <f t="shared" si="3"/>
        <v>-63.679694947569111</v>
      </c>
      <c r="S15" s="53">
        <f t="shared" si="4"/>
        <v>3436.073547889479</v>
      </c>
      <c r="T15" s="52">
        <f>IF((SUM($E9:$E13))=0,0,(P15/(SUM($E9:$E13))*100))</f>
        <v>43.486002688615834</v>
      </c>
      <c r="U15" s="54">
        <f>IF((SUM($E9:$E13))=0,0,(Q15/(SUM($E9:$E13))*100))</f>
        <v>21.341772599702839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15900000</v>
      </c>
      <c r="C19" s="92"/>
      <c r="D19" s="92"/>
      <c r="E19" s="92">
        <f t="shared" si="8"/>
        <v>15900000</v>
      </c>
      <c r="F19" s="93">
        <v>15900000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12458000</v>
      </c>
      <c r="C20" s="92">
        <v>27587000</v>
      </c>
      <c r="D20" s="92"/>
      <c r="E20" s="92">
        <f t="shared" si="8"/>
        <v>40045000</v>
      </c>
      <c r="F20" s="93">
        <v>40045000</v>
      </c>
      <c r="G20" s="94">
        <v>40045000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 t="shared" si="9"/>
        <v>10710000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26.744911974029218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28358000</v>
      </c>
      <c r="C24" s="95">
        <f>SUM(C17:C23)</f>
        <v>27587000</v>
      </c>
      <c r="D24" s="95"/>
      <c r="E24" s="95">
        <f t="shared" si="8"/>
        <v>55945000</v>
      </c>
      <c r="F24" s="96">
        <f t="shared" ref="F24:O24" si="15">SUM(F17:F23)</f>
        <v>55945000</v>
      </c>
      <c r="G24" s="97">
        <f t="shared" si="15"/>
        <v>40045000</v>
      </c>
      <c r="H24" s="96">
        <f t="shared" si="15"/>
        <v>2413000</v>
      </c>
      <c r="I24" s="97">
        <f t="shared" si="15"/>
        <v>0</v>
      </c>
      <c r="J24" s="96">
        <f t="shared" si="15"/>
        <v>8297000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10710000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26.744911974029218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/>
      <c r="O28" s="94"/>
      <c r="P28" s="93">
        <f>$H28      +$J28      +$L28      +$N28</f>
        <v>230309000</v>
      </c>
      <c r="Q28" s="94">
        <f>$I28      +$K28      +$M28      +$O28</f>
        <v>222669913</v>
      </c>
      <c r="R28" s="48">
        <f>IF(($J28      =0),0,((($L28      -$J28      )/$J28      )*100))</f>
        <v>-34.825174825174827</v>
      </c>
      <c r="S28" s="49">
        <f>IF(($K28      =0),0,((($M28      -$K28      )/$K28      )*100))</f>
        <v>-53.459704252039977</v>
      </c>
      <c r="T28" s="48">
        <f>IF(($E28      =0),0,(($P28      /$E28      )*100))</f>
        <v>40.504358928813247</v>
      </c>
      <c r="U28" s="50">
        <f>IF(($E28      =0),0,(($Q28      /$E28      )*100))</f>
        <v>39.160875514198835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10432000</v>
      </c>
      <c r="C29" s="92"/>
      <c r="D29" s="92"/>
      <c r="E29" s="92">
        <f>$B29      +$C29      +$D29</f>
        <v>10432000</v>
      </c>
      <c r="F29" s="93">
        <v>10432000</v>
      </c>
      <c r="G29" s="94">
        <v>10432000</v>
      </c>
      <c r="H29" s="93">
        <v>1418000</v>
      </c>
      <c r="I29" s="94">
        <v>-1909000</v>
      </c>
      <c r="J29" s="93">
        <v>2365000</v>
      </c>
      <c r="K29" s="94"/>
      <c r="L29" s="93">
        <v>2709000</v>
      </c>
      <c r="M29" s="94">
        <v>753788</v>
      </c>
      <c r="N29" s="93"/>
      <c r="O29" s="94"/>
      <c r="P29" s="93">
        <f>$H29      +$J29      +$L29      +$N29</f>
        <v>6492000</v>
      </c>
      <c r="Q29" s="94">
        <f>$I29      +$K29      +$M29      +$O29</f>
        <v>-1155212</v>
      </c>
      <c r="R29" s="48">
        <f>IF(($J29      =0),0,((($L29      -$J29      )/$J29      )*100))</f>
        <v>14.545454545454545</v>
      </c>
      <c r="S29" s="49">
        <f>IF(($K29      =0),0,((($M29      -$K29      )/$K29      )*100))</f>
        <v>0</v>
      </c>
      <c r="T29" s="48">
        <f>IF(($E29      =0),0,(($P29      /$E29      )*100))</f>
        <v>62.231595092024541</v>
      </c>
      <c r="U29" s="50">
        <f>IF(($E29      =0),0,(($Q29      /$E29      )*100))</f>
        <v>-11.073734662576687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268035000</v>
      </c>
      <c r="C30" s="95">
        <f>SUM(C26:C29)</f>
        <v>311000000</v>
      </c>
      <c r="D30" s="95"/>
      <c r="E30" s="95">
        <f>$B30      +$C30      +$D30</f>
        <v>579035000</v>
      </c>
      <c r="F30" s="96">
        <f t="shared" ref="F30:O30" si="16">SUM(F26:F29)</f>
        <v>579035000</v>
      </c>
      <c r="G30" s="97">
        <f t="shared" si="16"/>
        <v>579035000</v>
      </c>
      <c r="H30" s="96">
        <f t="shared" si="16"/>
        <v>85283000</v>
      </c>
      <c r="I30" s="97">
        <f t="shared" si="16"/>
        <v>29311125</v>
      </c>
      <c r="J30" s="96">
        <f t="shared" si="16"/>
        <v>91025000</v>
      </c>
      <c r="K30" s="97">
        <f t="shared" si="16"/>
        <v>130646514</v>
      </c>
      <c r="L30" s="96">
        <f t="shared" si="16"/>
        <v>60493000</v>
      </c>
      <c r="M30" s="97">
        <f t="shared" si="16"/>
        <v>61557062</v>
      </c>
      <c r="N30" s="96">
        <f t="shared" si="16"/>
        <v>0</v>
      </c>
      <c r="O30" s="97">
        <f t="shared" si="16"/>
        <v>0</v>
      </c>
      <c r="P30" s="96">
        <f>$H30      +$J30      +$L30      +$N30</f>
        <v>236801000</v>
      </c>
      <c r="Q30" s="97">
        <f>$I30      +$K30      +$M30      +$O30</f>
        <v>221514701</v>
      </c>
      <c r="R30" s="52">
        <f>IF(($J30      =0),0,((($L30      -$J30      )/$J30      )*100))</f>
        <v>-33.542433397418293</v>
      </c>
      <c r="S30" s="53">
        <f>IF(($K30      =0),0,((($M30      -$K30      )/$K30      )*100))</f>
        <v>-52.882736695140601</v>
      </c>
      <c r="T30" s="52">
        <f>IF($E30   =0,0,($P30   /$E30   )*100)</f>
        <v>40.895800771974059</v>
      </c>
      <c r="U30" s="54">
        <f>IF($E30   =0,0,($Q30   /$E30   )*100)</f>
        <v>38.255839629728769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37682000</v>
      </c>
      <c r="C32" s="92">
        <v>-1673000</v>
      </c>
      <c r="D32" s="92"/>
      <c r="E32" s="92">
        <f>$B32      +$C32      +$D32</f>
        <v>36009000</v>
      </c>
      <c r="F32" s="93">
        <v>36009000</v>
      </c>
      <c r="G32" s="94">
        <v>36009000</v>
      </c>
      <c r="H32" s="93">
        <v>8864000</v>
      </c>
      <c r="I32" s="94">
        <v>2472034</v>
      </c>
      <c r="J32" s="93">
        <v>3397000</v>
      </c>
      <c r="K32" s="94">
        <v>7964702</v>
      </c>
      <c r="L32" s="93">
        <v>6204000</v>
      </c>
      <c r="M32" s="94">
        <v>3193075</v>
      </c>
      <c r="N32" s="93"/>
      <c r="O32" s="94"/>
      <c r="P32" s="93">
        <f>$H32      +$J32      +$L32      +$N32</f>
        <v>18465000</v>
      </c>
      <c r="Q32" s="94">
        <f>$I32      +$K32      +$M32      +$O32</f>
        <v>13629811</v>
      </c>
      <c r="R32" s="48">
        <f>IF(($J32      =0),0,((($L32      -$J32      )/$J32      )*100))</f>
        <v>82.631733882837793</v>
      </c>
      <c r="S32" s="49">
        <f>IF(($K32      =0),0,((($M32      -$K32      )/$K32      )*100))</f>
        <v>-59.909673958925268</v>
      </c>
      <c r="T32" s="48">
        <f>IF(($E32      =0),0,(($P32      /$E32      )*100))</f>
        <v>51.278846954927936</v>
      </c>
      <c r="U32" s="50">
        <f>IF(($E32      =0),0,(($Q32      /$E32      )*100))</f>
        <v>37.85112333027854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37682000</v>
      </c>
      <c r="C33" s="95">
        <f>C32</f>
        <v>-1673000</v>
      </c>
      <c r="D33" s="95"/>
      <c r="E33" s="95">
        <f>$B33      +$C33      +$D33</f>
        <v>36009000</v>
      </c>
      <c r="F33" s="96">
        <f t="shared" ref="F33:O33" si="17">F32</f>
        <v>36009000</v>
      </c>
      <c r="G33" s="97">
        <f t="shared" si="17"/>
        <v>36009000</v>
      </c>
      <c r="H33" s="96">
        <f t="shared" si="17"/>
        <v>8864000</v>
      </c>
      <c r="I33" s="97">
        <f t="shared" si="17"/>
        <v>2472034</v>
      </c>
      <c r="J33" s="96">
        <f t="shared" si="17"/>
        <v>3397000</v>
      </c>
      <c r="K33" s="97">
        <f t="shared" si="17"/>
        <v>7964702</v>
      </c>
      <c r="L33" s="96">
        <f t="shared" si="17"/>
        <v>6204000</v>
      </c>
      <c r="M33" s="97">
        <f t="shared" si="17"/>
        <v>3193075</v>
      </c>
      <c r="N33" s="96">
        <f t="shared" si="17"/>
        <v>0</v>
      </c>
      <c r="O33" s="97">
        <f t="shared" si="17"/>
        <v>0</v>
      </c>
      <c r="P33" s="96">
        <f>$H33      +$J33      +$L33      +$N33</f>
        <v>18465000</v>
      </c>
      <c r="Q33" s="97">
        <f>$I33      +$K33      +$M33      +$O33</f>
        <v>13629811</v>
      </c>
      <c r="R33" s="52">
        <f>IF(($J33      =0),0,((($L33      -$J33      )/$J33      )*100))</f>
        <v>82.631733882837793</v>
      </c>
      <c r="S33" s="53">
        <f>IF(($K33      =0),0,((($M33      -$K33      )/$K33      )*100))</f>
        <v>-59.909673958925268</v>
      </c>
      <c r="T33" s="52">
        <f>IF($E33   =0,0,($P33   /$E33   )*100)</f>
        <v>51.278846954927936</v>
      </c>
      <c r="U33" s="54">
        <f>IF($E33   =0,0,($Q33   /$E33   )*100)</f>
        <v>37.85112333027854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96543000</v>
      </c>
      <c r="C35" s="92">
        <v>-28300000</v>
      </c>
      <c r="D35" s="92"/>
      <c r="E35" s="92">
        <f t="shared" ref="E35:E40" si="18">$B35      +$C35      +$D35</f>
        <v>68243000</v>
      </c>
      <c r="F35" s="93">
        <v>68243000</v>
      </c>
      <c r="G35" s="94">
        <v>68243000</v>
      </c>
      <c r="H35" s="93">
        <v>5126000</v>
      </c>
      <c r="I35" s="94">
        <v>644715</v>
      </c>
      <c r="J35" s="93">
        <v>15092000</v>
      </c>
      <c r="K35" s="94">
        <v>20898245</v>
      </c>
      <c r="L35" s="93">
        <v>20903000</v>
      </c>
      <c r="M35" s="94">
        <v>5120826</v>
      </c>
      <c r="N35" s="93"/>
      <c r="O35" s="94"/>
      <c r="P35" s="93">
        <f t="shared" ref="P35:P40" si="19">$H35      +$J35      +$L35      +$N35</f>
        <v>41121000</v>
      </c>
      <c r="Q35" s="94">
        <f t="shared" ref="Q35:Q40" si="20">$I35      +$K35      +$M35      +$O35</f>
        <v>26663786</v>
      </c>
      <c r="R35" s="48">
        <f t="shared" ref="R35:R40" si="21">IF(($J35      =0),0,((($L35      -$J35      )/$J35      )*100))</f>
        <v>38.503843095679827</v>
      </c>
      <c r="S35" s="49">
        <f t="shared" ref="S35:S40" si="22">IF(($K35      =0),0,((($M35      -$K35      )/$K35      )*100))</f>
        <v>-75.496382590978328</v>
      </c>
      <c r="T35" s="48">
        <f t="shared" ref="T35:T39" si="23">IF(($E35      =0),0,(($P35      /$E35      )*100))</f>
        <v>60.256729627947195</v>
      </c>
      <c r="U35" s="50">
        <f t="shared" ref="U35:U39" si="24">IF(($E35      =0),0,(($Q35      /$E35      )*100))</f>
        <v>39.071825681754909</v>
      </c>
      <c r="V35" s="93">
        <v>4431000</v>
      </c>
      <c r="W35" s="94" t="s">
        <v>35</v>
      </c>
    </row>
    <row r="36" spans="1:23" ht="12.95" customHeight="1" x14ac:dyDescent="0.2">
      <c r="A36" s="47" t="s">
        <v>59</v>
      </c>
      <c r="B36" s="92">
        <v>571914000</v>
      </c>
      <c r="C36" s="92">
        <v>-14301000</v>
      </c>
      <c r="D36" s="92"/>
      <c r="E36" s="92">
        <f t="shared" si="18"/>
        <v>557613000</v>
      </c>
      <c r="F36" s="93">
        <v>557613000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17292000</v>
      </c>
      <c r="C38" s="92">
        <v>-3000000</v>
      </c>
      <c r="D38" s="92"/>
      <c r="E38" s="92">
        <f t="shared" si="18"/>
        <v>14292000</v>
      </c>
      <c r="F38" s="93">
        <v>14292000</v>
      </c>
      <c r="G38" s="94">
        <v>14292000</v>
      </c>
      <c r="H38" s="93">
        <v>2166000</v>
      </c>
      <c r="I38" s="94">
        <v>2513520</v>
      </c>
      <c r="J38" s="93">
        <v>1439000</v>
      </c>
      <c r="K38" s="94">
        <v>1667431</v>
      </c>
      <c r="L38" s="93">
        <v>31000</v>
      </c>
      <c r="M38" s="94">
        <v>2732761</v>
      </c>
      <c r="N38" s="93"/>
      <c r="O38" s="94"/>
      <c r="P38" s="93">
        <f t="shared" si="19"/>
        <v>3636000</v>
      </c>
      <c r="Q38" s="94">
        <f t="shared" si="20"/>
        <v>6913712</v>
      </c>
      <c r="R38" s="48">
        <f t="shared" si="21"/>
        <v>-97.845726198749134</v>
      </c>
      <c r="S38" s="49">
        <f t="shared" si="22"/>
        <v>63.890499816784022</v>
      </c>
      <c r="T38" s="48">
        <f t="shared" si="23"/>
        <v>25.440806045340054</v>
      </c>
      <c r="U38" s="50">
        <f t="shared" si="24"/>
        <v>48.374699132381757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685749000</v>
      </c>
      <c r="C40" s="95">
        <f>SUM(C35:C39)</f>
        <v>-45601000</v>
      </c>
      <c r="D40" s="95"/>
      <c r="E40" s="95">
        <f t="shared" si="18"/>
        <v>640148000</v>
      </c>
      <c r="F40" s="96">
        <f t="shared" ref="F40:O40" si="25">SUM(F35:F39)</f>
        <v>640148000</v>
      </c>
      <c r="G40" s="97">
        <f t="shared" si="25"/>
        <v>82535000</v>
      </c>
      <c r="H40" s="96">
        <f t="shared" si="25"/>
        <v>7292000</v>
      </c>
      <c r="I40" s="97">
        <f t="shared" si="25"/>
        <v>3158235</v>
      </c>
      <c r="J40" s="96">
        <f t="shared" si="25"/>
        <v>16531000</v>
      </c>
      <c r="K40" s="97">
        <f t="shared" si="25"/>
        <v>22565676</v>
      </c>
      <c r="L40" s="96">
        <f t="shared" si="25"/>
        <v>20934000</v>
      </c>
      <c r="M40" s="97">
        <f t="shared" si="25"/>
        <v>7853587</v>
      </c>
      <c r="N40" s="96">
        <f t="shared" si="25"/>
        <v>0</v>
      </c>
      <c r="O40" s="97">
        <f t="shared" si="25"/>
        <v>0</v>
      </c>
      <c r="P40" s="96">
        <f t="shared" si="19"/>
        <v>44757000</v>
      </c>
      <c r="Q40" s="97">
        <f t="shared" si="20"/>
        <v>33577498</v>
      </c>
      <c r="R40" s="52">
        <f t="shared" si="21"/>
        <v>26.634807331679873</v>
      </c>
      <c r="S40" s="53">
        <f t="shared" si="22"/>
        <v>-65.196757234305764</v>
      </c>
      <c r="T40" s="52">
        <f>IF((+$E35+$E38) =0,0,(P40   /(+$E35+$E38) )*100)</f>
        <v>54.227903313745685</v>
      </c>
      <c r="U40" s="54">
        <f>IF((+$E35+$E38) =0,0,(Q40   /(+$E35+$E38) )*100)</f>
        <v>40.682738232265095</v>
      </c>
      <c r="V40" s="96">
        <f>SUM(V35:V39)</f>
        <v>4431000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340000000</v>
      </c>
      <c r="C43" s="92">
        <v>-18000000</v>
      </c>
      <c r="D43" s="92"/>
      <c r="E43" s="92">
        <f t="shared" si="26"/>
        <v>322000000</v>
      </c>
      <c r="F43" s="93">
        <v>322000000</v>
      </c>
      <c r="G43" s="94">
        <v>322000000</v>
      </c>
      <c r="H43" s="93">
        <v>11172000</v>
      </c>
      <c r="I43" s="94"/>
      <c r="J43" s="93">
        <v>105414000</v>
      </c>
      <c r="K43" s="94"/>
      <c r="L43" s="93">
        <v>68288000</v>
      </c>
      <c r="M43" s="94"/>
      <c r="N43" s="93"/>
      <c r="O43" s="94"/>
      <c r="P43" s="93">
        <f t="shared" si="27"/>
        <v>184874000</v>
      </c>
      <c r="Q43" s="94">
        <f t="shared" si="28"/>
        <v>0</v>
      </c>
      <c r="R43" s="48">
        <f t="shared" si="29"/>
        <v>-35.219230842203125</v>
      </c>
      <c r="S43" s="49">
        <f t="shared" si="30"/>
        <v>0</v>
      </c>
      <c r="T43" s="48">
        <f t="shared" si="31"/>
        <v>57.414285714285718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247189000</v>
      </c>
      <c r="C44" s="92"/>
      <c r="D44" s="92"/>
      <c r="E44" s="92">
        <f t="shared" si="26"/>
        <v>247189000</v>
      </c>
      <c r="F44" s="93">
        <v>247189000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408630000</v>
      </c>
      <c r="C51" s="92">
        <v>-15000000</v>
      </c>
      <c r="D51" s="92"/>
      <c r="E51" s="92">
        <f t="shared" si="26"/>
        <v>393630000</v>
      </c>
      <c r="F51" s="93">
        <v>393630000</v>
      </c>
      <c r="G51" s="94">
        <v>393630000</v>
      </c>
      <c r="H51" s="93">
        <v>66839000</v>
      </c>
      <c r="I51" s="94">
        <v>17137532</v>
      </c>
      <c r="J51" s="93">
        <v>91819000</v>
      </c>
      <c r="K51" s="94">
        <v>66871963</v>
      </c>
      <c r="L51" s="93">
        <v>41649000</v>
      </c>
      <c r="M51" s="94">
        <v>26979228</v>
      </c>
      <c r="N51" s="93"/>
      <c r="O51" s="94"/>
      <c r="P51" s="93">
        <f t="shared" si="27"/>
        <v>200307000</v>
      </c>
      <c r="Q51" s="94">
        <f t="shared" si="28"/>
        <v>110988723</v>
      </c>
      <c r="R51" s="48">
        <f t="shared" si="29"/>
        <v>-54.640107167361876</v>
      </c>
      <c r="S51" s="49">
        <f t="shared" si="30"/>
        <v>-59.655396986028364</v>
      </c>
      <c r="T51" s="48">
        <f t="shared" si="31"/>
        <v>50.887127505525498</v>
      </c>
      <c r="U51" s="50">
        <f t="shared" si="32"/>
        <v>28.196205319716483</v>
      </c>
      <c r="V51" s="93">
        <v>1835000</v>
      </c>
      <c r="W51" s="94" t="s">
        <v>35</v>
      </c>
    </row>
    <row r="52" spans="1:23" ht="12.95" customHeight="1" x14ac:dyDescent="0.2">
      <c r="A52" s="47" t="s">
        <v>74</v>
      </c>
      <c r="B52" s="92">
        <v>80000000</v>
      </c>
      <c r="C52" s="92"/>
      <c r="D52" s="92"/>
      <c r="E52" s="92">
        <f t="shared" si="26"/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1075819000</v>
      </c>
      <c r="C53" s="95">
        <f>SUM(C42:C52)</f>
        <v>-33000000</v>
      </c>
      <c r="D53" s="95"/>
      <c r="E53" s="95">
        <f t="shared" si="26"/>
        <v>1042819000</v>
      </c>
      <c r="F53" s="96">
        <f t="shared" ref="F53:O53" si="33">SUM(F42:F52)</f>
        <v>1042819000</v>
      </c>
      <c r="G53" s="97">
        <f t="shared" si="33"/>
        <v>715630000</v>
      </c>
      <c r="H53" s="96">
        <f t="shared" si="33"/>
        <v>78011000</v>
      </c>
      <c r="I53" s="97">
        <f t="shared" si="33"/>
        <v>17137532</v>
      </c>
      <c r="J53" s="96">
        <f t="shared" si="33"/>
        <v>197233000</v>
      </c>
      <c r="K53" s="97">
        <f t="shared" si="33"/>
        <v>66871963</v>
      </c>
      <c r="L53" s="96">
        <f t="shared" si="33"/>
        <v>109937000</v>
      </c>
      <c r="M53" s="97">
        <f t="shared" si="33"/>
        <v>26979228</v>
      </c>
      <c r="N53" s="96">
        <f t="shared" si="33"/>
        <v>0</v>
      </c>
      <c r="O53" s="97">
        <f t="shared" si="33"/>
        <v>0</v>
      </c>
      <c r="P53" s="96">
        <f t="shared" si="27"/>
        <v>385181000</v>
      </c>
      <c r="Q53" s="97">
        <f t="shared" si="28"/>
        <v>110988723</v>
      </c>
      <c r="R53" s="52">
        <f t="shared" si="29"/>
        <v>-44.260341829207078</v>
      </c>
      <c r="S53" s="53">
        <f t="shared" si="30"/>
        <v>-59.655396986028364</v>
      </c>
      <c r="T53" s="52">
        <f>IF((+$E43+$E45+$E47+$E48+$E51) =0,0,(P53   /(+$E43+$E45+$E47+$E48+$E51) )*100)</f>
        <v>53.82404315079021</v>
      </c>
      <c r="U53" s="54">
        <f>IF((+$E43+$E45+$E47+$E48+$E51) =0,0,(Q53   /(+$E43+$E45+$E47+$E48+$E51) )*100)</f>
        <v>15.50923284378799</v>
      </c>
      <c r="V53" s="96">
        <f>SUM(V42:V52)</f>
        <v>1835000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2204852000</v>
      </c>
      <c r="C67" s="104">
        <f>SUM(C9:C14,C17:C23,C26:C29,C32,C35:C39,C42:C52,C55:C58,C61:C65)</f>
        <v>234786000</v>
      </c>
      <c r="D67" s="104"/>
      <c r="E67" s="104">
        <f t="shared" si="35"/>
        <v>2439638000</v>
      </c>
      <c r="F67" s="105">
        <f t="shared" ref="F67:O67" si="43">SUM(F9:F14,F17:F23,F26:F29,F32,F35:F39,F42:F52,F55:F58,F61:F65)</f>
        <v>2439638000</v>
      </c>
      <c r="G67" s="106">
        <f t="shared" si="43"/>
        <v>1538056000</v>
      </c>
      <c r="H67" s="105">
        <f t="shared" si="43"/>
        <v>191570000</v>
      </c>
      <c r="I67" s="106">
        <f t="shared" si="43"/>
        <v>55563251</v>
      </c>
      <c r="J67" s="105">
        <f t="shared" si="43"/>
        <v>336414000</v>
      </c>
      <c r="K67" s="106">
        <f t="shared" si="43"/>
        <v>228450770</v>
      </c>
      <c r="L67" s="105">
        <f t="shared" si="43"/>
        <v>204807000</v>
      </c>
      <c r="M67" s="106">
        <f t="shared" si="43"/>
        <v>113794962</v>
      </c>
      <c r="N67" s="105">
        <f t="shared" si="43"/>
        <v>0</v>
      </c>
      <c r="O67" s="106">
        <f t="shared" si="43"/>
        <v>0</v>
      </c>
      <c r="P67" s="105">
        <f t="shared" si="36"/>
        <v>732791000</v>
      </c>
      <c r="Q67" s="106">
        <f t="shared" si="37"/>
        <v>397808983</v>
      </c>
      <c r="R67" s="61">
        <f t="shared" si="38"/>
        <v>-39.120547896342003</v>
      </c>
      <c r="S67" s="62">
        <f t="shared" si="39"/>
        <v>-50.188409520353119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47.643973951533624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25.864401751301642</v>
      </c>
      <c r="V67" s="105">
        <f>SUM(V9:V14,V17:V23,V26:V29,V32,V35:V39,V42:V52,V55:V58,V61:V65)</f>
        <v>6266000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2109366000</v>
      </c>
      <c r="C69" s="92">
        <v>-166338000</v>
      </c>
      <c r="D69" s="92"/>
      <c r="E69" s="92">
        <f>$B69      +$C69      +$D69</f>
        <v>1943028000</v>
      </c>
      <c r="F69" s="93">
        <v>1943028000</v>
      </c>
      <c r="G69" s="94">
        <v>1943028000</v>
      </c>
      <c r="H69" s="93">
        <v>329448000</v>
      </c>
      <c r="I69" s="94">
        <v>212941143</v>
      </c>
      <c r="J69" s="93">
        <v>603934000</v>
      </c>
      <c r="K69" s="94">
        <v>252686668</v>
      </c>
      <c r="L69" s="93">
        <v>334270000</v>
      </c>
      <c r="M69" s="94">
        <v>91654999</v>
      </c>
      <c r="N69" s="93"/>
      <c r="O69" s="94"/>
      <c r="P69" s="93">
        <f>$H69      +$J69      +$L69      +$N69</f>
        <v>1267652000</v>
      </c>
      <c r="Q69" s="94">
        <f>$I69      +$K69      +$M69      +$O69</f>
        <v>557282810</v>
      </c>
      <c r="R69" s="48">
        <f>IF(($J69      =0),0,((($L69      -$J69      )/$J69      )*100))</f>
        <v>-44.651236724542748</v>
      </c>
      <c r="S69" s="49">
        <f>IF(($K69      =0),0,((($M69      -$K69      )/$K69      )*100))</f>
        <v>-63.727805774066404</v>
      </c>
      <c r="T69" s="48">
        <f>IF(($E69      =0),0,(($P69      /$E69      )*100))</f>
        <v>65.241056742362943</v>
      </c>
      <c r="U69" s="50">
        <f>IF(($E69      =0),0,(($Q69      /$E69      )*100))</f>
        <v>28.681151789886712</v>
      </c>
      <c r="V69" s="93">
        <v>37727000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2109366000</v>
      </c>
      <c r="C71" s="101">
        <f>SUM(C69:C70)</f>
        <v>-166338000</v>
      </c>
      <c r="D71" s="101"/>
      <c r="E71" s="101">
        <f>$B71      +$C71      +$D71</f>
        <v>1943028000</v>
      </c>
      <c r="F71" s="102">
        <f t="shared" ref="F71:O71" si="44">SUM(F69:F70)</f>
        <v>1943028000</v>
      </c>
      <c r="G71" s="103">
        <f t="shared" si="44"/>
        <v>1943028000</v>
      </c>
      <c r="H71" s="102">
        <f t="shared" si="44"/>
        <v>329448000</v>
      </c>
      <c r="I71" s="103">
        <f t="shared" si="44"/>
        <v>212941143</v>
      </c>
      <c r="J71" s="102">
        <f t="shared" si="44"/>
        <v>603934000</v>
      </c>
      <c r="K71" s="103">
        <f t="shared" si="44"/>
        <v>252686668</v>
      </c>
      <c r="L71" s="102">
        <f t="shared" si="44"/>
        <v>334270000</v>
      </c>
      <c r="M71" s="103">
        <f t="shared" si="44"/>
        <v>91654999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1267652000</v>
      </c>
      <c r="Q71" s="103">
        <f>$I71      +$K71      +$M71      +$O71</f>
        <v>557282810</v>
      </c>
      <c r="R71" s="57">
        <f>IF(($J71      =0),0,((($L71      -$J71      )/$J71      )*100))</f>
        <v>-44.651236724542748</v>
      </c>
      <c r="S71" s="58">
        <f>IF(($K71      =0),0,((($M71      -$K71      )/$K71      )*100))</f>
        <v>-63.727805774066404</v>
      </c>
      <c r="T71" s="57">
        <f>IF(($E69      =0),0,(($P69      /$E69      )*100))</f>
        <v>65.241056742362943</v>
      </c>
      <c r="U71" s="59">
        <f>IF($E69   =0,0,($Q69   /$E69 )*100)</f>
        <v>28.681151789886712</v>
      </c>
      <c r="V71" s="102">
        <f>SUM(V69:V70)</f>
        <v>37727000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2109366000</v>
      </c>
      <c r="C72" s="104">
        <f>SUM(C69:C70)</f>
        <v>-166338000</v>
      </c>
      <c r="D72" s="104"/>
      <c r="E72" s="104">
        <f>$B72      +$C72      +$D72</f>
        <v>1943028000</v>
      </c>
      <c r="F72" s="105">
        <f t="shared" ref="F72:O72" si="45">SUM(F69:F70)</f>
        <v>1943028000</v>
      </c>
      <c r="G72" s="106">
        <f t="shared" si="45"/>
        <v>1943028000</v>
      </c>
      <c r="H72" s="105">
        <f t="shared" si="45"/>
        <v>329448000</v>
      </c>
      <c r="I72" s="106">
        <f t="shared" si="45"/>
        <v>212941143</v>
      </c>
      <c r="J72" s="105">
        <f t="shared" si="45"/>
        <v>603934000</v>
      </c>
      <c r="K72" s="106">
        <f t="shared" si="45"/>
        <v>252686668</v>
      </c>
      <c r="L72" s="105">
        <f t="shared" si="45"/>
        <v>334270000</v>
      </c>
      <c r="M72" s="106">
        <f t="shared" si="45"/>
        <v>91654999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1267652000</v>
      </c>
      <c r="Q72" s="106">
        <f>$I72      +$K72      +$M72      +$O72</f>
        <v>557282810</v>
      </c>
      <c r="R72" s="61">
        <f>IF(($J72      =0),0,((($L72      -$J72      )/$J72      )*100))</f>
        <v>-44.651236724542748</v>
      </c>
      <c r="S72" s="62">
        <f>IF(($K72      =0),0,((($M72      -$K72      )/$K72      )*100))</f>
        <v>-63.727805774066404</v>
      </c>
      <c r="T72" s="61">
        <f>IF(($E69      =0),0,(($P69      /$E69      )*100))</f>
        <v>65.241056742362943</v>
      </c>
      <c r="U72" s="65">
        <f>IF($E69   =0,0,($Q69   /$E69 )*100)</f>
        <v>28.681151789886712</v>
      </c>
      <c r="V72" s="105">
        <f>SUM(V69:V70)</f>
        <v>37727000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4314218000</v>
      </c>
      <c r="C73" s="104">
        <f>SUM(C9:C14,C17:C23,C26:C29,C32,C35:C39,C42:C52,C55:C58,C61:C65,C69:C70)</f>
        <v>68448000</v>
      </c>
      <c r="D73" s="104"/>
      <c r="E73" s="104">
        <f>$B73      +$C73      +$D73</f>
        <v>4382666000</v>
      </c>
      <c r="F73" s="105">
        <f t="shared" ref="F73:O73" si="46">SUM(F9:F14,F17:F23,F26:F29,F32,F35:F39,F42:F52,F55:F58,F61:F65,F69:F70)</f>
        <v>4382666000</v>
      </c>
      <c r="G73" s="106">
        <f t="shared" si="46"/>
        <v>3481084000</v>
      </c>
      <c r="H73" s="105">
        <f t="shared" si="46"/>
        <v>521018000</v>
      </c>
      <c r="I73" s="106">
        <f t="shared" si="46"/>
        <v>268504394</v>
      </c>
      <c r="J73" s="105">
        <f t="shared" si="46"/>
        <v>940348000</v>
      </c>
      <c r="K73" s="106">
        <f t="shared" si="46"/>
        <v>481137438</v>
      </c>
      <c r="L73" s="105">
        <f t="shared" si="46"/>
        <v>539077000</v>
      </c>
      <c r="M73" s="106">
        <f t="shared" si="46"/>
        <v>205449961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2000443000</v>
      </c>
      <c r="Q73" s="106">
        <f>$I73      +$K73      +$M73      +$O73</f>
        <v>955091793</v>
      </c>
      <c r="R73" s="61">
        <f>IF(($J73      =0),0,((($L73      -$J73      )/$J73      )*100))</f>
        <v>-42.672606311705877</v>
      </c>
      <c r="S73" s="62">
        <f>IF(($K73      =0),0,((($M73      -$K73      )/$K73      )*100))</f>
        <v>-57.299111485895224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57.466093894890214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27.436620116032824</v>
      </c>
      <c r="V73" s="105">
        <f>SUM(V9:V14,V17:V23,V26:V29,V32,V35:V39,V42:V52,V55:V58,V61:V65,V69:V70)</f>
        <v>43993000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QIiGuiebn7vKu0l7ayxa1gGsS/2BIVo1Fw6r2k3A/rUYWig+1BAa1o5RF38EzZaO4wDT4wr4kWXaBtM4HaluxQ==" saltValue="atHP9z4/Ln9PynW4TS1Om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760000</v>
      </c>
      <c r="K10" s="94"/>
      <c r="L10" s="93"/>
      <c r="M10" s="94"/>
      <c r="N10" s="93"/>
      <c r="O10" s="94"/>
      <c r="P10" s="93">
        <f t="shared" ref="P10:P15" si="1">$H10      +$J10      +$L10      +$N10</f>
        <v>760000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24.516129032258064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4100000</v>
      </c>
      <c r="C15" s="95">
        <f>SUM(C9:C14)</f>
        <v>-1000000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760000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760000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24.516129032258064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14382000</v>
      </c>
      <c r="G20" s="94">
        <v>14382000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14382000</v>
      </c>
      <c r="G24" s="97">
        <f t="shared" si="15"/>
        <v>14382000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3118000</v>
      </c>
      <c r="C32" s="92">
        <v>-174000</v>
      </c>
      <c r="D32" s="92"/>
      <c r="E32" s="92">
        <f>$B32      +$C32      +$D32</f>
        <v>2944000</v>
      </c>
      <c r="F32" s="93">
        <v>2944000</v>
      </c>
      <c r="G32" s="94">
        <v>2944000</v>
      </c>
      <c r="H32" s="93">
        <v>519000</v>
      </c>
      <c r="I32" s="94"/>
      <c r="J32" s="93">
        <v>260000</v>
      </c>
      <c r="K32" s="94"/>
      <c r="L32" s="93">
        <v>1478000</v>
      </c>
      <c r="M32" s="94"/>
      <c r="N32" s="93"/>
      <c r="O32" s="94"/>
      <c r="P32" s="93">
        <f>$H32      +$J32      +$L32      +$N32</f>
        <v>2257000</v>
      </c>
      <c r="Q32" s="94">
        <f>$I32      +$K32      +$M32      +$O32</f>
        <v>0</v>
      </c>
      <c r="R32" s="48">
        <f>IF(($J32      =0),0,((($L32      -$J32      )/$J32      )*100))</f>
        <v>468.46153846153851</v>
      </c>
      <c r="S32" s="49">
        <f>IF(($K32      =0),0,((($M32      -$K32      )/$K32      )*100))</f>
        <v>0</v>
      </c>
      <c r="T32" s="48">
        <f>IF(($E32      =0),0,(($P32      /$E32      )*100))</f>
        <v>76.664402173913047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3118000</v>
      </c>
      <c r="C33" s="95">
        <f>C32</f>
        <v>-174000</v>
      </c>
      <c r="D33" s="95"/>
      <c r="E33" s="95">
        <f>$B33      +$C33      +$D33</f>
        <v>2944000</v>
      </c>
      <c r="F33" s="96">
        <f t="shared" ref="F33:O33" si="17">F32</f>
        <v>2944000</v>
      </c>
      <c r="G33" s="97">
        <f t="shared" si="17"/>
        <v>2944000</v>
      </c>
      <c r="H33" s="96">
        <f t="shared" si="17"/>
        <v>519000</v>
      </c>
      <c r="I33" s="97">
        <f t="shared" si="17"/>
        <v>0</v>
      </c>
      <c r="J33" s="96">
        <f t="shared" si="17"/>
        <v>260000</v>
      </c>
      <c r="K33" s="97">
        <f t="shared" si="17"/>
        <v>0</v>
      </c>
      <c r="L33" s="96">
        <f t="shared" si="17"/>
        <v>1478000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2257000</v>
      </c>
      <c r="Q33" s="97">
        <f>$I33      +$K33      +$M33      +$O33</f>
        <v>0</v>
      </c>
      <c r="R33" s="52">
        <f>IF(($J33      =0),0,((($L33      -$J33      )/$J33      )*100))</f>
        <v>468.46153846153851</v>
      </c>
      <c r="S33" s="53">
        <f>IF(($K33      =0),0,((($M33      -$K33      )/$K33      )*100))</f>
        <v>0</v>
      </c>
      <c r="T33" s="52">
        <f>IF($E33   =0,0,($P33   /$E33   )*100)</f>
        <v>76.664402173913047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70177000</v>
      </c>
      <c r="C36" s="92">
        <v>14228000</v>
      </c>
      <c r="D36" s="92"/>
      <c r="E36" s="92">
        <f t="shared" si="18"/>
        <v>84405000</v>
      </c>
      <c r="F36" s="93">
        <v>84405000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4292000</v>
      </c>
      <c r="C38" s="92"/>
      <c r="D38" s="92"/>
      <c r="E38" s="92">
        <f t="shared" si="18"/>
        <v>4292000</v>
      </c>
      <c r="F38" s="93">
        <v>4292000</v>
      </c>
      <c r="G38" s="94">
        <v>4292000</v>
      </c>
      <c r="H38" s="93">
        <v>947000</v>
      </c>
      <c r="I38" s="94"/>
      <c r="J38" s="93">
        <v>439000</v>
      </c>
      <c r="K38" s="94"/>
      <c r="L38" s="93"/>
      <c r="M38" s="94"/>
      <c r="N38" s="93"/>
      <c r="O38" s="94"/>
      <c r="P38" s="93">
        <f t="shared" si="19"/>
        <v>1386000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32.292637465051257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74469000</v>
      </c>
      <c r="C40" s="95">
        <f>SUM(C35:C39)</f>
        <v>14228000</v>
      </c>
      <c r="D40" s="95"/>
      <c r="E40" s="95">
        <f t="shared" si="18"/>
        <v>88697000</v>
      </c>
      <c r="F40" s="96">
        <f t="shared" ref="F40:O40" si="25">SUM(F35:F39)</f>
        <v>88697000</v>
      </c>
      <c r="G40" s="97">
        <f t="shared" si="25"/>
        <v>4292000</v>
      </c>
      <c r="H40" s="96">
        <f t="shared" si="25"/>
        <v>947000</v>
      </c>
      <c r="I40" s="97">
        <f t="shared" si="25"/>
        <v>0</v>
      </c>
      <c r="J40" s="96">
        <f t="shared" si="25"/>
        <v>439000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1386000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32.292637465051257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81687000</v>
      </c>
      <c r="C67" s="104">
        <f>SUM(C9:C14,C17:C23,C26:C29,C32,C35:C39,C42:C52,C55:C58,C61:C65)</f>
        <v>13054000</v>
      </c>
      <c r="D67" s="104"/>
      <c r="E67" s="104">
        <f t="shared" si="35"/>
        <v>94741000</v>
      </c>
      <c r="F67" s="105">
        <f t="shared" ref="F67:O67" si="43">SUM(F9:F14,F17:F23,F26:F29,F32,F35:F39,F42:F52,F55:F58,F61:F65)</f>
        <v>109123000</v>
      </c>
      <c r="G67" s="106">
        <f t="shared" si="43"/>
        <v>24718000</v>
      </c>
      <c r="H67" s="105">
        <f t="shared" si="43"/>
        <v>1466000</v>
      </c>
      <c r="I67" s="106">
        <f t="shared" si="43"/>
        <v>0</v>
      </c>
      <c r="J67" s="105">
        <f t="shared" si="43"/>
        <v>1459000</v>
      </c>
      <c r="K67" s="106">
        <f t="shared" si="43"/>
        <v>0</v>
      </c>
      <c r="L67" s="105">
        <f t="shared" si="43"/>
        <v>1478000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4403000</v>
      </c>
      <c r="Q67" s="106">
        <f t="shared" si="37"/>
        <v>0</v>
      </c>
      <c r="R67" s="61">
        <f t="shared" si="38"/>
        <v>1.3022618231665526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42.598684210526315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72985000</v>
      </c>
      <c r="C69" s="92">
        <v>24114000</v>
      </c>
      <c r="D69" s="92"/>
      <c r="E69" s="92">
        <f>$B69      +$C69      +$D69</f>
        <v>97099000</v>
      </c>
      <c r="F69" s="93">
        <v>97099000</v>
      </c>
      <c r="G69" s="94">
        <v>97099000</v>
      </c>
      <c r="H69" s="93">
        <v>15813000</v>
      </c>
      <c r="I69" s="94"/>
      <c r="J69" s="93">
        <v>47049000</v>
      </c>
      <c r="K69" s="94"/>
      <c r="L69" s="93">
        <v>10775000</v>
      </c>
      <c r="M69" s="94"/>
      <c r="N69" s="93"/>
      <c r="O69" s="94"/>
      <c r="P69" s="93">
        <f>$H69      +$J69      +$L69      +$N69</f>
        <v>73637000</v>
      </c>
      <c r="Q69" s="94">
        <f>$I69      +$K69      +$M69      +$O69</f>
        <v>0</v>
      </c>
      <c r="R69" s="48">
        <f>IF(($J69      =0),0,((($L69      -$J69      )/$J69      )*100))</f>
        <v>-77.09834427936832</v>
      </c>
      <c r="S69" s="49">
        <f>IF(($K69      =0),0,((($M69      -$K69      )/$K69      )*100))</f>
        <v>0</v>
      </c>
      <c r="T69" s="48">
        <f>IF(($E69      =0),0,(($P69      /$E69      )*100))</f>
        <v>75.837032307232818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72985000</v>
      </c>
      <c r="C71" s="101">
        <f>SUM(C69:C70)</f>
        <v>24114000</v>
      </c>
      <c r="D71" s="101"/>
      <c r="E71" s="101">
        <f>$B71      +$C71      +$D71</f>
        <v>97099000</v>
      </c>
      <c r="F71" s="102">
        <f t="shared" ref="F71:O71" si="44">SUM(F69:F70)</f>
        <v>97099000</v>
      </c>
      <c r="G71" s="103">
        <f t="shared" si="44"/>
        <v>97099000</v>
      </c>
      <c r="H71" s="102">
        <f t="shared" si="44"/>
        <v>15813000</v>
      </c>
      <c r="I71" s="103">
        <f t="shared" si="44"/>
        <v>0</v>
      </c>
      <c r="J71" s="102">
        <f t="shared" si="44"/>
        <v>47049000</v>
      </c>
      <c r="K71" s="103">
        <f t="shared" si="44"/>
        <v>0</v>
      </c>
      <c r="L71" s="102">
        <f t="shared" si="44"/>
        <v>10775000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73637000</v>
      </c>
      <c r="Q71" s="103">
        <f>$I71      +$K71      +$M71      +$O71</f>
        <v>0</v>
      </c>
      <c r="R71" s="57">
        <f>IF(($J71      =0),0,((($L71      -$J71      )/$J71      )*100))</f>
        <v>-77.09834427936832</v>
      </c>
      <c r="S71" s="58">
        <f>IF(($K71      =0),0,((($M71      -$K71      )/$K71      )*100))</f>
        <v>0</v>
      </c>
      <c r="T71" s="57">
        <f>IF(($E69      =0),0,(($P69      /$E69      )*100))</f>
        <v>75.837032307232818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72985000</v>
      </c>
      <c r="C72" s="104">
        <f>SUM(C69:C70)</f>
        <v>24114000</v>
      </c>
      <c r="D72" s="104"/>
      <c r="E72" s="104">
        <f>$B72      +$C72      +$D72</f>
        <v>97099000</v>
      </c>
      <c r="F72" s="105">
        <f t="shared" ref="F72:O72" si="45">SUM(F69:F70)</f>
        <v>97099000</v>
      </c>
      <c r="G72" s="106">
        <f t="shared" si="45"/>
        <v>97099000</v>
      </c>
      <c r="H72" s="105">
        <f t="shared" si="45"/>
        <v>15813000</v>
      </c>
      <c r="I72" s="106">
        <f t="shared" si="45"/>
        <v>0</v>
      </c>
      <c r="J72" s="105">
        <f t="shared" si="45"/>
        <v>47049000</v>
      </c>
      <c r="K72" s="106">
        <f t="shared" si="45"/>
        <v>0</v>
      </c>
      <c r="L72" s="105">
        <f t="shared" si="45"/>
        <v>10775000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73637000</v>
      </c>
      <c r="Q72" s="106">
        <f>$I72      +$K72      +$M72      +$O72</f>
        <v>0</v>
      </c>
      <c r="R72" s="61">
        <f>IF(($J72      =0),0,((($L72      -$J72      )/$J72      )*100))</f>
        <v>-77.09834427936832</v>
      </c>
      <c r="S72" s="62">
        <f>IF(($K72      =0),0,((($M72      -$K72      )/$K72      )*100))</f>
        <v>0</v>
      </c>
      <c r="T72" s="61">
        <f>IF(($E69      =0),0,(($P69      /$E69      )*100))</f>
        <v>75.837032307232818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154672000</v>
      </c>
      <c r="C73" s="104">
        <f>SUM(C9:C14,C17:C23,C26:C29,C32,C35:C39,C42:C52,C55:C58,C61:C65,C69:C70)</f>
        <v>37168000</v>
      </c>
      <c r="D73" s="104"/>
      <c r="E73" s="104">
        <f>$B73      +$C73      +$D73</f>
        <v>191840000</v>
      </c>
      <c r="F73" s="105">
        <f t="shared" ref="F73:O73" si="46">SUM(F9:F14,F17:F23,F26:F29,F32,F35:F39,F42:F52,F55:F58,F61:F65,F69:F70)</f>
        <v>206222000</v>
      </c>
      <c r="G73" s="106">
        <f t="shared" si="46"/>
        <v>121817000</v>
      </c>
      <c r="H73" s="105">
        <f t="shared" si="46"/>
        <v>17279000</v>
      </c>
      <c r="I73" s="106">
        <f t="shared" si="46"/>
        <v>0</v>
      </c>
      <c r="J73" s="105">
        <f t="shared" si="46"/>
        <v>48508000</v>
      </c>
      <c r="K73" s="106">
        <f t="shared" si="46"/>
        <v>0</v>
      </c>
      <c r="L73" s="105">
        <f t="shared" si="46"/>
        <v>12253000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78040000</v>
      </c>
      <c r="Q73" s="106">
        <f>$I73      +$K73      +$M73      +$O73</f>
        <v>0</v>
      </c>
      <c r="R73" s="61">
        <f>IF(($J73      =0),0,((($L73      -$J73      )/$J73      )*100))</f>
        <v>-74.740249031087657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72.639270256434116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LUI0Lpn/bo4yzgt07sF61AwLGN6XJqAc3rUgST8CXFwA0OZzWvU+hlQFBDP94zQ7frz/dEhwWiiGGrBNdgwrw==" saltValue="ZzbZ86dnWZQNVufNwmS5r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15564000</v>
      </c>
      <c r="C36" s="92">
        <v>4664000</v>
      </c>
      <c r="D36" s="92"/>
      <c r="E36" s="92">
        <f t="shared" si="18"/>
        <v>20228000</v>
      </c>
      <c r="F36" s="93">
        <v>20228000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15564000</v>
      </c>
      <c r="C40" s="95">
        <f>SUM(C35:C39)</f>
        <v>4664000</v>
      </c>
      <c r="D40" s="95"/>
      <c r="E40" s="95">
        <f t="shared" si="18"/>
        <v>20228000</v>
      </c>
      <c r="F40" s="96">
        <f t="shared" ref="F40:O40" si="25">SUM(F35:F39)</f>
        <v>20228000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18664000</v>
      </c>
      <c r="C67" s="104">
        <f>SUM(C9:C14,C17:C23,C26:C29,C32,C35:C39,C42:C52,C55:C58,C61:C65)</f>
        <v>4664000</v>
      </c>
      <c r="D67" s="104"/>
      <c r="E67" s="104">
        <f t="shared" si="35"/>
        <v>23328000</v>
      </c>
      <c r="F67" s="105">
        <f t="shared" ref="F67:O67" si="43">SUM(F9:F14,F17:F23,F26:F29,F32,F35:F39,F42:F52,F55:F58,F61:F65)</f>
        <v>23328000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43133000</v>
      </c>
      <c r="C69" s="92">
        <v>-12138000</v>
      </c>
      <c r="D69" s="92"/>
      <c r="E69" s="92">
        <f>$B69      +$C69      +$D69</f>
        <v>30995000</v>
      </c>
      <c r="F69" s="93">
        <v>30995000</v>
      </c>
      <c r="G69" s="94">
        <v>30995000</v>
      </c>
      <c r="H69" s="93"/>
      <c r="I69" s="94"/>
      <c r="J69" s="93">
        <v>8000000</v>
      </c>
      <c r="K69" s="94"/>
      <c r="L69" s="93">
        <v>509000</v>
      </c>
      <c r="M69" s="94"/>
      <c r="N69" s="93"/>
      <c r="O69" s="94"/>
      <c r="P69" s="93">
        <f>$H69      +$J69      +$L69      +$N69</f>
        <v>8509000</v>
      </c>
      <c r="Q69" s="94">
        <f>$I69      +$K69      +$M69      +$O69</f>
        <v>0</v>
      </c>
      <c r="R69" s="48">
        <f>IF(($J69      =0),0,((($L69      -$J69      )/$J69      )*100))</f>
        <v>-93.637499999999989</v>
      </c>
      <c r="S69" s="49">
        <f>IF(($K69      =0),0,((($M69      -$K69      )/$K69      )*100))</f>
        <v>0</v>
      </c>
      <c r="T69" s="48">
        <f>IF(($E69      =0),0,(($P69      /$E69      )*100))</f>
        <v>27.452814970156474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43133000</v>
      </c>
      <c r="C71" s="101">
        <f>SUM(C69:C70)</f>
        <v>-12138000</v>
      </c>
      <c r="D71" s="101"/>
      <c r="E71" s="101">
        <f>$B71      +$C71      +$D71</f>
        <v>30995000</v>
      </c>
      <c r="F71" s="102">
        <f t="shared" ref="F71:O71" si="44">SUM(F69:F70)</f>
        <v>30995000</v>
      </c>
      <c r="G71" s="103">
        <f t="shared" si="44"/>
        <v>30995000</v>
      </c>
      <c r="H71" s="102">
        <f t="shared" si="44"/>
        <v>0</v>
      </c>
      <c r="I71" s="103">
        <f t="shared" si="44"/>
        <v>0</v>
      </c>
      <c r="J71" s="102">
        <f t="shared" si="44"/>
        <v>8000000</v>
      </c>
      <c r="K71" s="103">
        <f t="shared" si="44"/>
        <v>0</v>
      </c>
      <c r="L71" s="102">
        <f t="shared" si="44"/>
        <v>509000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8509000</v>
      </c>
      <c r="Q71" s="103">
        <f>$I71      +$K71      +$M71      +$O71</f>
        <v>0</v>
      </c>
      <c r="R71" s="57">
        <f>IF(($J71      =0),0,((($L71      -$J71      )/$J71      )*100))</f>
        <v>-93.637499999999989</v>
      </c>
      <c r="S71" s="58">
        <f>IF(($K71      =0),0,((($M71      -$K71      )/$K71      )*100))</f>
        <v>0</v>
      </c>
      <c r="T71" s="57">
        <f>IF(($E69      =0),0,(($P69      /$E69      )*100))</f>
        <v>27.452814970156474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43133000</v>
      </c>
      <c r="C72" s="104">
        <f>SUM(C69:C70)</f>
        <v>-12138000</v>
      </c>
      <c r="D72" s="104"/>
      <c r="E72" s="104">
        <f>$B72      +$C72      +$D72</f>
        <v>30995000</v>
      </c>
      <c r="F72" s="105">
        <f t="shared" ref="F72:O72" si="45">SUM(F69:F70)</f>
        <v>30995000</v>
      </c>
      <c r="G72" s="106">
        <f t="shared" si="45"/>
        <v>30995000</v>
      </c>
      <c r="H72" s="105">
        <f t="shared" si="45"/>
        <v>0</v>
      </c>
      <c r="I72" s="106">
        <f t="shared" si="45"/>
        <v>0</v>
      </c>
      <c r="J72" s="105">
        <f t="shared" si="45"/>
        <v>8000000</v>
      </c>
      <c r="K72" s="106">
        <f t="shared" si="45"/>
        <v>0</v>
      </c>
      <c r="L72" s="105">
        <f t="shared" si="45"/>
        <v>509000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8509000</v>
      </c>
      <c r="Q72" s="106">
        <f>$I72      +$K72      +$M72      +$O72</f>
        <v>0</v>
      </c>
      <c r="R72" s="61">
        <f>IF(($J72      =0),0,((($L72      -$J72      )/$J72      )*100))</f>
        <v>-93.637499999999989</v>
      </c>
      <c r="S72" s="62">
        <f>IF(($K72      =0),0,((($M72      -$K72      )/$K72      )*100))</f>
        <v>0</v>
      </c>
      <c r="T72" s="61">
        <f>IF(($E69      =0),0,(($P69      /$E69      )*100))</f>
        <v>27.452814970156474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61797000</v>
      </c>
      <c r="C73" s="104">
        <f>SUM(C9:C14,C17:C23,C26:C29,C32,C35:C39,C42:C52,C55:C58,C61:C65,C69:C70)</f>
        <v>-7474000</v>
      </c>
      <c r="D73" s="104"/>
      <c r="E73" s="104">
        <f>$B73      +$C73      +$D73</f>
        <v>54323000</v>
      </c>
      <c r="F73" s="105">
        <f t="shared" ref="F73:O73" si="46">SUM(F9:F14,F17:F23,F26:F29,F32,F35:F39,F42:F52,F55:F58,F61:F65,F69:F70)</f>
        <v>54323000</v>
      </c>
      <c r="G73" s="106">
        <f t="shared" si="46"/>
        <v>34095000</v>
      </c>
      <c r="H73" s="105">
        <f t="shared" si="46"/>
        <v>0</v>
      </c>
      <c r="I73" s="106">
        <f t="shared" si="46"/>
        <v>0</v>
      </c>
      <c r="J73" s="105">
        <f t="shared" si="46"/>
        <v>8000000</v>
      </c>
      <c r="K73" s="106">
        <f t="shared" si="46"/>
        <v>0</v>
      </c>
      <c r="L73" s="105">
        <f t="shared" si="46"/>
        <v>509000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8509000</v>
      </c>
      <c r="Q73" s="106">
        <f>$I73      +$K73      +$M73      +$O73</f>
        <v>0</v>
      </c>
      <c r="R73" s="61">
        <f>IF(($J73      =0),0,((($L73      -$J73      )/$J73      )*100))</f>
        <v>-93.637499999999989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24.956738524710367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GaCsgHJn4xlrY6QwfFY548eVcGhPPMZDmaPN5FWrME2nWJQ5BikMhPURSwc9kRJhW4GkcI953LUm45F+ocXig==" saltValue="2q3dmrdreLsIN5hu8QaAj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>
        <v>400000</v>
      </c>
      <c r="K10" s="94"/>
      <c r="L10" s="93"/>
      <c r="M10" s="94"/>
      <c r="N10" s="93"/>
      <c r="O10" s="94"/>
      <c r="P10" s="93">
        <f t="shared" ref="P10:P15" si="1">$H10      +$J10      +$L10      +$N10</f>
        <v>400000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17.391304347826086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400000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400000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17.391304347826086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1715000</v>
      </c>
      <c r="C32" s="92"/>
      <c r="D32" s="92"/>
      <c r="E32" s="92">
        <f>$B32      +$C32      +$D32</f>
        <v>1715000</v>
      </c>
      <c r="F32" s="93">
        <v>1715000</v>
      </c>
      <c r="G32" s="94">
        <v>1715000</v>
      </c>
      <c r="H32" s="93">
        <v>307000</v>
      </c>
      <c r="I32" s="94">
        <v>-428000</v>
      </c>
      <c r="J32" s="93">
        <v>121000</v>
      </c>
      <c r="K32" s="94"/>
      <c r="L32" s="93">
        <v>521000</v>
      </c>
      <c r="M32" s="94">
        <v>-1287000</v>
      </c>
      <c r="N32" s="93"/>
      <c r="O32" s="94"/>
      <c r="P32" s="93">
        <f>$H32      +$J32      +$L32      +$N32</f>
        <v>949000</v>
      </c>
      <c r="Q32" s="94">
        <f>$I32      +$K32      +$M32      +$O32</f>
        <v>-1715000</v>
      </c>
      <c r="R32" s="48">
        <f>IF(($J32      =0),0,((($L32      -$J32      )/$J32      )*100))</f>
        <v>330.57851239669424</v>
      </c>
      <c r="S32" s="49">
        <f>IF(($K32      =0),0,((($M32      -$K32      )/$K32      )*100))</f>
        <v>0</v>
      </c>
      <c r="T32" s="48">
        <f>IF(($E32      =0),0,(($P32      /$E32      )*100))</f>
        <v>55.335276967930028</v>
      </c>
      <c r="U32" s="50">
        <f>IF(($E32      =0),0,(($Q32      /$E32      )*100))</f>
        <v>-100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1715000</v>
      </c>
      <c r="C33" s="95">
        <f>C32</f>
        <v>0</v>
      </c>
      <c r="D33" s="95"/>
      <c r="E33" s="95">
        <f>$B33      +$C33      +$D33</f>
        <v>1715000</v>
      </c>
      <c r="F33" s="96">
        <f t="shared" ref="F33:O33" si="17">F32</f>
        <v>1715000</v>
      </c>
      <c r="G33" s="97">
        <f t="shared" si="17"/>
        <v>1715000</v>
      </c>
      <c r="H33" s="96">
        <f t="shared" si="17"/>
        <v>307000</v>
      </c>
      <c r="I33" s="97">
        <f t="shared" si="17"/>
        <v>-428000</v>
      </c>
      <c r="J33" s="96">
        <f t="shared" si="17"/>
        <v>121000</v>
      </c>
      <c r="K33" s="97">
        <f t="shared" si="17"/>
        <v>0</v>
      </c>
      <c r="L33" s="96">
        <f t="shared" si="17"/>
        <v>521000</v>
      </c>
      <c r="M33" s="97">
        <f t="shared" si="17"/>
        <v>-1287000</v>
      </c>
      <c r="N33" s="96">
        <f t="shared" si="17"/>
        <v>0</v>
      </c>
      <c r="O33" s="97">
        <f t="shared" si="17"/>
        <v>0</v>
      </c>
      <c r="P33" s="96">
        <f>$H33      +$J33      +$L33      +$N33</f>
        <v>949000</v>
      </c>
      <c r="Q33" s="97">
        <f>$I33      +$K33      +$M33      +$O33</f>
        <v>-1715000</v>
      </c>
      <c r="R33" s="52">
        <f>IF(($J33      =0),0,((($L33      -$J33      )/$J33      )*100))</f>
        <v>330.57851239669424</v>
      </c>
      <c r="S33" s="53">
        <f>IF(($K33      =0),0,((($M33      -$K33      )/$K33      )*100))</f>
        <v>0</v>
      </c>
      <c r="T33" s="52">
        <f>IF($E33   =0,0,($P33   /$E33   )*100)</f>
        <v>55.335276967930028</v>
      </c>
      <c r="U33" s="54">
        <f>IF($E33   =0,0,($Q33   /$E33   )*100)</f>
        <v>-100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15427000</v>
      </c>
      <c r="C36" s="92">
        <v>33683000</v>
      </c>
      <c r="D36" s="92"/>
      <c r="E36" s="92">
        <f t="shared" si="18"/>
        <v>49110000</v>
      </c>
      <c r="F36" s="93">
        <v>49110000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15427000</v>
      </c>
      <c r="C40" s="95">
        <f>SUM(C35:C39)</f>
        <v>33683000</v>
      </c>
      <c r="D40" s="95"/>
      <c r="E40" s="95">
        <f t="shared" si="18"/>
        <v>49110000</v>
      </c>
      <c r="F40" s="96">
        <f t="shared" ref="F40:O40" si="25">SUM(F35:F39)</f>
        <v>49110000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19442000</v>
      </c>
      <c r="C67" s="104">
        <f>SUM(C9:C14,C17:C23,C26:C29,C32,C35:C39,C42:C52,C55:C58,C61:C65)</f>
        <v>33683000</v>
      </c>
      <c r="D67" s="104"/>
      <c r="E67" s="104">
        <f t="shared" si="35"/>
        <v>53125000</v>
      </c>
      <c r="F67" s="105">
        <f t="shared" ref="F67:O67" si="43">SUM(F9:F14,F17:F23,F26:F29,F32,F35:F39,F42:F52,F55:F58,F61:F65)</f>
        <v>53125000</v>
      </c>
      <c r="G67" s="106">
        <f t="shared" si="43"/>
        <v>4015000</v>
      </c>
      <c r="H67" s="105">
        <f t="shared" si="43"/>
        <v>307000</v>
      </c>
      <c r="I67" s="106">
        <f t="shared" si="43"/>
        <v>-428000</v>
      </c>
      <c r="J67" s="105">
        <f t="shared" si="43"/>
        <v>521000</v>
      </c>
      <c r="K67" s="106">
        <f t="shared" si="43"/>
        <v>0</v>
      </c>
      <c r="L67" s="105">
        <f t="shared" si="43"/>
        <v>521000</v>
      </c>
      <c r="M67" s="106">
        <f t="shared" si="43"/>
        <v>-1287000</v>
      </c>
      <c r="N67" s="105">
        <f t="shared" si="43"/>
        <v>0</v>
      </c>
      <c r="O67" s="106">
        <f t="shared" si="43"/>
        <v>0</v>
      </c>
      <c r="P67" s="105">
        <f t="shared" si="36"/>
        <v>1349000</v>
      </c>
      <c r="Q67" s="106">
        <f t="shared" si="37"/>
        <v>-1715000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33.599003735990038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-42.714819427148193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43876000</v>
      </c>
      <c r="C69" s="92">
        <v>-2935000</v>
      </c>
      <c r="D69" s="92"/>
      <c r="E69" s="92">
        <f>$B69      +$C69      +$D69</f>
        <v>40941000</v>
      </c>
      <c r="F69" s="93">
        <v>40941000</v>
      </c>
      <c r="G69" s="94">
        <v>40941000</v>
      </c>
      <c r="H69" s="93">
        <v>7078000</v>
      </c>
      <c r="I69" s="94"/>
      <c r="J69" s="93">
        <v>13340000</v>
      </c>
      <c r="K69" s="94"/>
      <c r="L69" s="93">
        <v>4357000</v>
      </c>
      <c r="M69" s="94"/>
      <c r="N69" s="93"/>
      <c r="O69" s="94"/>
      <c r="P69" s="93">
        <f>$H69      +$J69      +$L69      +$N69</f>
        <v>24775000</v>
      </c>
      <c r="Q69" s="94">
        <f>$I69      +$K69      +$M69      +$O69</f>
        <v>0</v>
      </c>
      <c r="R69" s="48">
        <f>IF(($J69      =0),0,((($L69      -$J69      )/$J69      )*100))</f>
        <v>-67.338830584707637</v>
      </c>
      <c r="S69" s="49">
        <f>IF(($K69      =0),0,((($M69      -$K69      )/$K69      )*100))</f>
        <v>0</v>
      </c>
      <c r="T69" s="48">
        <f>IF(($E69      =0),0,(($P69      /$E69      )*100))</f>
        <v>60.513910261107448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43876000</v>
      </c>
      <c r="C71" s="101">
        <f>SUM(C69:C70)</f>
        <v>-2935000</v>
      </c>
      <c r="D71" s="101"/>
      <c r="E71" s="101">
        <f>$B71      +$C71      +$D71</f>
        <v>40941000</v>
      </c>
      <c r="F71" s="102">
        <f t="shared" ref="F71:O71" si="44">SUM(F69:F70)</f>
        <v>40941000</v>
      </c>
      <c r="G71" s="103">
        <f t="shared" si="44"/>
        <v>40941000</v>
      </c>
      <c r="H71" s="102">
        <f t="shared" si="44"/>
        <v>7078000</v>
      </c>
      <c r="I71" s="103">
        <f t="shared" si="44"/>
        <v>0</v>
      </c>
      <c r="J71" s="102">
        <f t="shared" si="44"/>
        <v>13340000</v>
      </c>
      <c r="K71" s="103">
        <f t="shared" si="44"/>
        <v>0</v>
      </c>
      <c r="L71" s="102">
        <f t="shared" si="44"/>
        <v>4357000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24775000</v>
      </c>
      <c r="Q71" s="103">
        <f>$I71      +$K71      +$M71      +$O71</f>
        <v>0</v>
      </c>
      <c r="R71" s="57">
        <f>IF(($J71      =0),0,((($L71      -$J71      )/$J71      )*100))</f>
        <v>-67.338830584707637</v>
      </c>
      <c r="S71" s="58">
        <f>IF(($K71      =0),0,((($M71      -$K71      )/$K71      )*100))</f>
        <v>0</v>
      </c>
      <c r="T71" s="57">
        <f>IF(($E69      =0),0,(($P69      /$E69      )*100))</f>
        <v>60.513910261107448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43876000</v>
      </c>
      <c r="C72" s="104">
        <f>SUM(C69:C70)</f>
        <v>-2935000</v>
      </c>
      <c r="D72" s="104"/>
      <c r="E72" s="104">
        <f>$B72      +$C72      +$D72</f>
        <v>40941000</v>
      </c>
      <c r="F72" s="105">
        <f t="shared" ref="F72:O72" si="45">SUM(F69:F70)</f>
        <v>40941000</v>
      </c>
      <c r="G72" s="106">
        <f t="shared" si="45"/>
        <v>40941000</v>
      </c>
      <c r="H72" s="105">
        <f t="shared" si="45"/>
        <v>7078000</v>
      </c>
      <c r="I72" s="106">
        <f t="shared" si="45"/>
        <v>0</v>
      </c>
      <c r="J72" s="105">
        <f t="shared" si="45"/>
        <v>13340000</v>
      </c>
      <c r="K72" s="106">
        <f t="shared" si="45"/>
        <v>0</v>
      </c>
      <c r="L72" s="105">
        <f t="shared" si="45"/>
        <v>4357000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24775000</v>
      </c>
      <c r="Q72" s="106">
        <f>$I72      +$K72      +$M72      +$O72</f>
        <v>0</v>
      </c>
      <c r="R72" s="61">
        <f>IF(($J72      =0),0,((($L72      -$J72      )/$J72      )*100))</f>
        <v>-67.338830584707637</v>
      </c>
      <c r="S72" s="62">
        <f>IF(($K72      =0),0,((($M72      -$K72      )/$K72      )*100))</f>
        <v>0</v>
      </c>
      <c r="T72" s="61">
        <f>IF(($E69      =0),0,(($P69      /$E69      )*100))</f>
        <v>60.513910261107448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63318000</v>
      </c>
      <c r="C73" s="104">
        <f>SUM(C9:C14,C17:C23,C26:C29,C32,C35:C39,C42:C52,C55:C58,C61:C65,C69:C70)</f>
        <v>30748000</v>
      </c>
      <c r="D73" s="104"/>
      <c r="E73" s="104">
        <f>$B73      +$C73      +$D73</f>
        <v>94066000</v>
      </c>
      <c r="F73" s="105">
        <f t="shared" ref="F73:O73" si="46">SUM(F9:F14,F17:F23,F26:F29,F32,F35:F39,F42:F52,F55:F58,F61:F65,F69:F70)</f>
        <v>94066000</v>
      </c>
      <c r="G73" s="106">
        <f t="shared" si="46"/>
        <v>44956000</v>
      </c>
      <c r="H73" s="105">
        <f t="shared" si="46"/>
        <v>7385000</v>
      </c>
      <c r="I73" s="106">
        <f t="shared" si="46"/>
        <v>-428000</v>
      </c>
      <c r="J73" s="105">
        <f t="shared" si="46"/>
        <v>13861000</v>
      </c>
      <c r="K73" s="106">
        <f t="shared" si="46"/>
        <v>0</v>
      </c>
      <c r="L73" s="105">
        <f t="shared" si="46"/>
        <v>4878000</v>
      </c>
      <c r="M73" s="106">
        <f t="shared" si="46"/>
        <v>-1287000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26124000</v>
      </c>
      <c r="Q73" s="106">
        <f>$I73      +$K73      +$M73      +$O73</f>
        <v>-1715000</v>
      </c>
      <c r="R73" s="61">
        <f>IF(($J73      =0),0,((($L73      -$J73      )/$J73      )*100))</f>
        <v>-64.807733929730901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58.110152148767682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-3.814841178040751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9HFCs/oPQqd6uE8BkU3BwmqLUhzT6JuEOzEXrTe+CLatM9KAh2EM9y2OfZNiqWcLuuL6+7lvQv4e/faDpzCm3w==" saltValue="ARKX7mC2lOMv273MFSvBY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>
        <v>108714</v>
      </c>
      <c r="J10" s="93">
        <v>351000</v>
      </c>
      <c r="K10" s="94">
        <v>134336</v>
      </c>
      <c r="L10" s="93">
        <v>521000</v>
      </c>
      <c r="M10" s="94">
        <v>498558</v>
      </c>
      <c r="N10" s="93"/>
      <c r="O10" s="94"/>
      <c r="P10" s="93">
        <f t="shared" ref="P10:P15" si="1">$H10      +$J10      +$L10      +$N10</f>
        <v>872000</v>
      </c>
      <c r="Q10" s="94">
        <f t="shared" ref="Q10:Q15" si="2">$I10      +$K10      +$M10      +$O10</f>
        <v>741608</v>
      </c>
      <c r="R10" s="48">
        <f t="shared" ref="R10:R15" si="3">IF(($J10      =0),0,((($L10      -$J10      )/$J10      )*100))</f>
        <v>48.433048433048434</v>
      </c>
      <c r="S10" s="49">
        <f t="shared" ref="S10:S15" si="4">IF(($K10      =0),0,((($M10      -$K10      )/$K10      )*100))</f>
        <v>271.12762029537873</v>
      </c>
      <c r="T10" s="48">
        <f t="shared" ref="T10:T14" si="5">IF(($E10      =0),0,(($P10      /$E10      )*100))</f>
        <v>29.06666666666667</v>
      </c>
      <c r="U10" s="50">
        <f t="shared" ref="U10:U14" si="6">IF(($E10      =0),0,(($Q10      /$E10      )*100))</f>
        <v>24.720266666666664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108714</v>
      </c>
      <c r="J15" s="96">
        <f t="shared" si="7"/>
        <v>351000</v>
      </c>
      <c r="K15" s="97">
        <f t="shared" si="7"/>
        <v>134336</v>
      </c>
      <c r="L15" s="96">
        <f t="shared" si="7"/>
        <v>521000</v>
      </c>
      <c r="M15" s="97">
        <f t="shared" si="7"/>
        <v>498558</v>
      </c>
      <c r="N15" s="96">
        <f t="shared" si="7"/>
        <v>0</v>
      </c>
      <c r="O15" s="97">
        <f t="shared" si="7"/>
        <v>0</v>
      </c>
      <c r="P15" s="96">
        <f t="shared" si="1"/>
        <v>872000</v>
      </c>
      <c r="Q15" s="97">
        <f t="shared" si="2"/>
        <v>741608</v>
      </c>
      <c r="R15" s="52">
        <f t="shared" si="3"/>
        <v>48.433048433048434</v>
      </c>
      <c r="S15" s="53">
        <f t="shared" si="4"/>
        <v>271.12762029537873</v>
      </c>
      <c r="T15" s="52">
        <f>IF((SUM($E9:$E13))=0,0,(P15/(SUM($E9:$E13))*100))</f>
        <v>29.06666666666667</v>
      </c>
      <c r="U15" s="54">
        <f>IF((SUM($E9:$E13))=0,0,(Q15/(SUM($E9:$E13))*100))</f>
        <v>24.720266666666664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5300000</v>
      </c>
      <c r="C19" s="92"/>
      <c r="D19" s="92"/>
      <c r="E19" s="92">
        <f t="shared" si="8"/>
        <v>5300000</v>
      </c>
      <c r="F19" s="93">
        <v>5300000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14382000</v>
      </c>
      <c r="D20" s="92"/>
      <c r="E20" s="92">
        <f t="shared" si="8"/>
        <v>14382000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5300000</v>
      </c>
      <c r="C24" s="95">
        <f>SUM(C17:C23)</f>
        <v>14382000</v>
      </c>
      <c r="D24" s="95"/>
      <c r="E24" s="95">
        <f t="shared" si="8"/>
        <v>19682000</v>
      </c>
      <c r="F24" s="96">
        <f t="shared" ref="F24:O24" si="15">SUM(F17:F23)</f>
        <v>5300000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2728000</v>
      </c>
      <c r="C29" s="92"/>
      <c r="D29" s="92"/>
      <c r="E29" s="92">
        <f>$B29      +$C29      +$D29</f>
        <v>2728000</v>
      </c>
      <c r="F29" s="93">
        <v>2728000</v>
      </c>
      <c r="G29" s="94">
        <v>2728000</v>
      </c>
      <c r="H29" s="93">
        <v>610000</v>
      </c>
      <c r="I29" s="94">
        <v>-1909000</v>
      </c>
      <c r="J29" s="93">
        <v>700000</v>
      </c>
      <c r="K29" s="94"/>
      <c r="L29" s="93">
        <v>1213000</v>
      </c>
      <c r="M29" s="94">
        <v>-819000</v>
      </c>
      <c r="N29" s="93"/>
      <c r="O29" s="94"/>
      <c r="P29" s="93">
        <f>$H29      +$J29      +$L29      +$N29</f>
        <v>2523000</v>
      </c>
      <c r="Q29" s="94">
        <f>$I29      +$K29      +$M29      +$O29</f>
        <v>-2728000</v>
      </c>
      <c r="R29" s="48">
        <f>IF(($J29      =0),0,((($L29      -$J29      )/$J29      )*100))</f>
        <v>73.285714285714292</v>
      </c>
      <c r="S29" s="49">
        <f>IF(($K29      =0),0,((($M29      -$K29      )/$K29      )*100))</f>
        <v>0</v>
      </c>
      <c r="T29" s="48">
        <f>IF(($E29      =0),0,(($P29      /$E29      )*100))</f>
        <v>92.485337243401759</v>
      </c>
      <c r="U29" s="50">
        <f>IF(($E29      =0),0,(($Q29      /$E29      )*100))</f>
        <v>-100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2728000</v>
      </c>
      <c r="C30" s="95">
        <f>SUM(C26:C29)</f>
        <v>0</v>
      </c>
      <c r="D30" s="95"/>
      <c r="E30" s="95">
        <f>$B30      +$C30      +$D30</f>
        <v>2728000</v>
      </c>
      <c r="F30" s="96">
        <f t="shared" ref="F30:O30" si="16">SUM(F26:F29)</f>
        <v>2728000</v>
      </c>
      <c r="G30" s="97">
        <f t="shared" si="16"/>
        <v>2728000</v>
      </c>
      <c r="H30" s="96">
        <f t="shared" si="16"/>
        <v>610000</v>
      </c>
      <c r="I30" s="97">
        <f t="shared" si="16"/>
        <v>-1909000</v>
      </c>
      <c r="J30" s="96">
        <f t="shared" si="16"/>
        <v>700000</v>
      </c>
      <c r="K30" s="97">
        <f t="shared" si="16"/>
        <v>0</v>
      </c>
      <c r="L30" s="96">
        <f t="shared" si="16"/>
        <v>1213000</v>
      </c>
      <c r="M30" s="97">
        <f t="shared" si="16"/>
        <v>-819000</v>
      </c>
      <c r="N30" s="96">
        <f t="shared" si="16"/>
        <v>0</v>
      </c>
      <c r="O30" s="97">
        <f t="shared" si="16"/>
        <v>0</v>
      </c>
      <c r="P30" s="96">
        <f>$H30      +$J30      +$L30      +$N30</f>
        <v>2523000</v>
      </c>
      <c r="Q30" s="97">
        <f>$I30      +$K30      +$M30      +$O30</f>
        <v>-2728000</v>
      </c>
      <c r="R30" s="52">
        <f>IF(($J30      =0),0,((($L30      -$J30      )/$J30      )*100))</f>
        <v>73.285714285714292</v>
      </c>
      <c r="S30" s="53">
        <f>IF(($K30      =0),0,((($M30      -$K30      )/$K30      )*100))</f>
        <v>0</v>
      </c>
      <c r="T30" s="52">
        <f>IF($E30   =0,0,($P30   /$E30   )*100)</f>
        <v>92.485337243401759</v>
      </c>
      <c r="U30" s="54">
        <f>IF($E30   =0,0,($Q30   /$E30   )*100)</f>
        <v>-100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1845000</v>
      </c>
      <c r="C32" s="92"/>
      <c r="D32" s="92"/>
      <c r="E32" s="92">
        <f>$B32      +$C32      +$D32</f>
        <v>1845000</v>
      </c>
      <c r="F32" s="93">
        <v>1845000</v>
      </c>
      <c r="G32" s="94">
        <v>1845000</v>
      </c>
      <c r="H32" s="93">
        <v>1114000</v>
      </c>
      <c r="I32" s="94">
        <v>664846</v>
      </c>
      <c r="J32" s="93">
        <v>135000</v>
      </c>
      <c r="K32" s="94">
        <v>1402738</v>
      </c>
      <c r="L32" s="93"/>
      <c r="M32" s="94">
        <v>490067</v>
      </c>
      <c r="N32" s="93"/>
      <c r="O32" s="94"/>
      <c r="P32" s="93">
        <f>$H32      +$J32      +$L32      +$N32</f>
        <v>1249000</v>
      </c>
      <c r="Q32" s="94">
        <f>$I32      +$K32      +$M32      +$O32</f>
        <v>2557651</v>
      </c>
      <c r="R32" s="48">
        <f>IF(($J32      =0),0,((($L32      -$J32      )/$J32      )*100))</f>
        <v>-100</v>
      </c>
      <c r="S32" s="49">
        <f>IF(($K32      =0),0,((($M32      -$K32      )/$K32      )*100))</f>
        <v>-65.063540019590263</v>
      </c>
      <c r="T32" s="48">
        <f>IF(($E32      =0),0,(($P32      /$E32      )*100))</f>
        <v>67.696476964769644</v>
      </c>
      <c r="U32" s="50">
        <f>IF(($E32      =0),0,(($Q32      /$E32      )*100))</f>
        <v>138.6260704607046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1845000</v>
      </c>
      <c r="C33" s="95">
        <f>C32</f>
        <v>0</v>
      </c>
      <c r="D33" s="95"/>
      <c r="E33" s="95">
        <f>$B33      +$C33      +$D33</f>
        <v>1845000</v>
      </c>
      <c r="F33" s="96">
        <f t="shared" ref="F33:O33" si="17">F32</f>
        <v>1845000</v>
      </c>
      <c r="G33" s="97">
        <f t="shared" si="17"/>
        <v>1845000</v>
      </c>
      <c r="H33" s="96">
        <f t="shared" si="17"/>
        <v>1114000</v>
      </c>
      <c r="I33" s="97">
        <f t="shared" si="17"/>
        <v>664846</v>
      </c>
      <c r="J33" s="96">
        <f t="shared" si="17"/>
        <v>135000</v>
      </c>
      <c r="K33" s="97">
        <f t="shared" si="17"/>
        <v>1402738</v>
      </c>
      <c r="L33" s="96">
        <f t="shared" si="17"/>
        <v>0</v>
      </c>
      <c r="M33" s="97">
        <f t="shared" si="17"/>
        <v>490067</v>
      </c>
      <c r="N33" s="96">
        <f t="shared" si="17"/>
        <v>0</v>
      </c>
      <c r="O33" s="97">
        <f t="shared" si="17"/>
        <v>0</v>
      </c>
      <c r="P33" s="96">
        <f>$H33      +$J33      +$L33      +$N33</f>
        <v>1249000</v>
      </c>
      <c r="Q33" s="97">
        <f>$I33      +$K33      +$M33      +$O33</f>
        <v>2557651</v>
      </c>
      <c r="R33" s="52">
        <f>IF(($J33      =0),0,((($L33      -$J33      )/$J33      )*100))</f>
        <v>-100</v>
      </c>
      <c r="S33" s="53">
        <f>IF(($K33      =0),0,((($M33      -$K33      )/$K33      )*100))</f>
        <v>-65.063540019590263</v>
      </c>
      <c r="T33" s="52">
        <f>IF($E33   =0,0,($P33   /$E33   )*100)</f>
        <v>67.696476964769644</v>
      </c>
      <c r="U33" s="54">
        <f>IF($E33   =0,0,($Q33   /$E33   )*100)</f>
        <v>138.6260704607046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38000000</v>
      </c>
      <c r="C44" s="92"/>
      <c r="D44" s="92"/>
      <c r="E44" s="92">
        <f t="shared" si="26"/>
        <v>38000000</v>
      </c>
      <c r="F44" s="93">
        <v>38000000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40000000</v>
      </c>
      <c r="C52" s="92"/>
      <c r="D52" s="92"/>
      <c r="E52" s="92">
        <f t="shared" si="26"/>
        <v>40000000</v>
      </c>
      <c r="F52" s="93">
        <v>40000000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78000000</v>
      </c>
      <c r="C53" s="95">
        <f>SUM(C42:C52)</f>
        <v>0</v>
      </c>
      <c r="D53" s="95"/>
      <c r="E53" s="95">
        <f t="shared" si="26"/>
        <v>78000000</v>
      </c>
      <c r="F53" s="96">
        <f t="shared" ref="F53:O53" si="33">SUM(F42:F52)</f>
        <v>78000000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90873000</v>
      </c>
      <c r="C67" s="104">
        <f>SUM(C9:C14,C17:C23,C26:C29,C32,C35:C39,C42:C52,C55:C58,C61:C65)</f>
        <v>14382000</v>
      </c>
      <c r="D67" s="104"/>
      <c r="E67" s="104">
        <f t="shared" si="35"/>
        <v>105255000</v>
      </c>
      <c r="F67" s="105">
        <f t="shared" ref="F67:O67" si="43">SUM(F9:F14,F17:F23,F26:F29,F32,F35:F39,F42:F52,F55:F58,F61:F65)</f>
        <v>90873000</v>
      </c>
      <c r="G67" s="106">
        <f t="shared" si="43"/>
        <v>7573000</v>
      </c>
      <c r="H67" s="105">
        <f t="shared" si="43"/>
        <v>1724000</v>
      </c>
      <c r="I67" s="106">
        <f t="shared" si="43"/>
        <v>-1135440</v>
      </c>
      <c r="J67" s="105">
        <f t="shared" si="43"/>
        <v>1186000</v>
      </c>
      <c r="K67" s="106">
        <f t="shared" si="43"/>
        <v>1537074</v>
      </c>
      <c r="L67" s="105">
        <f t="shared" si="43"/>
        <v>1734000</v>
      </c>
      <c r="M67" s="106">
        <f t="shared" si="43"/>
        <v>169625</v>
      </c>
      <c r="N67" s="105">
        <f t="shared" si="43"/>
        <v>0</v>
      </c>
      <c r="O67" s="106">
        <f t="shared" si="43"/>
        <v>0</v>
      </c>
      <c r="P67" s="105">
        <f t="shared" si="36"/>
        <v>4644000</v>
      </c>
      <c r="Q67" s="106">
        <f t="shared" si="37"/>
        <v>571259</v>
      </c>
      <c r="R67" s="61">
        <f t="shared" si="38"/>
        <v>46.20573355817875</v>
      </c>
      <c r="S67" s="62">
        <f t="shared" si="39"/>
        <v>-88.964422012212822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21.152357094056022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2.6019539968116603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361060000</v>
      </c>
      <c r="C69" s="92">
        <v>-74149000</v>
      </c>
      <c r="D69" s="92"/>
      <c r="E69" s="92">
        <f>$B69      +$C69      +$D69</f>
        <v>286911000</v>
      </c>
      <c r="F69" s="93">
        <v>286911000</v>
      </c>
      <c r="G69" s="94">
        <v>286911000</v>
      </c>
      <c r="H69" s="93"/>
      <c r="I69" s="94">
        <v>9846863</v>
      </c>
      <c r="J69" s="93">
        <v>94999000</v>
      </c>
      <c r="K69" s="94">
        <v>7497045</v>
      </c>
      <c r="L69" s="93">
        <v>45829000</v>
      </c>
      <c r="M69" s="94">
        <v>-72077533</v>
      </c>
      <c r="N69" s="93"/>
      <c r="O69" s="94"/>
      <c r="P69" s="93">
        <f>$H69      +$J69      +$L69      +$N69</f>
        <v>140828000</v>
      </c>
      <c r="Q69" s="94">
        <f>$I69      +$K69      +$M69      +$O69</f>
        <v>-54733625</v>
      </c>
      <c r="R69" s="48">
        <f>IF(($J69      =0),0,((($L69      -$J69      )/$J69      )*100))</f>
        <v>-51.758439562521708</v>
      </c>
      <c r="S69" s="49">
        <f>IF(($K69      =0),0,((($M69      -$K69      )/$K69      )*100))</f>
        <v>-1061.4125698858684</v>
      </c>
      <c r="T69" s="48">
        <f>IF(($E69      =0),0,(($P69      /$E69      )*100))</f>
        <v>49.084210783134843</v>
      </c>
      <c r="U69" s="50">
        <f>IF(($E69      =0),0,(($Q69      /$E69      )*100))</f>
        <v>-19.076865299692241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361060000</v>
      </c>
      <c r="C71" s="101">
        <f>SUM(C69:C70)</f>
        <v>-74149000</v>
      </c>
      <c r="D71" s="101"/>
      <c r="E71" s="101">
        <f>$B71      +$C71      +$D71</f>
        <v>286911000</v>
      </c>
      <c r="F71" s="102">
        <f t="shared" ref="F71:O71" si="44">SUM(F69:F70)</f>
        <v>286911000</v>
      </c>
      <c r="G71" s="103">
        <f t="shared" si="44"/>
        <v>286911000</v>
      </c>
      <c r="H71" s="102">
        <f t="shared" si="44"/>
        <v>0</v>
      </c>
      <c r="I71" s="103">
        <f t="shared" si="44"/>
        <v>9846863</v>
      </c>
      <c r="J71" s="102">
        <f t="shared" si="44"/>
        <v>94999000</v>
      </c>
      <c r="K71" s="103">
        <f t="shared" si="44"/>
        <v>7497045</v>
      </c>
      <c r="L71" s="102">
        <f t="shared" si="44"/>
        <v>45829000</v>
      </c>
      <c r="M71" s="103">
        <f t="shared" si="44"/>
        <v>-72077533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140828000</v>
      </c>
      <c r="Q71" s="103">
        <f>$I71      +$K71      +$M71      +$O71</f>
        <v>-54733625</v>
      </c>
      <c r="R71" s="57">
        <f>IF(($J71      =0),0,((($L71      -$J71      )/$J71      )*100))</f>
        <v>-51.758439562521708</v>
      </c>
      <c r="S71" s="58">
        <f>IF(($K71      =0),0,((($M71      -$K71      )/$K71      )*100))</f>
        <v>-1061.4125698858684</v>
      </c>
      <c r="T71" s="57">
        <f>IF(($E69      =0),0,(($P69      /$E69      )*100))</f>
        <v>49.084210783134843</v>
      </c>
      <c r="U71" s="59">
        <f>IF($E69   =0,0,($Q69   /$E69 )*100)</f>
        <v>-19.076865299692241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361060000</v>
      </c>
      <c r="C72" s="104">
        <f>SUM(C69:C70)</f>
        <v>-74149000</v>
      </c>
      <c r="D72" s="104"/>
      <c r="E72" s="104">
        <f>$B72      +$C72      +$D72</f>
        <v>286911000</v>
      </c>
      <c r="F72" s="105">
        <f t="shared" ref="F72:O72" si="45">SUM(F69:F70)</f>
        <v>286911000</v>
      </c>
      <c r="G72" s="106">
        <f t="shared" si="45"/>
        <v>286911000</v>
      </c>
      <c r="H72" s="105">
        <f t="shared" si="45"/>
        <v>0</v>
      </c>
      <c r="I72" s="106">
        <f t="shared" si="45"/>
        <v>9846863</v>
      </c>
      <c r="J72" s="105">
        <f t="shared" si="45"/>
        <v>94999000</v>
      </c>
      <c r="K72" s="106">
        <f t="shared" si="45"/>
        <v>7497045</v>
      </c>
      <c r="L72" s="105">
        <f t="shared" si="45"/>
        <v>45829000</v>
      </c>
      <c r="M72" s="106">
        <f t="shared" si="45"/>
        <v>-72077533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140828000</v>
      </c>
      <c r="Q72" s="106">
        <f>$I72      +$K72      +$M72      +$O72</f>
        <v>-54733625</v>
      </c>
      <c r="R72" s="61">
        <f>IF(($J72      =0),0,((($L72      -$J72      )/$J72      )*100))</f>
        <v>-51.758439562521708</v>
      </c>
      <c r="S72" s="62">
        <f>IF(($K72      =0),0,((($M72      -$K72      )/$K72      )*100))</f>
        <v>-1061.4125698858684</v>
      </c>
      <c r="T72" s="61">
        <f>IF(($E69      =0),0,(($P69      /$E69      )*100))</f>
        <v>49.084210783134843</v>
      </c>
      <c r="U72" s="65">
        <f>IF($E69   =0,0,($Q69   /$E69 )*100)</f>
        <v>-19.076865299692241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451933000</v>
      </c>
      <c r="C73" s="104">
        <f>SUM(C9:C14,C17:C23,C26:C29,C32,C35:C39,C42:C52,C55:C58,C61:C65,C69:C70)</f>
        <v>-59767000</v>
      </c>
      <c r="D73" s="104"/>
      <c r="E73" s="104">
        <f>$B73      +$C73      +$D73</f>
        <v>392166000</v>
      </c>
      <c r="F73" s="105">
        <f t="shared" ref="F73:O73" si="46">SUM(F9:F14,F17:F23,F26:F29,F32,F35:F39,F42:F52,F55:F58,F61:F65,F69:F70)</f>
        <v>377784000</v>
      </c>
      <c r="G73" s="106">
        <f t="shared" si="46"/>
        <v>294484000</v>
      </c>
      <c r="H73" s="105">
        <f t="shared" si="46"/>
        <v>1724000</v>
      </c>
      <c r="I73" s="106">
        <f t="shared" si="46"/>
        <v>8711423</v>
      </c>
      <c r="J73" s="105">
        <f t="shared" si="46"/>
        <v>96185000</v>
      </c>
      <c r="K73" s="106">
        <f t="shared" si="46"/>
        <v>9034119</v>
      </c>
      <c r="L73" s="105">
        <f t="shared" si="46"/>
        <v>47563000</v>
      </c>
      <c r="M73" s="106">
        <f t="shared" si="46"/>
        <v>-71907908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145472000</v>
      </c>
      <c r="Q73" s="106">
        <f>$I73      +$K73      +$M73      +$O73</f>
        <v>-54162366</v>
      </c>
      <c r="R73" s="61">
        <f>IF(($J73      =0),0,((($L73      -$J73      )/$J73      )*100))</f>
        <v>-50.550501637469459</v>
      </c>
      <c r="S73" s="62">
        <f>IF(($K73      =0),0,((($M73      -$K73      )/$K73      )*100))</f>
        <v>-895.95927394801856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47.098741849216161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-17.535878342064194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oofZd3qbhhchKltwZLfUj5XEJkpmYhjrAhjZvzsXf62PFTVPTR6kld9jm0uX21EOARY8litMSR65XH+eqzRlA==" saltValue="C0DtQyQvcwRM3IlXKyejJ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676000</v>
      </c>
      <c r="K10" s="94">
        <v>1351661</v>
      </c>
      <c r="L10" s="93">
        <v>88000</v>
      </c>
      <c r="M10" s="94">
        <v>125000</v>
      </c>
      <c r="N10" s="93"/>
      <c r="O10" s="94"/>
      <c r="P10" s="93">
        <f t="shared" ref="P10:P15" si="1">$H10      +$J10      +$L10      +$N10</f>
        <v>764000</v>
      </c>
      <c r="Q10" s="94">
        <f t="shared" ref="Q10:Q15" si="2">$I10      +$K10      +$M10      +$O10</f>
        <v>1476661</v>
      </c>
      <c r="R10" s="48">
        <f t="shared" ref="R10:R15" si="3">IF(($J10      =0),0,((($L10      -$J10      )/$J10      )*100))</f>
        <v>-86.982248520710058</v>
      </c>
      <c r="S10" s="49">
        <f t="shared" ref="S10:S15" si="4">IF(($K10      =0),0,((($M10      -$K10      )/$K10      )*100))</f>
        <v>-90.752119059438712</v>
      </c>
      <c r="T10" s="48">
        <f t="shared" ref="T10:T14" si="5">IF(($E10      =0),0,(($P10      /$E10      )*100))</f>
        <v>26.807017543859651</v>
      </c>
      <c r="U10" s="50">
        <f t="shared" ref="U10:U14" si="6">IF(($E10      =0),0,(($Q10      /$E10      )*100))</f>
        <v>51.812666666666665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676000</v>
      </c>
      <c r="K15" s="97">
        <f t="shared" si="7"/>
        <v>1351661</v>
      </c>
      <c r="L15" s="96">
        <f t="shared" si="7"/>
        <v>88000</v>
      </c>
      <c r="M15" s="97">
        <f t="shared" si="7"/>
        <v>125000</v>
      </c>
      <c r="N15" s="96">
        <f t="shared" si="7"/>
        <v>0</v>
      </c>
      <c r="O15" s="97">
        <f t="shared" si="7"/>
        <v>0</v>
      </c>
      <c r="P15" s="96">
        <f t="shared" si="1"/>
        <v>764000</v>
      </c>
      <c r="Q15" s="97">
        <f t="shared" si="2"/>
        <v>1476661</v>
      </c>
      <c r="R15" s="52">
        <f t="shared" si="3"/>
        <v>-86.982248520710058</v>
      </c>
      <c r="S15" s="53">
        <f t="shared" si="4"/>
        <v>-90.752119059438712</v>
      </c>
      <c r="T15" s="52">
        <f>IF((SUM($E9:$E13))=0,0,(P15/(SUM($E9:$E13))*100))</f>
        <v>26.807017543859651</v>
      </c>
      <c r="U15" s="54">
        <f>IF((SUM($E9:$E13))=0,0,(Q15/(SUM($E9:$E13))*100))</f>
        <v>51.812666666666665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13205000</v>
      </c>
      <c r="D20" s="92"/>
      <c r="E20" s="92">
        <f t="shared" si="8"/>
        <v>13205000</v>
      </c>
      <c r="F20" s="93">
        <v>13205000</v>
      </c>
      <c r="G20" s="94">
        <v>13205000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13205000</v>
      </c>
      <c r="D24" s="95"/>
      <c r="E24" s="95">
        <f t="shared" si="8"/>
        <v>13205000</v>
      </c>
      <c r="F24" s="96">
        <f t="shared" ref="F24:O24" si="15">SUM(F17:F23)</f>
        <v>13205000</v>
      </c>
      <c r="G24" s="97">
        <f t="shared" si="15"/>
        <v>13205000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1133000</v>
      </c>
      <c r="C32" s="92"/>
      <c r="D32" s="92"/>
      <c r="E32" s="92">
        <f>$B32      +$C32      +$D32</f>
        <v>1133000</v>
      </c>
      <c r="F32" s="93">
        <v>1133000</v>
      </c>
      <c r="G32" s="94">
        <v>1133000</v>
      </c>
      <c r="H32" s="93">
        <v>212000</v>
      </c>
      <c r="I32" s="94"/>
      <c r="J32" s="93">
        <v>71000</v>
      </c>
      <c r="K32" s="94"/>
      <c r="L32" s="93"/>
      <c r="M32" s="94"/>
      <c r="N32" s="93"/>
      <c r="O32" s="94"/>
      <c r="P32" s="93">
        <f>$H32      +$J32      +$L32      +$N32</f>
        <v>283000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24.977934686672551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1133000</v>
      </c>
      <c r="C33" s="95">
        <f>C32</f>
        <v>0</v>
      </c>
      <c r="D33" s="95"/>
      <c r="E33" s="95">
        <f>$B33      +$C33      +$D33</f>
        <v>1133000</v>
      </c>
      <c r="F33" s="96">
        <f t="shared" ref="F33:O33" si="17">F32</f>
        <v>1133000</v>
      </c>
      <c r="G33" s="97">
        <f t="shared" si="17"/>
        <v>1133000</v>
      </c>
      <c r="H33" s="96">
        <f t="shared" si="17"/>
        <v>212000</v>
      </c>
      <c r="I33" s="97">
        <f t="shared" si="17"/>
        <v>0</v>
      </c>
      <c r="J33" s="96">
        <f t="shared" si="17"/>
        <v>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283000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24.977934686672551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4625000</v>
      </c>
      <c r="C35" s="92">
        <v>-650000</v>
      </c>
      <c r="D35" s="92"/>
      <c r="E35" s="92">
        <f t="shared" ref="E35:E40" si="18">$B35      +$C35      +$D35</f>
        <v>3975000</v>
      </c>
      <c r="F35" s="93">
        <v>3975000</v>
      </c>
      <c r="G35" s="94">
        <v>3975000</v>
      </c>
      <c r="H35" s="93"/>
      <c r="I35" s="94"/>
      <c r="J35" s="93">
        <v>1200000</v>
      </c>
      <c r="K35" s="94">
        <v>-304348</v>
      </c>
      <c r="L35" s="93"/>
      <c r="M35" s="94">
        <v>-1478261</v>
      </c>
      <c r="N35" s="93"/>
      <c r="O35" s="94"/>
      <c r="P35" s="93">
        <f t="shared" ref="P35:P40" si="19">$H35      +$J35      +$L35      +$N35</f>
        <v>1200000</v>
      </c>
      <c r="Q35" s="94">
        <f t="shared" ref="Q35:Q40" si="20">$I35      +$K35      +$M35      +$O35</f>
        <v>-1782609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385.71405102054229</v>
      </c>
      <c r="T35" s="48">
        <f t="shared" ref="T35:T39" si="23">IF(($E35      =0),0,(($P35      /$E35      )*100))</f>
        <v>30.188679245283019</v>
      </c>
      <c r="U35" s="50">
        <f t="shared" ref="U35:U39" si="24">IF(($E35      =0),0,(($Q35      /$E35      )*100))</f>
        <v>-44.845509433962263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121000</v>
      </c>
      <c r="C36" s="92">
        <v>307000</v>
      </c>
      <c r="D36" s="92"/>
      <c r="E36" s="92">
        <f t="shared" si="18"/>
        <v>428000</v>
      </c>
      <c r="F36" s="93">
        <v>428000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4746000</v>
      </c>
      <c r="C40" s="95">
        <f>SUM(C35:C39)</f>
        <v>-343000</v>
      </c>
      <c r="D40" s="95"/>
      <c r="E40" s="95">
        <f t="shared" si="18"/>
        <v>4403000</v>
      </c>
      <c r="F40" s="96">
        <f t="shared" ref="F40:O40" si="25">SUM(F35:F39)</f>
        <v>4403000</v>
      </c>
      <c r="G40" s="97">
        <f t="shared" si="25"/>
        <v>3975000</v>
      </c>
      <c r="H40" s="96">
        <f t="shared" si="25"/>
        <v>0</v>
      </c>
      <c r="I40" s="97">
        <f t="shared" si="25"/>
        <v>0</v>
      </c>
      <c r="J40" s="96">
        <f t="shared" si="25"/>
        <v>1200000</v>
      </c>
      <c r="K40" s="97">
        <f t="shared" si="25"/>
        <v>-304348</v>
      </c>
      <c r="L40" s="96">
        <f t="shared" si="25"/>
        <v>0</v>
      </c>
      <c r="M40" s="97">
        <f t="shared" si="25"/>
        <v>-1478261</v>
      </c>
      <c r="N40" s="96">
        <f t="shared" si="25"/>
        <v>0</v>
      </c>
      <c r="O40" s="97">
        <f t="shared" si="25"/>
        <v>0</v>
      </c>
      <c r="P40" s="96">
        <f t="shared" si="19"/>
        <v>1200000</v>
      </c>
      <c r="Q40" s="97">
        <f t="shared" si="20"/>
        <v>-1782609</v>
      </c>
      <c r="R40" s="52">
        <f t="shared" si="21"/>
        <v>-100</v>
      </c>
      <c r="S40" s="53">
        <f t="shared" si="22"/>
        <v>385.71405102054229</v>
      </c>
      <c r="T40" s="52">
        <f>IF((+$E35+$E38) =0,0,(P40   /(+$E35+$E38) )*100)</f>
        <v>30.188679245283019</v>
      </c>
      <c r="U40" s="54">
        <f>IF((+$E35+$E38) =0,0,(Q40   /(+$E35+$E38) )*100)</f>
        <v>-44.845509433962263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8729000</v>
      </c>
      <c r="C67" s="104">
        <f>SUM(C9:C14,C17:C23,C26:C29,C32,C35:C39,C42:C52,C55:C58,C61:C65)</f>
        <v>12862000</v>
      </c>
      <c r="D67" s="104"/>
      <c r="E67" s="104">
        <f t="shared" si="35"/>
        <v>21591000</v>
      </c>
      <c r="F67" s="105">
        <f t="shared" ref="F67:O67" si="43">SUM(F9:F14,F17:F23,F26:F29,F32,F35:F39,F42:F52,F55:F58,F61:F65)</f>
        <v>21591000</v>
      </c>
      <c r="G67" s="106">
        <f t="shared" si="43"/>
        <v>21163000</v>
      </c>
      <c r="H67" s="105">
        <f t="shared" si="43"/>
        <v>212000</v>
      </c>
      <c r="I67" s="106">
        <f t="shared" si="43"/>
        <v>0</v>
      </c>
      <c r="J67" s="105">
        <f t="shared" si="43"/>
        <v>1947000</v>
      </c>
      <c r="K67" s="106">
        <f t="shared" si="43"/>
        <v>1047313</v>
      </c>
      <c r="L67" s="105">
        <f t="shared" si="43"/>
        <v>88000</v>
      </c>
      <c r="M67" s="106">
        <f t="shared" si="43"/>
        <v>-1353261</v>
      </c>
      <c r="N67" s="105">
        <f t="shared" si="43"/>
        <v>0</v>
      </c>
      <c r="O67" s="106">
        <f t="shared" si="43"/>
        <v>0</v>
      </c>
      <c r="P67" s="105">
        <f t="shared" si="36"/>
        <v>2247000</v>
      </c>
      <c r="Q67" s="106">
        <f t="shared" si="37"/>
        <v>-305948</v>
      </c>
      <c r="R67" s="61">
        <f t="shared" si="38"/>
        <v>-95.480225988700568</v>
      </c>
      <c r="S67" s="62">
        <f t="shared" si="39"/>
        <v>-229.21266135338718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10.617587298587157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-1.4456740537730945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19483000</v>
      </c>
      <c r="C69" s="92">
        <v>10672000</v>
      </c>
      <c r="D69" s="92"/>
      <c r="E69" s="92">
        <f>$B69      +$C69      +$D69</f>
        <v>30155000</v>
      </c>
      <c r="F69" s="93">
        <v>30155000</v>
      </c>
      <c r="G69" s="94">
        <v>30155000</v>
      </c>
      <c r="H69" s="93">
        <v>10257000</v>
      </c>
      <c r="I69" s="94"/>
      <c r="J69" s="93">
        <v>7294000</v>
      </c>
      <c r="K69" s="94">
        <v>6319000</v>
      </c>
      <c r="L69" s="93">
        <v>7959000</v>
      </c>
      <c r="M69" s="94"/>
      <c r="N69" s="93"/>
      <c r="O69" s="94"/>
      <c r="P69" s="93">
        <f>$H69      +$J69      +$L69      +$N69</f>
        <v>25510000</v>
      </c>
      <c r="Q69" s="94">
        <f>$I69      +$K69      +$M69      +$O69</f>
        <v>6319000</v>
      </c>
      <c r="R69" s="48">
        <f>IF(($J69      =0),0,((($L69      -$J69      )/$J69      )*100))</f>
        <v>9.1170825335892527</v>
      </c>
      <c r="S69" s="49">
        <f>IF(($K69      =0),0,((($M69      -$K69      )/$K69      )*100))</f>
        <v>-100</v>
      </c>
      <c r="T69" s="48">
        <f>IF(($E69      =0),0,(($P69      /$E69      )*100))</f>
        <v>84.5962526944122</v>
      </c>
      <c r="U69" s="50">
        <f>IF(($E69      =0),0,(($Q69      /$E69      )*100))</f>
        <v>20.955065494942797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19483000</v>
      </c>
      <c r="C71" s="101">
        <f>SUM(C69:C70)</f>
        <v>10672000</v>
      </c>
      <c r="D71" s="101"/>
      <c r="E71" s="101">
        <f>$B71      +$C71      +$D71</f>
        <v>30155000</v>
      </c>
      <c r="F71" s="102">
        <f t="shared" ref="F71:O71" si="44">SUM(F69:F70)</f>
        <v>30155000</v>
      </c>
      <c r="G71" s="103">
        <f t="shared" si="44"/>
        <v>30155000</v>
      </c>
      <c r="H71" s="102">
        <f t="shared" si="44"/>
        <v>10257000</v>
      </c>
      <c r="I71" s="103">
        <f t="shared" si="44"/>
        <v>0</v>
      </c>
      <c r="J71" s="102">
        <f t="shared" si="44"/>
        <v>7294000</v>
      </c>
      <c r="K71" s="103">
        <f t="shared" si="44"/>
        <v>6319000</v>
      </c>
      <c r="L71" s="102">
        <f t="shared" si="44"/>
        <v>7959000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25510000</v>
      </c>
      <c r="Q71" s="103">
        <f>$I71      +$K71      +$M71      +$O71</f>
        <v>6319000</v>
      </c>
      <c r="R71" s="57">
        <f>IF(($J71      =0),0,((($L71      -$J71      )/$J71      )*100))</f>
        <v>9.1170825335892527</v>
      </c>
      <c r="S71" s="58">
        <f>IF(($K71      =0),0,((($M71      -$K71      )/$K71      )*100))</f>
        <v>-100</v>
      </c>
      <c r="T71" s="57">
        <f>IF(($E69      =0),0,(($P69      /$E69      )*100))</f>
        <v>84.5962526944122</v>
      </c>
      <c r="U71" s="59">
        <f>IF($E69   =0,0,($Q69   /$E69 )*100)</f>
        <v>20.955065494942797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19483000</v>
      </c>
      <c r="C72" s="104">
        <f>SUM(C69:C70)</f>
        <v>10672000</v>
      </c>
      <c r="D72" s="104"/>
      <c r="E72" s="104">
        <f>$B72      +$C72      +$D72</f>
        <v>30155000</v>
      </c>
      <c r="F72" s="105">
        <f t="shared" ref="F72:O72" si="45">SUM(F69:F70)</f>
        <v>30155000</v>
      </c>
      <c r="G72" s="106">
        <f t="shared" si="45"/>
        <v>30155000</v>
      </c>
      <c r="H72" s="105">
        <f t="shared" si="45"/>
        <v>10257000</v>
      </c>
      <c r="I72" s="106">
        <f t="shared" si="45"/>
        <v>0</v>
      </c>
      <c r="J72" s="105">
        <f t="shared" si="45"/>
        <v>7294000</v>
      </c>
      <c r="K72" s="106">
        <f t="shared" si="45"/>
        <v>6319000</v>
      </c>
      <c r="L72" s="105">
        <f t="shared" si="45"/>
        <v>7959000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25510000</v>
      </c>
      <c r="Q72" s="106">
        <f>$I72      +$K72      +$M72      +$O72</f>
        <v>6319000</v>
      </c>
      <c r="R72" s="61">
        <f>IF(($J72      =0),0,((($L72      -$J72      )/$J72      )*100))</f>
        <v>9.1170825335892527</v>
      </c>
      <c r="S72" s="62">
        <f>IF(($K72      =0),0,((($M72      -$K72      )/$K72      )*100))</f>
        <v>-100</v>
      </c>
      <c r="T72" s="61">
        <f>IF(($E69      =0),0,(($P69      /$E69      )*100))</f>
        <v>84.5962526944122</v>
      </c>
      <c r="U72" s="65">
        <f>IF($E69   =0,0,($Q69   /$E69 )*100)</f>
        <v>20.955065494942797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28212000</v>
      </c>
      <c r="C73" s="104">
        <f>SUM(C9:C14,C17:C23,C26:C29,C32,C35:C39,C42:C52,C55:C58,C61:C65,C69:C70)</f>
        <v>23534000</v>
      </c>
      <c r="D73" s="104"/>
      <c r="E73" s="104">
        <f>$B73      +$C73      +$D73</f>
        <v>51746000</v>
      </c>
      <c r="F73" s="105">
        <f t="shared" ref="F73:O73" si="46">SUM(F9:F14,F17:F23,F26:F29,F32,F35:F39,F42:F52,F55:F58,F61:F65,F69:F70)</f>
        <v>51746000</v>
      </c>
      <c r="G73" s="106">
        <f t="shared" si="46"/>
        <v>51318000</v>
      </c>
      <c r="H73" s="105">
        <f t="shared" si="46"/>
        <v>10469000</v>
      </c>
      <c r="I73" s="106">
        <f t="shared" si="46"/>
        <v>0</v>
      </c>
      <c r="J73" s="105">
        <f t="shared" si="46"/>
        <v>9241000</v>
      </c>
      <c r="K73" s="106">
        <f t="shared" si="46"/>
        <v>7366313</v>
      </c>
      <c r="L73" s="105">
        <f t="shared" si="46"/>
        <v>8047000</v>
      </c>
      <c r="M73" s="106">
        <f t="shared" si="46"/>
        <v>-1353261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27757000</v>
      </c>
      <c r="Q73" s="106">
        <f>$I73      +$K73      +$M73      +$O73</f>
        <v>6013052</v>
      </c>
      <c r="R73" s="61">
        <f>IF(($J73      =0),0,((($L73      -$J73      )/$J73      )*100))</f>
        <v>-12.920679580132019</v>
      </c>
      <c r="S73" s="62">
        <f>IF(($K73      =0),0,((($M73      -$K73      )/$K73      )*100))</f>
        <v>-118.37094079494041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54.088234147862345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11.717237616430882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KmJu8kvDs29BF9I1nxBgYvFgVMYyMAQozZ8S0zzS1nS5u4w6brPJGkpA9O8CndqoGHAqu+mX2f3F2I4PNJf6Q==" saltValue="bsqT0fELdHOLcuNvjb9Sd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261000</v>
      </c>
      <c r="I10" s="94"/>
      <c r="J10" s="93">
        <v>524000</v>
      </c>
      <c r="K10" s="94"/>
      <c r="L10" s="93">
        <v>522000</v>
      </c>
      <c r="M10" s="94">
        <v>528161</v>
      </c>
      <c r="N10" s="93"/>
      <c r="O10" s="94"/>
      <c r="P10" s="93">
        <f t="shared" ref="P10:P15" si="1">$H10      +$J10      +$L10      +$N10</f>
        <v>1307000</v>
      </c>
      <c r="Q10" s="94">
        <f t="shared" ref="Q10:Q15" si="2">$I10      +$K10      +$M10      +$O10</f>
        <v>528161</v>
      </c>
      <c r="R10" s="48">
        <f t="shared" ref="R10:R15" si="3">IF(($J10      =0),0,((($L10      -$J10      )/$J10      )*100))</f>
        <v>-0.38167938931297707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42.161290322580648</v>
      </c>
      <c r="U10" s="50">
        <f t="shared" ref="U10:U14" si="6">IF(($E10      =0),0,(($Q10      /$E10      )*100))</f>
        <v>17.037451612903226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261000</v>
      </c>
      <c r="I15" s="97">
        <f t="shared" si="7"/>
        <v>0</v>
      </c>
      <c r="J15" s="96">
        <f t="shared" si="7"/>
        <v>524000</v>
      </c>
      <c r="K15" s="97">
        <f t="shared" si="7"/>
        <v>0</v>
      </c>
      <c r="L15" s="96">
        <f t="shared" si="7"/>
        <v>522000</v>
      </c>
      <c r="M15" s="97">
        <f t="shared" si="7"/>
        <v>528161</v>
      </c>
      <c r="N15" s="96">
        <f t="shared" si="7"/>
        <v>0</v>
      </c>
      <c r="O15" s="97">
        <f t="shared" si="7"/>
        <v>0</v>
      </c>
      <c r="P15" s="96">
        <f t="shared" si="1"/>
        <v>1307000</v>
      </c>
      <c r="Q15" s="97">
        <f t="shared" si="2"/>
        <v>528161</v>
      </c>
      <c r="R15" s="52">
        <f t="shared" si="3"/>
        <v>-0.38167938931297707</v>
      </c>
      <c r="S15" s="53">
        <f t="shared" si="4"/>
        <v>0</v>
      </c>
      <c r="T15" s="52">
        <f>IF((SUM($E9:$E13))=0,0,(P15/(SUM($E9:$E13))*100))</f>
        <v>42.161290322580648</v>
      </c>
      <c r="U15" s="54">
        <f>IF((SUM($E9:$E13))=0,0,(Q15/(SUM($E9:$E13))*100))</f>
        <v>17.037451612903226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1094000</v>
      </c>
      <c r="C32" s="92"/>
      <c r="D32" s="92"/>
      <c r="E32" s="92">
        <f>$B32      +$C32      +$D32</f>
        <v>1094000</v>
      </c>
      <c r="F32" s="93">
        <v>1094000</v>
      </c>
      <c r="G32" s="94">
        <v>1094000</v>
      </c>
      <c r="H32" s="93">
        <v>651000</v>
      </c>
      <c r="I32" s="94"/>
      <c r="J32" s="93">
        <v>115000</v>
      </c>
      <c r="K32" s="94"/>
      <c r="L32" s="93">
        <v>72000</v>
      </c>
      <c r="M32" s="94">
        <v>269844</v>
      </c>
      <c r="N32" s="93"/>
      <c r="O32" s="94"/>
      <c r="P32" s="93">
        <f>$H32      +$J32      +$L32      +$N32</f>
        <v>838000</v>
      </c>
      <c r="Q32" s="94">
        <f>$I32      +$K32      +$M32      +$O32</f>
        <v>269844</v>
      </c>
      <c r="R32" s="48">
        <f>IF(($J32      =0),0,((($L32      -$J32      )/$J32      )*100))</f>
        <v>-37.391304347826086</v>
      </c>
      <c r="S32" s="49">
        <f>IF(($K32      =0),0,((($M32      -$K32      )/$K32      )*100))</f>
        <v>0</v>
      </c>
      <c r="T32" s="48">
        <f>IF(($E32      =0),0,(($P32      /$E32      )*100))</f>
        <v>76.599634369287017</v>
      </c>
      <c r="U32" s="50">
        <f>IF(($E32      =0),0,(($Q32      /$E32      )*100))</f>
        <v>24.665813528336379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1094000</v>
      </c>
      <c r="C33" s="95">
        <f>C32</f>
        <v>0</v>
      </c>
      <c r="D33" s="95"/>
      <c r="E33" s="95">
        <f>$B33      +$C33      +$D33</f>
        <v>1094000</v>
      </c>
      <c r="F33" s="96">
        <f t="shared" ref="F33:O33" si="17">F32</f>
        <v>1094000</v>
      </c>
      <c r="G33" s="97">
        <f t="shared" si="17"/>
        <v>1094000</v>
      </c>
      <c r="H33" s="96">
        <f t="shared" si="17"/>
        <v>651000</v>
      </c>
      <c r="I33" s="97">
        <f t="shared" si="17"/>
        <v>0</v>
      </c>
      <c r="J33" s="96">
        <f t="shared" si="17"/>
        <v>115000</v>
      </c>
      <c r="K33" s="97">
        <f t="shared" si="17"/>
        <v>0</v>
      </c>
      <c r="L33" s="96">
        <f t="shared" si="17"/>
        <v>72000</v>
      </c>
      <c r="M33" s="97">
        <f t="shared" si="17"/>
        <v>269844</v>
      </c>
      <c r="N33" s="96">
        <f t="shared" si="17"/>
        <v>0</v>
      </c>
      <c r="O33" s="97">
        <f t="shared" si="17"/>
        <v>0</v>
      </c>
      <c r="P33" s="96">
        <f>$H33      +$J33      +$L33      +$N33</f>
        <v>838000</v>
      </c>
      <c r="Q33" s="97">
        <f>$I33      +$K33      +$M33      +$O33</f>
        <v>269844</v>
      </c>
      <c r="R33" s="52">
        <f>IF(($J33      =0),0,((($L33      -$J33      )/$J33      )*100))</f>
        <v>-37.391304347826086</v>
      </c>
      <c r="S33" s="53">
        <f>IF(($K33      =0),0,((($M33      -$K33      )/$K33      )*100))</f>
        <v>0</v>
      </c>
      <c r="T33" s="52">
        <f>IF($E33   =0,0,($P33   /$E33   )*100)</f>
        <v>76.599634369287017</v>
      </c>
      <c r="U33" s="54">
        <f>IF($E33   =0,0,($Q33   /$E33   )*100)</f>
        <v>24.665813528336379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1600000</v>
      </c>
      <c r="C35" s="92"/>
      <c r="D35" s="92"/>
      <c r="E35" s="92">
        <f t="shared" ref="E35:E40" si="18">$B35      +$C35      +$D35</f>
        <v>1600000</v>
      </c>
      <c r="F35" s="93">
        <v>1600000</v>
      </c>
      <c r="G35" s="94">
        <v>1600000</v>
      </c>
      <c r="H35" s="93"/>
      <c r="I35" s="94"/>
      <c r="J35" s="93">
        <v>200000</v>
      </c>
      <c r="K35" s="94"/>
      <c r="L35" s="93">
        <v>600000</v>
      </c>
      <c r="M35" s="94">
        <v>800000</v>
      </c>
      <c r="N35" s="93"/>
      <c r="O35" s="94"/>
      <c r="P35" s="93">
        <f t="shared" ref="P35:P40" si="19">$H35      +$J35      +$L35      +$N35</f>
        <v>800000</v>
      </c>
      <c r="Q35" s="94">
        <f t="shared" ref="Q35:Q40" si="20">$I35      +$K35      +$M35      +$O35</f>
        <v>800000</v>
      </c>
      <c r="R35" s="48">
        <f t="shared" ref="R35:R40" si="21">IF(($J35      =0),0,((($L35      -$J35      )/$J35      )*100))</f>
        <v>200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50</v>
      </c>
      <c r="U35" s="50">
        <f t="shared" ref="U35:U39" si="24">IF(($E35      =0),0,(($Q35      /$E35      )*100))</f>
        <v>50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285000</v>
      </c>
      <c r="C36" s="92">
        <v>-120000</v>
      </c>
      <c r="D36" s="92"/>
      <c r="E36" s="92">
        <f t="shared" si="18"/>
        <v>165000</v>
      </c>
      <c r="F36" s="93">
        <v>165000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1885000</v>
      </c>
      <c r="C40" s="95">
        <f>SUM(C35:C39)</f>
        <v>-120000</v>
      </c>
      <c r="D40" s="95"/>
      <c r="E40" s="95">
        <f t="shared" si="18"/>
        <v>1765000</v>
      </c>
      <c r="F40" s="96">
        <f t="shared" ref="F40:O40" si="25">SUM(F35:F39)</f>
        <v>1765000</v>
      </c>
      <c r="G40" s="97">
        <f t="shared" si="25"/>
        <v>1600000</v>
      </c>
      <c r="H40" s="96">
        <f t="shared" si="25"/>
        <v>0</v>
      </c>
      <c r="I40" s="97">
        <f t="shared" si="25"/>
        <v>0</v>
      </c>
      <c r="J40" s="96">
        <f t="shared" si="25"/>
        <v>200000</v>
      </c>
      <c r="K40" s="97">
        <f t="shared" si="25"/>
        <v>0</v>
      </c>
      <c r="L40" s="96">
        <f t="shared" si="25"/>
        <v>600000</v>
      </c>
      <c r="M40" s="97">
        <f t="shared" si="25"/>
        <v>800000</v>
      </c>
      <c r="N40" s="96">
        <f t="shared" si="25"/>
        <v>0</v>
      </c>
      <c r="O40" s="97">
        <f t="shared" si="25"/>
        <v>0</v>
      </c>
      <c r="P40" s="96">
        <f t="shared" si="19"/>
        <v>800000</v>
      </c>
      <c r="Q40" s="97">
        <f t="shared" si="20"/>
        <v>800000</v>
      </c>
      <c r="R40" s="52">
        <f t="shared" si="21"/>
        <v>200</v>
      </c>
      <c r="S40" s="53">
        <f t="shared" si="22"/>
        <v>0</v>
      </c>
      <c r="T40" s="52">
        <f>IF((+$E35+$E38) =0,0,(P40   /(+$E35+$E38) )*100)</f>
        <v>50</v>
      </c>
      <c r="U40" s="54">
        <f>IF((+$E35+$E38) =0,0,(Q40   /(+$E35+$E38) )*100)</f>
        <v>50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6079000</v>
      </c>
      <c r="C67" s="104">
        <f>SUM(C9:C14,C17:C23,C26:C29,C32,C35:C39,C42:C52,C55:C58,C61:C65)</f>
        <v>-120000</v>
      </c>
      <c r="D67" s="104"/>
      <c r="E67" s="104">
        <f t="shared" si="35"/>
        <v>5959000</v>
      </c>
      <c r="F67" s="105">
        <f t="shared" ref="F67:O67" si="43">SUM(F9:F14,F17:F23,F26:F29,F32,F35:F39,F42:F52,F55:F58,F61:F65)</f>
        <v>5959000</v>
      </c>
      <c r="G67" s="106">
        <f t="shared" si="43"/>
        <v>5794000</v>
      </c>
      <c r="H67" s="105">
        <f t="shared" si="43"/>
        <v>912000</v>
      </c>
      <c r="I67" s="106">
        <f t="shared" si="43"/>
        <v>0</v>
      </c>
      <c r="J67" s="105">
        <f t="shared" si="43"/>
        <v>839000</v>
      </c>
      <c r="K67" s="106">
        <f t="shared" si="43"/>
        <v>0</v>
      </c>
      <c r="L67" s="105">
        <f t="shared" si="43"/>
        <v>1194000</v>
      </c>
      <c r="M67" s="106">
        <f t="shared" si="43"/>
        <v>1598005</v>
      </c>
      <c r="N67" s="105">
        <f t="shared" si="43"/>
        <v>0</v>
      </c>
      <c r="O67" s="106">
        <f t="shared" si="43"/>
        <v>0</v>
      </c>
      <c r="P67" s="105">
        <f t="shared" si="36"/>
        <v>2945000</v>
      </c>
      <c r="Q67" s="106">
        <f t="shared" si="37"/>
        <v>1598005</v>
      </c>
      <c r="R67" s="61">
        <f t="shared" si="38"/>
        <v>42.31227651966627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50.828443217121155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27.580341732827062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17931000</v>
      </c>
      <c r="C69" s="92">
        <v>-1199000</v>
      </c>
      <c r="D69" s="92"/>
      <c r="E69" s="92">
        <f>$B69      +$C69      +$D69</f>
        <v>16732000</v>
      </c>
      <c r="F69" s="93">
        <v>16732000</v>
      </c>
      <c r="G69" s="94">
        <v>16732000</v>
      </c>
      <c r="H69" s="93"/>
      <c r="I69" s="94"/>
      <c r="J69" s="93">
        <v>1338000</v>
      </c>
      <c r="K69" s="94"/>
      <c r="L69" s="93"/>
      <c r="M69" s="94">
        <v>4034512</v>
      </c>
      <c r="N69" s="93"/>
      <c r="O69" s="94"/>
      <c r="P69" s="93">
        <f>$H69      +$J69      +$L69      +$N69</f>
        <v>1338000</v>
      </c>
      <c r="Q69" s="94">
        <f>$I69      +$K69      +$M69      +$O69</f>
        <v>4034512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7.9966531197704995</v>
      </c>
      <c r="U69" s="50">
        <f>IF(($E69      =0),0,(($Q69      /$E69      )*100))</f>
        <v>24.112550800860628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17931000</v>
      </c>
      <c r="C71" s="101">
        <f>SUM(C69:C70)</f>
        <v>-1199000</v>
      </c>
      <c r="D71" s="101"/>
      <c r="E71" s="101">
        <f>$B71      +$C71      +$D71</f>
        <v>16732000</v>
      </c>
      <c r="F71" s="102">
        <f t="shared" ref="F71:O71" si="44">SUM(F69:F70)</f>
        <v>16732000</v>
      </c>
      <c r="G71" s="103">
        <f t="shared" si="44"/>
        <v>16732000</v>
      </c>
      <c r="H71" s="102">
        <f t="shared" si="44"/>
        <v>0</v>
      </c>
      <c r="I71" s="103">
        <f t="shared" si="44"/>
        <v>0</v>
      </c>
      <c r="J71" s="102">
        <f t="shared" si="44"/>
        <v>1338000</v>
      </c>
      <c r="K71" s="103">
        <f t="shared" si="44"/>
        <v>0</v>
      </c>
      <c r="L71" s="102">
        <f t="shared" si="44"/>
        <v>0</v>
      </c>
      <c r="M71" s="103">
        <f t="shared" si="44"/>
        <v>4034512</v>
      </c>
      <c r="N71" s="102">
        <f t="shared" si="44"/>
        <v>0</v>
      </c>
      <c r="O71" s="103">
        <f t="shared" si="44"/>
        <v>0</v>
      </c>
      <c r="P71" s="102">
        <f>$H71      +$J71      +$L71      +$N71</f>
        <v>1338000</v>
      </c>
      <c r="Q71" s="103">
        <f>$I71      +$K71      +$M71      +$O71</f>
        <v>4034512</v>
      </c>
      <c r="R71" s="57">
        <f>IF(($J71      =0),0,((($L71      -$J71      )/$J71      )*100))</f>
        <v>-100</v>
      </c>
      <c r="S71" s="58">
        <f>IF(($K71      =0),0,((($M71      -$K71      )/$K71      )*100))</f>
        <v>0</v>
      </c>
      <c r="T71" s="57">
        <f>IF(($E69      =0),0,(($P69      /$E69      )*100))</f>
        <v>7.9966531197704995</v>
      </c>
      <c r="U71" s="59">
        <f>IF($E69   =0,0,($Q69   /$E69 )*100)</f>
        <v>24.112550800860628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17931000</v>
      </c>
      <c r="C72" s="104">
        <f>SUM(C69:C70)</f>
        <v>-1199000</v>
      </c>
      <c r="D72" s="104"/>
      <c r="E72" s="104">
        <f>$B72      +$C72      +$D72</f>
        <v>16732000</v>
      </c>
      <c r="F72" s="105">
        <f t="shared" ref="F72:O72" si="45">SUM(F69:F70)</f>
        <v>16732000</v>
      </c>
      <c r="G72" s="106">
        <f t="shared" si="45"/>
        <v>16732000</v>
      </c>
      <c r="H72" s="105">
        <f t="shared" si="45"/>
        <v>0</v>
      </c>
      <c r="I72" s="106">
        <f t="shared" si="45"/>
        <v>0</v>
      </c>
      <c r="J72" s="105">
        <f t="shared" si="45"/>
        <v>1338000</v>
      </c>
      <c r="K72" s="106">
        <f t="shared" si="45"/>
        <v>0</v>
      </c>
      <c r="L72" s="105">
        <f t="shared" si="45"/>
        <v>0</v>
      </c>
      <c r="M72" s="106">
        <f t="shared" si="45"/>
        <v>4034512</v>
      </c>
      <c r="N72" s="105">
        <f t="shared" si="45"/>
        <v>0</v>
      </c>
      <c r="O72" s="106">
        <f t="shared" si="45"/>
        <v>0</v>
      </c>
      <c r="P72" s="105">
        <f>$H72      +$J72      +$L72      +$N72</f>
        <v>1338000</v>
      </c>
      <c r="Q72" s="106">
        <f>$I72      +$K72      +$M72      +$O72</f>
        <v>4034512</v>
      </c>
      <c r="R72" s="61">
        <f>IF(($J72      =0),0,((($L72      -$J72      )/$J72      )*100))</f>
        <v>-100</v>
      </c>
      <c r="S72" s="62">
        <f>IF(($K72      =0),0,((($M72      -$K72      )/$K72      )*100))</f>
        <v>0</v>
      </c>
      <c r="T72" s="61">
        <f>IF(($E69      =0),0,(($P69      /$E69      )*100))</f>
        <v>7.9966531197704995</v>
      </c>
      <c r="U72" s="65">
        <f>IF($E69   =0,0,($Q69   /$E69 )*100)</f>
        <v>24.112550800860628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24010000</v>
      </c>
      <c r="C73" s="104">
        <f>SUM(C9:C14,C17:C23,C26:C29,C32,C35:C39,C42:C52,C55:C58,C61:C65,C69:C70)</f>
        <v>-1319000</v>
      </c>
      <c r="D73" s="104"/>
      <c r="E73" s="104">
        <f>$B73      +$C73      +$D73</f>
        <v>22691000</v>
      </c>
      <c r="F73" s="105">
        <f t="shared" ref="F73:O73" si="46">SUM(F9:F14,F17:F23,F26:F29,F32,F35:F39,F42:F52,F55:F58,F61:F65,F69:F70)</f>
        <v>22691000</v>
      </c>
      <c r="G73" s="106">
        <f t="shared" si="46"/>
        <v>22526000</v>
      </c>
      <c r="H73" s="105">
        <f t="shared" si="46"/>
        <v>912000</v>
      </c>
      <c r="I73" s="106">
        <f t="shared" si="46"/>
        <v>0</v>
      </c>
      <c r="J73" s="105">
        <f t="shared" si="46"/>
        <v>2177000</v>
      </c>
      <c r="K73" s="106">
        <f t="shared" si="46"/>
        <v>0</v>
      </c>
      <c r="L73" s="105">
        <f t="shared" si="46"/>
        <v>1194000</v>
      </c>
      <c r="M73" s="106">
        <f t="shared" si="46"/>
        <v>5632517</v>
      </c>
      <c r="N73" s="105">
        <f t="shared" si="46"/>
        <v>0</v>
      </c>
      <c r="O73" s="106">
        <f t="shared" si="46"/>
        <v>0</v>
      </c>
      <c r="P73" s="105">
        <f>$H73      +$J73      +$L73      +$N73</f>
        <v>4283000</v>
      </c>
      <c r="Q73" s="106">
        <f>$I73      +$K73      +$M73      +$O73</f>
        <v>5632517</v>
      </c>
      <c r="R73" s="61">
        <f>IF(($J73      =0),0,((($L73      -$J73      )/$J73      )*100))</f>
        <v>-45.153881488286636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19.013584302583681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25.004514782917518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QzLCx9ucdwaISaunnXCt0VICp/MAZoEdLqempF00tNS2xfrtcUGxz4IVqwsnecBYlAUufd91q93nZ+bEhNTXA==" saltValue="t61hb2kAm8gtiFMuDnbiu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1159000</v>
      </c>
      <c r="K10" s="94">
        <v>893045</v>
      </c>
      <c r="L10" s="93">
        <v>622000</v>
      </c>
      <c r="M10" s="94">
        <v>836374</v>
      </c>
      <c r="N10" s="93"/>
      <c r="O10" s="94"/>
      <c r="P10" s="93">
        <f t="shared" ref="P10:P15" si="1">$H10      +$J10      +$L10      +$N10</f>
        <v>1781000</v>
      </c>
      <c r="Q10" s="94">
        <f t="shared" ref="Q10:Q15" si="2">$I10      +$K10      +$M10      +$O10</f>
        <v>1729419</v>
      </c>
      <c r="R10" s="48">
        <f t="shared" ref="R10:R15" si="3">IF(($J10      =0),0,((($L10      -$J10      )/$J10      )*100))</f>
        <v>-46.333045729076787</v>
      </c>
      <c r="S10" s="49">
        <f t="shared" ref="S10:S15" si="4">IF(($K10      =0),0,((($M10      -$K10      )/$K10      )*100))</f>
        <v>-6.3458168401368349</v>
      </c>
      <c r="T10" s="48">
        <f t="shared" ref="T10:T14" si="5">IF(($E10      =0),0,(($P10      /$E10      )*100))</f>
        <v>57.451612903225801</v>
      </c>
      <c r="U10" s="50">
        <f t="shared" ref="U10:U14" si="6">IF(($E10      =0),0,(($Q10      /$E10      )*100))</f>
        <v>55.78770967741935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1159000</v>
      </c>
      <c r="K15" s="97">
        <f t="shared" si="7"/>
        <v>893045</v>
      </c>
      <c r="L15" s="96">
        <f t="shared" si="7"/>
        <v>622000</v>
      </c>
      <c r="M15" s="97">
        <f t="shared" si="7"/>
        <v>836374</v>
      </c>
      <c r="N15" s="96">
        <f t="shared" si="7"/>
        <v>0</v>
      </c>
      <c r="O15" s="97">
        <f t="shared" si="7"/>
        <v>0</v>
      </c>
      <c r="P15" s="96">
        <f t="shared" si="1"/>
        <v>1781000</v>
      </c>
      <c r="Q15" s="97">
        <f t="shared" si="2"/>
        <v>1729419</v>
      </c>
      <c r="R15" s="52">
        <f t="shared" si="3"/>
        <v>-46.333045729076787</v>
      </c>
      <c r="S15" s="53">
        <f t="shared" si="4"/>
        <v>-6.3458168401368349</v>
      </c>
      <c r="T15" s="52">
        <f>IF((SUM($E9:$E13))=0,0,(P15/(SUM($E9:$E13))*100))</f>
        <v>57.451612903225801</v>
      </c>
      <c r="U15" s="54">
        <f>IF((SUM($E9:$E13))=0,0,(Q15/(SUM($E9:$E13))*100))</f>
        <v>55.78770967741935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3229000</v>
      </c>
      <c r="C32" s="92">
        <v>-180000</v>
      </c>
      <c r="D32" s="92"/>
      <c r="E32" s="92">
        <f>$B32      +$C32      +$D32</f>
        <v>3049000</v>
      </c>
      <c r="F32" s="93">
        <v>3049000</v>
      </c>
      <c r="G32" s="94">
        <v>3049000</v>
      </c>
      <c r="H32" s="93">
        <v>1906000</v>
      </c>
      <c r="I32" s="94"/>
      <c r="J32" s="93">
        <v>245000</v>
      </c>
      <c r="K32" s="94">
        <v>3261101</v>
      </c>
      <c r="L32" s="93">
        <v>26000</v>
      </c>
      <c r="M32" s="94">
        <v>727497</v>
      </c>
      <c r="N32" s="93"/>
      <c r="O32" s="94"/>
      <c r="P32" s="93">
        <f>$H32      +$J32      +$L32      +$N32</f>
        <v>2177000</v>
      </c>
      <c r="Q32" s="94">
        <f>$I32      +$K32      +$M32      +$O32</f>
        <v>3988598</v>
      </c>
      <c r="R32" s="48">
        <f>IF(($J32      =0),0,((($L32      -$J32      )/$J32      )*100))</f>
        <v>-89.387755102040813</v>
      </c>
      <c r="S32" s="49">
        <f>IF(($K32      =0),0,((($M32      -$K32      )/$K32      )*100))</f>
        <v>-77.691675296165315</v>
      </c>
      <c r="T32" s="48">
        <f>IF(($E32      =0),0,(($P32      /$E32      )*100))</f>
        <v>71.400459166939982</v>
      </c>
      <c r="U32" s="50">
        <f>IF(($E32      =0),0,(($Q32      /$E32      )*100))</f>
        <v>130.81659560511642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3229000</v>
      </c>
      <c r="C33" s="95">
        <f>C32</f>
        <v>-180000</v>
      </c>
      <c r="D33" s="95"/>
      <c r="E33" s="95">
        <f>$B33      +$C33      +$D33</f>
        <v>3049000</v>
      </c>
      <c r="F33" s="96">
        <f t="shared" ref="F33:O33" si="17">F32</f>
        <v>3049000</v>
      </c>
      <c r="G33" s="97">
        <f t="shared" si="17"/>
        <v>3049000</v>
      </c>
      <c r="H33" s="96">
        <f t="shared" si="17"/>
        <v>1906000</v>
      </c>
      <c r="I33" s="97">
        <f t="shared" si="17"/>
        <v>0</v>
      </c>
      <c r="J33" s="96">
        <f t="shared" si="17"/>
        <v>245000</v>
      </c>
      <c r="K33" s="97">
        <f t="shared" si="17"/>
        <v>3261101</v>
      </c>
      <c r="L33" s="96">
        <f t="shared" si="17"/>
        <v>26000</v>
      </c>
      <c r="M33" s="97">
        <f t="shared" si="17"/>
        <v>727497</v>
      </c>
      <c r="N33" s="96">
        <f t="shared" si="17"/>
        <v>0</v>
      </c>
      <c r="O33" s="97">
        <f t="shared" si="17"/>
        <v>0</v>
      </c>
      <c r="P33" s="96">
        <f>$H33      +$J33      +$L33      +$N33</f>
        <v>2177000</v>
      </c>
      <c r="Q33" s="97">
        <f>$I33      +$K33      +$M33      +$O33</f>
        <v>3988598</v>
      </c>
      <c r="R33" s="52">
        <f>IF(($J33      =0),0,((($L33      -$J33      )/$J33      )*100))</f>
        <v>-89.387755102040813</v>
      </c>
      <c r="S33" s="53">
        <f>IF(($K33      =0),0,((($M33      -$K33      )/$K33      )*100))</f>
        <v>-77.691675296165315</v>
      </c>
      <c r="T33" s="52">
        <f>IF($E33   =0,0,($P33   /$E33   )*100)</f>
        <v>71.400459166939982</v>
      </c>
      <c r="U33" s="54">
        <f>IF($E33   =0,0,($Q33   /$E33   )*100)</f>
        <v>130.81659560511642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96172000</v>
      </c>
      <c r="C36" s="92">
        <v>-4422000</v>
      </c>
      <c r="D36" s="92"/>
      <c r="E36" s="92">
        <f t="shared" si="18"/>
        <v>91750000</v>
      </c>
      <c r="F36" s="93">
        <v>91750000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96172000</v>
      </c>
      <c r="C40" s="95">
        <f>SUM(C35:C39)</f>
        <v>-4422000</v>
      </c>
      <c r="D40" s="95"/>
      <c r="E40" s="95">
        <f t="shared" si="18"/>
        <v>91750000</v>
      </c>
      <c r="F40" s="96">
        <f t="shared" ref="F40:O40" si="25">SUM(F35:F39)</f>
        <v>91750000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102501000</v>
      </c>
      <c r="C67" s="104">
        <f>SUM(C9:C14,C17:C23,C26:C29,C32,C35:C39,C42:C52,C55:C58,C61:C65)</f>
        <v>-4602000</v>
      </c>
      <c r="D67" s="104"/>
      <c r="E67" s="104">
        <f t="shared" si="35"/>
        <v>97899000</v>
      </c>
      <c r="F67" s="105">
        <f t="shared" ref="F67:O67" si="43">SUM(F9:F14,F17:F23,F26:F29,F32,F35:F39,F42:F52,F55:F58,F61:F65)</f>
        <v>97899000</v>
      </c>
      <c r="G67" s="106">
        <f t="shared" si="43"/>
        <v>6149000</v>
      </c>
      <c r="H67" s="105">
        <f t="shared" si="43"/>
        <v>1906000</v>
      </c>
      <c r="I67" s="106">
        <f t="shared" si="43"/>
        <v>0</v>
      </c>
      <c r="J67" s="105">
        <f t="shared" si="43"/>
        <v>1404000</v>
      </c>
      <c r="K67" s="106">
        <f t="shared" si="43"/>
        <v>4154146</v>
      </c>
      <c r="L67" s="105">
        <f t="shared" si="43"/>
        <v>648000</v>
      </c>
      <c r="M67" s="106">
        <f t="shared" si="43"/>
        <v>1563871</v>
      </c>
      <c r="N67" s="105">
        <f t="shared" si="43"/>
        <v>0</v>
      </c>
      <c r="O67" s="106">
        <f t="shared" si="43"/>
        <v>0</v>
      </c>
      <c r="P67" s="105">
        <f t="shared" si="36"/>
        <v>3958000</v>
      </c>
      <c r="Q67" s="106">
        <f t="shared" si="37"/>
        <v>5718017</v>
      </c>
      <c r="R67" s="61">
        <f t="shared" si="38"/>
        <v>-53.846153846153847</v>
      </c>
      <c r="S67" s="62">
        <f t="shared" si="39"/>
        <v>-62.35397118926489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64.3681899495853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92.991006667750852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56510000</v>
      </c>
      <c r="C69" s="92">
        <v>-3780000</v>
      </c>
      <c r="D69" s="92"/>
      <c r="E69" s="92">
        <f>$B69      +$C69      +$D69</f>
        <v>52730000</v>
      </c>
      <c r="F69" s="93">
        <v>52730000</v>
      </c>
      <c r="G69" s="94">
        <v>52730000</v>
      </c>
      <c r="H69" s="93">
        <v>12567000</v>
      </c>
      <c r="I69" s="94"/>
      <c r="J69" s="93">
        <v>22738000</v>
      </c>
      <c r="K69" s="94">
        <v>20784408</v>
      </c>
      <c r="L69" s="93">
        <v>6668000</v>
      </c>
      <c r="M69" s="94">
        <v>22900500</v>
      </c>
      <c r="N69" s="93"/>
      <c r="O69" s="94"/>
      <c r="P69" s="93">
        <f>$H69      +$J69      +$L69      +$N69</f>
        <v>41973000</v>
      </c>
      <c r="Q69" s="94">
        <f>$I69      +$K69      +$M69      +$O69</f>
        <v>43684908</v>
      </c>
      <c r="R69" s="48">
        <f>IF(($J69      =0),0,((($L69      -$J69      )/$J69      )*100))</f>
        <v>-70.674641569179357</v>
      </c>
      <c r="S69" s="49">
        <f>IF(($K69      =0),0,((($M69      -$K69      )/$K69      )*100))</f>
        <v>10.181151178325598</v>
      </c>
      <c r="T69" s="48">
        <f>IF(($E69      =0),0,(($P69      /$E69      )*100))</f>
        <v>79.599848283709463</v>
      </c>
      <c r="U69" s="50">
        <f>IF(($E69      =0),0,(($Q69      /$E69      )*100))</f>
        <v>82.846402427460646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56510000</v>
      </c>
      <c r="C71" s="101">
        <f>SUM(C69:C70)</f>
        <v>-3780000</v>
      </c>
      <c r="D71" s="101"/>
      <c r="E71" s="101">
        <f>$B71      +$C71      +$D71</f>
        <v>52730000</v>
      </c>
      <c r="F71" s="102">
        <f t="shared" ref="F71:O71" si="44">SUM(F69:F70)</f>
        <v>52730000</v>
      </c>
      <c r="G71" s="103">
        <f t="shared" si="44"/>
        <v>52730000</v>
      </c>
      <c r="H71" s="102">
        <f t="shared" si="44"/>
        <v>12567000</v>
      </c>
      <c r="I71" s="103">
        <f t="shared" si="44"/>
        <v>0</v>
      </c>
      <c r="J71" s="102">
        <f t="shared" si="44"/>
        <v>22738000</v>
      </c>
      <c r="K71" s="103">
        <f t="shared" si="44"/>
        <v>20784408</v>
      </c>
      <c r="L71" s="102">
        <f t="shared" si="44"/>
        <v>6668000</v>
      </c>
      <c r="M71" s="103">
        <f t="shared" si="44"/>
        <v>22900500</v>
      </c>
      <c r="N71" s="102">
        <f t="shared" si="44"/>
        <v>0</v>
      </c>
      <c r="O71" s="103">
        <f t="shared" si="44"/>
        <v>0</v>
      </c>
      <c r="P71" s="102">
        <f>$H71      +$J71      +$L71      +$N71</f>
        <v>41973000</v>
      </c>
      <c r="Q71" s="103">
        <f>$I71      +$K71      +$M71      +$O71</f>
        <v>43684908</v>
      </c>
      <c r="R71" s="57">
        <f>IF(($J71      =0),0,((($L71      -$J71      )/$J71      )*100))</f>
        <v>-70.674641569179357</v>
      </c>
      <c r="S71" s="58">
        <f>IF(($K71      =0),0,((($M71      -$K71      )/$K71      )*100))</f>
        <v>10.181151178325598</v>
      </c>
      <c r="T71" s="57">
        <f>IF(($E69      =0),0,(($P69      /$E69      )*100))</f>
        <v>79.599848283709463</v>
      </c>
      <c r="U71" s="59">
        <f>IF($E69   =0,0,($Q69   /$E69 )*100)</f>
        <v>82.846402427460646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56510000</v>
      </c>
      <c r="C72" s="104">
        <f>SUM(C69:C70)</f>
        <v>-3780000</v>
      </c>
      <c r="D72" s="104"/>
      <c r="E72" s="104">
        <f>$B72      +$C72      +$D72</f>
        <v>52730000</v>
      </c>
      <c r="F72" s="105">
        <f t="shared" ref="F72:O72" si="45">SUM(F69:F70)</f>
        <v>52730000</v>
      </c>
      <c r="G72" s="106">
        <f t="shared" si="45"/>
        <v>52730000</v>
      </c>
      <c r="H72" s="105">
        <f t="shared" si="45"/>
        <v>12567000</v>
      </c>
      <c r="I72" s="106">
        <f t="shared" si="45"/>
        <v>0</v>
      </c>
      <c r="J72" s="105">
        <f t="shared" si="45"/>
        <v>22738000</v>
      </c>
      <c r="K72" s="106">
        <f t="shared" si="45"/>
        <v>20784408</v>
      </c>
      <c r="L72" s="105">
        <f t="shared" si="45"/>
        <v>6668000</v>
      </c>
      <c r="M72" s="106">
        <f t="shared" si="45"/>
        <v>22900500</v>
      </c>
      <c r="N72" s="105">
        <f t="shared" si="45"/>
        <v>0</v>
      </c>
      <c r="O72" s="106">
        <f t="shared" si="45"/>
        <v>0</v>
      </c>
      <c r="P72" s="105">
        <f>$H72      +$J72      +$L72      +$N72</f>
        <v>41973000</v>
      </c>
      <c r="Q72" s="106">
        <f>$I72      +$K72      +$M72      +$O72</f>
        <v>43684908</v>
      </c>
      <c r="R72" s="61">
        <f>IF(($J72      =0),0,((($L72      -$J72      )/$J72      )*100))</f>
        <v>-70.674641569179357</v>
      </c>
      <c r="S72" s="62">
        <f>IF(($K72      =0),0,((($M72      -$K72      )/$K72      )*100))</f>
        <v>10.181151178325598</v>
      </c>
      <c r="T72" s="61">
        <f>IF(($E69      =0),0,(($P69      /$E69      )*100))</f>
        <v>79.599848283709463</v>
      </c>
      <c r="U72" s="65">
        <f>IF($E69   =0,0,($Q69   /$E69 )*100)</f>
        <v>82.846402427460646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159011000</v>
      </c>
      <c r="C73" s="104">
        <f>SUM(C9:C14,C17:C23,C26:C29,C32,C35:C39,C42:C52,C55:C58,C61:C65,C69:C70)</f>
        <v>-8382000</v>
      </c>
      <c r="D73" s="104"/>
      <c r="E73" s="104">
        <f>$B73      +$C73      +$D73</f>
        <v>150629000</v>
      </c>
      <c r="F73" s="105">
        <f t="shared" ref="F73:O73" si="46">SUM(F9:F14,F17:F23,F26:F29,F32,F35:F39,F42:F52,F55:F58,F61:F65,F69:F70)</f>
        <v>150629000</v>
      </c>
      <c r="G73" s="106">
        <f t="shared" si="46"/>
        <v>58879000</v>
      </c>
      <c r="H73" s="105">
        <f t="shared" si="46"/>
        <v>14473000</v>
      </c>
      <c r="I73" s="106">
        <f t="shared" si="46"/>
        <v>0</v>
      </c>
      <c r="J73" s="105">
        <f t="shared" si="46"/>
        <v>24142000</v>
      </c>
      <c r="K73" s="106">
        <f t="shared" si="46"/>
        <v>24938554</v>
      </c>
      <c r="L73" s="105">
        <f t="shared" si="46"/>
        <v>7316000</v>
      </c>
      <c r="M73" s="106">
        <f t="shared" si="46"/>
        <v>24464371</v>
      </c>
      <c r="N73" s="105">
        <f t="shared" si="46"/>
        <v>0</v>
      </c>
      <c r="O73" s="106">
        <f t="shared" si="46"/>
        <v>0</v>
      </c>
      <c r="P73" s="105">
        <f>$H73      +$J73      +$L73      +$N73</f>
        <v>45931000</v>
      </c>
      <c r="Q73" s="106">
        <f>$I73      +$K73      +$M73      +$O73</f>
        <v>49402925</v>
      </c>
      <c r="R73" s="61">
        <f>IF(($J73      =0),0,((($L73      -$J73      )/$J73      )*100))</f>
        <v>-69.69596553723801</v>
      </c>
      <c r="S73" s="62">
        <f>IF(($K73      =0),0,((($M73      -$K73      )/$K73      )*100))</f>
        <v>-1.9014053501257531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78.00913738344741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83.905849284125068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PHqJJu7LupeNWLbllbaQaffC+TJmMqeCMG7pQ6zTjy2eWBazeZ/dajMNMtbfiR7i9Eslra1qak6x3BcbaTp8Q==" saltValue="cKu1Mp3Qoyh92YNbfdNCn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2111000</v>
      </c>
      <c r="I10" s="94"/>
      <c r="J10" s="93">
        <v>564000</v>
      </c>
      <c r="K10" s="94"/>
      <c r="L10" s="93">
        <v>49000</v>
      </c>
      <c r="M10" s="94"/>
      <c r="N10" s="93"/>
      <c r="O10" s="94"/>
      <c r="P10" s="93">
        <f t="shared" ref="P10:P15" si="1">$H10      +$J10      +$L10      +$N10</f>
        <v>2724000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-91.312056737588648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87.870967741935473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2111000</v>
      </c>
      <c r="I15" s="97">
        <f t="shared" si="7"/>
        <v>0</v>
      </c>
      <c r="J15" s="96">
        <f t="shared" si="7"/>
        <v>564000</v>
      </c>
      <c r="K15" s="97">
        <f t="shared" si="7"/>
        <v>0</v>
      </c>
      <c r="L15" s="96">
        <f t="shared" si="7"/>
        <v>49000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2724000</v>
      </c>
      <c r="Q15" s="97">
        <f t="shared" si="2"/>
        <v>0</v>
      </c>
      <c r="R15" s="52">
        <f t="shared" si="3"/>
        <v>-91.312056737588648</v>
      </c>
      <c r="S15" s="53">
        <f t="shared" si="4"/>
        <v>0</v>
      </c>
      <c r="T15" s="52">
        <f>IF((SUM($E9:$E13))=0,0,(P15/(SUM($E9:$E13))*100))</f>
        <v>87.870967741935473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12458000</v>
      </c>
      <c r="C20" s="92"/>
      <c r="D20" s="92"/>
      <c r="E20" s="92">
        <f t="shared" si="8"/>
        <v>12458000</v>
      </c>
      <c r="F20" s="93">
        <v>12458000</v>
      </c>
      <c r="G20" s="94">
        <v>12458000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 t="shared" si="9"/>
        <v>10710000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85.968855353989397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12458000</v>
      </c>
      <c r="C24" s="95">
        <f>SUM(C17:C23)</f>
        <v>0</v>
      </c>
      <c r="D24" s="95"/>
      <c r="E24" s="95">
        <f t="shared" si="8"/>
        <v>12458000</v>
      </c>
      <c r="F24" s="96">
        <f t="shared" ref="F24:O24" si="15">SUM(F17:F23)</f>
        <v>12458000</v>
      </c>
      <c r="G24" s="97">
        <f t="shared" si="15"/>
        <v>12458000</v>
      </c>
      <c r="H24" s="96">
        <f t="shared" si="15"/>
        <v>2413000</v>
      </c>
      <c r="I24" s="97">
        <f t="shared" si="15"/>
        <v>0</v>
      </c>
      <c r="J24" s="96">
        <f t="shared" si="15"/>
        <v>8297000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10710000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85.968855353989397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232000</v>
      </c>
      <c r="I32" s="94">
        <v>-6264</v>
      </c>
      <c r="J32" s="93"/>
      <c r="K32" s="94"/>
      <c r="L32" s="93">
        <v>232000</v>
      </c>
      <c r="M32" s="94">
        <v>-712000</v>
      </c>
      <c r="N32" s="93"/>
      <c r="O32" s="94"/>
      <c r="P32" s="93">
        <f>$H32      +$J32      +$L32      +$N32</f>
        <v>464000</v>
      </c>
      <c r="Q32" s="94">
        <f>$I32      +$K32      +$M32      +$O32</f>
        <v>-718264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48.84210526315789</v>
      </c>
      <c r="U32" s="50">
        <f>IF(($E32      =0),0,(($Q32      /$E32      )*100))</f>
        <v>-75.606736842105263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232000</v>
      </c>
      <c r="I33" s="97">
        <f t="shared" si="17"/>
        <v>-6264</v>
      </c>
      <c r="J33" s="96">
        <f t="shared" si="17"/>
        <v>0</v>
      </c>
      <c r="K33" s="97">
        <f t="shared" si="17"/>
        <v>0</v>
      </c>
      <c r="L33" s="96">
        <f t="shared" si="17"/>
        <v>232000</v>
      </c>
      <c r="M33" s="97">
        <f t="shared" si="17"/>
        <v>-712000</v>
      </c>
      <c r="N33" s="96">
        <f t="shared" si="17"/>
        <v>0</v>
      </c>
      <c r="O33" s="97">
        <f t="shared" si="17"/>
        <v>0</v>
      </c>
      <c r="P33" s="96">
        <f>$H33      +$J33      +$L33      +$N33</f>
        <v>464000</v>
      </c>
      <c r="Q33" s="97">
        <f>$I33      +$K33      +$M33      +$O33</f>
        <v>-718264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48.84210526315789</v>
      </c>
      <c r="U33" s="54">
        <f>IF($E33   =0,0,($Q33   /$E33   )*100)</f>
        <v>-75.606736842105263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25589000</v>
      </c>
      <c r="C36" s="92">
        <v>-913000</v>
      </c>
      <c r="D36" s="92"/>
      <c r="E36" s="92">
        <f t="shared" si="18"/>
        <v>24676000</v>
      </c>
      <c r="F36" s="93">
        <v>24676000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25589000</v>
      </c>
      <c r="C40" s="95">
        <f>SUM(C35:C39)</f>
        <v>-913000</v>
      </c>
      <c r="D40" s="95"/>
      <c r="E40" s="95">
        <f t="shared" si="18"/>
        <v>24676000</v>
      </c>
      <c r="F40" s="96">
        <f t="shared" ref="F40:O40" si="25">SUM(F35:F39)</f>
        <v>24676000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42097000</v>
      </c>
      <c r="C67" s="104">
        <f>SUM(C9:C14,C17:C23,C26:C29,C32,C35:C39,C42:C52,C55:C58,C61:C65)</f>
        <v>-913000</v>
      </c>
      <c r="D67" s="104"/>
      <c r="E67" s="104">
        <f t="shared" si="35"/>
        <v>41184000</v>
      </c>
      <c r="F67" s="105">
        <f t="shared" ref="F67:O67" si="43">SUM(F9:F14,F17:F23,F26:F29,F32,F35:F39,F42:F52,F55:F58,F61:F65)</f>
        <v>41184000</v>
      </c>
      <c r="G67" s="106">
        <f t="shared" si="43"/>
        <v>16508000</v>
      </c>
      <c r="H67" s="105">
        <f t="shared" si="43"/>
        <v>4756000</v>
      </c>
      <c r="I67" s="106">
        <f t="shared" si="43"/>
        <v>-6264</v>
      </c>
      <c r="J67" s="105">
        <f t="shared" si="43"/>
        <v>8861000</v>
      </c>
      <c r="K67" s="106">
        <f t="shared" si="43"/>
        <v>0</v>
      </c>
      <c r="L67" s="105">
        <f t="shared" si="43"/>
        <v>281000</v>
      </c>
      <c r="M67" s="106">
        <f t="shared" si="43"/>
        <v>-712000</v>
      </c>
      <c r="N67" s="105">
        <f t="shared" si="43"/>
        <v>0</v>
      </c>
      <c r="O67" s="106">
        <f t="shared" si="43"/>
        <v>0</v>
      </c>
      <c r="P67" s="105">
        <f t="shared" si="36"/>
        <v>13898000</v>
      </c>
      <c r="Q67" s="106">
        <f t="shared" si="37"/>
        <v>-718264</v>
      </c>
      <c r="R67" s="61">
        <f t="shared" si="38"/>
        <v>-96.828800361133048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84.189483886600442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-4.3510055730554882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16840000</v>
      </c>
      <c r="C69" s="92">
        <v>-1126000</v>
      </c>
      <c r="D69" s="92"/>
      <c r="E69" s="92">
        <f>$B69      +$C69      +$D69</f>
        <v>15714000</v>
      </c>
      <c r="F69" s="93">
        <v>15714000</v>
      </c>
      <c r="G69" s="94">
        <v>15714000</v>
      </c>
      <c r="H69" s="93"/>
      <c r="I69" s="94"/>
      <c r="J69" s="93">
        <v>9798000</v>
      </c>
      <c r="K69" s="94"/>
      <c r="L69" s="93">
        <v>2901000</v>
      </c>
      <c r="M69" s="94"/>
      <c r="N69" s="93"/>
      <c r="O69" s="94"/>
      <c r="P69" s="93">
        <f>$H69      +$J69      +$L69      +$N69</f>
        <v>12699000</v>
      </c>
      <c r="Q69" s="94">
        <f>$I69      +$K69      +$M69      +$O69</f>
        <v>0</v>
      </c>
      <c r="R69" s="48">
        <f>IF(($J69      =0),0,((($L69      -$J69      )/$J69      )*100))</f>
        <v>-70.391916717697484</v>
      </c>
      <c r="S69" s="49">
        <f>IF(($K69      =0),0,((($M69      -$K69      )/$K69      )*100))</f>
        <v>0</v>
      </c>
      <c r="T69" s="48">
        <f>IF(($E69      =0),0,(($P69      /$E69      )*100))</f>
        <v>80.813287514318446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16840000</v>
      </c>
      <c r="C71" s="101">
        <f>SUM(C69:C70)</f>
        <v>-1126000</v>
      </c>
      <c r="D71" s="101"/>
      <c r="E71" s="101">
        <f>$B71      +$C71      +$D71</f>
        <v>15714000</v>
      </c>
      <c r="F71" s="102">
        <f t="shared" ref="F71:O71" si="44">SUM(F69:F70)</f>
        <v>15714000</v>
      </c>
      <c r="G71" s="103">
        <f t="shared" si="44"/>
        <v>15714000</v>
      </c>
      <c r="H71" s="102">
        <f t="shared" si="44"/>
        <v>0</v>
      </c>
      <c r="I71" s="103">
        <f t="shared" si="44"/>
        <v>0</v>
      </c>
      <c r="J71" s="102">
        <f t="shared" si="44"/>
        <v>9798000</v>
      </c>
      <c r="K71" s="103">
        <f t="shared" si="44"/>
        <v>0</v>
      </c>
      <c r="L71" s="102">
        <f t="shared" si="44"/>
        <v>2901000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12699000</v>
      </c>
      <c r="Q71" s="103">
        <f>$I71      +$K71      +$M71      +$O71</f>
        <v>0</v>
      </c>
      <c r="R71" s="57">
        <f>IF(($J71      =0),0,((($L71      -$J71      )/$J71      )*100))</f>
        <v>-70.391916717697484</v>
      </c>
      <c r="S71" s="58">
        <f>IF(($K71      =0),0,((($M71      -$K71      )/$K71      )*100))</f>
        <v>0</v>
      </c>
      <c r="T71" s="57">
        <f>IF(($E69      =0),0,(($P69      /$E69      )*100))</f>
        <v>80.813287514318446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16840000</v>
      </c>
      <c r="C72" s="104">
        <f>SUM(C69:C70)</f>
        <v>-1126000</v>
      </c>
      <c r="D72" s="104"/>
      <c r="E72" s="104">
        <f>$B72      +$C72      +$D72</f>
        <v>15714000</v>
      </c>
      <c r="F72" s="105">
        <f t="shared" ref="F72:O72" si="45">SUM(F69:F70)</f>
        <v>15714000</v>
      </c>
      <c r="G72" s="106">
        <f t="shared" si="45"/>
        <v>15714000</v>
      </c>
      <c r="H72" s="105">
        <f t="shared" si="45"/>
        <v>0</v>
      </c>
      <c r="I72" s="106">
        <f t="shared" si="45"/>
        <v>0</v>
      </c>
      <c r="J72" s="105">
        <f t="shared" si="45"/>
        <v>9798000</v>
      </c>
      <c r="K72" s="106">
        <f t="shared" si="45"/>
        <v>0</v>
      </c>
      <c r="L72" s="105">
        <f t="shared" si="45"/>
        <v>2901000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12699000</v>
      </c>
      <c r="Q72" s="106">
        <f>$I72      +$K72      +$M72      +$O72</f>
        <v>0</v>
      </c>
      <c r="R72" s="61">
        <f>IF(($J72      =0),0,((($L72      -$J72      )/$J72      )*100))</f>
        <v>-70.391916717697484</v>
      </c>
      <c r="S72" s="62">
        <f>IF(($K72      =0),0,((($M72      -$K72      )/$K72      )*100))</f>
        <v>0</v>
      </c>
      <c r="T72" s="61">
        <f>IF(($E69      =0),0,(($P69      /$E69      )*100))</f>
        <v>80.813287514318446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58937000</v>
      </c>
      <c r="C73" s="104">
        <f>SUM(C9:C14,C17:C23,C26:C29,C32,C35:C39,C42:C52,C55:C58,C61:C65,C69:C70)</f>
        <v>-2039000</v>
      </c>
      <c r="D73" s="104"/>
      <c r="E73" s="104">
        <f>$B73      +$C73      +$D73</f>
        <v>56898000</v>
      </c>
      <c r="F73" s="105">
        <f t="shared" ref="F73:O73" si="46">SUM(F9:F14,F17:F23,F26:F29,F32,F35:F39,F42:F52,F55:F58,F61:F65,F69:F70)</f>
        <v>56898000</v>
      </c>
      <c r="G73" s="106">
        <f t="shared" si="46"/>
        <v>32222000</v>
      </c>
      <c r="H73" s="105">
        <f t="shared" si="46"/>
        <v>4756000</v>
      </c>
      <c r="I73" s="106">
        <f t="shared" si="46"/>
        <v>-6264</v>
      </c>
      <c r="J73" s="105">
        <f t="shared" si="46"/>
        <v>18659000</v>
      </c>
      <c r="K73" s="106">
        <f t="shared" si="46"/>
        <v>0</v>
      </c>
      <c r="L73" s="105">
        <f t="shared" si="46"/>
        <v>3182000</v>
      </c>
      <c r="M73" s="106">
        <f t="shared" si="46"/>
        <v>-712000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26597000</v>
      </c>
      <c r="Q73" s="106">
        <f>$I73      +$K73      +$M73      +$O73</f>
        <v>-718264</v>
      </c>
      <c r="R73" s="61">
        <f>IF(($J73      =0),0,((($L73      -$J73      )/$J73      )*100))</f>
        <v>-82.946567340157557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82.542983055055558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-2.2291105455899696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97KIEyZ1Fam/XcxOcaFiOMZe/wrYYiLhIDpRQMJ6ig59Ka2YdGprzCfeHJrT7OTXf/a4qtQ+Q4lbWKjsHApJQ==" saltValue="AoIY0eZSPmshJ6w/4BQKG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>
        <v>531005</v>
      </c>
      <c r="J10" s="93">
        <v>1728000</v>
      </c>
      <c r="K10" s="94">
        <v>-8051433</v>
      </c>
      <c r="L10" s="93"/>
      <c r="M10" s="94"/>
      <c r="N10" s="93"/>
      <c r="O10" s="94"/>
      <c r="P10" s="93">
        <f t="shared" ref="P10:P15" si="1">$H10      +$J10      +$L10      +$N10</f>
        <v>1728000</v>
      </c>
      <c r="Q10" s="94">
        <f t="shared" ref="Q10:Q15" si="2">$I10      +$K10      +$M10      +$O10</f>
        <v>-7520428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57.599999999999994</v>
      </c>
      <c r="U10" s="50">
        <f t="shared" ref="U10:U14" si="6">IF(($E10      =0),0,(($Q10      /$E10      )*100))</f>
        <v>-250.68093333333334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531005</v>
      </c>
      <c r="J15" s="96">
        <f t="shared" si="7"/>
        <v>1728000</v>
      </c>
      <c r="K15" s="97">
        <f t="shared" si="7"/>
        <v>-8051433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1728000</v>
      </c>
      <c r="Q15" s="97">
        <f t="shared" si="2"/>
        <v>-7520428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57.599999999999994</v>
      </c>
      <c r="U15" s="54">
        <f>IF((SUM($E9:$E13))=0,0,(Q15/(SUM($E9:$E13))*100))</f>
        <v>-250.68093333333334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1321000</v>
      </c>
      <c r="C32" s="92"/>
      <c r="D32" s="92"/>
      <c r="E32" s="92">
        <f>$B32      +$C32      +$D32</f>
        <v>1321000</v>
      </c>
      <c r="F32" s="93">
        <v>1321000</v>
      </c>
      <c r="G32" s="94">
        <v>1321000</v>
      </c>
      <c r="H32" s="93">
        <v>330000</v>
      </c>
      <c r="I32" s="94">
        <v>330000</v>
      </c>
      <c r="J32" s="93">
        <v>438000</v>
      </c>
      <c r="K32" s="94">
        <v>-1650000</v>
      </c>
      <c r="L32" s="93"/>
      <c r="M32" s="94"/>
      <c r="N32" s="93"/>
      <c r="O32" s="94"/>
      <c r="P32" s="93">
        <f>$H32      +$J32      +$L32      +$N32</f>
        <v>768000</v>
      </c>
      <c r="Q32" s="94">
        <f>$I32      +$K32      +$M32      +$O32</f>
        <v>-1320000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58.137774413323243</v>
      </c>
      <c r="U32" s="50">
        <f>IF(($E32      =0),0,(($Q32      /$E32      )*100))</f>
        <v>-99.924299772899317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1321000</v>
      </c>
      <c r="C33" s="95">
        <f>C32</f>
        <v>0</v>
      </c>
      <c r="D33" s="95"/>
      <c r="E33" s="95">
        <f>$B33      +$C33      +$D33</f>
        <v>1321000</v>
      </c>
      <c r="F33" s="96">
        <f t="shared" ref="F33:O33" si="17">F32</f>
        <v>1321000</v>
      </c>
      <c r="G33" s="97">
        <f t="shared" si="17"/>
        <v>1321000</v>
      </c>
      <c r="H33" s="96">
        <f t="shared" si="17"/>
        <v>330000</v>
      </c>
      <c r="I33" s="97">
        <f t="shared" si="17"/>
        <v>330000</v>
      </c>
      <c r="J33" s="96">
        <f t="shared" si="17"/>
        <v>438000</v>
      </c>
      <c r="K33" s="97">
        <f t="shared" si="17"/>
        <v>-1650000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768000</v>
      </c>
      <c r="Q33" s="97">
        <f>$I33      +$K33      +$M33      +$O33</f>
        <v>-1320000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58.137774413323243</v>
      </c>
      <c r="U33" s="54">
        <f>IF($E33   =0,0,($Q33   /$E33   )*100)</f>
        <v>-99.924299772899317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55518000</v>
      </c>
      <c r="C36" s="92">
        <v>5787000</v>
      </c>
      <c r="D36" s="92"/>
      <c r="E36" s="92">
        <f t="shared" si="18"/>
        <v>61305000</v>
      </c>
      <c r="F36" s="93">
        <v>61305000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55518000</v>
      </c>
      <c r="C40" s="95">
        <f>SUM(C35:C39)</f>
        <v>5787000</v>
      </c>
      <c r="D40" s="95"/>
      <c r="E40" s="95">
        <f t="shared" si="18"/>
        <v>61305000</v>
      </c>
      <c r="F40" s="96">
        <f t="shared" ref="F40:O40" si="25">SUM(F35:F39)</f>
        <v>61305000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59839000</v>
      </c>
      <c r="C67" s="104">
        <f>SUM(C9:C14,C17:C23,C26:C29,C32,C35:C39,C42:C52,C55:C58,C61:C65)</f>
        <v>5787000</v>
      </c>
      <c r="D67" s="104"/>
      <c r="E67" s="104">
        <f t="shared" si="35"/>
        <v>65626000</v>
      </c>
      <c r="F67" s="105">
        <f t="shared" ref="F67:O67" si="43">SUM(F9:F14,F17:F23,F26:F29,F32,F35:F39,F42:F52,F55:F58,F61:F65)</f>
        <v>65626000</v>
      </c>
      <c r="G67" s="106">
        <f t="shared" si="43"/>
        <v>4321000</v>
      </c>
      <c r="H67" s="105">
        <f t="shared" si="43"/>
        <v>330000</v>
      </c>
      <c r="I67" s="106">
        <f t="shared" si="43"/>
        <v>861005</v>
      </c>
      <c r="J67" s="105">
        <f t="shared" si="43"/>
        <v>2166000</v>
      </c>
      <c r="K67" s="106">
        <f t="shared" si="43"/>
        <v>-9701433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2496000</v>
      </c>
      <c r="Q67" s="106">
        <f t="shared" si="37"/>
        <v>-8840428</v>
      </c>
      <c r="R67" s="61">
        <f t="shared" si="38"/>
        <v>-100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57.764406387410318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-204.59217773663502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35308000</v>
      </c>
      <c r="C69" s="92">
        <v>-2362000</v>
      </c>
      <c r="D69" s="92"/>
      <c r="E69" s="92">
        <f>$B69      +$C69      +$D69</f>
        <v>32946000</v>
      </c>
      <c r="F69" s="93">
        <v>32946000</v>
      </c>
      <c r="G69" s="94">
        <v>32946000</v>
      </c>
      <c r="H69" s="93">
        <v>584000</v>
      </c>
      <c r="I69" s="94">
        <v>528602</v>
      </c>
      <c r="J69" s="93">
        <v>12609000</v>
      </c>
      <c r="K69" s="94">
        <v>-16481128</v>
      </c>
      <c r="L69" s="93">
        <v>266000</v>
      </c>
      <c r="M69" s="94"/>
      <c r="N69" s="93"/>
      <c r="O69" s="94"/>
      <c r="P69" s="93">
        <f>$H69      +$J69      +$L69      +$N69</f>
        <v>13459000</v>
      </c>
      <c r="Q69" s="94">
        <f>$I69      +$K69      +$M69      +$O69</f>
        <v>-15952526</v>
      </c>
      <c r="R69" s="48">
        <f>IF(($J69      =0),0,((($L69      -$J69      )/$J69      )*100))</f>
        <v>-97.890395749068119</v>
      </c>
      <c r="S69" s="49">
        <f>IF(($K69      =0),0,((($M69      -$K69      )/$K69      )*100))</f>
        <v>-100</v>
      </c>
      <c r="T69" s="48">
        <f>IF(($E69      =0),0,(($P69      /$E69      )*100))</f>
        <v>40.851696715838038</v>
      </c>
      <c r="U69" s="50">
        <f>IF(($E69      =0),0,(($Q69      /$E69      )*100))</f>
        <v>-48.420220967644021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35308000</v>
      </c>
      <c r="C71" s="101">
        <f>SUM(C69:C70)</f>
        <v>-2362000</v>
      </c>
      <c r="D71" s="101"/>
      <c r="E71" s="101">
        <f>$B71      +$C71      +$D71</f>
        <v>32946000</v>
      </c>
      <c r="F71" s="102">
        <f t="shared" ref="F71:O71" si="44">SUM(F69:F70)</f>
        <v>32946000</v>
      </c>
      <c r="G71" s="103">
        <f t="shared" si="44"/>
        <v>32946000</v>
      </c>
      <c r="H71" s="102">
        <f t="shared" si="44"/>
        <v>584000</v>
      </c>
      <c r="I71" s="103">
        <f t="shared" si="44"/>
        <v>528602</v>
      </c>
      <c r="J71" s="102">
        <f t="shared" si="44"/>
        <v>12609000</v>
      </c>
      <c r="K71" s="103">
        <f t="shared" si="44"/>
        <v>-16481128</v>
      </c>
      <c r="L71" s="102">
        <f t="shared" si="44"/>
        <v>266000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13459000</v>
      </c>
      <c r="Q71" s="103">
        <f>$I71      +$K71      +$M71      +$O71</f>
        <v>-15952526</v>
      </c>
      <c r="R71" s="57">
        <f>IF(($J71      =0),0,((($L71      -$J71      )/$J71      )*100))</f>
        <v>-97.890395749068119</v>
      </c>
      <c r="S71" s="58">
        <f>IF(($K71      =0),0,((($M71      -$K71      )/$K71      )*100))</f>
        <v>-100</v>
      </c>
      <c r="T71" s="57">
        <f>IF(($E69      =0),0,(($P69      /$E69      )*100))</f>
        <v>40.851696715838038</v>
      </c>
      <c r="U71" s="59">
        <f>IF($E69   =0,0,($Q69   /$E69 )*100)</f>
        <v>-48.420220967644021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35308000</v>
      </c>
      <c r="C72" s="104">
        <f>SUM(C69:C70)</f>
        <v>-2362000</v>
      </c>
      <c r="D72" s="104"/>
      <c r="E72" s="104">
        <f>$B72      +$C72      +$D72</f>
        <v>32946000</v>
      </c>
      <c r="F72" s="105">
        <f t="shared" ref="F72:O72" si="45">SUM(F69:F70)</f>
        <v>32946000</v>
      </c>
      <c r="G72" s="106">
        <f t="shared" si="45"/>
        <v>32946000</v>
      </c>
      <c r="H72" s="105">
        <f t="shared" si="45"/>
        <v>584000</v>
      </c>
      <c r="I72" s="106">
        <f t="shared" si="45"/>
        <v>528602</v>
      </c>
      <c r="J72" s="105">
        <f t="shared" si="45"/>
        <v>12609000</v>
      </c>
      <c r="K72" s="106">
        <f t="shared" si="45"/>
        <v>-16481128</v>
      </c>
      <c r="L72" s="105">
        <f t="shared" si="45"/>
        <v>266000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13459000</v>
      </c>
      <c r="Q72" s="106">
        <f>$I72      +$K72      +$M72      +$O72</f>
        <v>-15952526</v>
      </c>
      <c r="R72" s="61">
        <f>IF(($J72      =0),0,((($L72      -$J72      )/$J72      )*100))</f>
        <v>-97.890395749068119</v>
      </c>
      <c r="S72" s="62">
        <f>IF(($K72      =0),0,((($M72      -$K72      )/$K72      )*100))</f>
        <v>-100</v>
      </c>
      <c r="T72" s="61">
        <f>IF(($E69      =0),0,(($P69      /$E69      )*100))</f>
        <v>40.851696715838038</v>
      </c>
      <c r="U72" s="65">
        <f>IF($E69   =0,0,($Q69   /$E69 )*100)</f>
        <v>-48.420220967644021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95147000</v>
      </c>
      <c r="C73" s="104">
        <f>SUM(C9:C14,C17:C23,C26:C29,C32,C35:C39,C42:C52,C55:C58,C61:C65,C69:C70)</f>
        <v>3425000</v>
      </c>
      <c r="D73" s="104"/>
      <c r="E73" s="104">
        <f>$B73      +$C73      +$D73</f>
        <v>98572000</v>
      </c>
      <c r="F73" s="105">
        <f t="shared" ref="F73:O73" si="46">SUM(F9:F14,F17:F23,F26:F29,F32,F35:F39,F42:F52,F55:F58,F61:F65,F69:F70)</f>
        <v>98572000</v>
      </c>
      <c r="G73" s="106">
        <f t="shared" si="46"/>
        <v>37267000</v>
      </c>
      <c r="H73" s="105">
        <f t="shared" si="46"/>
        <v>914000</v>
      </c>
      <c r="I73" s="106">
        <f t="shared" si="46"/>
        <v>1389607</v>
      </c>
      <c r="J73" s="105">
        <f t="shared" si="46"/>
        <v>14775000</v>
      </c>
      <c r="K73" s="106">
        <f t="shared" si="46"/>
        <v>-26182561</v>
      </c>
      <c r="L73" s="105">
        <f t="shared" si="46"/>
        <v>266000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15955000</v>
      </c>
      <c r="Q73" s="106">
        <f>$I73      +$K73      +$M73      +$O73</f>
        <v>-24792954</v>
      </c>
      <c r="R73" s="61">
        <f>IF(($J73      =0),0,((($L73      -$J73      )/$J73      )*100))</f>
        <v>-98.199661590524528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42.812676094131533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-66.527904043792091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4jm3m9n8uGG1iZTzmN0FRehDbiUwyIVIjrA3gw83KYr0mYAr7gpgLSb1V/w9OexwzCZ8EGaKiyRVRHEA8fobA==" saltValue="YG6wtka5eIPSSdo/Hsown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5100000</v>
      </c>
      <c r="C19" s="92"/>
      <c r="D19" s="92"/>
      <c r="E19" s="92">
        <f t="shared" si="8"/>
        <v>5100000</v>
      </c>
      <c r="F19" s="93">
        <v>5100000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5100000</v>
      </c>
      <c r="C24" s="95">
        <f>SUM(C17:C23)</f>
        <v>0</v>
      </c>
      <c r="D24" s="95"/>
      <c r="E24" s="95">
        <f t="shared" si="8"/>
        <v>5100000</v>
      </c>
      <c r="F24" s="96">
        <f t="shared" ref="F24:O24" si="15">SUM(F17:F23)</f>
        <v>5100000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2525000</v>
      </c>
      <c r="H29" s="93"/>
      <c r="I29" s="94"/>
      <c r="J29" s="93">
        <v>908000</v>
      </c>
      <c r="K29" s="94"/>
      <c r="L29" s="93">
        <v>360000</v>
      </c>
      <c r="M29" s="94"/>
      <c r="N29" s="93"/>
      <c r="O29" s="94"/>
      <c r="P29" s="93">
        <f>$H29      +$J29      +$L29      +$N29</f>
        <v>1268000</v>
      </c>
      <c r="Q29" s="94">
        <f>$I29      +$K29      +$M29      +$O29</f>
        <v>0</v>
      </c>
      <c r="R29" s="48">
        <f>IF(($J29      =0),0,((($L29      -$J29      )/$J29      )*100))</f>
        <v>-60.352422907488986</v>
      </c>
      <c r="S29" s="49">
        <f>IF(($K29      =0),0,((($M29      -$K29      )/$K29      )*100))</f>
        <v>0</v>
      </c>
      <c r="T29" s="48">
        <f>IF(($E29      =0),0,(($P29      /$E29      )*100))</f>
        <v>50.21782178217822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2525000</v>
      </c>
      <c r="H30" s="96">
        <f t="shared" si="16"/>
        <v>0</v>
      </c>
      <c r="I30" s="97">
        <f t="shared" si="16"/>
        <v>0</v>
      </c>
      <c r="J30" s="96">
        <f t="shared" si="16"/>
        <v>908000</v>
      </c>
      <c r="K30" s="97">
        <f t="shared" si="16"/>
        <v>0</v>
      </c>
      <c r="L30" s="96">
        <f t="shared" si="16"/>
        <v>360000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1268000</v>
      </c>
      <c r="Q30" s="97">
        <f>$I30      +$K30      +$M30      +$O30</f>
        <v>0</v>
      </c>
      <c r="R30" s="52">
        <f>IF(($J30      =0),0,((($L30      -$J30      )/$J30      )*100))</f>
        <v>-60.352422907488986</v>
      </c>
      <c r="S30" s="53">
        <f>IF(($K30      =0),0,((($M30      -$K30      )/$K30      )*100))</f>
        <v>0</v>
      </c>
      <c r="T30" s="52">
        <f>IF($E30   =0,0,($P30   /$E30   )*100)</f>
        <v>50.21782178217822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1079000</v>
      </c>
      <c r="H32" s="93">
        <v>436000</v>
      </c>
      <c r="I32" s="94"/>
      <c r="J32" s="93"/>
      <c r="K32" s="94"/>
      <c r="L32" s="93">
        <v>141000</v>
      </c>
      <c r="M32" s="94"/>
      <c r="N32" s="93"/>
      <c r="O32" s="94"/>
      <c r="P32" s="93">
        <f>$H32      +$J32      +$L32      +$N32</f>
        <v>577000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53.475440222428169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1079000</v>
      </c>
      <c r="H33" s="96">
        <f t="shared" si="17"/>
        <v>436000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141000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577000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53.475440222428169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340000000</v>
      </c>
      <c r="C43" s="92">
        <v>-18000000</v>
      </c>
      <c r="D43" s="92"/>
      <c r="E43" s="92">
        <f t="shared" si="26"/>
        <v>322000000</v>
      </c>
      <c r="F43" s="93">
        <v>322000000</v>
      </c>
      <c r="G43" s="94">
        <v>322000000</v>
      </c>
      <c r="H43" s="93">
        <v>11172000</v>
      </c>
      <c r="I43" s="94"/>
      <c r="J43" s="93">
        <v>105414000</v>
      </c>
      <c r="K43" s="94"/>
      <c r="L43" s="93">
        <v>68288000</v>
      </c>
      <c r="M43" s="94"/>
      <c r="N43" s="93"/>
      <c r="O43" s="94"/>
      <c r="P43" s="93">
        <f t="shared" si="27"/>
        <v>184874000</v>
      </c>
      <c r="Q43" s="94">
        <f t="shared" si="28"/>
        <v>0</v>
      </c>
      <c r="R43" s="48">
        <f t="shared" si="29"/>
        <v>-35.219230842203125</v>
      </c>
      <c r="S43" s="49">
        <f t="shared" si="30"/>
        <v>0</v>
      </c>
      <c r="T43" s="48">
        <f t="shared" si="31"/>
        <v>57.414285714285718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100000000</v>
      </c>
      <c r="C51" s="92"/>
      <c r="D51" s="92"/>
      <c r="E51" s="92">
        <f t="shared" si="26"/>
        <v>100000000</v>
      </c>
      <c r="F51" s="93">
        <v>100000000</v>
      </c>
      <c r="G51" s="94">
        <v>100000000</v>
      </c>
      <c r="H51" s="93">
        <v>22690000</v>
      </c>
      <c r="I51" s="94"/>
      <c r="J51" s="93">
        <v>30673000</v>
      </c>
      <c r="K51" s="94"/>
      <c r="L51" s="93">
        <v>3792000</v>
      </c>
      <c r="M51" s="94"/>
      <c r="N51" s="93"/>
      <c r="O51" s="94"/>
      <c r="P51" s="93">
        <f t="shared" si="27"/>
        <v>57155000</v>
      </c>
      <c r="Q51" s="94">
        <f t="shared" si="28"/>
        <v>0</v>
      </c>
      <c r="R51" s="48">
        <f t="shared" si="29"/>
        <v>-87.637335767613209</v>
      </c>
      <c r="S51" s="49">
        <f t="shared" si="30"/>
        <v>0</v>
      </c>
      <c r="T51" s="48">
        <f t="shared" si="31"/>
        <v>57.155000000000001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440000000</v>
      </c>
      <c r="C53" s="95">
        <f>SUM(C42:C52)</f>
        <v>-18000000</v>
      </c>
      <c r="D53" s="95"/>
      <c r="E53" s="95">
        <f t="shared" si="26"/>
        <v>422000000</v>
      </c>
      <c r="F53" s="96">
        <f t="shared" ref="F53:O53" si="33">SUM(F42:F52)</f>
        <v>422000000</v>
      </c>
      <c r="G53" s="97">
        <f t="shared" si="33"/>
        <v>422000000</v>
      </c>
      <c r="H53" s="96">
        <f t="shared" si="33"/>
        <v>33862000</v>
      </c>
      <c r="I53" s="97">
        <f t="shared" si="33"/>
        <v>0</v>
      </c>
      <c r="J53" s="96">
        <f t="shared" si="33"/>
        <v>136087000</v>
      </c>
      <c r="K53" s="97">
        <f t="shared" si="33"/>
        <v>0</v>
      </c>
      <c r="L53" s="96">
        <f t="shared" si="33"/>
        <v>72080000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242029000</v>
      </c>
      <c r="Q53" s="97">
        <f t="shared" si="28"/>
        <v>0</v>
      </c>
      <c r="R53" s="52">
        <f t="shared" si="29"/>
        <v>-47.033882736778679</v>
      </c>
      <c r="S53" s="53">
        <f t="shared" si="30"/>
        <v>0</v>
      </c>
      <c r="T53" s="52">
        <f>IF((+$E43+$E45+$E47+$E48+$E51) =0,0,(P53   /(+$E43+$E45+$E47+$E48+$E51) )*100)</f>
        <v>57.352843601895728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451004000</v>
      </c>
      <c r="C67" s="104">
        <f>SUM(C9:C14,C17:C23,C26:C29,C32,C35:C39,C42:C52,C55:C58,C61:C65)</f>
        <v>-18000000</v>
      </c>
      <c r="D67" s="104"/>
      <c r="E67" s="104">
        <f t="shared" si="35"/>
        <v>433004000</v>
      </c>
      <c r="F67" s="105">
        <f t="shared" ref="F67:O67" si="43">SUM(F9:F14,F17:F23,F26:F29,F32,F35:F39,F42:F52,F55:F58,F61:F65)</f>
        <v>433004000</v>
      </c>
      <c r="G67" s="106">
        <f t="shared" si="43"/>
        <v>427904000</v>
      </c>
      <c r="H67" s="105">
        <f t="shared" si="43"/>
        <v>34298000</v>
      </c>
      <c r="I67" s="106">
        <f t="shared" si="43"/>
        <v>0</v>
      </c>
      <c r="J67" s="105">
        <f t="shared" si="43"/>
        <v>136995000</v>
      </c>
      <c r="K67" s="106">
        <f t="shared" si="43"/>
        <v>0</v>
      </c>
      <c r="L67" s="105">
        <f t="shared" si="43"/>
        <v>72581000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243874000</v>
      </c>
      <c r="Q67" s="106">
        <f t="shared" si="37"/>
        <v>0</v>
      </c>
      <c r="R67" s="61">
        <f t="shared" si="38"/>
        <v>-47.019234278623308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56.992689949147469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166277000</v>
      </c>
      <c r="C69" s="92">
        <v>-11121000</v>
      </c>
      <c r="D69" s="92"/>
      <c r="E69" s="92">
        <f>$B69      +$C69      +$D69</f>
        <v>155156000</v>
      </c>
      <c r="F69" s="93">
        <v>155156000</v>
      </c>
      <c r="G69" s="94">
        <v>155156000</v>
      </c>
      <c r="H69" s="93">
        <v>4945000</v>
      </c>
      <c r="I69" s="94"/>
      <c r="J69" s="93">
        <v>59711000</v>
      </c>
      <c r="K69" s="94"/>
      <c r="L69" s="93">
        <v>68986000</v>
      </c>
      <c r="M69" s="94"/>
      <c r="N69" s="93"/>
      <c r="O69" s="94"/>
      <c r="P69" s="93">
        <f>$H69      +$J69      +$L69      +$N69</f>
        <v>133642000</v>
      </c>
      <c r="Q69" s="94">
        <f>$I69      +$K69      +$M69      +$O69</f>
        <v>0</v>
      </c>
      <c r="R69" s="48">
        <f>IF(($J69      =0),0,((($L69      -$J69      )/$J69      )*100))</f>
        <v>15.533151345648205</v>
      </c>
      <c r="S69" s="49">
        <f>IF(($K69      =0),0,((($M69      -$K69      )/$K69      )*100))</f>
        <v>0</v>
      </c>
      <c r="T69" s="48">
        <f>IF(($E69      =0),0,(($P69      /$E69      )*100))</f>
        <v>86.13395550284875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166277000</v>
      </c>
      <c r="C71" s="101">
        <f>SUM(C69:C70)</f>
        <v>-11121000</v>
      </c>
      <c r="D71" s="101"/>
      <c r="E71" s="101">
        <f>$B71      +$C71      +$D71</f>
        <v>155156000</v>
      </c>
      <c r="F71" s="102">
        <f t="shared" ref="F71:O71" si="44">SUM(F69:F70)</f>
        <v>155156000</v>
      </c>
      <c r="G71" s="103">
        <f t="shared" si="44"/>
        <v>155156000</v>
      </c>
      <c r="H71" s="102">
        <f t="shared" si="44"/>
        <v>4945000</v>
      </c>
      <c r="I71" s="103">
        <f t="shared" si="44"/>
        <v>0</v>
      </c>
      <c r="J71" s="102">
        <f t="shared" si="44"/>
        <v>59711000</v>
      </c>
      <c r="K71" s="103">
        <f t="shared" si="44"/>
        <v>0</v>
      </c>
      <c r="L71" s="102">
        <f t="shared" si="44"/>
        <v>68986000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133642000</v>
      </c>
      <c r="Q71" s="103">
        <f>$I71      +$K71      +$M71      +$O71</f>
        <v>0</v>
      </c>
      <c r="R71" s="57">
        <f>IF(($J71      =0),0,((($L71      -$J71      )/$J71      )*100))</f>
        <v>15.533151345648205</v>
      </c>
      <c r="S71" s="58">
        <f>IF(($K71      =0),0,((($M71      -$K71      )/$K71      )*100))</f>
        <v>0</v>
      </c>
      <c r="T71" s="57">
        <f>IF(($E69      =0),0,(($P69      /$E69      )*100))</f>
        <v>86.13395550284875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166277000</v>
      </c>
      <c r="C72" s="104">
        <f>SUM(C69:C70)</f>
        <v>-11121000</v>
      </c>
      <c r="D72" s="104"/>
      <c r="E72" s="104">
        <f>$B72      +$C72      +$D72</f>
        <v>155156000</v>
      </c>
      <c r="F72" s="105">
        <f t="shared" ref="F72:O72" si="45">SUM(F69:F70)</f>
        <v>155156000</v>
      </c>
      <c r="G72" s="106">
        <f t="shared" si="45"/>
        <v>155156000</v>
      </c>
      <c r="H72" s="105">
        <f t="shared" si="45"/>
        <v>4945000</v>
      </c>
      <c r="I72" s="106">
        <f t="shared" si="45"/>
        <v>0</v>
      </c>
      <c r="J72" s="105">
        <f t="shared" si="45"/>
        <v>59711000</v>
      </c>
      <c r="K72" s="106">
        <f t="shared" si="45"/>
        <v>0</v>
      </c>
      <c r="L72" s="105">
        <f t="shared" si="45"/>
        <v>68986000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133642000</v>
      </c>
      <c r="Q72" s="106">
        <f>$I72      +$K72      +$M72      +$O72</f>
        <v>0</v>
      </c>
      <c r="R72" s="61">
        <f>IF(($J72      =0),0,((($L72      -$J72      )/$J72      )*100))</f>
        <v>15.533151345648205</v>
      </c>
      <c r="S72" s="62">
        <f>IF(($K72      =0),0,((($M72      -$K72      )/$K72      )*100))</f>
        <v>0</v>
      </c>
      <c r="T72" s="61">
        <f>IF(($E69      =0),0,(($P69      /$E69      )*100))</f>
        <v>86.13395550284875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617281000</v>
      </c>
      <c r="C73" s="104">
        <f>SUM(C9:C14,C17:C23,C26:C29,C32,C35:C39,C42:C52,C55:C58,C61:C65,C69:C70)</f>
        <v>-29121000</v>
      </c>
      <c r="D73" s="104"/>
      <c r="E73" s="104">
        <f>$B73      +$C73      +$D73</f>
        <v>588160000</v>
      </c>
      <c r="F73" s="105">
        <f t="shared" ref="F73:O73" si="46">SUM(F9:F14,F17:F23,F26:F29,F32,F35:F39,F42:F52,F55:F58,F61:F65,F69:F70)</f>
        <v>588160000</v>
      </c>
      <c r="G73" s="106">
        <f t="shared" si="46"/>
        <v>583060000</v>
      </c>
      <c r="H73" s="105">
        <f t="shared" si="46"/>
        <v>39243000</v>
      </c>
      <c r="I73" s="106">
        <f t="shared" si="46"/>
        <v>0</v>
      </c>
      <c r="J73" s="105">
        <f t="shared" si="46"/>
        <v>196706000</v>
      </c>
      <c r="K73" s="106">
        <f t="shared" si="46"/>
        <v>0</v>
      </c>
      <c r="L73" s="105">
        <f t="shared" si="46"/>
        <v>141567000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377516000</v>
      </c>
      <c r="Q73" s="106">
        <f>$I73      +$K73      +$M73      +$O73</f>
        <v>0</v>
      </c>
      <c r="R73" s="61">
        <f>IF(($J73      =0),0,((($L73      -$J73      )/$J73      )*100))</f>
        <v>-28.031173426331684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64.747367337838298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WqznhL1Vd22bWrnNiRjJh6I/vlcCKGS3XAybf95CcEMk2GM/3KLW3ojMkZqVgrm6ybRFozIXCZxsLF4MaR43g==" saltValue="yq4yEubLFT+i0ZxyBj/Lu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50000</v>
      </c>
      <c r="I10" s="94">
        <v>2086492</v>
      </c>
      <c r="J10" s="93">
        <v>2439000</v>
      </c>
      <c r="K10" s="94">
        <v>594253</v>
      </c>
      <c r="L10" s="93">
        <v>75000</v>
      </c>
      <c r="M10" s="94">
        <v>393536</v>
      </c>
      <c r="N10" s="93"/>
      <c r="O10" s="94"/>
      <c r="P10" s="93">
        <f t="shared" ref="P10:P15" si="1">$H10      +$J10      +$L10      +$N10</f>
        <v>2564000</v>
      </c>
      <c r="Q10" s="94">
        <f t="shared" ref="Q10:Q15" si="2">$I10      +$K10      +$M10      +$O10</f>
        <v>3074281</v>
      </c>
      <c r="R10" s="48">
        <f t="shared" ref="R10:R15" si="3">IF(($J10      =0),0,((($L10      -$J10      )/$J10      )*100))</f>
        <v>-96.924969249692495</v>
      </c>
      <c r="S10" s="49">
        <f t="shared" ref="S10:S15" si="4">IF(($K10      =0),0,((($M10      -$K10      )/$K10      )*100))</f>
        <v>-33.776354515669254</v>
      </c>
      <c r="T10" s="48">
        <f t="shared" ref="T10:T14" si="5">IF(($E10      =0),0,(($P10      /$E10      )*100))</f>
        <v>88.413793103448285</v>
      </c>
      <c r="U10" s="50">
        <f t="shared" ref="U10:U14" si="6">IF(($E10      =0),0,(($Q10      /$E10      )*100))</f>
        <v>106.00968965517241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3400000</v>
      </c>
      <c r="C15" s="95">
        <f>SUM(C9:C14)</f>
        <v>-500000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50000</v>
      </c>
      <c r="I15" s="97">
        <f t="shared" si="7"/>
        <v>2086492</v>
      </c>
      <c r="J15" s="96">
        <f t="shared" si="7"/>
        <v>2439000</v>
      </c>
      <c r="K15" s="97">
        <f t="shared" si="7"/>
        <v>594253</v>
      </c>
      <c r="L15" s="96">
        <f t="shared" si="7"/>
        <v>75000</v>
      </c>
      <c r="M15" s="97">
        <f t="shared" si="7"/>
        <v>393536</v>
      </c>
      <c r="N15" s="96">
        <f t="shared" si="7"/>
        <v>0</v>
      </c>
      <c r="O15" s="97">
        <f t="shared" si="7"/>
        <v>0</v>
      </c>
      <c r="P15" s="96">
        <f t="shared" si="1"/>
        <v>2564000</v>
      </c>
      <c r="Q15" s="97">
        <f t="shared" si="2"/>
        <v>3074281</v>
      </c>
      <c r="R15" s="52">
        <f t="shared" si="3"/>
        <v>-96.924969249692495</v>
      </c>
      <c r="S15" s="53">
        <f t="shared" si="4"/>
        <v>-33.776354515669254</v>
      </c>
      <c r="T15" s="52">
        <f>IF((SUM($E9:$E13))=0,0,(P15/(SUM($E9:$E13))*100))</f>
        <v>88.413793103448285</v>
      </c>
      <c r="U15" s="54">
        <f>IF((SUM($E9:$E13))=0,0,(Q15/(SUM($E9:$E13))*100))</f>
        <v>106.00968965517241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2874000</v>
      </c>
      <c r="C32" s="92">
        <v>-161000</v>
      </c>
      <c r="D32" s="92"/>
      <c r="E32" s="92">
        <f>$B32      +$C32      +$D32</f>
        <v>2713000</v>
      </c>
      <c r="F32" s="93">
        <v>2713000</v>
      </c>
      <c r="G32" s="94">
        <v>2713000</v>
      </c>
      <c r="H32" s="93"/>
      <c r="I32" s="94">
        <v>900723</v>
      </c>
      <c r="J32" s="93"/>
      <c r="K32" s="94">
        <v>1973276</v>
      </c>
      <c r="L32" s="93"/>
      <c r="M32" s="94">
        <v>-161000</v>
      </c>
      <c r="N32" s="93"/>
      <c r="O32" s="94"/>
      <c r="P32" s="93">
        <f>$H32      +$J32      +$L32      +$N32</f>
        <v>0</v>
      </c>
      <c r="Q32" s="94">
        <f>$I32      +$K32      +$M32      +$O32</f>
        <v>2712999</v>
      </c>
      <c r="R32" s="48">
        <f>IF(($J32      =0),0,((($L32      -$J32      )/$J32      )*100))</f>
        <v>0</v>
      </c>
      <c r="S32" s="49">
        <f>IF(($K32      =0),0,((($M32      -$K32      )/$K32      )*100))</f>
        <v>-108.1590208364162</v>
      </c>
      <c r="T32" s="48">
        <f>IF(($E32      =0),0,(($P32      /$E32      )*100))</f>
        <v>0</v>
      </c>
      <c r="U32" s="50">
        <f>IF(($E32      =0),0,(($Q32      /$E32      )*100))</f>
        <v>99.999963140434943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2874000</v>
      </c>
      <c r="C33" s="95">
        <f>C32</f>
        <v>-161000</v>
      </c>
      <c r="D33" s="95"/>
      <c r="E33" s="95">
        <f>$B33      +$C33      +$D33</f>
        <v>2713000</v>
      </c>
      <c r="F33" s="96">
        <f t="shared" ref="F33:O33" si="17">F32</f>
        <v>2713000</v>
      </c>
      <c r="G33" s="97">
        <f t="shared" si="17"/>
        <v>2713000</v>
      </c>
      <c r="H33" s="96">
        <f t="shared" si="17"/>
        <v>0</v>
      </c>
      <c r="I33" s="97">
        <f t="shared" si="17"/>
        <v>900723</v>
      </c>
      <c r="J33" s="96">
        <f t="shared" si="17"/>
        <v>0</v>
      </c>
      <c r="K33" s="97">
        <f t="shared" si="17"/>
        <v>1973276</v>
      </c>
      <c r="L33" s="96">
        <f t="shared" si="17"/>
        <v>0</v>
      </c>
      <c r="M33" s="97">
        <f t="shared" si="17"/>
        <v>-161000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2712999</v>
      </c>
      <c r="R33" s="52">
        <f>IF(($J33      =0),0,((($L33      -$J33      )/$J33      )*100))</f>
        <v>0</v>
      </c>
      <c r="S33" s="53">
        <f>IF(($K33      =0),0,((($M33      -$K33      )/$K33      )*100))</f>
        <v>-108.1590208364162</v>
      </c>
      <c r="T33" s="52">
        <f>IF($E33   =0,0,($P33   /$E33   )*100)</f>
        <v>0</v>
      </c>
      <c r="U33" s="54">
        <f>IF($E33   =0,0,($Q33   /$E33   )*100)</f>
        <v>99.999963140434943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21192000</v>
      </c>
      <c r="C36" s="92">
        <v>23803000</v>
      </c>
      <c r="D36" s="92"/>
      <c r="E36" s="92">
        <f t="shared" si="18"/>
        <v>44995000</v>
      </c>
      <c r="F36" s="93">
        <v>44995000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21192000</v>
      </c>
      <c r="C40" s="95">
        <f>SUM(C35:C39)</f>
        <v>23803000</v>
      </c>
      <c r="D40" s="95"/>
      <c r="E40" s="95">
        <f t="shared" si="18"/>
        <v>44995000</v>
      </c>
      <c r="F40" s="96">
        <f t="shared" ref="F40:O40" si="25">SUM(F35:F39)</f>
        <v>44995000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30338000</v>
      </c>
      <c r="C44" s="92"/>
      <c r="D44" s="92"/>
      <c r="E44" s="92">
        <f t="shared" si="26"/>
        <v>30338000</v>
      </c>
      <c r="F44" s="93">
        <v>30338000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5000000</v>
      </c>
      <c r="I51" s="94"/>
      <c r="J51" s="93">
        <v>15627000</v>
      </c>
      <c r="K51" s="94">
        <v>20685561</v>
      </c>
      <c r="L51" s="93">
        <v>1320000</v>
      </c>
      <c r="M51" s="94">
        <v>552534</v>
      </c>
      <c r="N51" s="93"/>
      <c r="O51" s="94"/>
      <c r="P51" s="93">
        <f t="shared" si="27"/>
        <v>21947000</v>
      </c>
      <c r="Q51" s="94">
        <f t="shared" si="28"/>
        <v>21238095</v>
      </c>
      <c r="R51" s="48">
        <f t="shared" si="29"/>
        <v>-91.553081205605679</v>
      </c>
      <c r="S51" s="49">
        <f t="shared" si="30"/>
        <v>-97.328890427482236</v>
      </c>
      <c r="T51" s="48">
        <f t="shared" si="31"/>
        <v>73.156666666666666</v>
      </c>
      <c r="U51" s="50">
        <f t="shared" si="32"/>
        <v>70.79365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60338000</v>
      </c>
      <c r="C53" s="95">
        <f>SUM(C42:C52)</f>
        <v>0</v>
      </c>
      <c r="D53" s="95"/>
      <c r="E53" s="95">
        <f t="shared" si="26"/>
        <v>60338000</v>
      </c>
      <c r="F53" s="96">
        <f t="shared" ref="F53:O53" si="33">SUM(F42:F52)</f>
        <v>60338000</v>
      </c>
      <c r="G53" s="97">
        <f t="shared" si="33"/>
        <v>30000000</v>
      </c>
      <c r="H53" s="96">
        <f t="shared" si="33"/>
        <v>5000000</v>
      </c>
      <c r="I53" s="97">
        <f t="shared" si="33"/>
        <v>0</v>
      </c>
      <c r="J53" s="96">
        <f t="shared" si="33"/>
        <v>15627000</v>
      </c>
      <c r="K53" s="97">
        <f t="shared" si="33"/>
        <v>20685561</v>
      </c>
      <c r="L53" s="96">
        <f t="shared" si="33"/>
        <v>1320000</v>
      </c>
      <c r="M53" s="97">
        <f t="shared" si="33"/>
        <v>552534</v>
      </c>
      <c r="N53" s="96">
        <f t="shared" si="33"/>
        <v>0</v>
      </c>
      <c r="O53" s="97">
        <f t="shared" si="33"/>
        <v>0</v>
      </c>
      <c r="P53" s="96">
        <f t="shared" si="27"/>
        <v>21947000</v>
      </c>
      <c r="Q53" s="97">
        <f t="shared" si="28"/>
        <v>21238095</v>
      </c>
      <c r="R53" s="52">
        <f t="shared" si="29"/>
        <v>-91.553081205605679</v>
      </c>
      <c r="S53" s="53">
        <f t="shared" si="30"/>
        <v>-97.328890427482236</v>
      </c>
      <c r="T53" s="52">
        <f>IF((+$E43+$E45+$E47+$E48+$E51) =0,0,(P53   /(+$E43+$E45+$E47+$E48+$E51) )*100)</f>
        <v>73.156666666666666</v>
      </c>
      <c r="U53" s="54">
        <f>IF((+$E43+$E45+$E47+$E48+$E51) =0,0,(Q53   /(+$E43+$E45+$E47+$E48+$E51) )*100)</f>
        <v>70.79365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87804000</v>
      </c>
      <c r="C67" s="104">
        <f>SUM(C9:C14,C17:C23,C26:C29,C32,C35:C39,C42:C52,C55:C58,C61:C65)</f>
        <v>23142000</v>
      </c>
      <c r="D67" s="104"/>
      <c r="E67" s="104">
        <f t="shared" si="35"/>
        <v>110946000</v>
      </c>
      <c r="F67" s="105">
        <f t="shared" ref="F67:O67" si="43">SUM(F9:F14,F17:F23,F26:F29,F32,F35:F39,F42:F52,F55:F58,F61:F65)</f>
        <v>110946000</v>
      </c>
      <c r="G67" s="106">
        <f t="shared" si="43"/>
        <v>35613000</v>
      </c>
      <c r="H67" s="105">
        <f t="shared" si="43"/>
        <v>5050000</v>
      </c>
      <c r="I67" s="106">
        <f t="shared" si="43"/>
        <v>2987215</v>
      </c>
      <c r="J67" s="105">
        <f t="shared" si="43"/>
        <v>18066000</v>
      </c>
      <c r="K67" s="106">
        <f t="shared" si="43"/>
        <v>23253090</v>
      </c>
      <c r="L67" s="105">
        <f t="shared" si="43"/>
        <v>1395000</v>
      </c>
      <c r="M67" s="106">
        <f t="shared" si="43"/>
        <v>785070</v>
      </c>
      <c r="N67" s="105">
        <f t="shared" si="43"/>
        <v>0</v>
      </c>
      <c r="O67" s="106">
        <f t="shared" si="43"/>
        <v>0</v>
      </c>
      <c r="P67" s="105">
        <f t="shared" si="36"/>
        <v>24511000</v>
      </c>
      <c r="Q67" s="106">
        <f t="shared" si="37"/>
        <v>27025375</v>
      </c>
      <c r="R67" s="61">
        <f t="shared" si="38"/>
        <v>-92.278312852872801</v>
      </c>
      <c r="S67" s="62">
        <f t="shared" si="39"/>
        <v>-96.623803546109357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68.825990509083752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75.886263443124705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137728000</v>
      </c>
      <c r="C69" s="92">
        <v>-9212000</v>
      </c>
      <c r="D69" s="92"/>
      <c r="E69" s="92">
        <f>$B69      +$C69      +$D69</f>
        <v>128516000</v>
      </c>
      <c r="F69" s="93">
        <v>128516000</v>
      </c>
      <c r="G69" s="94">
        <v>128516000</v>
      </c>
      <c r="H69" s="93">
        <v>59917000</v>
      </c>
      <c r="I69" s="94">
        <v>67939637</v>
      </c>
      <c r="J69" s="93">
        <v>23401000</v>
      </c>
      <c r="K69" s="94">
        <v>20453741</v>
      </c>
      <c r="L69" s="93">
        <v>6671000</v>
      </c>
      <c r="M69" s="94">
        <v>12734157</v>
      </c>
      <c r="N69" s="93"/>
      <c r="O69" s="94"/>
      <c r="P69" s="93">
        <f>$H69      +$J69      +$L69      +$N69</f>
        <v>89989000</v>
      </c>
      <c r="Q69" s="94">
        <f>$I69      +$K69      +$M69      +$O69</f>
        <v>101127535</v>
      </c>
      <c r="R69" s="48">
        <f>IF(($J69      =0),0,((($L69      -$J69      )/$J69      )*100))</f>
        <v>-71.492671253365231</v>
      </c>
      <c r="S69" s="49">
        <f>IF(($K69      =0),0,((($M69      -$K69      )/$K69      )*100))</f>
        <v>-37.741672782499784</v>
      </c>
      <c r="T69" s="48">
        <f>IF(($E69      =0),0,(($P69      /$E69      )*100))</f>
        <v>70.021631547822835</v>
      </c>
      <c r="U69" s="50">
        <f>IF(($E69      =0),0,(($Q69      /$E69      )*100))</f>
        <v>78.68867300569579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137728000</v>
      </c>
      <c r="C71" s="101">
        <f>SUM(C69:C70)</f>
        <v>-9212000</v>
      </c>
      <c r="D71" s="101"/>
      <c r="E71" s="101">
        <f>$B71      +$C71      +$D71</f>
        <v>128516000</v>
      </c>
      <c r="F71" s="102">
        <f t="shared" ref="F71:O71" si="44">SUM(F69:F70)</f>
        <v>128516000</v>
      </c>
      <c r="G71" s="103">
        <f t="shared" si="44"/>
        <v>128516000</v>
      </c>
      <c r="H71" s="102">
        <f t="shared" si="44"/>
        <v>59917000</v>
      </c>
      <c r="I71" s="103">
        <f t="shared" si="44"/>
        <v>67939637</v>
      </c>
      <c r="J71" s="102">
        <f t="shared" si="44"/>
        <v>23401000</v>
      </c>
      <c r="K71" s="103">
        <f t="shared" si="44"/>
        <v>20453741</v>
      </c>
      <c r="L71" s="102">
        <f t="shared" si="44"/>
        <v>6671000</v>
      </c>
      <c r="M71" s="103">
        <f t="shared" si="44"/>
        <v>12734157</v>
      </c>
      <c r="N71" s="102">
        <f t="shared" si="44"/>
        <v>0</v>
      </c>
      <c r="O71" s="103">
        <f t="shared" si="44"/>
        <v>0</v>
      </c>
      <c r="P71" s="102">
        <f>$H71      +$J71      +$L71      +$N71</f>
        <v>89989000</v>
      </c>
      <c r="Q71" s="103">
        <f>$I71      +$K71      +$M71      +$O71</f>
        <v>101127535</v>
      </c>
      <c r="R71" s="57">
        <f>IF(($J71      =0),0,((($L71      -$J71      )/$J71      )*100))</f>
        <v>-71.492671253365231</v>
      </c>
      <c r="S71" s="58">
        <f>IF(($K71      =0),0,((($M71      -$K71      )/$K71      )*100))</f>
        <v>-37.741672782499784</v>
      </c>
      <c r="T71" s="57">
        <f>IF(($E69      =0),0,(($P69      /$E69      )*100))</f>
        <v>70.021631547822835</v>
      </c>
      <c r="U71" s="59">
        <f>IF($E69   =0,0,($Q69   /$E69 )*100)</f>
        <v>78.68867300569579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137728000</v>
      </c>
      <c r="C72" s="104">
        <f>SUM(C69:C70)</f>
        <v>-9212000</v>
      </c>
      <c r="D72" s="104"/>
      <c r="E72" s="104">
        <f>$B72      +$C72      +$D72</f>
        <v>128516000</v>
      </c>
      <c r="F72" s="105">
        <f t="shared" ref="F72:O72" si="45">SUM(F69:F70)</f>
        <v>128516000</v>
      </c>
      <c r="G72" s="106">
        <f t="shared" si="45"/>
        <v>128516000</v>
      </c>
      <c r="H72" s="105">
        <f t="shared" si="45"/>
        <v>59917000</v>
      </c>
      <c r="I72" s="106">
        <f t="shared" si="45"/>
        <v>67939637</v>
      </c>
      <c r="J72" s="105">
        <f t="shared" si="45"/>
        <v>23401000</v>
      </c>
      <c r="K72" s="106">
        <f t="shared" si="45"/>
        <v>20453741</v>
      </c>
      <c r="L72" s="105">
        <f t="shared" si="45"/>
        <v>6671000</v>
      </c>
      <c r="M72" s="106">
        <f t="shared" si="45"/>
        <v>12734157</v>
      </c>
      <c r="N72" s="105">
        <f t="shared" si="45"/>
        <v>0</v>
      </c>
      <c r="O72" s="106">
        <f t="shared" si="45"/>
        <v>0</v>
      </c>
      <c r="P72" s="105">
        <f>$H72      +$J72      +$L72      +$N72</f>
        <v>89989000</v>
      </c>
      <c r="Q72" s="106">
        <f>$I72      +$K72      +$M72      +$O72</f>
        <v>101127535</v>
      </c>
      <c r="R72" s="61">
        <f>IF(($J72      =0),0,((($L72      -$J72      )/$J72      )*100))</f>
        <v>-71.492671253365231</v>
      </c>
      <c r="S72" s="62">
        <f>IF(($K72      =0),0,((($M72      -$K72      )/$K72      )*100))</f>
        <v>-37.741672782499784</v>
      </c>
      <c r="T72" s="61">
        <f>IF(($E69      =0),0,(($P69      /$E69      )*100))</f>
        <v>70.021631547822835</v>
      </c>
      <c r="U72" s="65">
        <f>IF($E69   =0,0,($Q69   /$E69 )*100)</f>
        <v>78.68867300569579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225532000</v>
      </c>
      <c r="C73" s="104">
        <f>SUM(C9:C14,C17:C23,C26:C29,C32,C35:C39,C42:C52,C55:C58,C61:C65,C69:C70)</f>
        <v>13930000</v>
      </c>
      <c r="D73" s="104"/>
      <c r="E73" s="104">
        <f>$B73      +$C73      +$D73</f>
        <v>239462000</v>
      </c>
      <c r="F73" s="105">
        <f t="shared" ref="F73:O73" si="46">SUM(F9:F14,F17:F23,F26:F29,F32,F35:F39,F42:F52,F55:F58,F61:F65,F69:F70)</f>
        <v>239462000</v>
      </c>
      <c r="G73" s="106">
        <f t="shared" si="46"/>
        <v>164129000</v>
      </c>
      <c r="H73" s="105">
        <f t="shared" si="46"/>
        <v>64967000</v>
      </c>
      <c r="I73" s="106">
        <f t="shared" si="46"/>
        <v>70926852</v>
      </c>
      <c r="J73" s="105">
        <f t="shared" si="46"/>
        <v>41467000</v>
      </c>
      <c r="K73" s="106">
        <f t="shared" si="46"/>
        <v>43706831</v>
      </c>
      <c r="L73" s="105">
        <f t="shared" si="46"/>
        <v>8066000</v>
      </c>
      <c r="M73" s="106">
        <f t="shared" si="46"/>
        <v>13519227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114500000</v>
      </c>
      <c r="Q73" s="106">
        <f>$I73      +$K73      +$M73      +$O73</f>
        <v>128152910</v>
      </c>
      <c r="R73" s="61">
        <f>IF(($J73      =0),0,((($L73      -$J73      )/$J73      )*100))</f>
        <v>-80.548387874695536</v>
      </c>
      <c r="S73" s="62">
        <f>IF(($K73      =0),0,((($M73      -$K73      )/$K73      )*100))</f>
        <v>-69.068388874956412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69.762199245715266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78.080601234394891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wOOEmbVeeZAN1AmbkJTRHCf5SFSLYffIMCad4X3iWshjSgwTkfBp1LfMsgzMGbi158eq92E6R3IsiWsvXg9Qg==" saltValue="Rx9rrx+y2fJqv7KshW+7V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165000</v>
      </c>
      <c r="I10" s="94">
        <v>122896</v>
      </c>
      <c r="J10" s="93">
        <v>219000</v>
      </c>
      <c r="K10" s="94">
        <v>193011</v>
      </c>
      <c r="L10" s="93">
        <v>140000</v>
      </c>
      <c r="M10" s="94">
        <v>200192</v>
      </c>
      <c r="N10" s="93"/>
      <c r="O10" s="94"/>
      <c r="P10" s="93">
        <f t="shared" ref="P10:P15" si="1">$H10      +$J10      +$L10      +$N10</f>
        <v>524000</v>
      </c>
      <c r="Q10" s="94">
        <f t="shared" ref="Q10:Q15" si="2">$I10      +$K10      +$M10      +$O10</f>
        <v>516099</v>
      </c>
      <c r="R10" s="48">
        <f t="shared" ref="R10:R15" si="3">IF(($J10      =0),0,((($L10      -$J10      )/$J10      )*100))</f>
        <v>-36.073059360730589</v>
      </c>
      <c r="S10" s="49">
        <f t="shared" ref="S10:S15" si="4">IF(($K10      =0),0,((($M10      -$K10      )/$K10      )*100))</f>
        <v>3.720513338618006</v>
      </c>
      <c r="T10" s="48">
        <f t="shared" ref="T10:T14" si="5">IF(($E10      =0),0,(($P10      /$E10      )*100))</f>
        <v>16.903225806451612</v>
      </c>
      <c r="U10" s="50">
        <f t="shared" ref="U10:U14" si="6">IF(($E10      =0),0,(($Q10      /$E10      )*100))</f>
        <v>16.648354838709679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31162000</v>
      </c>
      <c r="C13" s="92">
        <v>-10000000</v>
      </c>
      <c r="D13" s="92"/>
      <c r="E13" s="92">
        <f t="shared" si="0"/>
        <v>21162000</v>
      </c>
      <c r="F13" s="93">
        <v>21162000</v>
      </c>
      <c r="G13" s="94">
        <v>21162000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/>
      <c r="O13" s="94"/>
      <c r="P13" s="93">
        <f t="shared" si="1"/>
        <v>14933000</v>
      </c>
      <c r="Q13" s="94">
        <f t="shared" si="2"/>
        <v>13043918</v>
      </c>
      <c r="R13" s="48">
        <f t="shared" si="3"/>
        <v>-70.530128416200199</v>
      </c>
      <c r="S13" s="49">
        <f t="shared" si="4"/>
        <v>285.04916898923284</v>
      </c>
      <c r="T13" s="48">
        <f t="shared" si="5"/>
        <v>70.565163973159443</v>
      </c>
      <c r="U13" s="50">
        <f t="shared" si="6"/>
        <v>61.638399017106138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35262000</v>
      </c>
      <c r="C15" s="95">
        <f>SUM(C9:C14)</f>
        <v>-11000000</v>
      </c>
      <c r="D15" s="95"/>
      <c r="E15" s="95">
        <f t="shared" si="0"/>
        <v>24262000</v>
      </c>
      <c r="F15" s="96">
        <f t="shared" ref="F15:O15" si="7">SUM(F9:F14)</f>
        <v>24262000</v>
      </c>
      <c r="G15" s="97">
        <f t="shared" si="7"/>
        <v>24262000</v>
      </c>
      <c r="H15" s="96">
        <f t="shared" si="7"/>
        <v>3302000</v>
      </c>
      <c r="I15" s="97">
        <f t="shared" si="7"/>
        <v>122896</v>
      </c>
      <c r="J15" s="96">
        <f t="shared" si="7"/>
        <v>9330000</v>
      </c>
      <c r="K15" s="97">
        <f t="shared" si="7"/>
        <v>2882206</v>
      </c>
      <c r="L15" s="96">
        <f t="shared" si="7"/>
        <v>2825000</v>
      </c>
      <c r="M15" s="97">
        <f t="shared" si="7"/>
        <v>10554915</v>
      </c>
      <c r="N15" s="96">
        <f t="shared" si="7"/>
        <v>0</v>
      </c>
      <c r="O15" s="97">
        <f t="shared" si="7"/>
        <v>0</v>
      </c>
      <c r="P15" s="96">
        <f t="shared" si="1"/>
        <v>15457000</v>
      </c>
      <c r="Q15" s="97">
        <f t="shared" si="2"/>
        <v>13560017</v>
      </c>
      <c r="R15" s="52">
        <f t="shared" si="3"/>
        <v>-69.721329046087888</v>
      </c>
      <c r="S15" s="53">
        <f t="shared" si="4"/>
        <v>266.20959778725046</v>
      </c>
      <c r="T15" s="52">
        <f>IF((SUM($E9:$E13))=0,0,(P15/(SUM($E9:$E13))*100))</f>
        <v>63.708680240705625</v>
      </c>
      <c r="U15" s="54">
        <f>IF((SUM($E9:$E13))=0,0,(Q15/(SUM($E9:$E13))*100))</f>
        <v>55.889938999258106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3512000</v>
      </c>
      <c r="C32" s="92">
        <v>-723000</v>
      </c>
      <c r="D32" s="92"/>
      <c r="E32" s="92">
        <f>$B32      +$C32      +$D32</f>
        <v>2789000</v>
      </c>
      <c r="F32" s="93">
        <v>2789000</v>
      </c>
      <c r="G32" s="94">
        <v>2789000</v>
      </c>
      <c r="H32" s="93"/>
      <c r="I32" s="94"/>
      <c r="J32" s="93">
        <v>878000</v>
      </c>
      <c r="K32" s="94">
        <v>978955</v>
      </c>
      <c r="L32" s="93">
        <v>1187000</v>
      </c>
      <c r="M32" s="94">
        <v>1184824</v>
      </c>
      <c r="N32" s="93"/>
      <c r="O32" s="94"/>
      <c r="P32" s="93">
        <f>$H32      +$J32      +$L32      +$N32</f>
        <v>2065000</v>
      </c>
      <c r="Q32" s="94">
        <f>$I32      +$K32      +$M32      +$O32</f>
        <v>2163779</v>
      </c>
      <c r="R32" s="48">
        <f>IF(($J32      =0),0,((($L32      -$J32      )/$J32      )*100))</f>
        <v>35.193621867881546</v>
      </c>
      <c r="S32" s="49">
        <f>IF(($K32      =0),0,((($M32      -$K32      )/$K32      )*100))</f>
        <v>21.029465092879651</v>
      </c>
      <c r="T32" s="48">
        <f>IF(($E32      =0),0,(($P32      /$E32      )*100))</f>
        <v>74.040874865543202</v>
      </c>
      <c r="U32" s="50">
        <f>IF(($E32      =0),0,(($Q32      /$E32      )*100))</f>
        <v>77.58261025457152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3512000</v>
      </c>
      <c r="C33" s="95">
        <f>C32</f>
        <v>-723000</v>
      </c>
      <c r="D33" s="95"/>
      <c r="E33" s="95">
        <f>$B33      +$C33      +$D33</f>
        <v>2789000</v>
      </c>
      <c r="F33" s="96">
        <f t="shared" ref="F33:O33" si="17">F32</f>
        <v>2789000</v>
      </c>
      <c r="G33" s="97">
        <f t="shared" si="17"/>
        <v>2789000</v>
      </c>
      <c r="H33" s="96">
        <f t="shared" si="17"/>
        <v>0</v>
      </c>
      <c r="I33" s="97">
        <f t="shared" si="17"/>
        <v>0</v>
      </c>
      <c r="J33" s="96">
        <f t="shared" si="17"/>
        <v>878000</v>
      </c>
      <c r="K33" s="97">
        <f t="shared" si="17"/>
        <v>978955</v>
      </c>
      <c r="L33" s="96">
        <f t="shared" si="17"/>
        <v>1187000</v>
      </c>
      <c r="M33" s="97">
        <f t="shared" si="17"/>
        <v>1184824</v>
      </c>
      <c r="N33" s="96">
        <f t="shared" si="17"/>
        <v>0</v>
      </c>
      <c r="O33" s="97">
        <f t="shared" si="17"/>
        <v>0</v>
      </c>
      <c r="P33" s="96">
        <f>$H33      +$J33      +$L33      +$N33</f>
        <v>2065000</v>
      </c>
      <c r="Q33" s="97">
        <f>$I33      +$K33      +$M33      +$O33</f>
        <v>2163779</v>
      </c>
      <c r="R33" s="52">
        <f>IF(($J33      =0),0,((($L33      -$J33      )/$J33      )*100))</f>
        <v>35.193621867881546</v>
      </c>
      <c r="S33" s="53">
        <f>IF(($K33      =0),0,((($M33      -$K33      )/$K33      )*100))</f>
        <v>21.029465092879651</v>
      </c>
      <c r="T33" s="52">
        <f>IF($E33   =0,0,($P33   /$E33   )*100)</f>
        <v>74.040874865543202</v>
      </c>
      <c r="U33" s="54">
        <f>IF($E33   =0,0,($Q33   /$E33   )*100)</f>
        <v>77.58261025457152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1732000</v>
      </c>
      <c r="C35" s="92"/>
      <c r="D35" s="92"/>
      <c r="E35" s="92">
        <f t="shared" ref="E35:E40" si="18">$B35      +$C35      +$D35</f>
        <v>1732000</v>
      </c>
      <c r="F35" s="93">
        <v>1732000</v>
      </c>
      <c r="G35" s="94">
        <v>1732000</v>
      </c>
      <c r="H35" s="93"/>
      <c r="I35" s="94"/>
      <c r="J35" s="93">
        <v>973000</v>
      </c>
      <c r="K35" s="94">
        <v>972993</v>
      </c>
      <c r="L35" s="93">
        <v>730000</v>
      </c>
      <c r="M35" s="94">
        <v>3805414</v>
      </c>
      <c r="N35" s="93"/>
      <c r="O35" s="94"/>
      <c r="P35" s="93">
        <f t="shared" ref="P35:P40" si="19">$H35      +$J35      +$L35      +$N35</f>
        <v>1703000</v>
      </c>
      <c r="Q35" s="94">
        <f t="shared" ref="Q35:Q40" si="20">$I35      +$K35      +$M35      +$O35</f>
        <v>4778407</v>
      </c>
      <c r="R35" s="48">
        <f t="shared" ref="R35:R40" si="21">IF(($J35      =0),0,((($L35      -$J35      )/$J35      )*100))</f>
        <v>-24.974306269270301</v>
      </c>
      <c r="S35" s="49">
        <f t="shared" ref="S35:S40" si="22">IF(($K35      =0),0,((($M35      -$K35      )/$K35      )*100))</f>
        <v>291.10394422159254</v>
      </c>
      <c r="T35" s="48">
        <f t="shared" ref="T35:T39" si="23">IF(($E35      =0),0,(($P35      /$E35      )*100))</f>
        <v>98.325635103926103</v>
      </c>
      <c r="U35" s="50">
        <f t="shared" ref="U35:U39" si="24">IF(($E35      =0),0,(($Q35      /$E35      )*100))</f>
        <v>275.88954965357971</v>
      </c>
      <c r="V35" s="93">
        <v>4431000</v>
      </c>
      <c r="W35" s="94" t="s">
        <v>35</v>
      </c>
    </row>
    <row r="36" spans="1:23" ht="12.95" customHeight="1" x14ac:dyDescent="0.2">
      <c r="A36" s="47" t="s">
        <v>59</v>
      </c>
      <c r="B36" s="92">
        <v>2701000</v>
      </c>
      <c r="C36" s="92">
        <v>-1434000</v>
      </c>
      <c r="D36" s="92"/>
      <c r="E36" s="92">
        <f t="shared" si="18"/>
        <v>1267000</v>
      </c>
      <c r="F36" s="93">
        <v>1267000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>
        <v>26087</v>
      </c>
      <c r="L38" s="93">
        <v>31000</v>
      </c>
      <c r="M38" s="94">
        <v>1596401</v>
      </c>
      <c r="N38" s="93"/>
      <c r="O38" s="94"/>
      <c r="P38" s="93">
        <f t="shared" si="19"/>
        <v>31000</v>
      </c>
      <c r="Q38" s="94">
        <f t="shared" si="20"/>
        <v>1622488</v>
      </c>
      <c r="R38" s="48">
        <f t="shared" si="21"/>
        <v>0</v>
      </c>
      <c r="S38" s="49">
        <f t="shared" si="22"/>
        <v>6019.5269674550545</v>
      </c>
      <c r="T38" s="48">
        <f t="shared" si="23"/>
        <v>0.77500000000000002</v>
      </c>
      <c r="U38" s="50">
        <f t="shared" si="24"/>
        <v>40.562199999999997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8433000</v>
      </c>
      <c r="C40" s="95">
        <f>SUM(C35:C39)</f>
        <v>-1434000</v>
      </c>
      <c r="D40" s="95"/>
      <c r="E40" s="95">
        <f t="shared" si="18"/>
        <v>6999000</v>
      </c>
      <c r="F40" s="96">
        <f t="shared" ref="F40:O40" si="25">SUM(F35:F39)</f>
        <v>6999000</v>
      </c>
      <c r="G40" s="97">
        <f t="shared" si="25"/>
        <v>5732000</v>
      </c>
      <c r="H40" s="96">
        <f t="shared" si="25"/>
        <v>0</v>
      </c>
      <c r="I40" s="97">
        <f t="shared" si="25"/>
        <v>0</v>
      </c>
      <c r="J40" s="96">
        <f t="shared" si="25"/>
        <v>973000</v>
      </c>
      <c r="K40" s="97">
        <f t="shared" si="25"/>
        <v>999080</v>
      </c>
      <c r="L40" s="96">
        <f t="shared" si="25"/>
        <v>761000</v>
      </c>
      <c r="M40" s="97">
        <f t="shared" si="25"/>
        <v>5401815</v>
      </c>
      <c r="N40" s="96">
        <f t="shared" si="25"/>
        <v>0</v>
      </c>
      <c r="O40" s="97">
        <f t="shared" si="25"/>
        <v>0</v>
      </c>
      <c r="P40" s="96">
        <f t="shared" si="19"/>
        <v>1734000</v>
      </c>
      <c r="Q40" s="97">
        <f t="shared" si="20"/>
        <v>6400895</v>
      </c>
      <c r="R40" s="52">
        <f t="shared" si="21"/>
        <v>-21.788283658787254</v>
      </c>
      <c r="S40" s="53">
        <f t="shared" si="22"/>
        <v>440.67892461064179</v>
      </c>
      <c r="T40" s="52">
        <f>IF((+$E35+$E38) =0,0,(P40   /(+$E35+$E38) )*100)</f>
        <v>30.251221214235869</v>
      </c>
      <c r="U40" s="54">
        <f>IF((+$E35+$E38) =0,0,(Q40   /(+$E35+$E38) )*100)</f>
        <v>111.66948709002094</v>
      </c>
      <c r="V40" s="96">
        <f>SUM(V35:V39)</f>
        <v>4431000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48630000</v>
      </c>
      <c r="C51" s="92"/>
      <c r="D51" s="92"/>
      <c r="E51" s="92">
        <f t="shared" si="26"/>
        <v>48630000</v>
      </c>
      <c r="F51" s="93">
        <v>48630000</v>
      </c>
      <c r="G51" s="94">
        <v>48630000</v>
      </c>
      <c r="H51" s="93">
        <v>5958000</v>
      </c>
      <c r="I51" s="94"/>
      <c r="J51" s="93">
        <v>12635000</v>
      </c>
      <c r="K51" s="94">
        <v>2612691</v>
      </c>
      <c r="L51" s="93">
        <v>6285000</v>
      </c>
      <c r="M51" s="94">
        <v>18472777</v>
      </c>
      <c r="N51" s="93"/>
      <c r="O51" s="94"/>
      <c r="P51" s="93">
        <f t="shared" si="27"/>
        <v>24878000</v>
      </c>
      <c r="Q51" s="94">
        <f t="shared" si="28"/>
        <v>21085468</v>
      </c>
      <c r="R51" s="48">
        <f t="shared" si="29"/>
        <v>-50.257222002374355</v>
      </c>
      <c r="S51" s="49">
        <f t="shared" si="30"/>
        <v>607.04025083716374</v>
      </c>
      <c r="T51" s="48">
        <f t="shared" si="31"/>
        <v>51.157721571046679</v>
      </c>
      <c r="U51" s="50">
        <f t="shared" si="32"/>
        <v>43.358971828089651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48630000</v>
      </c>
      <c r="C53" s="95">
        <f>SUM(C42:C52)</f>
        <v>0</v>
      </c>
      <c r="D53" s="95"/>
      <c r="E53" s="95">
        <f t="shared" si="26"/>
        <v>48630000</v>
      </c>
      <c r="F53" s="96">
        <f t="shared" ref="F53:O53" si="33">SUM(F42:F52)</f>
        <v>48630000</v>
      </c>
      <c r="G53" s="97">
        <f t="shared" si="33"/>
        <v>48630000</v>
      </c>
      <c r="H53" s="96">
        <f t="shared" si="33"/>
        <v>5958000</v>
      </c>
      <c r="I53" s="97">
        <f t="shared" si="33"/>
        <v>0</v>
      </c>
      <c r="J53" s="96">
        <f t="shared" si="33"/>
        <v>12635000</v>
      </c>
      <c r="K53" s="97">
        <f t="shared" si="33"/>
        <v>2612691</v>
      </c>
      <c r="L53" s="96">
        <f t="shared" si="33"/>
        <v>6285000</v>
      </c>
      <c r="M53" s="97">
        <f t="shared" si="33"/>
        <v>18472777</v>
      </c>
      <c r="N53" s="96">
        <f t="shared" si="33"/>
        <v>0</v>
      </c>
      <c r="O53" s="97">
        <f t="shared" si="33"/>
        <v>0</v>
      </c>
      <c r="P53" s="96">
        <f t="shared" si="27"/>
        <v>24878000</v>
      </c>
      <c r="Q53" s="97">
        <f t="shared" si="28"/>
        <v>21085468</v>
      </c>
      <c r="R53" s="52">
        <f t="shared" si="29"/>
        <v>-50.257222002374355</v>
      </c>
      <c r="S53" s="53">
        <f t="shared" si="30"/>
        <v>607.04025083716374</v>
      </c>
      <c r="T53" s="52">
        <f>IF((+$E43+$E45+$E47+$E48+$E51) =0,0,(P53   /(+$E43+$E45+$E47+$E48+$E51) )*100)</f>
        <v>51.157721571046679</v>
      </c>
      <c r="U53" s="54">
        <f>IF((+$E43+$E45+$E47+$E48+$E51) =0,0,(Q53   /(+$E43+$E45+$E47+$E48+$E51) )*100)</f>
        <v>43.358971828089651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95837000</v>
      </c>
      <c r="C67" s="104">
        <f>SUM(C9:C14,C17:C23,C26:C29,C32,C35:C39,C42:C52,C55:C58,C61:C65)</f>
        <v>-13157000</v>
      </c>
      <c r="D67" s="104"/>
      <c r="E67" s="104">
        <f t="shared" si="35"/>
        <v>82680000</v>
      </c>
      <c r="F67" s="105">
        <f t="shared" ref="F67:O67" si="43">SUM(F9:F14,F17:F23,F26:F29,F32,F35:F39,F42:F52,F55:F58,F61:F65)</f>
        <v>82680000</v>
      </c>
      <c r="G67" s="106">
        <f t="shared" si="43"/>
        <v>81413000</v>
      </c>
      <c r="H67" s="105">
        <f t="shared" si="43"/>
        <v>9260000</v>
      </c>
      <c r="I67" s="106">
        <f t="shared" si="43"/>
        <v>122896</v>
      </c>
      <c r="J67" s="105">
        <f t="shared" si="43"/>
        <v>23816000</v>
      </c>
      <c r="K67" s="106">
        <f t="shared" si="43"/>
        <v>7472932</v>
      </c>
      <c r="L67" s="105">
        <f t="shared" si="43"/>
        <v>11058000</v>
      </c>
      <c r="M67" s="106">
        <f t="shared" si="43"/>
        <v>35614331</v>
      </c>
      <c r="N67" s="105">
        <f t="shared" si="43"/>
        <v>0</v>
      </c>
      <c r="O67" s="106">
        <f t="shared" si="43"/>
        <v>0</v>
      </c>
      <c r="P67" s="105">
        <f t="shared" si="36"/>
        <v>44134000</v>
      </c>
      <c r="Q67" s="106">
        <f t="shared" si="37"/>
        <v>43210159</v>
      </c>
      <c r="R67" s="61">
        <f t="shared" si="38"/>
        <v>-53.569029224051057</v>
      </c>
      <c r="S67" s="62">
        <f t="shared" si="39"/>
        <v>376.57774752934989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54.210015599474282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53.075257022834187</v>
      </c>
      <c r="V67" s="105">
        <f>SUM(V9:V14,V17:V23,V26:V29,V32,V35:V39,V42:V52,V55:V58,V61:V65)</f>
        <v>4431000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115732000</v>
      </c>
      <c r="C69" s="92">
        <v>-14715000</v>
      </c>
      <c r="D69" s="92"/>
      <c r="E69" s="92">
        <f>$B69      +$C69      +$D69</f>
        <v>101017000</v>
      </c>
      <c r="F69" s="93">
        <v>101017000</v>
      </c>
      <c r="G69" s="94">
        <v>101017000</v>
      </c>
      <c r="H69" s="93">
        <v>6582000</v>
      </c>
      <c r="I69" s="94">
        <v>1517730</v>
      </c>
      <c r="J69" s="93">
        <v>16772000</v>
      </c>
      <c r="K69" s="94">
        <v>9005706</v>
      </c>
      <c r="L69" s="93">
        <v>33435000</v>
      </c>
      <c r="M69" s="94">
        <v>45936268</v>
      </c>
      <c r="N69" s="93"/>
      <c r="O69" s="94"/>
      <c r="P69" s="93">
        <f>$H69      +$J69      +$L69      +$N69</f>
        <v>56789000</v>
      </c>
      <c r="Q69" s="94">
        <f>$I69      +$K69      +$M69      +$O69</f>
        <v>56459704</v>
      </c>
      <c r="R69" s="48">
        <f>IF(($J69      =0),0,((($L69      -$J69      )/$J69      )*100))</f>
        <v>99.350107321726682</v>
      </c>
      <c r="S69" s="49">
        <f>IF(($K69      =0),0,((($M69      -$K69      )/$K69      )*100))</f>
        <v>410.07958731941727</v>
      </c>
      <c r="T69" s="48">
        <f>IF(($E69      =0),0,(($P69      /$E69      )*100))</f>
        <v>56.217270360434377</v>
      </c>
      <c r="U69" s="50">
        <f>IF(($E69      =0),0,(($Q69      /$E69      )*100))</f>
        <v>55.891289584921353</v>
      </c>
      <c r="V69" s="93">
        <v>20196000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115732000</v>
      </c>
      <c r="C71" s="101">
        <f>SUM(C69:C70)</f>
        <v>-14715000</v>
      </c>
      <c r="D71" s="101"/>
      <c r="E71" s="101">
        <f>$B71      +$C71      +$D71</f>
        <v>101017000</v>
      </c>
      <c r="F71" s="102">
        <f t="shared" ref="F71:O71" si="44">SUM(F69:F70)</f>
        <v>101017000</v>
      </c>
      <c r="G71" s="103">
        <f t="shared" si="44"/>
        <v>101017000</v>
      </c>
      <c r="H71" s="102">
        <f t="shared" si="44"/>
        <v>6582000</v>
      </c>
      <c r="I71" s="103">
        <f t="shared" si="44"/>
        <v>1517730</v>
      </c>
      <c r="J71" s="102">
        <f t="shared" si="44"/>
        <v>16772000</v>
      </c>
      <c r="K71" s="103">
        <f t="shared" si="44"/>
        <v>9005706</v>
      </c>
      <c r="L71" s="102">
        <f t="shared" si="44"/>
        <v>33435000</v>
      </c>
      <c r="M71" s="103">
        <f t="shared" si="44"/>
        <v>45936268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56789000</v>
      </c>
      <c r="Q71" s="103">
        <f>$I71      +$K71      +$M71      +$O71</f>
        <v>56459704</v>
      </c>
      <c r="R71" s="57">
        <f>IF(($J71      =0),0,((($L71      -$J71      )/$J71      )*100))</f>
        <v>99.350107321726682</v>
      </c>
      <c r="S71" s="58">
        <f>IF(($K71      =0),0,((($M71      -$K71      )/$K71      )*100))</f>
        <v>410.07958731941727</v>
      </c>
      <c r="T71" s="57">
        <f>IF(($E69      =0),0,(($P69      /$E69      )*100))</f>
        <v>56.217270360434377</v>
      </c>
      <c r="U71" s="59">
        <f>IF($E69   =0,0,($Q69   /$E69 )*100)</f>
        <v>55.891289584921353</v>
      </c>
      <c r="V71" s="102">
        <f>SUM(V69:V70)</f>
        <v>20196000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115732000</v>
      </c>
      <c r="C72" s="104">
        <f>SUM(C69:C70)</f>
        <v>-14715000</v>
      </c>
      <c r="D72" s="104"/>
      <c r="E72" s="104">
        <f>$B72      +$C72      +$D72</f>
        <v>101017000</v>
      </c>
      <c r="F72" s="105">
        <f t="shared" ref="F72:O72" si="45">SUM(F69:F70)</f>
        <v>101017000</v>
      </c>
      <c r="G72" s="106">
        <f t="shared" si="45"/>
        <v>101017000</v>
      </c>
      <c r="H72" s="105">
        <f t="shared" si="45"/>
        <v>6582000</v>
      </c>
      <c r="I72" s="106">
        <f t="shared" si="45"/>
        <v>1517730</v>
      </c>
      <c r="J72" s="105">
        <f t="shared" si="45"/>
        <v>16772000</v>
      </c>
      <c r="K72" s="106">
        <f t="shared" si="45"/>
        <v>9005706</v>
      </c>
      <c r="L72" s="105">
        <f t="shared" si="45"/>
        <v>33435000</v>
      </c>
      <c r="M72" s="106">
        <f t="shared" si="45"/>
        <v>45936268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56789000</v>
      </c>
      <c r="Q72" s="106">
        <f>$I72      +$K72      +$M72      +$O72</f>
        <v>56459704</v>
      </c>
      <c r="R72" s="61">
        <f>IF(($J72      =0),0,((($L72      -$J72      )/$J72      )*100))</f>
        <v>99.350107321726682</v>
      </c>
      <c r="S72" s="62">
        <f>IF(($K72      =0),0,((($M72      -$K72      )/$K72      )*100))</f>
        <v>410.07958731941727</v>
      </c>
      <c r="T72" s="61">
        <f>IF(($E69      =0),0,(($P69      /$E69      )*100))</f>
        <v>56.217270360434377</v>
      </c>
      <c r="U72" s="65">
        <f>IF($E69   =0,0,($Q69   /$E69 )*100)</f>
        <v>55.891289584921353</v>
      </c>
      <c r="V72" s="105">
        <f>SUM(V69:V70)</f>
        <v>20196000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211569000</v>
      </c>
      <c r="C73" s="104">
        <f>SUM(C9:C14,C17:C23,C26:C29,C32,C35:C39,C42:C52,C55:C58,C61:C65,C69:C70)</f>
        <v>-27872000</v>
      </c>
      <c r="D73" s="104"/>
      <c r="E73" s="104">
        <f>$B73      +$C73      +$D73</f>
        <v>183697000</v>
      </c>
      <c r="F73" s="105">
        <f t="shared" ref="F73:O73" si="46">SUM(F9:F14,F17:F23,F26:F29,F32,F35:F39,F42:F52,F55:F58,F61:F65,F69:F70)</f>
        <v>183697000</v>
      </c>
      <c r="G73" s="106">
        <f t="shared" si="46"/>
        <v>182430000</v>
      </c>
      <c r="H73" s="105">
        <f t="shared" si="46"/>
        <v>15842000</v>
      </c>
      <c r="I73" s="106">
        <f t="shared" si="46"/>
        <v>1640626</v>
      </c>
      <c r="J73" s="105">
        <f t="shared" si="46"/>
        <v>40588000</v>
      </c>
      <c r="K73" s="106">
        <f t="shared" si="46"/>
        <v>16478638</v>
      </c>
      <c r="L73" s="105">
        <f t="shared" si="46"/>
        <v>44493000</v>
      </c>
      <c r="M73" s="106">
        <f t="shared" si="46"/>
        <v>81550599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100923000</v>
      </c>
      <c r="Q73" s="106">
        <f>$I73      +$K73      +$M73      +$O73</f>
        <v>99669863</v>
      </c>
      <c r="R73" s="61">
        <f>IF(($J73      =0),0,((($L73      -$J73      )/$J73      )*100))</f>
        <v>9.6210702670740122</v>
      </c>
      <c r="S73" s="62">
        <f>IF(($K73      =0),0,((($M73      -$K73      )/$K73      )*100))</f>
        <v>394.88676794769083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55.321493175464568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54.634579290686837</v>
      </c>
      <c r="V73" s="105">
        <f>SUM(V9:V14,V17:V23,V26:V29,V32,V35:V39,V42:V52,V55:V58,V61:V65,V69:V70)</f>
        <v>24627000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lSywDk6RVnKFpRqXvYdCqnrjxNJ9d7jkv13QoKiv9lp/ivQ3cSLlhyUz6sLLTEnw4sgtoajZdQNNfuUuLnGWA==" saltValue="a1VaaMRo4kSpIowcPhttU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142000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4.580645161290323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142000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4.580645161290323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1316000</v>
      </c>
      <c r="C32" s="92"/>
      <c r="D32" s="92"/>
      <c r="E32" s="92">
        <f>$B32      +$C32      +$D32</f>
        <v>1316000</v>
      </c>
      <c r="F32" s="93">
        <v>1316000</v>
      </c>
      <c r="G32" s="94">
        <v>1316000</v>
      </c>
      <c r="H32" s="93">
        <v>147000</v>
      </c>
      <c r="I32" s="94"/>
      <c r="J32" s="93">
        <v>197000</v>
      </c>
      <c r="K32" s="94"/>
      <c r="L32" s="93">
        <v>367000</v>
      </c>
      <c r="M32" s="94"/>
      <c r="N32" s="93"/>
      <c r="O32" s="94"/>
      <c r="P32" s="93">
        <f>$H32      +$J32      +$L32      +$N32</f>
        <v>711000</v>
      </c>
      <c r="Q32" s="94">
        <f>$I32      +$K32      +$M32      +$O32</f>
        <v>0</v>
      </c>
      <c r="R32" s="48">
        <f>IF(($J32      =0),0,((($L32      -$J32      )/$J32      )*100))</f>
        <v>86.294416243654823</v>
      </c>
      <c r="S32" s="49">
        <f>IF(($K32      =0),0,((($M32      -$K32      )/$K32      )*100))</f>
        <v>0</v>
      </c>
      <c r="T32" s="48">
        <f>IF(($E32      =0),0,(($P32      /$E32      )*100))</f>
        <v>54.027355623100306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1316000</v>
      </c>
      <c r="H33" s="96">
        <f t="shared" si="17"/>
        <v>147000</v>
      </c>
      <c r="I33" s="97">
        <f t="shared" si="17"/>
        <v>0</v>
      </c>
      <c r="J33" s="96">
        <f t="shared" si="17"/>
        <v>197000</v>
      </c>
      <c r="K33" s="97">
        <f t="shared" si="17"/>
        <v>0</v>
      </c>
      <c r="L33" s="96">
        <f t="shared" si="17"/>
        <v>367000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711000</v>
      </c>
      <c r="Q33" s="97">
        <f>$I33      +$K33      +$M33      +$O33</f>
        <v>0</v>
      </c>
      <c r="R33" s="52">
        <f>IF(($J33      =0),0,((($L33      -$J33      )/$J33      )*100))</f>
        <v>86.294416243654823</v>
      </c>
      <c r="S33" s="53">
        <f>IF(($K33      =0),0,((($M33      -$K33      )/$K33      )*100))</f>
        <v>0</v>
      </c>
      <c r="T33" s="52">
        <f>IF($E33   =0,0,($P33   /$E33   )*100)</f>
        <v>54.027355623100306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25178000</v>
      </c>
      <c r="C36" s="92">
        <v>-7268000</v>
      </c>
      <c r="D36" s="92"/>
      <c r="E36" s="92">
        <f t="shared" si="18"/>
        <v>17910000</v>
      </c>
      <c r="F36" s="93">
        <v>17910000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25178000</v>
      </c>
      <c r="C40" s="95">
        <f>SUM(C35:C39)</f>
        <v>-7268000</v>
      </c>
      <c r="D40" s="95"/>
      <c r="E40" s="95">
        <f t="shared" si="18"/>
        <v>17910000</v>
      </c>
      <c r="F40" s="96">
        <f t="shared" ref="F40:O40" si="25">SUM(F35:F39)</f>
        <v>17910000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9610000</v>
      </c>
      <c r="I51" s="94"/>
      <c r="J51" s="93">
        <v>11864000</v>
      </c>
      <c r="K51" s="94"/>
      <c r="L51" s="93">
        <v>3427000</v>
      </c>
      <c r="M51" s="94"/>
      <c r="N51" s="93"/>
      <c r="O51" s="94"/>
      <c r="P51" s="93">
        <f t="shared" si="27"/>
        <v>24901000</v>
      </c>
      <c r="Q51" s="94">
        <f t="shared" si="28"/>
        <v>0</v>
      </c>
      <c r="R51" s="48">
        <f t="shared" si="29"/>
        <v>-71.114295347269049</v>
      </c>
      <c r="S51" s="49">
        <f t="shared" si="30"/>
        <v>0</v>
      </c>
      <c r="T51" s="48">
        <f t="shared" si="31"/>
        <v>45.274545454545454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45000000</v>
      </c>
      <c r="C53" s="95">
        <f>SUM(C42:C52)</f>
        <v>10000000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55000000</v>
      </c>
      <c r="H53" s="96">
        <f t="shared" si="33"/>
        <v>9610000</v>
      </c>
      <c r="I53" s="97">
        <f t="shared" si="33"/>
        <v>0</v>
      </c>
      <c r="J53" s="96">
        <f t="shared" si="33"/>
        <v>11864000</v>
      </c>
      <c r="K53" s="97">
        <f t="shared" si="33"/>
        <v>0</v>
      </c>
      <c r="L53" s="96">
        <f t="shared" si="33"/>
        <v>3427000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24901000</v>
      </c>
      <c r="Q53" s="97">
        <f t="shared" si="28"/>
        <v>0</v>
      </c>
      <c r="R53" s="52">
        <f t="shared" si="29"/>
        <v>-71.114295347269049</v>
      </c>
      <c r="S53" s="53">
        <f t="shared" si="30"/>
        <v>0</v>
      </c>
      <c r="T53" s="52">
        <f>IF((+$E43+$E45+$E47+$E48+$E51) =0,0,(P53   /(+$E43+$E45+$E47+$E48+$E51) )*100)</f>
        <v>45.274545454545454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74594000</v>
      </c>
      <c r="C67" s="104">
        <f>SUM(C9:C14,C17:C23,C26:C29,C32,C35:C39,C42:C52,C55:C58,C61:C65)</f>
        <v>2732000</v>
      </c>
      <c r="D67" s="104"/>
      <c r="E67" s="104">
        <f t="shared" si="35"/>
        <v>77326000</v>
      </c>
      <c r="F67" s="105">
        <f t="shared" ref="F67:O67" si="43">SUM(F9:F14,F17:F23,F26:F29,F32,F35:F39,F42:F52,F55:F58,F61:F65)</f>
        <v>77326000</v>
      </c>
      <c r="G67" s="106">
        <f t="shared" si="43"/>
        <v>59416000</v>
      </c>
      <c r="H67" s="105">
        <f t="shared" si="43"/>
        <v>9899000</v>
      </c>
      <c r="I67" s="106">
        <f t="shared" si="43"/>
        <v>0</v>
      </c>
      <c r="J67" s="105">
        <f t="shared" si="43"/>
        <v>12061000</v>
      </c>
      <c r="K67" s="106">
        <f t="shared" si="43"/>
        <v>0</v>
      </c>
      <c r="L67" s="105">
        <f t="shared" si="43"/>
        <v>3794000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25754000</v>
      </c>
      <c r="Q67" s="106">
        <f t="shared" si="37"/>
        <v>0</v>
      </c>
      <c r="R67" s="61">
        <f t="shared" si="38"/>
        <v>-68.543238537434704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43.345226874915852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33061000</v>
      </c>
      <c r="C69" s="92">
        <v>-2211000</v>
      </c>
      <c r="D69" s="92"/>
      <c r="E69" s="92">
        <f>$B69      +$C69      +$D69</f>
        <v>30850000</v>
      </c>
      <c r="F69" s="93">
        <v>30850000</v>
      </c>
      <c r="G69" s="94">
        <v>30850000</v>
      </c>
      <c r="H69" s="93">
        <v>9229000</v>
      </c>
      <c r="I69" s="94"/>
      <c r="J69" s="93">
        <v>11841000</v>
      </c>
      <c r="K69" s="94"/>
      <c r="L69" s="93">
        <v>1673000</v>
      </c>
      <c r="M69" s="94"/>
      <c r="N69" s="93"/>
      <c r="O69" s="94"/>
      <c r="P69" s="93">
        <f>$H69      +$J69      +$L69      +$N69</f>
        <v>22743000</v>
      </c>
      <c r="Q69" s="94">
        <f>$I69      +$K69      +$M69      +$O69</f>
        <v>0</v>
      </c>
      <c r="R69" s="48">
        <f>IF(($J69      =0),0,((($L69      -$J69      )/$J69      )*100))</f>
        <v>-85.871125749514405</v>
      </c>
      <c r="S69" s="49">
        <f>IF(($K69      =0),0,((($M69      -$K69      )/$K69      )*100))</f>
        <v>0</v>
      </c>
      <c r="T69" s="48">
        <f>IF(($E69      =0),0,(($P69      /$E69      )*100))</f>
        <v>73.721231766612632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33061000</v>
      </c>
      <c r="C71" s="101">
        <f>SUM(C69:C70)</f>
        <v>-2211000</v>
      </c>
      <c r="D71" s="101"/>
      <c r="E71" s="101">
        <f>$B71      +$C71      +$D71</f>
        <v>30850000</v>
      </c>
      <c r="F71" s="102">
        <f t="shared" ref="F71:O71" si="44">SUM(F69:F70)</f>
        <v>30850000</v>
      </c>
      <c r="G71" s="103">
        <f t="shared" si="44"/>
        <v>30850000</v>
      </c>
      <c r="H71" s="102">
        <f t="shared" si="44"/>
        <v>9229000</v>
      </c>
      <c r="I71" s="103">
        <f t="shared" si="44"/>
        <v>0</v>
      </c>
      <c r="J71" s="102">
        <f t="shared" si="44"/>
        <v>11841000</v>
      </c>
      <c r="K71" s="103">
        <f t="shared" si="44"/>
        <v>0</v>
      </c>
      <c r="L71" s="102">
        <f t="shared" si="44"/>
        <v>1673000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22743000</v>
      </c>
      <c r="Q71" s="103">
        <f>$I71      +$K71      +$M71      +$O71</f>
        <v>0</v>
      </c>
      <c r="R71" s="57">
        <f>IF(($J71      =0),0,((($L71      -$J71      )/$J71      )*100))</f>
        <v>-85.871125749514405</v>
      </c>
      <c r="S71" s="58">
        <f>IF(($K71      =0),0,((($M71      -$K71      )/$K71      )*100))</f>
        <v>0</v>
      </c>
      <c r="T71" s="57">
        <f>IF(($E69      =0),0,(($P69      /$E69      )*100))</f>
        <v>73.721231766612632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33061000</v>
      </c>
      <c r="C72" s="104">
        <f>SUM(C69:C70)</f>
        <v>-2211000</v>
      </c>
      <c r="D72" s="104"/>
      <c r="E72" s="104">
        <f>$B72      +$C72      +$D72</f>
        <v>30850000</v>
      </c>
      <c r="F72" s="105">
        <f t="shared" ref="F72:O72" si="45">SUM(F69:F70)</f>
        <v>30850000</v>
      </c>
      <c r="G72" s="106">
        <f t="shared" si="45"/>
        <v>30850000</v>
      </c>
      <c r="H72" s="105">
        <f t="shared" si="45"/>
        <v>9229000</v>
      </c>
      <c r="I72" s="106">
        <f t="shared" si="45"/>
        <v>0</v>
      </c>
      <c r="J72" s="105">
        <f t="shared" si="45"/>
        <v>11841000</v>
      </c>
      <c r="K72" s="106">
        <f t="shared" si="45"/>
        <v>0</v>
      </c>
      <c r="L72" s="105">
        <f t="shared" si="45"/>
        <v>1673000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22743000</v>
      </c>
      <c r="Q72" s="106">
        <f>$I72      +$K72      +$M72      +$O72</f>
        <v>0</v>
      </c>
      <c r="R72" s="61">
        <f>IF(($J72      =0),0,((($L72      -$J72      )/$J72      )*100))</f>
        <v>-85.871125749514405</v>
      </c>
      <c r="S72" s="62">
        <f>IF(($K72      =0),0,((($M72      -$K72      )/$K72      )*100))</f>
        <v>0</v>
      </c>
      <c r="T72" s="61">
        <f>IF(($E69      =0),0,(($P69      /$E69      )*100))</f>
        <v>73.721231766612632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107655000</v>
      </c>
      <c r="C73" s="104">
        <f>SUM(C9:C14,C17:C23,C26:C29,C32,C35:C39,C42:C52,C55:C58,C61:C65,C69:C70)</f>
        <v>521000</v>
      </c>
      <c r="D73" s="104"/>
      <c r="E73" s="104">
        <f>$B73      +$C73      +$D73</f>
        <v>108176000</v>
      </c>
      <c r="F73" s="105">
        <f t="shared" ref="F73:O73" si="46">SUM(F9:F14,F17:F23,F26:F29,F32,F35:F39,F42:F52,F55:F58,F61:F65,F69:F70)</f>
        <v>108176000</v>
      </c>
      <c r="G73" s="106">
        <f t="shared" si="46"/>
        <v>90266000</v>
      </c>
      <c r="H73" s="105">
        <f t="shared" si="46"/>
        <v>19128000</v>
      </c>
      <c r="I73" s="106">
        <f t="shared" si="46"/>
        <v>0</v>
      </c>
      <c r="J73" s="105">
        <f t="shared" si="46"/>
        <v>23902000</v>
      </c>
      <c r="K73" s="106">
        <f t="shared" si="46"/>
        <v>0</v>
      </c>
      <c r="L73" s="105">
        <f t="shared" si="46"/>
        <v>5467000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48497000</v>
      </c>
      <c r="Q73" s="106">
        <f>$I73      +$K73      +$M73      +$O73</f>
        <v>0</v>
      </c>
      <c r="R73" s="61">
        <f>IF(($J73      =0),0,((($L73      -$J73      )/$J73      )*100))</f>
        <v>-77.127437034557772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53.726763122327348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vglWXFFlGECcShAu58OdDHrwvmERu92kS1h0YleBmYhk1gKG9BSXvloIypiZ4qh663X4zLvpOLWYe3qKlGoNw==" saltValue="F2RvOt7IXoxxAmbsh/LEE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186000</v>
      </c>
      <c r="I10" s="94"/>
      <c r="J10" s="93">
        <v>263000</v>
      </c>
      <c r="K10" s="94"/>
      <c r="L10" s="93">
        <v>387000</v>
      </c>
      <c r="M10" s="94"/>
      <c r="N10" s="93"/>
      <c r="O10" s="94"/>
      <c r="P10" s="93">
        <f t="shared" ref="P10:P15" si="1">$H10      +$J10      +$L10      +$N10</f>
        <v>836000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47.148288973384027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26.967741935483868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5000000</v>
      </c>
      <c r="C13" s="92">
        <v>-5000000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780000</v>
      </c>
      <c r="D14" s="92"/>
      <c r="E14" s="92">
        <f t="shared" si="0"/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8200000</v>
      </c>
      <c r="C15" s="95">
        <f>SUM(C9:C14)</f>
        <v>-4220000</v>
      </c>
      <c r="D15" s="95"/>
      <c r="E15" s="95">
        <f t="shared" si="0"/>
        <v>3980000</v>
      </c>
      <c r="F15" s="96">
        <f t="shared" ref="F15:O15" si="7">SUM(F9:F14)</f>
        <v>3980000</v>
      </c>
      <c r="G15" s="97">
        <f t="shared" si="7"/>
        <v>3100000</v>
      </c>
      <c r="H15" s="96">
        <f t="shared" si="7"/>
        <v>186000</v>
      </c>
      <c r="I15" s="97">
        <f t="shared" si="7"/>
        <v>0</v>
      </c>
      <c r="J15" s="96">
        <f t="shared" si="7"/>
        <v>263000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836000</v>
      </c>
      <c r="Q15" s="97">
        <f t="shared" si="2"/>
        <v>0</v>
      </c>
      <c r="R15" s="52">
        <f t="shared" si="3"/>
        <v>47.148288973384027</v>
      </c>
      <c r="S15" s="53">
        <f t="shared" si="4"/>
        <v>0</v>
      </c>
      <c r="T15" s="52">
        <f>IF((SUM($E9:$E13))=0,0,(P15/(SUM($E9:$E13))*100))</f>
        <v>26.967741935483868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2848000</v>
      </c>
      <c r="C32" s="92">
        <v>-159000</v>
      </c>
      <c r="D32" s="92"/>
      <c r="E32" s="92">
        <f>$B32      +$C32      +$D32</f>
        <v>2689000</v>
      </c>
      <c r="F32" s="93">
        <v>2689000</v>
      </c>
      <c r="G32" s="94">
        <v>2689000</v>
      </c>
      <c r="H32" s="93">
        <v>441000</v>
      </c>
      <c r="I32" s="94"/>
      <c r="J32" s="93">
        <v>271000</v>
      </c>
      <c r="K32" s="94"/>
      <c r="L32" s="93">
        <v>149000</v>
      </c>
      <c r="M32" s="94"/>
      <c r="N32" s="93"/>
      <c r="O32" s="94"/>
      <c r="P32" s="93">
        <f>$H32      +$J32      +$L32      +$N32</f>
        <v>861000</v>
      </c>
      <c r="Q32" s="94">
        <f>$I32      +$K32      +$M32      +$O32</f>
        <v>0</v>
      </c>
      <c r="R32" s="48">
        <f>IF(($J32      =0),0,((($L32      -$J32      )/$J32      )*100))</f>
        <v>-45.018450184501845</v>
      </c>
      <c r="S32" s="49">
        <f>IF(($K32      =0),0,((($M32      -$K32      )/$K32      )*100))</f>
        <v>0</v>
      </c>
      <c r="T32" s="48">
        <f>IF(($E32      =0),0,(($P32      /$E32      )*100))</f>
        <v>32.019338043882485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2848000</v>
      </c>
      <c r="C33" s="95">
        <f>C32</f>
        <v>-159000</v>
      </c>
      <c r="D33" s="95"/>
      <c r="E33" s="95">
        <f>$B33      +$C33      +$D33</f>
        <v>2689000</v>
      </c>
      <c r="F33" s="96">
        <f t="shared" ref="F33:O33" si="17">F32</f>
        <v>2689000</v>
      </c>
      <c r="G33" s="97">
        <f t="shared" si="17"/>
        <v>2689000</v>
      </c>
      <c r="H33" s="96">
        <f t="shared" si="17"/>
        <v>441000</v>
      </c>
      <c r="I33" s="97">
        <f t="shared" si="17"/>
        <v>0</v>
      </c>
      <c r="J33" s="96">
        <f t="shared" si="17"/>
        <v>271000</v>
      </c>
      <c r="K33" s="97">
        <f t="shared" si="17"/>
        <v>0</v>
      </c>
      <c r="L33" s="96">
        <f t="shared" si="17"/>
        <v>149000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861000</v>
      </c>
      <c r="Q33" s="97">
        <f>$I33      +$K33      +$M33      +$O33</f>
        <v>0</v>
      </c>
      <c r="R33" s="52">
        <f>IF(($J33      =0),0,((($L33      -$J33      )/$J33      )*100))</f>
        <v>-45.018450184501845</v>
      </c>
      <c r="S33" s="53">
        <f>IF(($K33      =0),0,((($M33      -$K33      )/$K33      )*100))</f>
        <v>0</v>
      </c>
      <c r="T33" s="52">
        <f>IF($E33   =0,0,($P33   /$E33   )*100)</f>
        <v>32.019338043882485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27436000</v>
      </c>
      <c r="C35" s="92">
        <v>-5000000</v>
      </c>
      <c r="D35" s="92"/>
      <c r="E35" s="92">
        <f t="shared" ref="E35:E40" si="18">$B35      +$C35      +$D35</f>
        <v>22436000</v>
      </c>
      <c r="F35" s="93">
        <v>22436000</v>
      </c>
      <c r="G35" s="94">
        <v>22436000</v>
      </c>
      <c r="H35" s="93"/>
      <c r="I35" s="94"/>
      <c r="J35" s="93">
        <v>7179000</v>
      </c>
      <c r="K35" s="94"/>
      <c r="L35" s="93">
        <v>6989000</v>
      </c>
      <c r="M35" s="94"/>
      <c r="N35" s="93"/>
      <c r="O35" s="94"/>
      <c r="P35" s="93">
        <f t="shared" ref="P35:P40" si="19">$H35      +$J35      +$L35      +$N35</f>
        <v>14168000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-2.6466081626967544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63.148511321091107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406000</v>
      </c>
      <c r="C36" s="92">
        <v>78000</v>
      </c>
      <c r="D36" s="92"/>
      <c r="E36" s="92">
        <f t="shared" si="18"/>
        <v>484000</v>
      </c>
      <c r="F36" s="93">
        <v>484000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27842000</v>
      </c>
      <c r="C40" s="95">
        <f>SUM(C35:C39)</f>
        <v>-4922000</v>
      </c>
      <c r="D40" s="95"/>
      <c r="E40" s="95">
        <f t="shared" si="18"/>
        <v>22920000</v>
      </c>
      <c r="F40" s="96">
        <f t="shared" ref="F40:O40" si="25">SUM(F35:F39)</f>
        <v>22920000</v>
      </c>
      <c r="G40" s="97">
        <f t="shared" si="25"/>
        <v>22436000</v>
      </c>
      <c r="H40" s="96">
        <f t="shared" si="25"/>
        <v>0</v>
      </c>
      <c r="I40" s="97">
        <f t="shared" si="25"/>
        <v>0</v>
      </c>
      <c r="J40" s="96">
        <f t="shared" si="25"/>
        <v>7179000</v>
      </c>
      <c r="K40" s="97">
        <f t="shared" si="25"/>
        <v>0</v>
      </c>
      <c r="L40" s="96">
        <f t="shared" si="25"/>
        <v>6989000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14168000</v>
      </c>
      <c r="Q40" s="97">
        <f t="shared" si="20"/>
        <v>0</v>
      </c>
      <c r="R40" s="52">
        <f t="shared" si="21"/>
        <v>-2.6466081626967544</v>
      </c>
      <c r="S40" s="53">
        <f t="shared" si="22"/>
        <v>0</v>
      </c>
      <c r="T40" s="52">
        <f>IF((+$E35+$E38) =0,0,(P40   /(+$E35+$E38) )*100)</f>
        <v>63.148511321091107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43964000</v>
      </c>
      <c r="C44" s="92"/>
      <c r="D44" s="92"/>
      <c r="E44" s="92">
        <f t="shared" si="26"/>
        <v>43964000</v>
      </c>
      <c r="F44" s="93">
        <v>43964000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25000000</v>
      </c>
      <c r="H51" s="93">
        <v>1856000</v>
      </c>
      <c r="I51" s="94"/>
      <c r="J51" s="93">
        <v>1466000</v>
      </c>
      <c r="K51" s="94"/>
      <c r="L51" s="93">
        <v>13129000</v>
      </c>
      <c r="M51" s="94"/>
      <c r="N51" s="93"/>
      <c r="O51" s="94"/>
      <c r="P51" s="93">
        <f t="shared" si="27"/>
        <v>16451000</v>
      </c>
      <c r="Q51" s="94">
        <f t="shared" si="28"/>
        <v>0</v>
      </c>
      <c r="R51" s="48">
        <f t="shared" si="29"/>
        <v>795.56616643929055</v>
      </c>
      <c r="S51" s="49">
        <f t="shared" si="30"/>
        <v>0</v>
      </c>
      <c r="T51" s="48">
        <f t="shared" si="31"/>
        <v>65.804000000000002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68964000</v>
      </c>
      <c r="C53" s="95">
        <f>SUM(C42:C52)</f>
        <v>0</v>
      </c>
      <c r="D53" s="95"/>
      <c r="E53" s="95">
        <f t="shared" si="26"/>
        <v>68964000</v>
      </c>
      <c r="F53" s="96">
        <f t="shared" ref="F53:O53" si="33">SUM(F42:F52)</f>
        <v>68964000</v>
      </c>
      <c r="G53" s="97">
        <f t="shared" si="33"/>
        <v>25000000</v>
      </c>
      <c r="H53" s="96">
        <f t="shared" si="33"/>
        <v>1856000</v>
      </c>
      <c r="I53" s="97">
        <f t="shared" si="33"/>
        <v>0</v>
      </c>
      <c r="J53" s="96">
        <f t="shared" si="33"/>
        <v>1466000</v>
      </c>
      <c r="K53" s="97">
        <f t="shared" si="33"/>
        <v>0</v>
      </c>
      <c r="L53" s="96">
        <f t="shared" si="33"/>
        <v>13129000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16451000</v>
      </c>
      <c r="Q53" s="97">
        <f t="shared" si="28"/>
        <v>0</v>
      </c>
      <c r="R53" s="52">
        <f t="shared" si="29"/>
        <v>795.56616643929055</v>
      </c>
      <c r="S53" s="53">
        <f t="shared" si="30"/>
        <v>0</v>
      </c>
      <c r="T53" s="52">
        <f>IF((+$E43+$E45+$E47+$E48+$E51) =0,0,(P53   /(+$E43+$E45+$E47+$E48+$E51) )*100)</f>
        <v>65.804000000000002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107854000</v>
      </c>
      <c r="C67" s="104">
        <f>SUM(C9:C14,C17:C23,C26:C29,C32,C35:C39,C42:C52,C55:C58,C61:C65)</f>
        <v>-9301000</v>
      </c>
      <c r="D67" s="104"/>
      <c r="E67" s="104">
        <f t="shared" si="35"/>
        <v>98553000</v>
      </c>
      <c r="F67" s="105">
        <f t="shared" ref="F67:O67" si="43">SUM(F9:F14,F17:F23,F26:F29,F32,F35:F39,F42:F52,F55:F58,F61:F65)</f>
        <v>98553000</v>
      </c>
      <c r="G67" s="106">
        <f t="shared" si="43"/>
        <v>53225000</v>
      </c>
      <c r="H67" s="105">
        <f t="shared" si="43"/>
        <v>2483000</v>
      </c>
      <c r="I67" s="106">
        <f t="shared" si="43"/>
        <v>0</v>
      </c>
      <c r="J67" s="105">
        <f t="shared" si="43"/>
        <v>9179000</v>
      </c>
      <c r="K67" s="106">
        <f t="shared" si="43"/>
        <v>0</v>
      </c>
      <c r="L67" s="105">
        <f t="shared" si="43"/>
        <v>20654000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32316000</v>
      </c>
      <c r="Q67" s="106">
        <f t="shared" si="37"/>
        <v>0</v>
      </c>
      <c r="R67" s="61">
        <f t="shared" si="38"/>
        <v>125.01361804118096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60.715829027712545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79585000</v>
      </c>
      <c r="C69" s="92">
        <v>-5323000</v>
      </c>
      <c r="D69" s="92"/>
      <c r="E69" s="92">
        <f>$B69      +$C69      +$D69</f>
        <v>74262000</v>
      </c>
      <c r="F69" s="93">
        <v>74262000</v>
      </c>
      <c r="G69" s="94">
        <v>74262000</v>
      </c>
      <c r="H69" s="93">
        <v>9858000</v>
      </c>
      <c r="I69" s="94"/>
      <c r="J69" s="93">
        <v>38429000</v>
      </c>
      <c r="K69" s="94"/>
      <c r="L69" s="93">
        <v>13188000</v>
      </c>
      <c r="M69" s="94"/>
      <c r="N69" s="93"/>
      <c r="O69" s="94"/>
      <c r="P69" s="93">
        <f>$H69      +$J69      +$L69      +$N69</f>
        <v>61475000</v>
      </c>
      <c r="Q69" s="94">
        <f>$I69      +$K69      +$M69      +$O69</f>
        <v>0</v>
      </c>
      <c r="R69" s="48">
        <f>IF(($J69      =0),0,((($L69      -$J69      )/$J69      )*100))</f>
        <v>-65.682167113377915</v>
      </c>
      <c r="S69" s="49">
        <f>IF(($K69      =0),0,((($M69      -$K69      )/$K69      )*100))</f>
        <v>0</v>
      </c>
      <c r="T69" s="48">
        <f>IF(($E69      =0),0,(($P69      /$E69      )*100))</f>
        <v>82.781234009318354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79585000</v>
      </c>
      <c r="C71" s="101">
        <f>SUM(C69:C70)</f>
        <v>-5323000</v>
      </c>
      <c r="D71" s="101"/>
      <c r="E71" s="101">
        <f>$B71      +$C71      +$D71</f>
        <v>74262000</v>
      </c>
      <c r="F71" s="102">
        <f t="shared" ref="F71:O71" si="44">SUM(F69:F70)</f>
        <v>74262000</v>
      </c>
      <c r="G71" s="103">
        <f t="shared" si="44"/>
        <v>74262000</v>
      </c>
      <c r="H71" s="102">
        <f t="shared" si="44"/>
        <v>9858000</v>
      </c>
      <c r="I71" s="103">
        <f t="shared" si="44"/>
        <v>0</v>
      </c>
      <c r="J71" s="102">
        <f t="shared" si="44"/>
        <v>38429000</v>
      </c>
      <c r="K71" s="103">
        <f t="shared" si="44"/>
        <v>0</v>
      </c>
      <c r="L71" s="102">
        <f t="shared" si="44"/>
        <v>13188000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61475000</v>
      </c>
      <c r="Q71" s="103">
        <f>$I71      +$K71      +$M71      +$O71</f>
        <v>0</v>
      </c>
      <c r="R71" s="57">
        <f>IF(($J71      =0),0,((($L71      -$J71      )/$J71      )*100))</f>
        <v>-65.682167113377915</v>
      </c>
      <c r="S71" s="58">
        <f>IF(($K71      =0),0,((($M71      -$K71      )/$K71      )*100))</f>
        <v>0</v>
      </c>
      <c r="T71" s="57">
        <f>IF(($E69      =0),0,(($P69      /$E69      )*100))</f>
        <v>82.781234009318354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79585000</v>
      </c>
      <c r="C72" s="104">
        <f>SUM(C69:C70)</f>
        <v>-5323000</v>
      </c>
      <c r="D72" s="104"/>
      <c r="E72" s="104">
        <f>$B72      +$C72      +$D72</f>
        <v>74262000</v>
      </c>
      <c r="F72" s="105">
        <f t="shared" ref="F72:O72" si="45">SUM(F69:F70)</f>
        <v>74262000</v>
      </c>
      <c r="G72" s="106">
        <f t="shared" si="45"/>
        <v>74262000</v>
      </c>
      <c r="H72" s="105">
        <f t="shared" si="45"/>
        <v>9858000</v>
      </c>
      <c r="I72" s="106">
        <f t="shared" si="45"/>
        <v>0</v>
      </c>
      <c r="J72" s="105">
        <f t="shared" si="45"/>
        <v>38429000</v>
      </c>
      <c r="K72" s="106">
        <f t="shared" si="45"/>
        <v>0</v>
      </c>
      <c r="L72" s="105">
        <f t="shared" si="45"/>
        <v>13188000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61475000</v>
      </c>
      <c r="Q72" s="106">
        <f>$I72      +$K72      +$M72      +$O72</f>
        <v>0</v>
      </c>
      <c r="R72" s="61">
        <f>IF(($J72      =0),0,((($L72      -$J72      )/$J72      )*100))</f>
        <v>-65.682167113377915</v>
      </c>
      <c r="S72" s="62">
        <f>IF(($K72      =0),0,((($M72      -$K72      )/$K72      )*100))</f>
        <v>0</v>
      </c>
      <c r="T72" s="61">
        <f>IF(($E69      =0),0,(($P69      /$E69      )*100))</f>
        <v>82.781234009318354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187439000</v>
      </c>
      <c r="C73" s="104">
        <f>SUM(C9:C14,C17:C23,C26:C29,C32,C35:C39,C42:C52,C55:C58,C61:C65,C69:C70)</f>
        <v>-14624000</v>
      </c>
      <c r="D73" s="104"/>
      <c r="E73" s="104">
        <f>$B73      +$C73      +$D73</f>
        <v>172815000</v>
      </c>
      <c r="F73" s="105">
        <f t="shared" ref="F73:O73" si="46">SUM(F9:F14,F17:F23,F26:F29,F32,F35:F39,F42:F52,F55:F58,F61:F65,F69:F70)</f>
        <v>172815000</v>
      </c>
      <c r="G73" s="106">
        <f t="shared" si="46"/>
        <v>127487000</v>
      </c>
      <c r="H73" s="105">
        <f t="shared" si="46"/>
        <v>12341000</v>
      </c>
      <c r="I73" s="106">
        <f t="shared" si="46"/>
        <v>0</v>
      </c>
      <c r="J73" s="105">
        <f t="shared" si="46"/>
        <v>47608000</v>
      </c>
      <c r="K73" s="106">
        <f t="shared" si="46"/>
        <v>0</v>
      </c>
      <c r="L73" s="105">
        <f t="shared" si="46"/>
        <v>33842000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93791000</v>
      </c>
      <c r="Q73" s="106">
        <f>$I73      +$K73      +$M73      +$O73</f>
        <v>0</v>
      </c>
      <c r="R73" s="61">
        <f>IF(($J73      =0),0,((($L73      -$J73      )/$J73      )*100))</f>
        <v>-28.915308351537554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73.569069787507743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/JfLfKoIujbGYFFJXtZZCmp8gkHJni5rpYbncet5E9FLg81NdI3FcWmWd+qqxWJmo5KUMEHV8HK6DKzHHGzkw==" saltValue="03cgjedmqsGjK88CGSGL7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215000</v>
      </c>
      <c r="I10" s="94"/>
      <c r="J10" s="93">
        <v>220000</v>
      </c>
      <c r="K10" s="94"/>
      <c r="L10" s="93">
        <v>238000</v>
      </c>
      <c r="M10" s="94">
        <v>435283</v>
      </c>
      <c r="N10" s="93"/>
      <c r="O10" s="94"/>
      <c r="P10" s="93">
        <f t="shared" ref="P10:P15" si="1">$H10      +$J10      +$L10      +$N10</f>
        <v>673000</v>
      </c>
      <c r="Q10" s="94">
        <f t="shared" ref="Q10:Q15" si="2">$I10      +$K10      +$M10      +$O10</f>
        <v>435283</v>
      </c>
      <c r="R10" s="48">
        <f t="shared" ref="R10:R15" si="3">IF(($J10      =0),0,((($L10      -$J10      )/$J10      )*100))</f>
        <v>8.1818181818181817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67.300000000000011</v>
      </c>
      <c r="U10" s="50">
        <f t="shared" ref="U10:U14" si="6">IF(($E10      =0),0,(($Q10      /$E10      )*100))</f>
        <v>43.528299999999994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215000</v>
      </c>
      <c r="I15" s="97">
        <f t="shared" si="7"/>
        <v>0</v>
      </c>
      <c r="J15" s="96">
        <f t="shared" si="7"/>
        <v>220000</v>
      </c>
      <c r="K15" s="97">
        <f t="shared" si="7"/>
        <v>0</v>
      </c>
      <c r="L15" s="96">
        <f t="shared" si="7"/>
        <v>238000</v>
      </c>
      <c r="M15" s="97">
        <f t="shared" si="7"/>
        <v>435283</v>
      </c>
      <c r="N15" s="96">
        <f t="shared" si="7"/>
        <v>0</v>
      </c>
      <c r="O15" s="97">
        <f t="shared" si="7"/>
        <v>0</v>
      </c>
      <c r="P15" s="96">
        <f t="shared" si="1"/>
        <v>673000</v>
      </c>
      <c r="Q15" s="97">
        <f t="shared" si="2"/>
        <v>435283</v>
      </c>
      <c r="R15" s="52">
        <f t="shared" si="3"/>
        <v>8.1818181818181817</v>
      </c>
      <c r="S15" s="53">
        <f t="shared" si="4"/>
        <v>0</v>
      </c>
      <c r="T15" s="52">
        <f>IF((SUM($E9:$E13))=0,0,(P15/(SUM($E9:$E13))*100))</f>
        <v>67.300000000000011</v>
      </c>
      <c r="U15" s="54">
        <f>IF((SUM($E9:$E13))=0,0,(Q15/(SUM($E9:$E13))*100))</f>
        <v>43.528299999999994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2641000</v>
      </c>
      <c r="C29" s="92"/>
      <c r="D29" s="92"/>
      <c r="E29" s="92">
        <f>$B29      +$C29      +$D29</f>
        <v>2641000</v>
      </c>
      <c r="F29" s="93">
        <v>2641000</v>
      </c>
      <c r="G29" s="94">
        <v>2641000</v>
      </c>
      <c r="H29" s="93">
        <v>637000</v>
      </c>
      <c r="I29" s="94"/>
      <c r="J29" s="93">
        <v>757000</v>
      </c>
      <c r="K29" s="94"/>
      <c r="L29" s="93">
        <v>919000</v>
      </c>
      <c r="M29" s="94">
        <v>1572788</v>
      </c>
      <c r="N29" s="93"/>
      <c r="O29" s="94"/>
      <c r="P29" s="93">
        <f>$H29      +$J29      +$L29      +$N29</f>
        <v>2313000</v>
      </c>
      <c r="Q29" s="94">
        <f>$I29      +$K29      +$M29      +$O29</f>
        <v>1572788</v>
      </c>
      <c r="R29" s="48">
        <f>IF(($J29      =0),0,((($L29      -$J29      )/$J29      )*100))</f>
        <v>21.400264200792602</v>
      </c>
      <c r="S29" s="49">
        <f>IF(($K29      =0),0,((($M29      -$K29      )/$K29      )*100))</f>
        <v>0</v>
      </c>
      <c r="T29" s="48">
        <f>IF(($E29      =0),0,(($P29      /$E29      )*100))</f>
        <v>87.580461946232489</v>
      </c>
      <c r="U29" s="50">
        <f>IF(($E29      =0),0,(($Q29      /$E29      )*100))</f>
        <v>59.552745172283231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2641000</v>
      </c>
      <c r="C30" s="95">
        <f>SUM(C26:C29)</f>
        <v>0</v>
      </c>
      <c r="D30" s="95"/>
      <c r="E30" s="95">
        <f>$B30      +$C30      +$D30</f>
        <v>2641000</v>
      </c>
      <c r="F30" s="96">
        <f t="shared" ref="F30:O30" si="16">SUM(F26:F29)</f>
        <v>2641000</v>
      </c>
      <c r="G30" s="97">
        <f t="shared" si="16"/>
        <v>2641000</v>
      </c>
      <c r="H30" s="96">
        <f t="shared" si="16"/>
        <v>637000</v>
      </c>
      <c r="I30" s="97">
        <f t="shared" si="16"/>
        <v>0</v>
      </c>
      <c r="J30" s="96">
        <f t="shared" si="16"/>
        <v>757000</v>
      </c>
      <c r="K30" s="97">
        <f t="shared" si="16"/>
        <v>0</v>
      </c>
      <c r="L30" s="96">
        <f t="shared" si="16"/>
        <v>919000</v>
      </c>
      <c r="M30" s="97">
        <f t="shared" si="16"/>
        <v>1572788</v>
      </c>
      <c r="N30" s="96">
        <f t="shared" si="16"/>
        <v>0</v>
      </c>
      <c r="O30" s="97">
        <f t="shared" si="16"/>
        <v>0</v>
      </c>
      <c r="P30" s="96">
        <f>$H30      +$J30      +$L30      +$N30</f>
        <v>2313000</v>
      </c>
      <c r="Q30" s="97">
        <f>$I30      +$K30      +$M30      +$O30</f>
        <v>1572788</v>
      </c>
      <c r="R30" s="52">
        <f>IF(($J30      =0),0,((($L30      -$J30      )/$J30      )*100))</f>
        <v>21.400264200792602</v>
      </c>
      <c r="S30" s="53">
        <f>IF(($K30      =0),0,((($M30      -$K30      )/$K30      )*100))</f>
        <v>0</v>
      </c>
      <c r="T30" s="52">
        <f>IF($E30   =0,0,($P30   /$E30   )*100)</f>
        <v>87.580461946232489</v>
      </c>
      <c r="U30" s="54">
        <f>IF($E30   =0,0,($Q30   /$E30   )*100)</f>
        <v>59.552745172283231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2306000</v>
      </c>
      <c r="C32" s="92">
        <v>-129000</v>
      </c>
      <c r="D32" s="92"/>
      <c r="E32" s="92">
        <f>$B32      +$C32      +$D32</f>
        <v>2177000</v>
      </c>
      <c r="F32" s="93">
        <v>2177000</v>
      </c>
      <c r="G32" s="94">
        <v>2177000</v>
      </c>
      <c r="H32" s="93">
        <v>565000</v>
      </c>
      <c r="I32" s="94"/>
      <c r="J32" s="93">
        <v>12000</v>
      </c>
      <c r="K32" s="94"/>
      <c r="L32" s="93">
        <v>387000</v>
      </c>
      <c r="M32" s="94">
        <v>1852628</v>
      </c>
      <c r="N32" s="93"/>
      <c r="O32" s="94"/>
      <c r="P32" s="93">
        <f>$H32      +$J32      +$L32      +$N32</f>
        <v>964000</v>
      </c>
      <c r="Q32" s="94">
        <f>$I32      +$K32      +$M32      +$O32</f>
        <v>1852628</v>
      </c>
      <c r="R32" s="48">
        <f>IF(($J32      =0),0,((($L32      -$J32      )/$J32      )*100))</f>
        <v>3125</v>
      </c>
      <c r="S32" s="49">
        <f>IF(($K32      =0),0,((($M32      -$K32      )/$K32      )*100))</f>
        <v>0</v>
      </c>
      <c r="T32" s="48">
        <f>IF(($E32      =0),0,(($P32      /$E32      )*100))</f>
        <v>44.281120808451995</v>
      </c>
      <c r="U32" s="50">
        <f>IF(($E32      =0),0,(($Q32      /$E32      )*100))</f>
        <v>85.100045934772623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2306000</v>
      </c>
      <c r="C33" s="95">
        <f>C32</f>
        <v>-129000</v>
      </c>
      <c r="D33" s="95"/>
      <c r="E33" s="95">
        <f>$B33      +$C33      +$D33</f>
        <v>2177000</v>
      </c>
      <c r="F33" s="96">
        <f t="shared" ref="F33:O33" si="17">F32</f>
        <v>2177000</v>
      </c>
      <c r="G33" s="97">
        <f t="shared" si="17"/>
        <v>2177000</v>
      </c>
      <c r="H33" s="96">
        <f t="shared" si="17"/>
        <v>565000</v>
      </c>
      <c r="I33" s="97">
        <f t="shared" si="17"/>
        <v>0</v>
      </c>
      <c r="J33" s="96">
        <f t="shared" si="17"/>
        <v>12000</v>
      </c>
      <c r="K33" s="97">
        <f t="shared" si="17"/>
        <v>0</v>
      </c>
      <c r="L33" s="96">
        <f t="shared" si="17"/>
        <v>387000</v>
      </c>
      <c r="M33" s="97">
        <f t="shared" si="17"/>
        <v>1852628</v>
      </c>
      <c r="N33" s="96">
        <f t="shared" si="17"/>
        <v>0</v>
      </c>
      <c r="O33" s="97">
        <f t="shared" si="17"/>
        <v>0</v>
      </c>
      <c r="P33" s="96">
        <f>$H33      +$J33      +$L33      +$N33</f>
        <v>964000</v>
      </c>
      <c r="Q33" s="97">
        <f>$I33      +$K33      +$M33      +$O33</f>
        <v>1852628</v>
      </c>
      <c r="R33" s="52">
        <f>IF(($J33      =0),0,((($L33      -$J33      )/$J33      )*100))</f>
        <v>3125</v>
      </c>
      <c r="S33" s="53">
        <f>IF(($K33      =0),0,((($M33      -$K33      )/$K33      )*100))</f>
        <v>0</v>
      </c>
      <c r="T33" s="52">
        <f>IF($E33   =0,0,($P33   /$E33   )*100)</f>
        <v>44.281120808451995</v>
      </c>
      <c r="U33" s="54">
        <f>IF($E33   =0,0,($Q33   /$E33   )*100)</f>
        <v>85.100045934772623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5947000</v>
      </c>
      <c r="C67" s="104">
        <f>SUM(C9:C14,C17:C23,C26:C29,C32,C35:C39,C42:C52,C55:C58,C61:C65)</f>
        <v>-129000</v>
      </c>
      <c r="D67" s="104"/>
      <c r="E67" s="104">
        <f t="shared" si="35"/>
        <v>5818000</v>
      </c>
      <c r="F67" s="105">
        <f t="shared" ref="F67:O67" si="43">SUM(F9:F14,F17:F23,F26:F29,F32,F35:F39,F42:F52,F55:F58,F61:F65)</f>
        <v>5818000</v>
      </c>
      <c r="G67" s="106">
        <f t="shared" si="43"/>
        <v>5818000</v>
      </c>
      <c r="H67" s="105">
        <f t="shared" si="43"/>
        <v>1417000</v>
      </c>
      <c r="I67" s="106">
        <f t="shared" si="43"/>
        <v>0</v>
      </c>
      <c r="J67" s="105">
        <f t="shared" si="43"/>
        <v>989000</v>
      </c>
      <c r="K67" s="106">
        <f t="shared" si="43"/>
        <v>0</v>
      </c>
      <c r="L67" s="105">
        <f t="shared" si="43"/>
        <v>1544000</v>
      </c>
      <c r="M67" s="106">
        <f t="shared" si="43"/>
        <v>3860699</v>
      </c>
      <c r="N67" s="105">
        <f t="shared" si="43"/>
        <v>0</v>
      </c>
      <c r="O67" s="106">
        <f t="shared" si="43"/>
        <v>0</v>
      </c>
      <c r="P67" s="105">
        <f t="shared" si="36"/>
        <v>3950000</v>
      </c>
      <c r="Q67" s="106">
        <f t="shared" si="37"/>
        <v>3860699</v>
      </c>
      <c r="R67" s="61">
        <f t="shared" si="38"/>
        <v>56.117290192113245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67.892746648332761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66.357837744929526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5947000</v>
      </c>
      <c r="C73" s="104">
        <f>SUM(C9:C14,C17:C23,C26:C29,C32,C35:C39,C42:C52,C55:C58,C61:C65,C69:C70)</f>
        <v>-129000</v>
      </c>
      <c r="D73" s="104"/>
      <c r="E73" s="104">
        <f>$B73      +$C73      +$D73</f>
        <v>5818000</v>
      </c>
      <c r="F73" s="105">
        <f t="shared" ref="F73:O73" si="46">SUM(F9:F14,F17:F23,F26:F29,F32,F35:F39,F42:F52,F55:F58,F61:F65,F69:F70)</f>
        <v>5818000</v>
      </c>
      <c r="G73" s="106">
        <f t="shared" si="46"/>
        <v>5818000</v>
      </c>
      <c r="H73" s="105">
        <f t="shared" si="46"/>
        <v>1417000</v>
      </c>
      <c r="I73" s="106">
        <f t="shared" si="46"/>
        <v>0</v>
      </c>
      <c r="J73" s="105">
        <f t="shared" si="46"/>
        <v>989000</v>
      </c>
      <c r="K73" s="106">
        <f t="shared" si="46"/>
        <v>0</v>
      </c>
      <c r="L73" s="105">
        <f t="shared" si="46"/>
        <v>1544000</v>
      </c>
      <c r="M73" s="106">
        <f t="shared" si="46"/>
        <v>3860699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3950000</v>
      </c>
      <c r="Q73" s="106">
        <f>$I73      +$K73      +$M73      +$O73</f>
        <v>3860699</v>
      </c>
      <c r="R73" s="61">
        <f>IF(($J73      =0),0,((($L73      -$J73      )/$J73      )*100))</f>
        <v>56.117290192113245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67.892746648332761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66.357837744929526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KM2Gu5Cd5de6Zmv5gy7NtTDnDLWt7qcQyndZOhBl5+96AL0KpXrbUF0OLGpV/RIMRqczsn/cr/zWmp/yfraCg==" saltValue="8Ilu3R88sFQ+KuCndyWcP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44000</v>
      </c>
      <c r="I10" s="94">
        <v>141220</v>
      </c>
      <c r="J10" s="93">
        <v>539000</v>
      </c>
      <c r="K10" s="94">
        <v>488734</v>
      </c>
      <c r="L10" s="93">
        <v>490000</v>
      </c>
      <c r="M10" s="94">
        <v>441439</v>
      </c>
      <c r="N10" s="93"/>
      <c r="O10" s="94"/>
      <c r="P10" s="93">
        <f t="shared" ref="P10:P15" si="1">$H10      +$J10      +$L10      +$N10</f>
        <v>1073000</v>
      </c>
      <c r="Q10" s="94">
        <f t="shared" ref="Q10:Q15" si="2">$I10      +$K10      +$M10      +$O10</f>
        <v>1071393</v>
      </c>
      <c r="R10" s="48">
        <f t="shared" ref="R10:R15" si="3">IF(($J10      =0),0,((($L10      -$J10      )/$J10      )*100))</f>
        <v>-9.0909090909090917</v>
      </c>
      <c r="S10" s="49">
        <f t="shared" ref="S10:S15" si="4">IF(($K10      =0),0,((($M10      -$K10      )/$K10      )*100))</f>
        <v>-9.6770431359389768</v>
      </c>
      <c r="T10" s="48">
        <f t="shared" ref="T10:T14" si="5">IF(($E10      =0),0,(($P10      /$E10      )*100))</f>
        <v>37</v>
      </c>
      <c r="U10" s="50">
        <f t="shared" ref="U10:U14" si="6">IF(($E10      =0),0,(($Q10      /$E10      )*100))</f>
        <v>36.944586206896552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44000</v>
      </c>
      <c r="I15" s="97">
        <f t="shared" si="7"/>
        <v>141220</v>
      </c>
      <c r="J15" s="96">
        <f t="shared" si="7"/>
        <v>539000</v>
      </c>
      <c r="K15" s="97">
        <f t="shared" si="7"/>
        <v>488734</v>
      </c>
      <c r="L15" s="96">
        <f t="shared" si="7"/>
        <v>490000</v>
      </c>
      <c r="M15" s="97">
        <f t="shared" si="7"/>
        <v>441439</v>
      </c>
      <c r="N15" s="96">
        <f t="shared" si="7"/>
        <v>0</v>
      </c>
      <c r="O15" s="97">
        <f t="shared" si="7"/>
        <v>0</v>
      </c>
      <c r="P15" s="96">
        <f t="shared" si="1"/>
        <v>1073000</v>
      </c>
      <c r="Q15" s="97">
        <f t="shared" si="2"/>
        <v>1071393</v>
      </c>
      <c r="R15" s="52">
        <f t="shared" si="3"/>
        <v>-9.0909090909090917</v>
      </c>
      <c r="S15" s="53">
        <f t="shared" si="4"/>
        <v>-9.6770431359389768</v>
      </c>
      <c r="T15" s="52">
        <f>IF((SUM($E9:$E13))=0,0,(P15/(SUM($E9:$E13))*100))</f>
        <v>37</v>
      </c>
      <c r="U15" s="54">
        <f>IF((SUM($E9:$E13))=0,0,(Q15/(SUM($E9:$E13))*100))</f>
        <v>36.944586206896552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978000</v>
      </c>
      <c r="C32" s="92">
        <v>-147000</v>
      </c>
      <c r="D32" s="92"/>
      <c r="E32" s="92">
        <f>$B32      +$C32      +$D32</f>
        <v>831000</v>
      </c>
      <c r="F32" s="93">
        <v>831000</v>
      </c>
      <c r="G32" s="94">
        <v>831000</v>
      </c>
      <c r="H32" s="93">
        <v>244000</v>
      </c>
      <c r="I32" s="94">
        <v>244000</v>
      </c>
      <c r="J32" s="93"/>
      <c r="K32" s="94">
        <v>441000</v>
      </c>
      <c r="L32" s="93"/>
      <c r="M32" s="94"/>
      <c r="N32" s="93"/>
      <c r="O32" s="94"/>
      <c r="P32" s="93">
        <f>$H32      +$J32      +$L32      +$N32</f>
        <v>244000</v>
      </c>
      <c r="Q32" s="94">
        <f>$I32      +$K32      +$M32      +$O32</f>
        <v>685000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29.362214199759322</v>
      </c>
      <c r="U32" s="50">
        <f>IF(($E32      =0),0,(($Q32      /$E32      )*100))</f>
        <v>82.430806257521056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978000</v>
      </c>
      <c r="C33" s="95">
        <f>C32</f>
        <v>-147000</v>
      </c>
      <c r="D33" s="95"/>
      <c r="E33" s="95">
        <f>$B33      +$C33      +$D33</f>
        <v>831000</v>
      </c>
      <c r="F33" s="96">
        <f t="shared" ref="F33:O33" si="17">F32</f>
        <v>831000</v>
      </c>
      <c r="G33" s="97">
        <f t="shared" si="17"/>
        <v>831000</v>
      </c>
      <c r="H33" s="96">
        <f t="shared" si="17"/>
        <v>244000</v>
      </c>
      <c r="I33" s="97">
        <f t="shared" si="17"/>
        <v>244000</v>
      </c>
      <c r="J33" s="96">
        <f t="shared" si="17"/>
        <v>0</v>
      </c>
      <c r="K33" s="97">
        <f t="shared" si="17"/>
        <v>441000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244000</v>
      </c>
      <c r="Q33" s="97">
        <f>$I33      +$K33      +$M33      +$O33</f>
        <v>685000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29.362214199759322</v>
      </c>
      <c r="U33" s="54">
        <f>IF($E33   =0,0,($Q33   /$E33   )*100)</f>
        <v>82.430806257521056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30150000</v>
      </c>
      <c r="C35" s="92">
        <v>-22650000</v>
      </c>
      <c r="D35" s="92"/>
      <c r="E35" s="92">
        <f t="shared" ref="E35:E40" si="18">$B35      +$C35      +$D35</f>
        <v>7500000</v>
      </c>
      <c r="F35" s="93">
        <v>7500000</v>
      </c>
      <c r="G35" s="94">
        <v>7500000</v>
      </c>
      <c r="H35" s="93">
        <v>645000</v>
      </c>
      <c r="I35" s="94">
        <v>644715</v>
      </c>
      <c r="J35" s="93">
        <v>1619000</v>
      </c>
      <c r="K35" s="94">
        <v>4874462</v>
      </c>
      <c r="L35" s="93">
        <v>5436000</v>
      </c>
      <c r="M35" s="94">
        <v>1980823</v>
      </c>
      <c r="N35" s="93"/>
      <c r="O35" s="94"/>
      <c r="P35" s="93">
        <f t="shared" ref="P35:P40" si="19">$H35      +$J35      +$L35      +$N35</f>
        <v>7700000</v>
      </c>
      <c r="Q35" s="94">
        <f t="shared" ref="Q35:Q40" si="20">$I35      +$K35      +$M35      +$O35</f>
        <v>7500000</v>
      </c>
      <c r="R35" s="48">
        <f t="shared" ref="R35:R40" si="21">IF(($J35      =0),0,((($L35      -$J35      )/$J35      )*100))</f>
        <v>235.76281655342805</v>
      </c>
      <c r="S35" s="49">
        <f t="shared" ref="S35:S40" si="22">IF(($K35      =0),0,((($M35      -$K35      )/$K35      )*100))</f>
        <v>-59.363248703138929</v>
      </c>
      <c r="T35" s="48">
        <f t="shared" ref="T35:T39" si="23">IF(($E35      =0),0,(($P35      /$E35      )*100))</f>
        <v>102.66666666666666</v>
      </c>
      <c r="U35" s="50">
        <f t="shared" ref="U35:U39" si="24">IF(($E35      =0),0,(($Q35      /$E35      )*100))</f>
        <v>100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46860000</v>
      </c>
      <c r="C36" s="92">
        <v>-4309000</v>
      </c>
      <c r="D36" s="92"/>
      <c r="E36" s="92">
        <f t="shared" si="18"/>
        <v>42551000</v>
      </c>
      <c r="F36" s="93">
        <v>42551000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77010000</v>
      </c>
      <c r="C40" s="95">
        <f>SUM(C35:C39)</f>
        <v>-26959000</v>
      </c>
      <c r="D40" s="95"/>
      <c r="E40" s="95">
        <f t="shared" si="18"/>
        <v>50051000</v>
      </c>
      <c r="F40" s="96">
        <f t="shared" ref="F40:O40" si="25">SUM(F35:F39)</f>
        <v>50051000</v>
      </c>
      <c r="G40" s="97">
        <f t="shared" si="25"/>
        <v>7500000</v>
      </c>
      <c r="H40" s="96">
        <f t="shared" si="25"/>
        <v>645000</v>
      </c>
      <c r="I40" s="97">
        <f t="shared" si="25"/>
        <v>644715</v>
      </c>
      <c r="J40" s="96">
        <f t="shared" si="25"/>
        <v>1619000</v>
      </c>
      <c r="K40" s="97">
        <f t="shared" si="25"/>
        <v>4874462</v>
      </c>
      <c r="L40" s="96">
        <f t="shared" si="25"/>
        <v>5436000</v>
      </c>
      <c r="M40" s="97">
        <f t="shared" si="25"/>
        <v>1980823</v>
      </c>
      <c r="N40" s="96">
        <f t="shared" si="25"/>
        <v>0</v>
      </c>
      <c r="O40" s="97">
        <f t="shared" si="25"/>
        <v>0</v>
      </c>
      <c r="P40" s="96">
        <f t="shared" si="19"/>
        <v>7700000</v>
      </c>
      <c r="Q40" s="97">
        <f t="shared" si="20"/>
        <v>7500000</v>
      </c>
      <c r="R40" s="52">
        <f t="shared" si="21"/>
        <v>235.76281655342805</v>
      </c>
      <c r="S40" s="53">
        <f t="shared" si="22"/>
        <v>-59.363248703138929</v>
      </c>
      <c r="T40" s="52">
        <f>IF((+$E35+$E38) =0,0,(P40   /(+$E35+$E38) )*100)</f>
        <v>102.66666666666666</v>
      </c>
      <c r="U40" s="54">
        <f>IF((+$E35+$E38) =0,0,(Q40   /(+$E35+$E38) )*100)</f>
        <v>100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134887000</v>
      </c>
      <c r="C44" s="92"/>
      <c r="D44" s="92"/>
      <c r="E44" s="92">
        <f t="shared" si="26"/>
        <v>134887000</v>
      </c>
      <c r="F44" s="93">
        <v>134887000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154887000</v>
      </c>
      <c r="C53" s="95">
        <f>SUM(C42:C52)</f>
        <v>0</v>
      </c>
      <c r="D53" s="95"/>
      <c r="E53" s="95">
        <f t="shared" si="26"/>
        <v>154887000</v>
      </c>
      <c r="F53" s="96">
        <f t="shared" ref="F53:O53" si="33">SUM(F42:F52)</f>
        <v>154887000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235775000</v>
      </c>
      <c r="C67" s="104">
        <f>SUM(C9:C14,C17:C23,C26:C29,C32,C35:C39,C42:C52,C55:C58,C61:C65)</f>
        <v>-27106000</v>
      </c>
      <c r="D67" s="104"/>
      <c r="E67" s="104">
        <f t="shared" si="35"/>
        <v>208669000</v>
      </c>
      <c r="F67" s="105">
        <f t="shared" ref="F67:O67" si="43">SUM(F9:F14,F17:F23,F26:F29,F32,F35:F39,F42:F52,F55:F58,F61:F65)</f>
        <v>208669000</v>
      </c>
      <c r="G67" s="106">
        <f t="shared" si="43"/>
        <v>11231000</v>
      </c>
      <c r="H67" s="105">
        <f t="shared" si="43"/>
        <v>933000</v>
      </c>
      <c r="I67" s="106">
        <f t="shared" si="43"/>
        <v>1029935</v>
      </c>
      <c r="J67" s="105">
        <f t="shared" si="43"/>
        <v>2158000</v>
      </c>
      <c r="K67" s="106">
        <f t="shared" si="43"/>
        <v>5804196</v>
      </c>
      <c r="L67" s="105">
        <f t="shared" si="43"/>
        <v>5926000</v>
      </c>
      <c r="M67" s="106">
        <f t="shared" si="43"/>
        <v>2422262</v>
      </c>
      <c r="N67" s="105">
        <f t="shared" si="43"/>
        <v>0</v>
      </c>
      <c r="O67" s="106">
        <f t="shared" si="43"/>
        <v>0</v>
      </c>
      <c r="P67" s="105">
        <f t="shared" si="36"/>
        <v>9017000</v>
      </c>
      <c r="Q67" s="106">
        <f t="shared" si="37"/>
        <v>9256393</v>
      </c>
      <c r="R67" s="61">
        <f t="shared" si="38"/>
        <v>174.60611677479147</v>
      </c>
      <c r="S67" s="62">
        <f t="shared" si="39"/>
        <v>-58.267053697015058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80.286706437538953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82.41824414566824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339658000</v>
      </c>
      <c r="C69" s="92">
        <v>-22717000</v>
      </c>
      <c r="D69" s="92"/>
      <c r="E69" s="92">
        <f>$B69      +$C69      +$D69</f>
        <v>316941000</v>
      </c>
      <c r="F69" s="93">
        <v>316941000</v>
      </c>
      <c r="G69" s="94">
        <v>316941000</v>
      </c>
      <c r="H69" s="93">
        <v>88601000</v>
      </c>
      <c r="I69" s="94">
        <v>76401962</v>
      </c>
      <c r="J69" s="93">
        <v>72773000</v>
      </c>
      <c r="K69" s="94">
        <v>94012648</v>
      </c>
      <c r="L69" s="93">
        <v>48233000</v>
      </c>
      <c r="M69" s="94">
        <v>20553840</v>
      </c>
      <c r="N69" s="93"/>
      <c r="O69" s="94"/>
      <c r="P69" s="93">
        <f>$H69      +$J69      +$L69      +$N69</f>
        <v>209607000</v>
      </c>
      <c r="Q69" s="94">
        <f>$I69      +$K69      +$M69      +$O69</f>
        <v>190968450</v>
      </c>
      <c r="R69" s="48">
        <f>IF(($J69      =0),0,((($L69      -$J69      )/$J69      )*100))</f>
        <v>-33.721297734049713</v>
      </c>
      <c r="S69" s="49">
        <f>IF(($K69      =0),0,((($M69      -$K69      )/$K69      )*100))</f>
        <v>-78.13715448159698</v>
      </c>
      <c r="T69" s="48">
        <f>IF(($E69      =0),0,(($P69      /$E69      )*100))</f>
        <v>66.134390943424805</v>
      </c>
      <c r="U69" s="50">
        <f>IF(($E69      =0),0,(($Q69      /$E69      )*100))</f>
        <v>60.253627646785986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339658000</v>
      </c>
      <c r="C71" s="101">
        <f>SUM(C69:C70)</f>
        <v>-22717000</v>
      </c>
      <c r="D71" s="101"/>
      <c r="E71" s="101">
        <f>$B71      +$C71      +$D71</f>
        <v>316941000</v>
      </c>
      <c r="F71" s="102">
        <f t="shared" ref="F71:O71" si="44">SUM(F69:F70)</f>
        <v>316941000</v>
      </c>
      <c r="G71" s="103">
        <f t="shared" si="44"/>
        <v>316941000</v>
      </c>
      <c r="H71" s="102">
        <f t="shared" si="44"/>
        <v>88601000</v>
      </c>
      <c r="I71" s="103">
        <f t="shared" si="44"/>
        <v>76401962</v>
      </c>
      <c r="J71" s="102">
        <f t="shared" si="44"/>
        <v>72773000</v>
      </c>
      <c r="K71" s="103">
        <f t="shared" si="44"/>
        <v>94012648</v>
      </c>
      <c r="L71" s="102">
        <f t="shared" si="44"/>
        <v>48233000</v>
      </c>
      <c r="M71" s="103">
        <f t="shared" si="44"/>
        <v>20553840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209607000</v>
      </c>
      <c r="Q71" s="103">
        <f>$I71      +$K71      +$M71      +$O71</f>
        <v>190968450</v>
      </c>
      <c r="R71" s="57">
        <f>IF(($J71      =0),0,((($L71      -$J71      )/$J71      )*100))</f>
        <v>-33.721297734049713</v>
      </c>
      <c r="S71" s="58">
        <f>IF(($K71      =0),0,((($M71      -$K71      )/$K71      )*100))</f>
        <v>-78.13715448159698</v>
      </c>
      <c r="T71" s="57">
        <f>IF(($E69      =0),0,(($P69      /$E69      )*100))</f>
        <v>66.134390943424805</v>
      </c>
      <c r="U71" s="59">
        <f>IF($E69   =0,0,($Q69   /$E69 )*100)</f>
        <v>60.253627646785986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339658000</v>
      </c>
      <c r="C72" s="104">
        <f>SUM(C69:C70)</f>
        <v>-22717000</v>
      </c>
      <c r="D72" s="104"/>
      <c r="E72" s="104">
        <f>$B72      +$C72      +$D72</f>
        <v>316941000</v>
      </c>
      <c r="F72" s="105">
        <f t="shared" ref="F72:O72" si="45">SUM(F69:F70)</f>
        <v>316941000</v>
      </c>
      <c r="G72" s="106">
        <f t="shared" si="45"/>
        <v>316941000</v>
      </c>
      <c r="H72" s="105">
        <f t="shared" si="45"/>
        <v>88601000</v>
      </c>
      <c r="I72" s="106">
        <f t="shared" si="45"/>
        <v>76401962</v>
      </c>
      <c r="J72" s="105">
        <f t="shared" si="45"/>
        <v>72773000</v>
      </c>
      <c r="K72" s="106">
        <f t="shared" si="45"/>
        <v>94012648</v>
      </c>
      <c r="L72" s="105">
        <f t="shared" si="45"/>
        <v>48233000</v>
      </c>
      <c r="M72" s="106">
        <f t="shared" si="45"/>
        <v>20553840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209607000</v>
      </c>
      <c r="Q72" s="106">
        <f>$I72      +$K72      +$M72      +$O72</f>
        <v>190968450</v>
      </c>
      <c r="R72" s="61">
        <f>IF(($J72      =0),0,((($L72      -$J72      )/$J72      )*100))</f>
        <v>-33.721297734049713</v>
      </c>
      <c r="S72" s="62">
        <f>IF(($K72      =0),0,((($M72      -$K72      )/$K72      )*100))</f>
        <v>-78.13715448159698</v>
      </c>
      <c r="T72" s="61">
        <f>IF(($E69      =0),0,(($P69      /$E69      )*100))</f>
        <v>66.134390943424805</v>
      </c>
      <c r="U72" s="65">
        <f>IF($E69   =0,0,($Q69   /$E69 )*100)</f>
        <v>60.253627646785986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575433000</v>
      </c>
      <c r="C73" s="104">
        <f>SUM(C9:C14,C17:C23,C26:C29,C32,C35:C39,C42:C52,C55:C58,C61:C65,C69:C70)</f>
        <v>-49823000</v>
      </c>
      <c r="D73" s="104"/>
      <c r="E73" s="104">
        <f>$B73      +$C73      +$D73</f>
        <v>525610000</v>
      </c>
      <c r="F73" s="105">
        <f t="shared" ref="F73:O73" si="46">SUM(F9:F14,F17:F23,F26:F29,F32,F35:F39,F42:F52,F55:F58,F61:F65,F69:F70)</f>
        <v>525610000</v>
      </c>
      <c r="G73" s="106">
        <f t="shared" si="46"/>
        <v>328172000</v>
      </c>
      <c r="H73" s="105">
        <f t="shared" si="46"/>
        <v>89534000</v>
      </c>
      <c r="I73" s="106">
        <f t="shared" si="46"/>
        <v>77431897</v>
      </c>
      <c r="J73" s="105">
        <f t="shared" si="46"/>
        <v>74931000</v>
      </c>
      <c r="K73" s="106">
        <f t="shared" si="46"/>
        <v>99816844</v>
      </c>
      <c r="L73" s="105">
        <f t="shared" si="46"/>
        <v>54159000</v>
      </c>
      <c r="M73" s="106">
        <f t="shared" si="46"/>
        <v>22976102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218624000</v>
      </c>
      <c r="Q73" s="106">
        <f>$I73      +$K73      +$M73      +$O73</f>
        <v>200224843</v>
      </c>
      <c r="R73" s="61">
        <f>IF(($J73      =0),0,((($L73      -$J73      )/$J73      )*100))</f>
        <v>-27.721503783480799</v>
      </c>
      <c r="S73" s="62">
        <f>IF(($K73      =0),0,((($M73      -$K73      )/$K73      )*100))</f>
        <v>-76.98173867328444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66.618724327486802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61.012165266994131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QgfKDnA3nMARv7QCnYyBw04eYyqMtV7NkuEkkimJqepzST5y4a2Nv75IyslnBp36IBpDLm491DmAoMxpr43Dg==" saltValue="9AmsZKADhMzNaAxu/51Ru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162000</v>
      </c>
      <c r="I10" s="94">
        <v>225554</v>
      </c>
      <c r="J10" s="93">
        <v>162000</v>
      </c>
      <c r="K10" s="94">
        <v>342639</v>
      </c>
      <c r="L10" s="93">
        <v>520000</v>
      </c>
      <c r="M10" s="94">
        <v>398503</v>
      </c>
      <c r="N10" s="93"/>
      <c r="O10" s="94"/>
      <c r="P10" s="93">
        <f t="shared" ref="P10:P15" si="1">$H10      +$J10      +$L10      +$N10</f>
        <v>844000</v>
      </c>
      <c r="Q10" s="94">
        <f t="shared" ref="Q10:Q15" si="2">$I10      +$K10      +$M10      +$O10</f>
        <v>966696</v>
      </c>
      <c r="R10" s="48">
        <f t="shared" ref="R10:R15" si="3">IF(($J10      =0),0,((($L10      -$J10      )/$J10      )*100))</f>
        <v>220.98765432098764</v>
      </c>
      <c r="S10" s="49">
        <f t="shared" ref="S10:S15" si="4">IF(($K10      =0),0,((($M10      -$K10      )/$K10      )*100))</f>
        <v>16.304040112188044</v>
      </c>
      <c r="T10" s="48">
        <f t="shared" ref="T10:T14" si="5">IF(($E10      =0),0,(($P10      /$E10      )*100))</f>
        <v>49.647058823529413</v>
      </c>
      <c r="U10" s="50">
        <f t="shared" ref="U10:U14" si="6">IF(($E10      =0),0,(($Q10      /$E10      )*100))</f>
        <v>56.864470588235292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11707000</v>
      </c>
      <c r="C13" s="92">
        <v>-6707000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13507000</v>
      </c>
      <c r="C15" s="95">
        <f>SUM(C9:C14)</f>
        <v>-6807000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162000</v>
      </c>
      <c r="I15" s="97">
        <f t="shared" si="7"/>
        <v>225554</v>
      </c>
      <c r="J15" s="96">
        <f t="shared" si="7"/>
        <v>162000</v>
      </c>
      <c r="K15" s="97">
        <f t="shared" si="7"/>
        <v>342639</v>
      </c>
      <c r="L15" s="96">
        <f t="shared" si="7"/>
        <v>520000</v>
      </c>
      <c r="M15" s="97">
        <f t="shared" si="7"/>
        <v>398503</v>
      </c>
      <c r="N15" s="96">
        <f t="shared" si="7"/>
        <v>0</v>
      </c>
      <c r="O15" s="97">
        <f t="shared" si="7"/>
        <v>0</v>
      </c>
      <c r="P15" s="96">
        <f t="shared" si="1"/>
        <v>844000</v>
      </c>
      <c r="Q15" s="97">
        <f t="shared" si="2"/>
        <v>966696</v>
      </c>
      <c r="R15" s="52">
        <f t="shared" si="3"/>
        <v>220.98765432098764</v>
      </c>
      <c r="S15" s="53">
        <f t="shared" si="4"/>
        <v>16.304040112188044</v>
      </c>
      <c r="T15" s="52">
        <f>IF((SUM($E9:$E13))=0,0,(P15/(SUM($E9:$E13))*100))</f>
        <v>12.597014925373134</v>
      </c>
      <c r="U15" s="54">
        <f>IF((SUM($E9:$E13))=0,0,(Q15/(SUM($E9:$E13))*100))</f>
        <v>14.428298507462687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/>
      <c r="O28" s="94"/>
      <c r="P28" s="93">
        <f>$H28      +$J28      +$L28      +$N28</f>
        <v>230309000</v>
      </c>
      <c r="Q28" s="94">
        <f>$I28      +$K28      +$M28      +$O28</f>
        <v>222669913</v>
      </c>
      <c r="R28" s="48">
        <f>IF(($J28      =0),0,((($L28      -$J28      )/$J28      )*100))</f>
        <v>-34.825174825174827</v>
      </c>
      <c r="S28" s="49">
        <f>IF(($K28      =0),0,((($M28      -$K28      )/$K28      )*100))</f>
        <v>-53.459704252039977</v>
      </c>
      <c r="T28" s="48">
        <f>IF(($E28      =0),0,(($P28      /$E28      )*100))</f>
        <v>40.504358928813247</v>
      </c>
      <c r="U28" s="50">
        <f>IF(($E28      =0),0,(($Q28      /$E28      )*100))</f>
        <v>39.160875514198835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257603000</v>
      </c>
      <c r="C30" s="95">
        <f>SUM(C26:C29)</f>
        <v>311000000</v>
      </c>
      <c r="D30" s="95"/>
      <c r="E30" s="95">
        <f>$B30      +$C30      +$D30</f>
        <v>568603000</v>
      </c>
      <c r="F30" s="96">
        <f t="shared" ref="F30:O30" si="16">SUM(F26:F29)</f>
        <v>568603000</v>
      </c>
      <c r="G30" s="97">
        <f t="shared" si="16"/>
        <v>568603000</v>
      </c>
      <c r="H30" s="96">
        <f t="shared" si="16"/>
        <v>83865000</v>
      </c>
      <c r="I30" s="97">
        <f t="shared" si="16"/>
        <v>31220125</v>
      </c>
      <c r="J30" s="96">
        <f t="shared" si="16"/>
        <v>88660000</v>
      </c>
      <c r="K30" s="97">
        <f t="shared" si="16"/>
        <v>130646514</v>
      </c>
      <c r="L30" s="96">
        <f t="shared" si="16"/>
        <v>57784000</v>
      </c>
      <c r="M30" s="97">
        <f t="shared" si="16"/>
        <v>60803274</v>
      </c>
      <c r="N30" s="96">
        <f t="shared" si="16"/>
        <v>0</v>
      </c>
      <c r="O30" s="97">
        <f t="shared" si="16"/>
        <v>0</v>
      </c>
      <c r="P30" s="96">
        <f>$H30      +$J30      +$L30      +$N30</f>
        <v>230309000</v>
      </c>
      <c r="Q30" s="97">
        <f>$I30      +$K30      +$M30      +$O30</f>
        <v>222669913</v>
      </c>
      <c r="R30" s="52">
        <f>IF(($J30      =0),0,((($L30      -$J30      )/$J30      )*100))</f>
        <v>-34.825174825174827</v>
      </c>
      <c r="S30" s="53">
        <f>IF(($K30      =0),0,((($M30      -$K30      )/$K30      )*100))</f>
        <v>-53.459704252039977</v>
      </c>
      <c r="T30" s="52">
        <f>IF($E30   =0,0,($P30   /$E30   )*100)</f>
        <v>40.504358928813247</v>
      </c>
      <c r="U30" s="54">
        <f>IF($E30   =0,0,($Q30   /$E30   )*100)</f>
        <v>39.160875514198835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2196000</v>
      </c>
      <c r="C32" s="92"/>
      <c r="D32" s="92"/>
      <c r="E32" s="92">
        <f>$B32      +$C32      +$D32</f>
        <v>2196000</v>
      </c>
      <c r="F32" s="93">
        <v>2196000</v>
      </c>
      <c r="G32" s="94">
        <v>2196000</v>
      </c>
      <c r="H32" s="93">
        <v>513000</v>
      </c>
      <c r="I32" s="94">
        <v>345670</v>
      </c>
      <c r="J32" s="93">
        <v>170000</v>
      </c>
      <c r="K32" s="94">
        <v>513840</v>
      </c>
      <c r="L32" s="93">
        <v>501000</v>
      </c>
      <c r="M32" s="94">
        <v>332880</v>
      </c>
      <c r="N32" s="93"/>
      <c r="O32" s="94"/>
      <c r="P32" s="93">
        <f>$H32      +$J32      +$L32      +$N32</f>
        <v>1184000</v>
      </c>
      <c r="Q32" s="94">
        <f>$I32      +$K32      +$M32      +$O32</f>
        <v>1192390</v>
      </c>
      <c r="R32" s="48">
        <f>IF(($J32      =0),0,((($L32      -$J32      )/$J32      )*100))</f>
        <v>194.70588235294116</v>
      </c>
      <c r="S32" s="49">
        <f>IF(($K32      =0),0,((($M32      -$K32      )/$K32      )*100))</f>
        <v>-35.217188229799156</v>
      </c>
      <c r="T32" s="48">
        <f>IF(($E32      =0),0,(($P32      /$E32      )*100))</f>
        <v>53.916211293260474</v>
      </c>
      <c r="U32" s="50">
        <f>IF(($E32      =0),0,(($Q32      /$E32      )*100))</f>
        <v>54.298269581056466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2196000</v>
      </c>
      <c r="C33" s="95">
        <f>C32</f>
        <v>0</v>
      </c>
      <c r="D33" s="95"/>
      <c r="E33" s="95">
        <f>$B33      +$C33      +$D33</f>
        <v>2196000</v>
      </c>
      <c r="F33" s="96">
        <f t="shared" ref="F33:O33" si="17">F32</f>
        <v>2196000</v>
      </c>
      <c r="G33" s="97">
        <f t="shared" si="17"/>
        <v>2196000</v>
      </c>
      <c r="H33" s="96">
        <f t="shared" si="17"/>
        <v>513000</v>
      </c>
      <c r="I33" s="97">
        <f t="shared" si="17"/>
        <v>345670</v>
      </c>
      <c r="J33" s="96">
        <f t="shared" si="17"/>
        <v>170000</v>
      </c>
      <c r="K33" s="97">
        <f t="shared" si="17"/>
        <v>513840</v>
      </c>
      <c r="L33" s="96">
        <f t="shared" si="17"/>
        <v>501000</v>
      </c>
      <c r="M33" s="97">
        <f t="shared" si="17"/>
        <v>332880</v>
      </c>
      <c r="N33" s="96">
        <f t="shared" si="17"/>
        <v>0</v>
      </c>
      <c r="O33" s="97">
        <f t="shared" si="17"/>
        <v>0</v>
      </c>
      <c r="P33" s="96">
        <f>$H33      +$J33      +$L33      +$N33</f>
        <v>1184000</v>
      </c>
      <c r="Q33" s="97">
        <f>$I33      +$K33      +$M33      +$O33</f>
        <v>1192390</v>
      </c>
      <c r="R33" s="52">
        <f>IF(($J33      =0),0,((($L33      -$J33      )/$J33      )*100))</f>
        <v>194.70588235294116</v>
      </c>
      <c r="S33" s="53">
        <f>IF(($K33      =0),0,((($M33      -$K33      )/$K33      )*100))</f>
        <v>-35.217188229799156</v>
      </c>
      <c r="T33" s="52">
        <f>IF($E33   =0,0,($P33   /$E33   )*100)</f>
        <v>53.916211293260474</v>
      </c>
      <c r="U33" s="54">
        <f>IF($E33   =0,0,($Q33   /$E33   )*100)</f>
        <v>54.298269581056466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31000000</v>
      </c>
      <c r="C35" s="92"/>
      <c r="D35" s="92"/>
      <c r="E35" s="92">
        <f t="shared" ref="E35:E40" si="18">$B35      +$C35      +$D35</f>
        <v>31000000</v>
      </c>
      <c r="F35" s="93">
        <v>31000000</v>
      </c>
      <c r="G35" s="94">
        <v>31000000</v>
      </c>
      <c r="H35" s="93">
        <v>4481000</v>
      </c>
      <c r="I35" s="94"/>
      <c r="J35" s="93">
        <v>3921000</v>
      </c>
      <c r="K35" s="94">
        <v>15355138</v>
      </c>
      <c r="L35" s="93">
        <v>7148000</v>
      </c>
      <c r="M35" s="94">
        <v>12850</v>
      </c>
      <c r="N35" s="93"/>
      <c r="O35" s="94"/>
      <c r="P35" s="93">
        <f t="shared" ref="P35:P40" si="19">$H35      +$J35      +$L35      +$N35</f>
        <v>15550000</v>
      </c>
      <c r="Q35" s="94">
        <f t="shared" ref="Q35:Q40" si="20">$I35      +$K35      +$M35      +$O35</f>
        <v>15367988</v>
      </c>
      <c r="R35" s="48">
        <f t="shared" ref="R35:R40" si="21">IF(($J35      =0),0,((($L35      -$J35      )/$J35      )*100))</f>
        <v>82.300433562866615</v>
      </c>
      <c r="S35" s="49">
        <f t="shared" ref="S35:S40" si="22">IF(($K35      =0),0,((($M35      -$K35      )/$K35      )*100))</f>
        <v>-99.916314656371043</v>
      </c>
      <c r="T35" s="48">
        <f t="shared" ref="T35:T39" si="23">IF(($E35      =0),0,(($P35      /$E35      )*100))</f>
        <v>50.161290322580641</v>
      </c>
      <c r="U35" s="50">
        <f t="shared" ref="U35:U39" si="24">IF(($E35      =0),0,(($Q35      /$E35      )*100))</f>
        <v>49.574154838709674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48504000</v>
      </c>
      <c r="C36" s="92">
        <v>-27718000</v>
      </c>
      <c r="D36" s="92"/>
      <c r="E36" s="92">
        <f t="shared" si="18"/>
        <v>20786000</v>
      </c>
      <c r="F36" s="93">
        <v>20786000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>
        <v>1219000</v>
      </c>
      <c r="I38" s="94"/>
      <c r="J38" s="93"/>
      <c r="K38" s="94">
        <v>2659864</v>
      </c>
      <c r="L38" s="93"/>
      <c r="M38" s="94">
        <v>1136360</v>
      </c>
      <c r="N38" s="93"/>
      <c r="O38" s="94"/>
      <c r="P38" s="93">
        <f t="shared" si="19"/>
        <v>1219000</v>
      </c>
      <c r="Q38" s="94">
        <f t="shared" si="20"/>
        <v>3796224</v>
      </c>
      <c r="R38" s="48">
        <f t="shared" si="21"/>
        <v>0</v>
      </c>
      <c r="S38" s="49">
        <f t="shared" si="22"/>
        <v>-57.277514940613507</v>
      </c>
      <c r="T38" s="48">
        <f t="shared" si="23"/>
        <v>24.38</v>
      </c>
      <c r="U38" s="50">
        <f t="shared" si="24"/>
        <v>75.924480000000003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84504000</v>
      </c>
      <c r="C40" s="95">
        <f>SUM(C35:C39)</f>
        <v>-27718000</v>
      </c>
      <c r="D40" s="95"/>
      <c r="E40" s="95">
        <f t="shared" si="18"/>
        <v>56786000</v>
      </c>
      <c r="F40" s="96">
        <f t="shared" ref="F40:O40" si="25">SUM(F35:F39)</f>
        <v>56786000</v>
      </c>
      <c r="G40" s="97">
        <f t="shared" si="25"/>
        <v>36000000</v>
      </c>
      <c r="H40" s="96">
        <f t="shared" si="25"/>
        <v>5700000</v>
      </c>
      <c r="I40" s="97">
        <f t="shared" si="25"/>
        <v>0</v>
      </c>
      <c r="J40" s="96">
        <f t="shared" si="25"/>
        <v>3921000</v>
      </c>
      <c r="K40" s="97">
        <f t="shared" si="25"/>
        <v>18015002</v>
      </c>
      <c r="L40" s="96">
        <f t="shared" si="25"/>
        <v>7148000</v>
      </c>
      <c r="M40" s="97">
        <f t="shared" si="25"/>
        <v>1149210</v>
      </c>
      <c r="N40" s="96">
        <f t="shared" si="25"/>
        <v>0</v>
      </c>
      <c r="O40" s="97">
        <f t="shared" si="25"/>
        <v>0</v>
      </c>
      <c r="P40" s="96">
        <f t="shared" si="19"/>
        <v>16769000</v>
      </c>
      <c r="Q40" s="97">
        <f t="shared" si="20"/>
        <v>19164212</v>
      </c>
      <c r="R40" s="52">
        <f t="shared" si="21"/>
        <v>82.300433562866615</v>
      </c>
      <c r="S40" s="53">
        <f t="shared" si="22"/>
        <v>-93.620816694885747</v>
      </c>
      <c r="T40" s="52">
        <f>IF((+$E35+$E38) =0,0,(P40   /(+$E35+$E38) )*100)</f>
        <v>46.580555555555556</v>
      </c>
      <c r="U40" s="54">
        <f>IF((+$E35+$E38) =0,0,(Q40   /(+$E35+$E38) )*100)</f>
        <v>53.233922222222219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95000000</v>
      </c>
      <c r="C51" s="92">
        <v>-30000000</v>
      </c>
      <c r="D51" s="92"/>
      <c r="E51" s="92">
        <f t="shared" si="26"/>
        <v>65000000</v>
      </c>
      <c r="F51" s="93">
        <v>65000000</v>
      </c>
      <c r="G51" s="94">
        <v>65000000</v>
      </c>
      <c r="H51" s="93">
        <v>8404000</v>
      </c>
      <c r="I51" s="94">
        <v>4699360</v>
      </c>
      <c r="J51" s="93"/>
      <c r="K51" s="94">
        <v>22455945</v>
      </c>
      <c r="L51" s="93"/>
      <c r="M51" s="94">
        <v>5145850</v>
      </c>
      <c r="N51" s="93"/>
      <c r="O51" s="94"/>
      <c r="P51" s="93">
        <f t="shared" si="27"/>
        <v>8404000</v>
      </c>
      <c r="Q51" s="94">
        <f t="shared" si="28"/>
        <v>32301155</v>
      </c>
      <c r="R51" s="48">
        <f t="shared" si="29"/>
        <v>0</v>
      </c>
      <c r="S51" s="49">
        <f t="shared" si="30"/>
        <v>-77.084687373432743</v>
      </c>
      <c r="T51" s="48">
        <f t="shared" si="31"/>
        <v>12.929230769230768</v>
      </c>
      <c r="U51" s="50">
        <f t="shared" si="32"/>
        <v>49.694084615384618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95000000</v>
      </c>
      <c r="C53" s="95">
        <f>SUM(C42:C52)</f>
        <v>-30000000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65000000</v>
      </c>
      <c r="H53" s="96">
        <f t="shared" si="33"/>
        <v>8404000</v>
      </c>
      <c r="I53" s="97">
        <f t="shared" si="33"/>
        <v>4699360</v>
      </c>
      <c r="J53" s="96">
        <f t="shared" si="33"/>
        <v>0</v>
      </c>
      <c r="K53" s="97">
        <f t="shared" si="33"/>
        <v>22455945</v>
      </c>
      <c r="L53" s="96">
        <f t="shared" si="33"/>
        <v>0</v>
      </c>
      <c r="M53" s="97">
        <f t="shared" si="33"/>
        <v>5145850</v>
      </c>
      <c r="N53" s="96">
        <f t="shared" si="33"/>
        <v>0</v>
      </c>
      <c r="O53" s="97">
        <f t="shared" si="33"/>
        <v>0</v>
      </c>
      <c r="P53" s="96">
        <f t="shared" si="27"/>
        <v>8404000</v>
      </c>
      <c r="Q53" s="97">
        <f t="shared" si="28"/>
        <v>32301155</v>
      </c>
      <c r="R53" s="52">
        <f t="shared" si="29"/>
        <v>0</v>
      </c>
      <c r="S53" s="53">
        <f t="shared" si="30"/>
        <v>-77.084687373432743</v>
      </c>
      <c r="T53" s="52">
        <f>IF((+$E43+$E45+$E47+$E48+$E51) =0,0,(P53   /(+$E43+$E45+$E47+$E48+$E51) )*100)</f>
        <v>12.929230769230768</v>
      </c>
      <c r="U53" s="54">
        <f>IF((+$E43+$E45+$E47+$E48+$E51) =0,0,(Q53   /(+$E43+$E45+$E47+$E48+$E51) )*100)</f>
        <v>49.694084615384618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452810000</v>
      </c>
      <c r="C67" s="104">
        <f>SUM(C9:C14,C17:C23,C26:C29,C32,C35:C39,C42:C52,C55:C58,C61:C65)</f>
        <v>246475000</v>
      </c>
      <c r="D67" s="104"/>
      <c r="E67" s="104">
        <f t="shared" si="35"/>
        <v>699285000</v>
      </c>
      <c r="F67" s="105">
        <f t="shared" ref="F67:O67" si="43">SUM(F9:F14,F17:F23,F26:F29,F32,F35:F39,F42:F52,F55:F58,F61:F65)</f>
        <v>699285000</v>
      </c>
      <c r="G67" s="106">
        <f t="shared" si="43"/>
        <v>678499000</v>
      </c>
      <c r="H67" s="105">
        <f t="shared" si="43"/>
        <v>98644000</v>
      </c>
      <c r="I67" s="106">
        <f t="shared" si="43"/>
        <v>36490709</v>
      </c>
      <c r="J67" s="105">
        <f t="shared" si="43"/>
        <v>92913000</v>
      </c>
      <c r="K67" s="106">
        <f t="shared" si="43"/>
        <v>171973940</v>
      </c>
      <c r="L67" s="105">
        <f t="shared" si="43"/>
        <v>65953000</v>
      </c>
      <c r="M67" s="106">
        <f t="shared" si="43"/>
        <v>67829717</v>
      </c>
      <c r="N67" s="105">
        <f t="shared" si="43"/>
        <v>0</v>
      </c>
      <c r="O67" s="106">
        <f t="shared" si="43"/>
        <v>0</v>
      </c>
      <c r="P67" s="105">
        <f t="shared" si="36"/>
        <v>257510000</v>
      </c>
      <c r="Q67" s="106">
        <f t="shared" si="37"/>
        <v>276294366</v>
      </c>
      <c r="R67" s="61">
        <f t="shared" si="38"/>
        <v>-29.01639167823663</v>
      </c>
      <c r="S67" s="62">
        <f t="shared" si="39"/>
        <v>-60.558142123161218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37.952893077218981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40.721410937967484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291208000</v>
      </c>
      <c r="C69" s="92">
        <v>-19477000</v>
      </c>
      <c r="D69" s="92"/>
      <c r="E69" s="92">
        <f>$B69      +$C69      +$D69</f>
        <v>271731000</v>
      </c>
      <c r="F69" s="93">
        <v>271731000</v>
      </c>
      <c r="G69" s="94">
        <v>271731000</v>
      </c>
      <c r="H69" s="93">
        <v>71614000</v>
      </c>
      <c r="I69" s="94">
        <v>28589579</v>
      </c>
      <c r="J69" s="93">
        <v>54970000</v>
      </c>
      <c r="K69" s="94">
        <v>47057350</v>
      </c>
      <c r="L69" s="93">
        <v>31226000</v>
      </c>
      <c r="M69" s="94">
        <v>36594812</v>
      </c>
      <c r="N69" s="93"/>
      <c r="O69" s="94"/>
      <c r="P69" s="93">
        <f>$H69      +$J69      +$L69      +$N69</f>
        <v>157810000</v>
      </c>
      <c r="Q69" s="94">
        <f>$I69      +$K69      +$M69      +$O69</f>
        <v>112241741</v>
      </c>
      <c r="R69" s="48">
        <f>IF(($J69      =0),0,((($L69      -$J69      )/$J69      )*100))</f>
        <v>-43.194469710751321</v>
      </c>
      <c r="S69" s="49">
        <f>IF(($K69      =0),0,((($M69      -$K69      )/$K69      )*100))</f>
        <v>-22.233589439269316</v>
      </c>
      <c r="T69" s="48">
        <f>IF(($E69      =0),0,(($P69      /$E69      )*100))</f>
        <v>58.075817628463447</v>
      </c>
      <c r="U69" s="50">
        <f>IF(($E69      =0),0,(($Q69      /$E69      )*100))</f>
        <v>41.306196569401351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291208000</v>
      </c>
      <c r="C71" s="101">
        <f>SUM(C69:C70)</f>
        <v>-19477000</v>
      </c>
      <c r="D71" s="101"/>
      <c r="E71" s="101">
        <f>$B71      +$C71      +$D71</f>
        <v>271731000</v>
      </c>
      <c r="F71" s="102">
        <f t="shared" ref="F71:O71" si="44">SUM(F69:F70)</f>
        <v>271731000</v>
      </c>
      <c r="G71" s="103">
        <f t="shared" si="44"/>
        <v>271731000</v>
      </c>
      <c r="H71" s="102">
        <f t="shared" si="44"/>
        <v>71614000</v>
      </c>
      <c r="I71" s="103">
        <f t="shared" si="44"/>
        <v>28589579</v>
      </c>
      <c r="J71" s="102">
        <f t="shared" si="44"/>
        <v>54970000</v>
      </c>
      <c r="K71" s="103">
        <f t="shared" si="44"/>
        <v>47057350</v>
      </c>
      <c r="L71" s="102">
        <f t="shared" si="44"/>
        <v>31226000</v>
      </c>
      <c r="M71" s="103">
        <f t="shared" si="44"/>
        <v>36594812</v>
      </c>
      <c r="N71" s="102">
        <f t="shared" si="44"/>
        <v>0</v>
      </c>
      <c r="O71" s="103">
        <f t="shared" si="44"/>
        <v>0</v>
      </c>
      <c r="P71" s="102">
        <f>$H71      +$J71      +$L71      +$N71</f>
        <v>157810000</v>
      </c>
      <c r="Q71" s="103">
        <f>$I71      +$K71      +$M71      +$O71</f>
        <v>112241741</v>
      </c>
      <c r="R71" s="57">
        <f>IF(($J71      =0),0,((($L71      -$J71      )/$J71      )*100))</f>
        <v>-43.194469710751321</v>
      </c>
      <c r="S71" s="58">
        <f>IF(($K71      =0),0,((($M71      -$K71      )/$K71      )*100))</f>
        <v>-22.233589439269316</v>
      </c>
      <c r="T71" s="57">
        <f>IF(($E69      =0),0,(($P69      /$E69      )*100))</f>
        <v>58.075817628463447</v>
      </c>
      <c r="U71" s="59">
        <f>IF($E69   =0,0,($Q69   /$E69 )*100)</f>
        <v>41.306196569401351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291208000</v>
      </c>
      <c r="C72" s="104">
        <f>SUM(C69:C70)</f>
        <v>-19477000</v>
      </c>
      <c r="D72" s="104"/>
      <c r="E72" s="104">
        <f>$B72      +$C72      +$D72</f>
        <v>271731000</v>
      </c>
      <c r="F72" s="105">
        <f t="shared" ref="F72:O72" si="45">SUM(F69:F70)</f>
        <v>271731000</v>
      </c>
      <c r="G72" s="106">
        <f t="shared" si="45"/>
        <v>271731000</v>
      </c>
      <c r="H72" s="105">
        <f t="shared" si="45"/>
        <v>71614000</v>
      </c>
      <c r="I72" s="106">
        <f t="shared" si="45"/>
        <v>28589579</v>
      </c>
      <c r="J72" s="105">
        <f t="shared" si="45"/>
        <v>54970000</v>
      </c>
      <c r="K72" s="106">
        <f t="shared" si="45"/>
        <v>47057350</v>
      </c>
      <c r="L72" s="105">
        <f t="shared" si="45"/>
        <v>31226000</v>
      </c>
      <c r="M72" s="106">
        <f t="shared" si="45"/>
        <v>36594812</v>
      </c>
      <c r="N72" s="105">
        <f t="shared" si="45"/>
        <v>0</v>
      </c>
      <c r="O72" s="106">
        <f t="shared" si="45"/>
        <v>0</v>
      </c>
      <c r="P72" s="105">
        <f>$H72      +$J72      +$L72      +$N72</f>
        <v>157810000</v>
      </c>
      <c r="Q72" s="106">
        <f>$I72      +$K72      +$M72      +$O72</f>
        <v>112241741</v>
      </c>
      <c r="R72" s="61">
        <f>IF(($J72      =0),0,((($L72      -$J72      )/$J72      )*100))</f>
        <v>-43.194469710751321</v>
      </c>
      <c r="S72" s="62">
        <f>IF(($K72      =0),0,((($M72      -$K72      )/$K72      )*100))</f>
        <v>-22.233589439269316</v>
      </c>
      <c r="T72" s="61">
        <f>IF(($E69      =0),0,(($P69      /$E69      )*100))</f>
        <v>58.075817628463447</v>
      </c>
      <c r="U72" s="65">
        <f>IF($E69   =0,0,($Q69   /$E69 )*100)</f>
        <v>41.306196569401351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744018000</v>
      </c>
      <c r="C73" s="104">
        <f>SUM(C9:C14,C17:C23,C26:C29,C32,C35:C39,C42:C52,C55:C58,C61:C65,C69:C70)</f>
        <v>226998000</v>
      </c>
      <c r="D73" s="104"/>
      <c r="E73" s="104">
        <f>$B73      +$C73      +$D73</f>
        <v>971016000</v>
      </c>
      <c r="F73" s="105">
        <f t="shared" ref="F73:O73" si="46">SUM(F9:F14,F17:F23,F26:F29,F32,F35:F39,F42:F52,F55:F58,F61:F65,F69:F70)</f>
        <v>971016000</v>
      </c>
      <c r="G73" s="106">
        <f t="shared" si="46"/>
        <v>950230000</v>
      </c>
      <c r="H73" s="105">
        <f t="shared" si="46"/>
        <v>170258000</v>
      </c>
      <c r="I73" s="106">
        <f t="shared" si="46"/>
        <v>65080288</v>
      </c>
      <c r="J73" s="105">
        <f t="shared" si="46"/>
        <v>147883000</v>
      </c>
      <c r="K73" s="106">
        <f t="shared" si="46"/>
        <v>219031290</v>
      </c>
      <c r="L73" s="105">
        <f t="shared" si="46"/>
        <v>97179000</v>
      </c>
      <c r="M73" s="106">
        <f t="shared" si="46"/>
        <v>104424529</v>
      </c>
      <c r="N73" s="105">
        <f t="shared" si="46"/>
        <v>0</v>
      </c>
      <c r="O73" s="106">
        <f t="shared" si="46"/>
        <v>0</v>
      </c>
      <c r="P73" s="105">
        <f>$H73      +$J73      +$L73      +$N73</f>
        <v>415320000</v>
      </c>
      <c r="Q73" s="106">
        <f>$I73      +$K73      +$M73      +$O73</f>
        <v>388536107</v>
      </c>
      <c r="R73" s="61">
        <f>IF(($J73      =0),0,((($L73      -$J73      )/$J73      )*100))</f>
        <v>-34.286564378596594</v>
      </c>
      <c r="S73" s="62">
        <f>IF(($K73      =0),0,((($M73      -$K73      )/$K73      )*100))</f>
        <v>-52.324378402738716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43.707312966334463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40.888638224429876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+wE+Taq0UvJN+adyR2sHwbNuSl4+6PaKkyxqRzy+gm4wdBiTQLyyOeSjq0QAls3LPvsjW25T+Ge6egOURXtaQ==" saltValue="mj5Hm1uE+cRKo79TpkbnI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700000</v>
      </c>
      <c r="I10" s="94"/>
      <c r="J10" s="93">
        <v>50000</v>
      </c>
      <c r="K10" s="94"/>
      <c r="L10" s="93">
        <v>240000</v>
      </c>
      <c r="M10" s="94"/>
      <c r="N10" s="93"/>
      <c r="O10" s="94"/>
      <c r="P10" s="93">
        <f t="shared" ref="P10:P15" si="1">$H10      +$J10      +$L10      +$N10</f>
        <v>990000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380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31.93548387096774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700000</v>
      </c>
      <c r="I15" s="97">
        <f t="shared" si="7"/>
        <v>0</v>
      </c>
      <c r="J15" s="96">
        <f t="shared" si="7"/>
        <v>50000</v>
      </c>
      <c r="K15" s="97">
        <f t="shared" si="7"/>
        <v>0</v>
      </c>
      <c r="L15" s="96">
        <f t="shared" si="7"/>
        <v>240000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990000</v>
      </c>
      <c r="Q15" s="97">
        <f t="shared" si="2"/>
        <v>0</v>
      </c>
      <c r="R15" s="52">
        <f t="shared" si="3"/>
        <v>380</v>
      </c>
      <c r="S15" s="53">
        <f t="shared" si="4"/>
        <v>0</v>
      </c>
      <c r="T15" s="52">
        <f>IF((SUM($E9:$E13))=0,0,(P15/(SUM($E9:$E13))*100))</f>
        <v>31.93548387096774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459000</v>
      </c>
      <c r="I32" s="94">
        <v>271102</v>
      </c>
      <c r="J32" s="93">
        <v>166000</v>
      </c>
      <c r="K32" s="94"/>
      <c r="L32" s="93">
        <v>30000</v>
      </c>
      <c r="M32" s="94"/>
      <c r="N32" s="93"/>
      <c r="O32" s="94"/>
      <c r="P32" s="93">
        <f>$H32      +$J32      +$L32      +$N32</f>
        <v>655000</v>
      </c>
      <c r="Q32" s="94">
        <f>$I32      +$K32      +$M32      +$O32</f>
        <v>271102</v>
      </c>
      <c r="R32" s="48">
        <f>IF(($J32      =0),0,((($L32      -$J32      )/$J32      )*100))</f>
        <v>-81.92771084337349</v>
      </c>
      <c r="S32" s="49">
        <f>IF(($K32      =0),0,((($M32      -$K32      )/$K32      )*100))</f>
        <v>0</v>
      </c>
      <c r="T32" s="48">
        <f>IF(($E32      =0),0,(($P32      /$E32      )*100))</f>
        <v>68.94736842105263</v>
      </c>
      <c r="U32" s="50">
        <f>IF(($E32      =0),0,(($Q32      /$E32      )*100))</f>
        <v>28.537052631578945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459000</v>
      </c>
      <c r="I33" s="97">
        <f t="shared" si="17"/>
        <v>271102</v>
      </c>
      <c r="J33" s="96">
        <f t="shared" si="17"/>
        <v>166000</v>
      </c>
      <c r="K33" s="97">
        <f t="shared" si="17"/>
        <v>0</v>
      </c>
      <c r="L33" s="96">
        <f t="shared" si="17"/>
        <v>30000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655000</v>
      </c>
      <c r="Q33" s="97">
        <f>$I33      +$K33      +$M33      +$O33</f>
        <v>271102</v>
      </c>
      <c r="R33" s="52">
        <f>IF(($J33      =0),0,((($L33      -$J33      )/$J33      )*100))</f>
        <v>-81.92771084337349</v>
      </c>
      <c r="S33" s="53">
        <f>IF(($K33      =0),0,((($M33      -$K33      )/$K33      )*100))</f>
        <v>0</v>
      </c>
      <c r="T33" s="52">
        <f>IF($E33   =0,0,($P33   /$E33   )*100)</f>
        <v>68.94736842105263</v>
      </c>
      <c r="U33" s="54">
        <f>IF($E33   =0,0,($Q33   /$E33   )*100)</f>
        <v>28.537052631578945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285000</v>
      </c>
      <c r="C36" s="92">
        <v>-120000</v>
      </c>
      <c r="D36" s="92"/>
      <c r="E36" s="92">
        <f t="shared" si="18"/>
        <v>165000</v>
      </c>
      <c r="F36" s="93">
        <v>165000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285000</v>
      </c>
      <c r="C40" s="95">
        <f>SUM(C35:C39)</f>
        <v>-120000</v>
      </c>
      <c r="D40" s="95"/>
      <c r="E40" s="95">
        <f t="shared" si="18"/>
        <v>165000</v>
      </c>
      <c r="F40" s="96">
        <f t="shared" ref="F40:O40" si="25">SUM(F35:F39)</f>
        <v>165000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24335000</v>
      </c>
      <c r="C67" s="104">
        <f>SUM(C9:C14,C17:C23,C26:C29,C32,C35:C39,C42:C52,C55:C58,C61:C65)</f>
        <v>-120000</v>
      </c>
      <c r="D67" s="104"/>
      <c r="E67" s="104">
        <f t="shared" si="35"/>
        <v>24215000</v>
      </c>
      <c r="F67" s="105">
        <f t="shared" ref="F67:O67" si="43">SUM(F9:F14,F17:F23,F26:F29,F32,F35:F39,F42:F52,F55:F58,F61:F65)</f>
        <v>24215000</v>
      </c>
      <c r="G67" s="106">
        <f t="shared" si="43"/>
        <v>4050000</v>
      </c>
      <c r="H67" s="105">
        <f t="shared" si="43"/>
        <v>1159000</v>
      </c>
      <c r="I67" s="106">
        <f t="shared" si="43"/>
        <v>271102</v>
      </c>
      <c r="J67" s="105">
        <f t="shared" si="43"/>
        <v>216000</v>
      </c>
      <c r="K67" s="106">
        <f t="shared" si="43"/>
        <v>0</v>
      </c>
      <c r="L67" s="105">
        <f t="shared" si="43"/>
        <v>270000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1645000</v>
      </c>
      <c r="Q67" s="106">
        <f t="shared" si="37"/>
        <v>271102</v>
      </c>
      <c r="R67" s="61">
        <f t="shared" si="38"/>
        <v>25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40.617283950617285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6.6938765432098775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30205000</v>
      </c>
      <c r="C69" s="92">
        <v>-2020000</v>
      </c>
      <c r="D69" s="92"/>
      <c r="E69" s="92">
        <f>$B69      +$C69      +$D69</f>
        <v>28185000</v>
      </c>
      <c r="F69" s="93">
        <v>28185000</v>
      </c>
      <c r="G69" s="94">
        <v>28185000</v>
      </c>
      <c r="H69" s="93">
        <v>6818000</v>
      </c>
      <c r="I69" s="94"/>
      <c r="J69" s="93">
        <v>10329000</v>
      </c>
      <c r="K69" s="94"/>
      <c r="L69" s="93">
        <v>3651000</v>
      </c>
      <c r="M69" s="94"/>
      <c r="N69" s="93"/>
      <c r="O69" s="94"/>
      <c r="P69" s="93">
        <f>$H69      +$J69      +$L69      +$N69</f>
        <v>20798000</v>
      </c>
      <c r="Q69" s="94">
        <f>$I69      +$K69      +$M69      +$O69</f>
        <v>0</v>
      </c>
      <c r="R69" s="48">
        <f>IF(($J69      =0),0,((($L69      -$J69      )/$J69      )*100))</f>
        <v>-64.652918966018007</v>
      </c>
      <c r="S69" s="49">
        <f>IF(($K69      =0),0,((($M69      -$K69      )/$K69      )*100))</f>
        <v>0</v>
      </c>
      <c r="T69" s="48">
        <f>IF(($E69      =0),0,(($P69      /$E69      )*100))</f>
        <v>73.791023594110342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30205000</v>
      </c>
      <c r="C71" s="101">
        <f>SUM(C69:C70)</f>
        <v>-2020000</v>
      </c>
      <c r="D71" s="101"/>
      <c r="E71" s="101">
        <f>$B71      +$C71      +$D71</f>
        <v>28185000</v>
      </c>
      <c r="F71" s="102">
        <f t="shared" ref="F71:O71" si="44">SUM(F69:F70)</f>
        <v>28185000</v>
      </c>
      <c r="G71" s="103">
        <f t="shared" si="44"/>
        <v>28185000</v>
      </c>
      <c r="H71" s="102">
        <f t="shared" si="44"/>
        <v>6818000</v>
      </c>
      <c r="I71" s="103">
        <f t="shared" si="44"/>
        <v>0</v>
      </c>
      <c r="J71" s="102">
        <f t="shared" si="44"/>
        <v>10329000</v>
      </c>
      <c r="K71" s="103">
        <f t="shared" si="44"/>
        <v>0</v>
      </c>
      <c r="L71" s="102">
        <f t="shared" si="44"/>
        <v>3651000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20798000</v>
      </c>
      <c r="Q71" s="103">
        <f>$I71      +$K71      +$M71      +$O71</f>
        <v>0</v>
      </c>
      <c r="R71" s="57">
        <f>IF(($J71      =0),0,((($L71      -$J71      )/$J71      )*100))</f>
        <v>-64.652918966018007</v>
      </c>
      <c r="S71" s="58">
        <f>IF(($K71      =0),0,((($M71      -$K71      )/$K71      )*100))</f>
        <v>0</v>
      </c>
      <c r="T71" s="57">
        <f>IF(($E69      =0),0,(($P69      /$E69      )*100))</f>
        <v>73.791023594110342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30205000</v>
      </c>
      <c r="C72" s="104">
        <f>SUM(C69:C70)</f>
        <v>-2020000</v>
      </c>
      <c r="D72" s="104"/>
      <c r="E72" s="104">
        <f>$B72      +$C72      +$D72</f>
        <v>28185000</v>
      </c>
      <c r="F72" s="105">
        <f t="shared" ref="F72:O72" si="45">SUM(F69:F70)</f>
        <v>28185000</v>
      </c>
      <c r="G72" s="106">
        <f t="shared" si="45"/>
        <v>28185000</v>
      </c>
      <c r="H72" s="105">
        <f t="shared" si="45"/>
        <v>6818000</v>
      </c>
      <c r="I72" s="106">
        <f t="shared" si="45"/>
        <v>0</v>
      </c>
      <c r="J72" s="105">
        <f t="shared" si="45"/>
        <v>10329000</v>
      </c>
      <c r="K72" s="106">
        <f t="shared" si="45"/>
        <v>0</v>
      </c>
      <c r="L72" s="105">
        <f t="shared" si="45"/>
        <v>3651000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20798000</v>
      </c>
      <c r="Q72" s="106">
        <f>$I72      +$K72      +$M72      +$O72</f>
        <v>0</v>
      </c>
      <c r="R72" s="61">
        <f>IF(($J72      =0),0,((($L72      -$J72      )/$J72      )*100))</f>
        <v>-64.652918966018007</v>
      </c>
      <c r="S72" s="62">
        <f>IF(($K72      =0),0,((($M72      -$K72      )/$K72      )*100))</f>
        <v>0</v>
      </c>
      <c r="T72" s="61">
        <f>IF(($E69      =0),0,(($P69      /$E69      )*100))</f>
        <v>73.791023594110342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54540000</v>
      </c>
      <c r="C73" s="104">
        <f>SUM(C9:C14,C17:C23,C26:C29,C32,C35:C39,C42:C52,C55:C58,C61:C65,C69:C70)</f>
        <v>-2140000</v>
      </c>
      <c r="D73" s="104"/>
      <c r="E73" s="104">
        <f>$B73      +$C73      +$D73</f>
        <v>52400000</v>
      </c>
      <c r="F73" s="105">
        <f t="shared" ref="F73:O73" si="46">SUM(F9:F14,F17:F23,F26:F29,F32,F35:F39,F42:F52,F55:F58,F61:F65,F69:F70)</f>
        <v>52400000</v>
      </c>
      <c r="G73" s="106">
        <f t="shared" si="46"/>
        <v>32235000</v>
      </c>
      <c r="H73" s="105">
        <f t="shared" si="46"/>
        <v>7977000</v>
      </c>
      <c r="I73" s="106">
        <f t="shared" si="46"/>
        <v>271102</v>
      </c>
      <c r="J73" s="105">
        <f t="shared" si="46"/>
        <v>10545000</v>
      </c>
      <c r="K73" s="106">
        <f t="shared" si="46"/>
        <v>0</v>
      </c>
      <c r="L73" s="105">
        <f t="shared" si="46"/>
        <v>3921000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22443000</v>
      </c>
      <c r="Q73" s="106">
        <f>$I73      +$K73      +$M73      +$O73</f>
        <v>271102</v>
      </c>
      <c r="R73" s="61">
        <f>IF(($J73      =0),0,((($L73      -$J73      )/$J73      )*100))</f>
        <v>-62.816500711237552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69.623080502559333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0.84101752753218539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g9Ki6W9qb3TXapKdLOVJYc651fPf265zamwdKtA5FNVAvnUfpBB/27KVatxP+/lHkUENIBL0wCRMhkTXAzMGw==" saltValue="jM37uahcjFPkQal7h4vQk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268000</v>
      </c>
      <c r="I10" s="94">
        <v>268444</v>
      </c>
      <c r="J10" s="93">
        <v>126000</v>
      </c>
      <c r="K10" s="94">
        <v>299665</v>
      </c>
      <c r="L10" s="93"/>
      <c r="M10" s="94">
        <v>241</v>
      </c>
      <c r="N10" s="93"/>
      <c r="O10" s="94"/>
      <c r="P10" s="93">
        <f t="shared" ref="P10:P15" si="1">$H10      +$J10      +$L10      +$N10</f>
        <v>394000</v>
      </c>
      <c r="Q10" s="94">
        <f t="shared" ref="Q10:Q15" si="2">$I10      +$K10      +$M10      +$O10</f>
        <v>568350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-99.919576860827931</v>
      </c>
      <c r="T10" s="48">
        <f t="shared" ref="T10:T14" si="5">IF(($E10      =0),0,(($P10      /$E10      )*100))</f>
        <v>20.205128205128204</v>
      </c>
      <c r="U10" s="50">
        <f t="shared" ref="U10:U14" si="6">IF(($E10      =0),0,(($Q10      /$E10      )*100))</f>
        <v>29.146153846153844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268000</v>
      </c>
      <c r="I15" s="97">
        <f t="shared" si="7"/>
        <v>268444</v>
      </c>
      <c r="J15" s="96">
        <f t="shared" si="7"/>
        <v>126000</v>
      </c>
      <c r="K15" s="97">
        <f t="shared" si="7"/>
        <v>299665</v>
      </c>
      <c r="L15" s="96">
        <f t="shared" si="7"/>
        <v>0</v>
      </c>
      <c r="M15" s="97">
        <f t="shared" si="7"/>
        <v>241</v>
      </c>
      <c r="N15" s="96">
        <f t="shared" si="7"/>
        <v>0</v>
      </c>
      <c r="O15" s="97">
        <f t="shared" si="7"/>
        <v>0</v>
      </c>
      <c r="P15" s="96">
        <f t="shared" si="1"/>
        <v>394000</v>
      </c>
      <c r="Q15" s="97">
        <f t="shared" si="2"/>
        <v>568350</v>
      </c>
      <c r="R15" s="52">
        <f t="shared" si="3"/>
        <v>-100</v>
      </c>
      <c r="S15" s="53">
        <f t="shared" si="4"/>
        <v>-99.919576860827931</v>
      </c>
      <c r="T15" s="52">
        <f>IF((SUM($E9:$E13))=0,0,(P15/(SUM($E9:$E13))*100))</f>
        <v>20.205128205128204</v>
      </c>
      <c r="U15" s="54">
        <f>IF((SUM($E9:$E13))=0,0,(Q15/(SUM($E9:$E13))*100))</f>
        <v>29.146153846153844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1629000</v>
      </c>
      <c r="C32" s="92"/>
      <c r="D32" s="92"/>
      <c r="E32" s="92">
        <f>$B32      +$C32      +$D32</f>
        <v>1629000</v>
      </c>
      <c r="F32" s="93">
        <v>1629000</v>
      </c>
      <c r="G32" s="94">
        <v>1629000</v>
      </c>
      <c r="H32" s="93">
        <v>351000</v>
      </c>
      <c r="I32" s="94">
        <v>149957</v>
      </c>
      <c r="J32" s="93">
        <v>171000</v>
      </c>
      <c r="K32" s="94">
        <v>611064</v>
      </c>
      <c r="L32" s="93">
        <v>706000</v>
      </c>
      <c r="M32" s="94">
        <v>168315</v>
      </c>
      <c r="N32" s="93"/>
      <c r="O32" s="94"/>
      <c r="P32" s="93">
        <f>$H32      +$J32      +$L32      +$N32</f>
        <v>1228000</v>
      </c>
      <c r="Q32" s="94">
        <f>$I32      +$K32      +$M32      +$O32</f>
        <v>929336</v>
      </c>
      <c r="R32" s="48">
        <f>IF(($J32      =0),0,((($L32      -$J32      )/$J32      )*100))</f>
        <v>312.86549707602342</v>
      </c>
      <c r="S32" s="49">
        <f>IF(($K32      =0),0,((($M32      -$K32      )/$K32      )*100))</f>
        <v>-72.455422017988298</v>
      </c>
      <c r="T32" s="48">
        <f>IF(($E32      =0),0,(($P32      /$E32      )*100))</f>
        <v>75.383670963781455</v>
      </c>
      <c r="U32" s="50">
        <f>IF(($E32      =0),0,(($Q32      /$E32      )*100))</f>
        <v>57.049478207489258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1629000</v>
      </c>
      <c r="C33" s="95">
        <f>C32</f>
        <v>0</v>
      </c>
      <c r="D33" s="95"/>
      <c r="E33" s="95">
        <f>$B33      +$C33      +$D33</f>
        <v>1629000</v>
      </c>
      <c r="F33" s="96">
        <f t="shared" ref="F33:O33" si="17">F32</f>
        <v>1629000</v>
      </c>
      <c r="G33" s="97">
        <f t="shared" si="17"/>
        <v>1629000</v>
      </c>
      <c r="H33" s="96">
        <f t="shared" si="17"/>
        <v>351000</v>
      </c>
      <c r="I33" s="97">
        <f t="shared" si="17"/>
        <v>149957</v>
      </c>
      <c r="J33" s="96">
        <f t="shared" si="17"/>
        <v>171000</v>
      </c>
      <c r="K33" s="97">
        <f t="shared" si="17"/>
        <v>611064</v>
      </c>
      <c r="L33" s="96">
        <f t="shared" si="17"/>
        <v>706000</v>
      </c>
      <c r="M33" s="97">
        <f t="shared" si="17"/>
        <v>168315</v>
      </c>
      <c r="N33" s="96">
        <f t="shared" si="17"/>
        <v>0</v>
      </c>
      <c r="O33" s="97">
        <f t="shared" si="17"/>
        <v>0</v>
      </c>
      <c r="P33" s="96">
        <f>$H33      +$J33      +$L33      +$N33</f>
        <v>1228000</v>
      </c>
      <c r="Q33" s="97">
        <f>$I33      +$K33      +$M33      +$O33</f>
        <v>929336</v>
      </c>
      <c r="R33" s="52">
        <f>IF(($J33      =0),0,((($L33      -$J33      )/$J33      )*100))</f>
        <v>312.86549707602342</v>
      </c>
      <c r="S33" s="53">
        <f>IF(($K33      =0),0,((($M33      -$K33      )/$K33      )*100))</f>
        <v>-72.455422017988298</v>
      </c>
      <c r="T33" s="52">
        <f>IF($E33   =0,0,($P33   /$E33   )*100)</f>
        <v>75.383670963781455</v>
      </c>
      <c r="U33" s="54">
        <f>IF($E33   =0,0,($Q33   /$E33   )*100)</f>
        <v>57.049478207489258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111419000</v>
      </c>
      <c r="C36" s="92">
        <v>-56814000</v>
      </c>
      <c r="D36" s="92"/>
      <c r="E36" s="92">
        <f t="shared" si="18"/>
        <v>54605000</v>
      </c>
      <c r="F36" s="93">
        <v>54605000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>
        <v>-3000000</v>
      </c>
      <c r="D38" s="92"/>
      <c r="E38" s="92">
        <f t="shared" si="18"/>
        <v>1000000</v>
      </c>
      <c r="F38" s="93">
        <v>1000000</v>
      </c>
      <c r="G38" s="94">
        <v>1000000</v>
      </c>
      <c r="H38" s="93"/>
      <c r="I38" s="94">
        <v>2513520</v>
      </c>
      <c r="J38" s="93">
        <v>1000000</v>
      </c>
      <c r="K38" s="94">
        <v>-1018520</v>
      </c>
      <c r="L38" s="93"/>
      <c r="M38" s="94"/>
      <c r="N38" s="93"/>
      <c r="O38" s="94"/>
      <c r="P38" s="93">
        <f t="shared" si="19"/>
        <v>1000000</v>
      </c>
      <c r="Q38" s="94">
        <f t="shared" si="20"/>
        <v>1495000</v>
      </c>
      <c r="R38" s="48">
        <f t="shared" si="21"/>
        <v>-100</v>
      </c>
      <c r="S38" s="49">
        <f t="shared" si="22"/>
        <v>-100</v>
      </c>
      <c r="T38" s="48">
        <f t="shared" si="23"/>
        <v>100</v>
      </c>
      <c r="U38" s="50">
        <f t="shared" si="24"/>
        <v>149.5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115419000</v>
      </c>
      <c r="C40" s="95">
        <f>SUM(C35:C39)</f>
        <v>-59814000</v>
      </c>
      <c r="D40" s="95"/>
      <c r="E40" s="95">
        <f t="shared" si="18"/>
        <v>55605000</v>
      </c>
      <c r="F40" s="96">
        <f t="shared" ref="F40:O40" si="25">SUM(F35:F39)</f>
        <v>55605000</v>
      </c>
      <c r="G40" s="97">
        <f t="shared" si="25"/>
        <v>1000000</v>
      </c>
      <c r="H40" s="96">
        <f t="shared" si="25"/>
        <v>0</v>
      </c>
      <c r="I40" s="97">
        <f t="shared" si="25"/>
        <v>2513520</v>
      </c>
      <c r="J40" s="96">
        <f t="shared" si="25"/>
        <v>1000000</v>
      </c>
      <c r="K40" s="97">
        <f t="shared" si="25"/>
        <v>-1018520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</v>
      </c>
      <c r="Q40" s="97">
        <f t="shared" si="20"/>
        <v>1495000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149.5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65000000</v>
      </c>
      <c r="C51" s="92">
        <v>5000000</v>
      </c>
      <c r="D51" s="92"/>
      <c r="E51" s="92">
        <f t="shared" si="26"/>
        <v>70000000</v>
      </c>
      <c r="F51" s="93">
        <v>70000000</v>
      </c>
      <c r="G51" s="94">
        <v>70000000</v>
      </c>
      <c r="H51" s="93">
        <v>13321000</v>
      </c>
      <c r="I51" s="94">
        <v>12438172</v>
      </c>
      <c r="J51" s="93">
        <v>19554000</v>
      </c>
      <c r="K51" s="94">
        <v>21117766</v>
      </c>
      <c r="L51" s="93">
        <v>13696000</v>
      </c>
      <c r="M51" s="94">
        <v>2808067</v>
      </c>
      <c r="N51" s="93"/>
      <c r="O51" s="94"/>
      <c r="P51" s="93">
        <f t="shared" si="27"/>
        <v>46571000</v>
      </c>
      <c r="Q51" s="94">
        <f t="shared" si="28"/>
        <v>36364005</v>
      </c>
      <c r="R51" s="48">
        <f t="shared" si="29"/>
        <v>-29.958064846067302</v>
      </c>
      <c r="S51" s="49">
        <f t="shared" si="30"/>
        <v>-86.702821690514043</v>
      </c>
      <c r="T51" s="48">
        <f t="shared" si="31"/>
        <v>66.53</v>
      </c>
      <c r="U51" s="50">
        <f t="shared" si="32"/>
        <v>51.94857857142857</v>
      </c>
      <c r="V51" s="93">
        <v>1835000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65000000</v>
      </c>
      <c r="C53" s="95">
        <f>SUM(C42:C52)</f>
        <v>5000000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70000000</v>
      </c>
      <c r="H53" s="96">
        <f t="shared" si="33"/>
        <v>13321000</v>
      </c>
      <c r="I53" s="97">
        <f t="shared" si="33"/>
        <v>12438172</v>
      </c>
      <c r="J53" s="96">
        <f t="shared" si="33"/>
        <v>19554000</v>
      </c>
      <c r="K53" s="97">
        <f t="shared" si="33"/>
        <v>21117766</v>
      </c>
      <c r="L53" s="96">
        <f t="shared" si="33"/>
        <v>13696000</v>
      </c>
      <c r="M53" s="97">
        <f t="shared" si="33"/>
        <v>2808067</v>
      </c>
      <c r="N53" s="96">
        <f t="shared" si="33"/>
        <v>0</v>
      </c>
      <c r="O53" s="97">
        <f t="shared" si="33"/>
        <v>0</v>
      </c>
      <c r="P53" s="96">
        <f t="shared" si="27"/>
        <v>46571000</v>
      </c>
      <c r="Q53" s="97">
        <f t="shared" si="28"/>
        <v>36364005</v>
      </c>
      <c r="R53" s="52">
        <f t="shared" si="29"/>
        <v>-29.958064846067302</v>
      </c>
      <c r="S53" s="53">
        <f t="shared" si="30"/>
        <v>-86.702821690514043</v>
      </c>
      <c r="T53" s="52">
        <f>IF((+$E43+$E45+$E47+$E48+$E51) =0,0,(P53   /(+$E43+$E45+$E47+$E48+$E51) )*100)</f>
        <v>66.53</v>
      </c>
      <c r="U53" s="54">
        <f>IF((+$E43+$E45+$E47+$E48+$E51) =0,0,(Q53   /(+$E43+$E45+$E47+$E48+$E51) )*100)</f>
        <v>51.94857857142857</v>
      </c>
      <c r="V53" s="96">
        <f>SUM(V42:V52)</f>
        <v>1835000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183998000</v>
      </c>
      <c r="C67" s="104">
        <f>SUM(C9:C14,C17:C23,C26:C29,C32,C35:C39,C42:C52,C55:C58,C61:C65)</f>
        <v>-54814000</v>
      </c>
      <c r="D67" s="104"/>
      <c r="E67" s="104">
        <f t="shared" si="35"/>
        <v>129184000</v>
      </c>
      <c r="F67" s="105">
        <f t="shared" ref="F67:O67" si="43">SUM(F9:F14,F17:F23,F26:F29,F32,F35:F39,F42:F52,F55:F58,F61:F65)</f>
        <v>129184000</v>
      </c>
      <c r="G67" s="106">
        <f t="shared" si="43"/>
        <v>74579000</v>
      </c>
      <c r="H67" s="105">
        <f t="shared" si="43"/>
        <v>13940000</v>
      </c>
      <c r="I67" s="106">
        <f t="shared" si="43"/>
        <v>15370093</v>
      </c>
      <c r="J67" s="105">
        <f t="shared" si="43"/>
        <v>20851000</v>
      </c>
      <c r="K67" s="106">
        <f t="shared" si="43"/>
        <v>21009975</v>
      </c>
      <c r="L67" s="105">
        <f t="shared" si="43"/>
        <v>14402000</v>
      </c>
      <c r="M67" s="106">
        <f t="shared" si="43"/>
        <v>2976623</v>
      </c>
      <c r="N67" s="105">
        <f t="shared" si="43"/>
        <v>0</v>
      </c>
      <c r="O67" s="106">
        <f t="shared" si="43"/>
        <v>0</v>
      </c>
      <c r="P67" s="105">
        <f t="shared" si="36"/>
        <v>49193000</v>
      </c>
      <c r="Q67" s="106">
        <f t="shared" si="37"/>
        <v>39356691</v>
      </c>
      <c r="R67" s="61">
        <f t="shared" si="38"/>
        <v>-30.928972231547647</v>
      </c>
      <c r="S67" s="62">
        <f t="shared" si="39"/>
        <v>-85.8323344030633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65.960927338795102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52.77181378135937</v>
      </c>
      <c r="V67" s="105">
        <f>SUM(V9:V14,V17:V23,V26:V29,V32,V35:V39,V42:V52,V55:V58,V61:V65)</f>
        <v>1835000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179938000</v>
      </c>
      <c r="C69" s="92">
        <v>-12035000</v>
      </c>
      <c r="D69" s="92"/>
      <c r="E69" s="92">
        <f>$B69      +$C69      +$D69</f>
        <v>167903000</v>
      </c>
      <c r="F69" s="93">
        <v>167903000</v>
      </c>
      <c r="G69" s="94">
        <v>167903000</v>
      </c>
      <c r="H69" s="93">
        <v>18059000</v>
      </c>
      <c r="I69" s="94">
        <v>28116770</v>
      </c>
      <c r="J69" s="93">
        <v>73046000</v>
      </c>
      <c r="K69" s="94">
        <v>64037898</v>
      </c>
      <c r="L69" s="93">
        <v>34354000</v>
      </c>
      <c r="M69" s="94">
        <v>17083401</v>
      </c>
      <c r="N69" s="93"/>
      <c r="O69" s="94"/>
      <c r="P69" s="93">
        <f>$H69      +$J69      +$L69      +$N69</f>
        <v>125459000</v>
      </c>
      <c r="Q69" s="94">
        <f>$I69      +$K69      +$M69      +$O69</f>
        <v>109238069</v>
      </c>
      <c r="R69" s="48">
        <f>IF(($J69      =0),0,((($L69      -$J69      )/$J69      )*100))</f>
        <v>-52.969361772034063</v>
      </c>
      <c r="S69" s="49">
        <f>IF(($K69      =0),0,((($M69      -$K69      )/$K69      )*100))</f>
        <v>-73.322982899907174</v>
      </c>
      <c r="T69" s="48">
        <f>IF(($E69      =0),0,(($P69      /$E69      )*100))</f>
        <v>74.721118741177932</v>
      </c>
      <c r="U69" s="50">
        <f>IF(($E69      =0),0,(($Q69      /$E69      )*100))</f>
        <v>65.06022465352018</v>
      </c>
      <c r="V69" s="93">
        <v>179000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179938000</v>
      </c>
      <c r="C71" s="101">
        <f>SUM(C69:C70)</f>
        <v>-12035000</v>
      </c>
      <c r="D71" s="101"/>
      <c r="E71" s="101">
        <f>$B71      +$C71      +$D71</f>
        <v>167903000</v>
      </c>
      <c r="F71" s="102">
        <f t="shared" ref="F71:O71" si="44">SUM(F69:F70)</f>
        <v>167903000</v>
      </c>
      <c r="G71" s="103">
        <f t="shared" si="44"/>
        <v>167903000</v>
      </c>
      <c r="H71" s="102">
        <f t="shared" si="44"/>
        <v>18059000</v>
      </c>
      <c r="I71" s="103">
        <f t="shared" si="44"/>
        <v>28116770</v>
      </c>
      <c r="J71" s="102">
        <f t="shared" si="44"/>
        <v>73046000</v>
      </c>
      <c r="K71" s="103">
        <f t="shared" si="44"/>
        <v>64037898</v>
      </c>
      <c r="L71" s="102">
        <f t="shared" si="44"/>
        <v>34354000</v>
      </c>
      <c r="M71" s="103">
        <f t="shared" si="44"/>
        <v>17083401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125459000</v>
      </c>
      <c r="Q71" s="103">
        <f>$I71      +$K71      +$M71      +$O71</f>
        <v>109238069</v>
      </c>
      <c r="R71" s="57">
        <f>IF(($J71      =0),0,((($L71      -$J71      )/$J71      )*100))</f>
        <v>-52.969361772034063</v>
      </c>
      <c r="S71" s="58">
        <f>IF(($K71      =0),0,((($M71      -$K71      )/$K71      )*100))</f>
        <v>-73.322982899907174</v>
      </c>
      <c r="T71" s="57">
        <f>IF(($E69      =0),0,(($P69      /$E69      )*100))</f>
        <v>74.721118741177932</v>
      </c>
      <c r="U71" s="59">
        <f>IF($E69   =0,0,($Q69   /$E69 )*100)</f>
        <v>65.06022465352018</v>
      </c>
      <c r="V71" s="102">
        <f>SUM(V69:V70)</f>
        <v>179000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179938000</v>
      </c>
      <c r="C72" s="104">
        <f>SUM(C69:C70)</f>
        <v>-12035000</v>
      </c>
      <c r="D72" s="104"/>
      <c r="E72" s="104">
        <f>$B72      +$C72      +$D72</f>
        <v>167903000</v>
      </c>
      <c r="F72" s="105">
        <f t="shared" ref="F72:O72" si="45">SUM(F69:F70)</f>
        <v>167903000</v>
      </c>
      <c r="G72" s="106">
        <f t="shared" si="45"/>
        <v>167903000</v>
      </c>
      <c r="H72" s="105">
        <f t="shared" si="45"/>
        <v>18059000</v>
      </c>
      <c r="I72" s="106">
        <f t="shared" si="45"/>
        <v>28116770</v>
      </c>
      <c r="J72" s="105">
        <f t="shared" si="45"/>
        <v>73046000</v>
      </c>
      <c r="K72" s="106">
        <f t="shared" si="45"/>
        <v>64037898</v>
      </c>
      <c r="L72" s="105">
        <f t="shared" si="45"/>
        <v>34354000</v>
      </c>
      <c r="M72" s="106">
        <f t="shared" si="45"/>
        <v>17083401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125459000</v>
      </c>
      <c r="Q72" s="106">
        <f>$I72      +$K72      +$M72      +$O72</f>
        <v>109238069</v>
      </c>
      <c r="R72" s="61">
        <f>IF(($J72      =0),0,((($L72      -$J72      )/$J72      )*100))</f>
        <v>-52.969361772034063</v>
      </c>
      <c r="S72" s="62">
        <f>IF(($K72      =0),0,((($M72      -$K72      )/$K72      )*100))</f>
        <v>-73.322982899907174</v>
      </c>
      <c r="T72" s="61">
        <f>IF(($E69      =0),0,(($P69      /$E69      )*100))</f>
        <v>74.721118741177932</v>
      </c>
      <c r="U72" s="65">
        <f>IF($E69   =0,0,($Q69   /$E69 )*100)</f>
        <v>65.06022465352018</v>
      </c>
      <c r="V72" s="105">
        <f>SUM(V69:V70)</f>
        <v>179000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363936000</v>
      </c>
      <c r="C73" s="104">
        <f>SUM(C9:C14,C17:C23,C26:C29,C32,C35:C39,C42:C52,C55:C58,C61:C65,C69:C70)</f>
        <v>-66849000</v>
      </c>
      <c r="D73" s="104"/>
      <c r="E73" s="104">
        <f>$B73      +$C73      +$D73</f>
        <v>297087000</v>
      </c>
      <c r="F73" s="105">
        <f t="shared" ref="F73:O73" si="46">SUM(F9:F14,F17:F23,F26:F29,F32,F35:F39,F42:F52,F55:F58,F61:F65,F69:F70)</f>
        <v>297087000</v>
      </c>
      <c r="G73" s="106">
        <f t="shared" si="46"/>
        <v>242482000</v>
      </c>
      <c r="H73" s="105">
        <f t="shared" si="46"/>
        <v>31999000</v>
      </c>
      <c r="I73" s="106">
        <f t="shared" si="46"/>
        <v>43486863</v>
      </c>
      <c r="J73" s="105">
        <f t="shared" si="46"/>
        <v>93897000</v>
      </c>
      <c r="K73" s="106">
        <f t="shared" si="46"/>
        <v>85047873</v>
      </c>
      <c r="L73" s="105">
        <f t="shared" si="46"/>
        <v>48756000</v>
      </c>
      <c r="M73" s="106">
        <f t="shared" si="46"/>
        <v>20060024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174652000</v>
      </c>
      <c r="Q73" s="106">
        <f>$I73      +$K73      +$M73      +$O73</f>
        <v>148594760</v>
      </c>
      <c r="R73" s="61">
        <f>IF(($J73      =0),0,((($L73      -$J73      )/$J73      )*100))</f>
        <v>-48.07501837119397</v>
      </c>
      <c r="S73" s="62">
        <f>IF(($K73      =0),0,((($M73      -$K73      )/$K73      )*100))</f>
        <v>-76.413256096363511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72.026789617373666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61.280738364084755</v>
      </c>
      <c r="V73" s="105">
        <f>SUM(V9:V14,V17:V23,V26:V29,V32,V35:V39,V42:V52,V55:V58,V61:V65,V69:V70)</f>
        <v>2014000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nkvnIkfv+j1EKSL2tyNwjapMK+/uN6AtGaWMs4Xla6yWw/SN7upSjpeL4hCsZM7dYweH2H1pJ0K67sVBBBJrg==" saltValue="2ChGkUYD66m1bDjWpVwgl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641000</v>
      </c>
      <c r="I10" s="94"/>
      <c r="J10" s="93">
        <v>476000</v>
      </c>
      <c r="K10" s="94"/>
      <c r="L10" s="93">
        <v>610000</v>
      </c>
      <c r="M10" s="94"/>
      <c r="N10" s="93"/>
      <c r="O10" s="94"/>
      <c r="P10" s="93">
        <f t="shared" ref="P10:P15" si="1">$H10      +$J10      +$L10      +$N10</f>
        <v>1727000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28.15126050420168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93.351351351351354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641000</v>
      </c>
      <c r="I15" s="97">
        <f t="shared" si="7"/>
        <v>0</v>
      </c>
      <c r="J15" s="96">
        <f t="shared" si="7"/>
        <v>476000</v>
      </c>
      <c r="K15" s="97">
        <f t="shared" si="7"/>
        <v>0</v>
      </c>
      <c r="L15" s="96">
        <f t="shared" si="7"/>
        <v>610000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1727000</v>
      </c>
      <c r="Q15" s="97">
        <f t="shared" si="2"/>
        <v>0</v>
      </c>
      <c r="R15" s="52">
        <f t="shared" si="3"/>
        <v>28.15126050420168</v>
      </c>
      <c r="S15" s="53">
        <f t="shared" si="4"/>
        <v>0</v>
      </c>
      <c r="T15" s="52">
        <f>IF((SUM($E9:$E13))=0,0,(P15/(SUM($E9:$E13))*100))</f>
        <v>93.351351351351354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5500000</v>
      </c>
      <c r="C19" s="92"/>
      <c r="D19" s="92"/>
      <c r="E19" s="92">
        <f t="shared" si="8"/>
        <v>5500000</v>
      </c>
      <c r="F19" s="93">
        <v>5500000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5500000</v>
      </c>
      <c r="C24" s="95">
        <f>SUM(C17:C23)</f>
        <v>0</v>
      </c>
      <c r="D24" s="95"/>
      <c r="E24" s="95">
        <f t="shared" si="8"/>
        <v>5500000</v>
      </c>
      <c r="F24" s="96">
        <f t="shared" ref="F24:O24" si="15">SUM(F17:F23)</f>
        <v>5500000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2538000</v>
      </c>
      <c r="C29" s="92"/>
      <c r="D29" s="92"/>
      <c r="E29" s="92">
        <f>$B29      +$C29      +$D29</f>
        <v>2538000</v>
      </c>
      <c r="F29" s="93">
        <v>2538000</v>
      </c>
      <c r="G29" s="94">
        <v>2538000</v>
      </c>
      <c r="H29" s="93">
        <v>171000</v>
      </c>
      <c r="I29" s="94"/>
      <c r="J29" s="93"/>
      <c r="K29" s="94"/>
      <c r="L29" s="93">
        <v>217000</v>
      </c>
      <c r="M29" s="94"/>
      <c r="N29" s="93"/>
      <c r="O29" s="94"/>
      <c r="P29" s="93">
        <f>$H29      +$J29      +$L29      +$N29</f>
        <v>388000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15.2876280535855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2538000</v>
      </c>
      <c r="C30" s="95">
        <f>SUM(C26:C29)</f>
        <v>0</v>
      </c>
      <c r="D30" s="95"/>
      <c r="E30" s="95">
        <f>$B30      +$C30      +$D30</f>
        <v>2538000</v>
      </c>
      <c r="F30" s="96">
        <f t="shared" ref="F30:O30" si="16">SUM(F26:F29)</f>
        <v>2538000</v>
      </c>
      <c r="G30" s="97">
        <f t="shared" si="16"/>
        <v>2538000</v>
      </c>
      <c r="H30" s="96">
        <f t="shared" si="16"/>
        <v>171000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217000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388000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15.2876280535855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1256000</v>
      </c>
      <c r="C32" s="92"/>
      <c r="D32" s="92"/>
      <c r="E32" s="92">
        <f>$B32      +$C32      +$D32</f>
        <v>1256000</v>
      </c>
      <c r="F32" s="93">
        <v>1256000</v>
      </c>
      <c r="G32" s="94">
        <v>1256000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1256000</v>
      </c>
      <c r="C33" s="95">
        <f>C32</f>
        <v>0</v>
      </c>
      <c r="D33" s="95"/>
      <c r="E33" s="95">
        <f>$B33      +$C33      +$D33</f>
        <v>1256000</v>
      </c>
      <c r="F33" s="96">
        <f t="shared" ref="F33:O33" si="17">F32</f>
        <v>1256000</v>
      </c>
      <c r="G33" s="97">
        <f t="shared" si="17"/>
        <v>1256000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11144000</v>
      </c>
      <c r="C67" s="104">
        <f>SUM(C9:C14,C17:C23,C26:C29,C32,C35:C39,C42:C52,C55:C58,C61:C65)</f>
        <v>0</v>
      </c>
      <c r="D67" s="104"/>
      <c r="E67" s="104">
        <f t="shared" si="35"/>
        <v>11144000</v>
      </c>
      <c r="F67" s="105">
        <f t="shared" ref="F67:O67" si="43">SUM(F9:F14,F17:F23,F26:F29,F32,F35:F39,F42:F52,F55:F58,F61:F65)</f>
        <v>11144000</v>
      </c>
      <c r="G67" s="106">
        <f t="shared" si="43"/>
        <v>5644000</v>
      </c>
      <c r="H67" s="105">
        <f t="shared" si="43"/>
        <v>812000</v>
      </c>
      <c r="I67" s="106">
        <f t="shared" si="43"/>
        <v>0</v>
      </c>
      <c r="J67" s="105">
        <f t="shared" si="43"/>
        <v>476000</v>
      </c>
      <c r="K67" s="106">
        <f t="shared" si="43"/>
        <v>0</v>
      </c>
      <c r="L67" s="105">
        <f t="shared" si="43"/>
        <v>827000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2115000</v>
      </c>
      <c r="Q67" s="106">
        <f t="shared" si="37"/>
        <v>0</v>
      </c>
      <c r="R67" s="61">
        <f t="shared" si="38"/>
        <v>73.739495798319325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37.473423104181428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11144000</v>
      </c>
      <c r="C73" s="104">
        <f>SUM(C9:C14,C17:C23,C26:C29,C32,C35:C39,C42:C52,C55:C58,C61:C65,C69:C70)</f>
        <v>0</v>
      </c>
      <c r="D73" s="104"/>
      <c r="E73" s="104">
        <f>$B73      +$C73      +$D73</f>
        <v>11144000</v>
      </c>
      <c r="F73" s="105">
        <f t="shared" ref="F73:O73" si="46">SUM(F9:F14,F17:F23,F26:F29,F32,F35:F39,F42:F52,F55:F58,F61:F65,F69:F70)</f>
        <v>11144000</v>
      </c>
      <c r="G73" s="106">
        <f t="shared" si="46"/>
        <v>5644000</v>
      </c>
      <c r="H73" s="105">
        <f t="shared" si="46"/>
        <v>812000</v>
      </c>
      <c r="I73" s="106">
        <f t="shared" si="46"/>
        <v>0</v>
      </c>
      <c r="J73" s="105">
        <f t="shared" si="46"/>
        <v>476000</v>
      </c>
      <c r="K73" s="106">
        <f t="shared" si="46"/>
        <v>0</v>
      </c>
      <c r="L73" s="105">
        <f t="shared" si="46"/>
        <v>827000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2115000</v>
      </c>
      <c r="Q73" s="106">
        <f>$I73      +$K73      +$M73      +$O73</f>
        <v>0</v>
      </c>
      <c r="R73" s="61">
        <f>IF(($J73      =0),0,((($L73      -$J73      )/$J73      )*100))</f>
        <v>73.739495798319325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37.473423104181428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JwekIDu9hXhIgJ2rdOiUaTyU9mdtW3cHeF+LM5pOcDw8j4dFsLPEj4lxSrrYUieKBstokIFoEwH09Ei5BUoDw==" saltValue="jOEdCGNm4zRWivRVkr0mB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1890000</v>
      </c>
      <c r="C10" s="92"/>
      <c r="D10" s="92"/>
      <c r="E10" s="92">
        <f t="shared" ref="E10:E15" si="0">$B10      +$C10      +$D10</f>
        <v>1890000</v>
      </c>
      <c r="F10" s="93">
        <v>1890000</v>
      </c>
      <c r="G10" s="94">
        <v>1890000</v>
      </c>
      <c r="H10" s="93">
        <v>1467000</v>
      </c>
      <c r="I10" s="94"/>
      <c r="J10" s="93"/>
      <c r="K10" s="94">
        <v>1466809</v>
      </c>
      <c r="L10" s="93"/>
      <c r="M10" s="94"/>
      <c r="N10" s="93"/>
      <c r="O10" s="94"/>
      <c r="P10" s="93">
        <f t="shared" ref="P10:P15" si="1">$H10      +$J10      +$L10      +$N10</f>
        <v>1467000</v>
      </c>
      <c r="Q10" s="94">
        <f t="shared" ref="Q10:Q15" si="2">$I10      +$K10      +$M10      +$O10</f>
        <v>1466809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77.61904761904762</v>
      </c>
      <c r="U10" s="50">
        <f t="shared" ref="U10:U14" si="6">IF(($E10      =0),0,(($Q10      /$E10      )*100))</f>
        <v>77.6089417989418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1890000</v>
      </c>
      <c r="C15" s="95">
        <f>SUM(C9:C14)</f>
        <v>0</v>
      </c>
      <c r="D15" s="95"/>
      <c r="E15" s="95">
        <f t="shared" si="0"/>
        <v>1890000</v>
      </c>
      <c r="F15" s="96">
        <f t="shared" ref="F15:O15" si="7">SUM(F9:F14)</f>
        <v>1890000</v>
      </c>
      <c r="G15" s="97">
        <f t="shared" si="7"/>
        <v>1890000</v>
      </c>
      <c r="H15" s="96">
        <f t="shared" si="7"/>
        <v>1467000</v>
      </c>
      <c r="I15" s="97">
        <f t="shared" si="7"/>
        <v>0</v>
      </c>
      <c r="J15" s="96">
        <f t="shared" si="7"/>
        <v>0</v>
      </c>
      <c r="K15" s="97">
        <f t="shared" si="7"/>
        <v>1466809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1467000</v>
      </c>
      <c r="Q15" s="97">
        <f t="shared" si="2"/>
        <v>1466809</v>
      </c>
      <c r="R15" s="52">
        <f t="shared" si="3"/>
        <v>0</v>
      </c>
      <c r="S15" s="53">
        <f t="shared" si="4"/>
        <v>-100</v>
      </c>
      <c r="T15" s="52">
        <f>IF((SUM($E9:$E13))=0,0,(P15/(SUM($E9:$E13))*100))</f>
        <v>77.61904761904762</v>
      </c>
      <c r="U15" s="54">
        <f>IF((SUM($E9:$E13))=0,0,(Q15/(SUM($E9:$E13))*100))</f>
        <v>77.6089417989418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1234000</v>
      </c>
      <c r="C32" s="92"/>
      <c r="D32" s="92"/>
      <c r="E32" s="92">
        <f>$B32      +$C32      +$D32</f>
        <v>1234000</v>
      </c>
      <c r="F32" s="93">
        <v>1234000</v>
      </c>
      <c r="G32" s="94">
        <v>1234000</v>
      </c>
      <c r="H32" s="93">
        <v>203000</v>
      </c>
      <c r="I32" s="94"/>
      <c r="J32" s="93">
        <v>106000</v>
      </c>
      <c r="K32" s="94">
        <v>432728</v>
      </c>
      <c r="L32" s="93">
        <v>354000</v>
      </c>
      <c r="M32" s="94">
        <v>327020</v>
      </c>
      <c r="N32" s="93"/>
      <c r="O32" s="94"/>
      <c r="P32" s="93">
        <f>$H32      +$J32      +$L32      +$N32</f>
        <v>663000</v>
      </c>
      <c r="Q32" s="94">
        <f>$I32      +$K32      +$M32      +$O32</f>
        <v>759748</v>
      </c>
      <c r="R32" s="48">
        <f>IF(($J32      =0),0,((($L32      -$J32      )/$J32      )*100))</f>
        <v>233.96226415094338</v>
      </c>
      <c r="S32" s="49">
        <f>IF(($K32      =0),0,((($M32      -$K32      )/$K32      )*100))</f>
        <v>-24.428278271801222</v>
      </c>
      <c r="T32" s="48">
        <f>IF(($E32      =0),0,(($P32      /$E32      )*100))</f>
        <v>53.727714748784436</v>
      </c>
      <c r="U32" s="50">
        <f>IF(($E32      =0),0,(($Q32      /$E32      )*100))</f>
        <v>61.567909238249598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1234000</v>
      </c>
      <c r="C33" s="95">
        <f>C32</f>
        <v>0</v>
      </c>
      <c r="D33" s="95"/>
      <c r="E33" s="95">
        <f>$B33      +$C33      +$D33</f>
        <v>1234000</v>
      </c>
      <c r="F33" s="96">
        <f t="shared" ref="F33:O33" si="17">F32</f>
        <v>1234000</v>
      </c>
      <c r="G33" s="97">
        <f t="shared" si="17"/>
        <v>1234000</v>
      </c>
      <c r="H33" s="96">
        <f t="shared" si="17"/>
        <v>203000</v>
      </c>
      <c r="I33" s="97">
        <f t="shared" si="17"/>
        <v>0</v>
      </c>
      <c r="J33" s="96">
        <f t="shared" si="17"/>
        <v>106000</v>
      </c>
      <c r="K33" s="97">
        <f t="shared" si="17"/>
        <v>432728</v>
      </c>
      <c r="L33" s="96">
        <f t="shared" si="17"/>
        <v>354000</v>
      </c>
      <c r="M33" s="97">
        <f t="shared" si="17"/>
        <v>327020</v>
      </c>
      <c r="N33" s="96">
        <f t="shared" si="17"/>
        <v>0</v>
      </c>
      <c r="O33" s="97">
        <f t="shared" si="17"/>
        <v>0</v>
      </c>
      <c r="P33" s="96">
        <f>$H33      +$J33      +$L33      +$N33</f>
        <v>663000</v>
      </c>
      <c r="Q33" s="97">
        <f>$I33      +$K33      +$M33      +$O33</f>
        <v>759748</v>
      </c>
      <c r="R33" s="52">
        <f>IF(($J33      =0),0,((($L33      -$J33      )/$J33      )*100))</f>
        <v>233.96226415094338</v>
      </c>
      <c r="S33" s="53">
        <f>IF(($K33      =0),0,((($M33      -$K33      )/$K33      )*100))</f>
        <v>-24.428278271801222</v>
      </c>
      <c r="T33" s="52">
        <f>IF($E33   =0,0,($P33   /$E33   )*100)</f>
        <v>53.727714748784436</v>
      </c>
      <c r="U33" s="54">
        <f>IF($E33   =0,0,($Q33   /$E33   )*100)</f>
        <v>61.567909238249598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15628000</v>
      </c>
      <c r="C36" s="92">
        <v>2462000</v>
      </c>
      <c r="D36" s="92"/>
      <c r="E36" s="92">
        <f t="shared" si="18"/>
        <v>18090000</v>
      </c>
      <c r="F36" s="93">
        <v>18090000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15628000</v>
      </c>
      <c r="C40" s="95">
        <f>SUM(C35:C39)</f>
        <v>2462000</v>
      </c>
      <c r="D40" s="95"/>
      <c r="E40" s="95">
        <f t="shared" si="18"/>
        <v>18090000</v>
      </c>
      <c r="F40" s="96">
        <f t="shared" ref="F40:O40" si="25">SUM(F35:F39)</f>
        <v>18090000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18752000</v>
      </c>
      <c r="C67" s="104">
        <f>SUM(C9:C14,C17:C23,C26:C29,C32,C35:C39,C42:C52,C55:C58,C61:C65)</f>
        <v>2462000</v>
      </c>
      <c r="D67" s="104"/>
      <c r="E67" s="104">
        <f t="shared" si="35"/>
        <v>21214000</v>
      </c>
      <c r="F67" s="105">
        <f t="shared" ref="F67:O67" si="43">SUM(F9:F14,F17:F23,F26:F29,F32,F35:F39,F42:F52,F55:F58,F61:F65)</f>
        <v>21214000</v>
      </c>
      <c r="G67" s="106">
        <f t="shared" si="43"/>
        <v>3124000</v>
      </c>
      <c r="H67" s="105">
        <f t="shared" si="43"/>
        <v>1670000</v>
      </c>
      <c r="I67" s="106">
        <f t="shared" si="43"/>
        <v>0</v>
      </c>
      <c r="J67" s="105">
        <f t="shared" si="43"/>
        <v>106000</v>
      </c>
      <c r="K67" s="106">
        <f t="shared" si="43"/>
        <v>1899537</v>
      </c>
      <c r="L67" s="105">
        <f t="shared" si="43"/>
        <v>354000</v>
      </c>
      <c r="M67" s="106">
        <f t="shared" si="43"/>
        <v>327020</v>
      </c>
      <c r="N67" s="105">
        <f t="shared" si="43"/>
        <v>0</v>
      </c>
      <c r="O67" s="106">
        <f t="shared" si="43"/>
        <v>0</v>
      </c>
      <c r="P67" s="105">
        <f t="shared" si="36"/>
        <v>2130000</v>
      </c>
      <c r="Q67" s="106">
        <f t="shared" si="37"/>
        <v>2226557</v>
      </c>
      <c r="R67" s="61">
        <f t="shared" si="38"/>
        <v>233.96226415094338</v>
      </c>
      <c r="S67" s="62">
        <f t="shared" si="39"/>
        <v>-82.78422584029687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68.181818181818173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71.272631241997445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34500000</v>
      </c>
      <c r="C69" s="92">
        <v>-2307000</v>
      </c>
      <c r="D69" s="92"/>
      <c r="E69" s="92">
        <f>$B69      +$C69      +$D69</f>
        <v>32193000</v>
      </c>
      <c r="F69" s="93">
        <v>32193000</v>
      </c>
      <c r="G69" s="94">
        <v>32193000</v>
      </c>
      <c r="H69" s="93">
        <v>4526000</v>
      </c>
      <c r="I69" s="94"/>
      <c r="J69" s="93">
        <v>12080000</v>
      </c>
      <c r="K69" s="94"/>
      <c r="L69" s="93">
        <v>11576000</v>
      </c>
      <c r="M69" s="94">
        <v>3895042</v>
      </c>
      <c r="N69" s="93"/>
      <c r="O69" s="94"/>
      <c r="P69" s="93">
        <f>$H69      +$J69      +$L69      +$N69</f>
        <v>28182000</v>
      </c>
      <c r="Q69" s="94">
        <f>$I69      +$K69      +$M69      +$O69</f>
        <v>3895042</v>
      </c>
      <c r="R69" s="48">
        <f>IF(($J69      =0),0,((($L69      -$J69      )/$J69      )*100))</f>
        <v>-4.1721854304635766</v>
      </c>
      <c r="S69" s="49">
        <f>IF(($K69      =0),0,((($M69      -$K69      )/$K69      )*100))</f>
        <v>0</v>
      </c>
      <c r="T69" s="48">
        <f>IF(($E69      =0),0,(($P69      /$E69      )*100))</f>
        <v>87.540769732550544</v>
      </c>
      <c r="U69" s="50">
        <f>IF(($E69      =0),0,(($Q69      /$E69      )*100))</f>
        <v>12.099033951480136</v>
      </c>
      <c r="V69" s="93">
        <v>17352000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34500000</v>
      </c>
      <c r="C71" s="101">
        <f>SUM(C69:C70)</f>
        <v>-2307000</v>
      </c>
      <c r="D71" s="101"/>
      <c r="E71" s="101">
        <f>$B71      +$C71      +$D71</f>
        <v>32193000</v>
      </c>
      <c r="F71" s="102">
        <f t="shared" ref="F71:O71" si="44">SUM(F69:F70)</f>
        <v>32193000</v>
      </c>
      <c r="G71" s="103">
        <f t="shared" si="44"/>
        <v>32193000</v>
      </c>
      <c r="H71" s="102">
        <f t="shared" si="44"/>
        <v>4526000</v>
      </c>
      <c r="I71" s="103">
        <f t="shared" si="44"/>
        <v>0</v>
      </c>
      <c r="J71" s="102">
        <f t="shared" si="44"/>
        <v>12080000</v>
      </c>
      <c r="K71" s="103">
        <f t="shared" si="44"/>
        <v>0</v>
      </c>
      <c r="L71" s="102">
        <f t="shared" si="44"/>
        <v>11576000</v>
      </c>
      <c r="M71" s="103">
        <f t="shared" si="44"/>
        <v>3895042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28182000</v>
      </c>
      <c r="Q71" s="103">
        <f>$I71      +$K71      +$M71      +$O71</f>
        <v>3895042</v>
      </c>
      <c r="R71" s="57">
        <f>IF(($J71      =0),0,((($L71      -$J71      )/$J71      )*100))</f>
        <v>-4.1721854304635766</v>
      </c>
      <c r="S71" s="58">
        <f>IF(($K71      =0),0,((($M71      -$K71      )/$K71      )*100))</f>
        <v>0</v>
      </c>
      <c r="T71" s="57">
        <f>IF(($E69      =0),0,(($P69      /$E69      )*100))</f>
        <v>87.540769732550544</v>
      </c>
      <c r="U71" s="59">
        <f>IF($E69   =0,0,($Q69   /$E69 )*100)</f>
        <v>12.099033951480136</v>
      </c>
      <c r="V71" s="102">
        <f>SUM(V69:V70)</f>
        <v>17352000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34500000</v>
      </c>
      <c r="C72" s="104">
        <f>SUM(C69:C70)</f>
        <v>-2307000</v>
      </c>
      <c r="D72" s="104"/>
      <c r="E72" s="104">
        <f>$B72      +$C72      +$D72</f>
        <v>32193000</v>
      </c>
      <c r="F72" s="105">
        <f t="shared" ref="F72:O72" si="45">SUM(F69:F70)</f>
        <v>32193000</v>
      </c>
      <c r="G72" s="106">
        <f t="shared" si="45"/>
        <v>32193000</v>
      </c>
      <c r="H72" s="105">
        <f t="shared" si="45"/>
        <v>4526000</v>
      </c>
      <c r="I72" s="106">
        <f t="shared" si="45"/>
        <v>0</v>
      </c>
      <c r="J72" s="105">
        <f t="shared" si="45"/>
        <v>12080000</v>
      </c>
      <c r="K72" s="106">
        <f t="shared" si="45"/>
        <v>0</v>
      </c>
      <c r="L72" s="105">
        <f t="shared" si="45"/>
        <v>11576000</v>
      </c>
      <c r="M72" s="106">
        <f t="shared" si="45"/>
        <v>3895042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28182000</v>
      </c>
      <c r="Q72" s="106">
        <f>$I72      +$K72      +$M72      +$O72</f>
        <v>3895042</v>
      </c>
      <c r="R72" s="61">
        <f>IF(($J72      =0),0,((($L72      -$J72      )/$J72      )*100))</f>
        <v>-4.1721854304635766</v>
      </c>
      <c r="S72" s="62">
        <f>IF(($K72      =0),0,((($M72      -$K72      )/$K72      )*100))</f>
        <v>0</v>
      </c>
      <c r="T72" s="61">
        <f>IF(($E69      =0),0,(($P69      /$E69      )*100))</f>
        <v>87.540769732550544</v>
      </c>
      <c r="U72" s="65">
        <f>IF($E69   =0,0,($Q69   /$E69 )*100)</f>
        <v>12.099033951480136</v>
      </c>
      <c r="V72" s="105">
        <f>SUM(V69:V70)</f>
        <v>17352000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53252000</v>
      </c>
      <c r="C73" s="104">
        <f>SUM(C9:C14,C17:C23,C26:C29,C32,C35:C39,C42:C52,C55:C58,C61:C65,C69:C70)</f>
        <v>155000</v>
      </c>
      <c r="D73" s="104"/>
      <c r="E73" s="104">
        <f>$B73      +$C73      +$D73</f>
        <v>53407000</v>
      </c>
      <c r="F73" s="105">
        <f t="shared" ref="F73:O73" si="46">SUM(F9:F14,F17:F23,F26:F29,F32,F35:F39,F42:F52,F55:F58,F61:F65,F69:F70)</f>
        <v>53407000</v>
      </c>
      <c r="G73" s="106">
        <f t="shared" si="46"/>
        <v>35317000</v>
      </c>
      <c r="H73" s="105">
        <f t="shared" si="46"/>
        <v>6196000</v>
      </c>
      <c r="I73" s="106">
        <f t="shared" si="46"/>
        <v>0</v>
      </c>
      <c r="J73" s="105">
        <f t="shared" si="46"/>
        <v>12186000</v>
      </c>
      <c r="K73" s="106">
        <f t="shared" si="46"/>
        <v>1899537</v>
      </c>
      <c r="L73" s="105">
        <f t="shared" si="46"/>
        <v>11930000</v>
      </c>
      <c r="M73" s="106">
        <f t="shared" si="46"/>
        <v>4222062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30312000</v>
      </c>
      <c r="Q73" s="106">
        <f>$I73      +$K73      +$M73      +$O73</f>
        <v>6121599</v>
      </c>
      <c r="R73" s="61">
        <f>IF(($J73      =0),0,((($L73      -$J73      )/$J73      )*100))</f>
        <v>-2.1007713769899885</v>
      </c>
      <c r="S73" s="62">
        <f>IF(($K73      =0),0,((($M73      -$K73      )/$K73      )*100))</f>
        <v>122.26795266425449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85.828354616756812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17.333292748534703</v>
      </c>
      <c r="V73" s="105">
        <f>SUM(V9:V14,V17:V23,V26:V29,V32,V35:V39,V42:V52,V55:V58,V61:V65,V69:V70)</f>
        <v>17352000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J2gPzw/Aej+jYjtvEqQvxE5IiWhce0UKpUaWBU6/EuzGlzSFAZ1HHp7OaF7yWZQh7lZsBra/iTfGjDLWc8sDw==" saltValue="1CkV6OpsXeNRioiSsaoai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147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158000</v>
      </c>
      <c r="I10" s="94"/>
      <c r="J10" s="93">
        <v>164000</v>
      </c>
      <c r="K10" s="94"/>
      <c r="L10" s="93">
        <v>52000</v>
      </c>
      <c r="M10" s="94"/>
      <c r="N10" s="93"/>
      <c r="O10" s="94"/>
      <c r="P10" s="93">
        <f t="shared" ref="P10:P15" si="1">$H10      +$J10      +$L10      +$N10</f>
        <v>374000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-68.292682926829272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12.064516129032258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158000</v>
      </c>
      <c r="I15" s="97">
        <f t="shared" si="7"/>
        <v>0</v>
      </c>
      <c r="J15" s="96">
        <f t="shared" si="7"/>
        <v>164000</v>
      </c>
      <c r="K15" s="97">
        <f t="shared" si="7"/>
        <v>0</v>
      </c>
      <c r="L15" s="96">
        <f t="shared" si="7"/>
        <v>52000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374000</v>
      </c>
      <c r="Q15" s="97">
        <f t="shared" si="2"/>
        <v>0</v>
      </c>
      <c r="R15" s="52">
        <f t="shared" si="3"/>
        <v>-68.292682926829272</v>
      </c>
      <c r="S15" s="53">
        <f t="shared" si="4"/>
        <v>0</v>
      </c>
      <c r="T15" s="52">
        <f>IF((SUM($E9:$E13))=0,0,(P15/(SUM($E9:$E13))*100))</f>
        <v>12.064516129032258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1099000</v>
      </c>
      <c r="C32" s="92"/>
      <c r="D32" s="92"/>
      <c r="E32" s="92">
        <f>$B32      +$C32      +$D32</f>
        <v>1099000</v>
      </c>
      <c r="F32" s="93">
        <v>1099000</v>
      </c>
      <c r="G32" s="94">
        <v>1099000</v>
      </c>
      <c r="H32" s="93">
        <v>234000</v>
      </c>
      <c r="I32" s="94"/>
      <c r="J32" s="93">
        <v>41000</v>
      </c>
      <c r="K32" s="94"/>
      <c r="L32" s="93">
        <v>53000</v>
      </c>
      <c r="M32" s="94"/>
      <c r="N32" s="93"/>
      <c r="O32" s="94"/>
      <c r="P32" s="93">
        <f>$H32      +$J32      +$L32      +$N32</f>
        <v>328000</v>
      </c>
      <c r="Q32" s="94">
        <f>$I32      +$K32      +$M32      +$O32</f>
        <v>0</v>
      </c>
      <c r="R32" s="48">
        <f>IF(($J32      =0),0,((($L32      -$J32      )/$J32      )*100))</f>
        <v>29.268292682926827</v>
      </c>
      <c r="S32" s="49">
        <f>IF(($K32      =0),0,((($M32      -$K32      )/$K32      )*100))</f>
        <v>0</v>
      </c>
      <c r="T32" s="48">
        <f>IF(($E32      =0),0,(($P32      /$E32      )*100))</f>
        <v>29.845313921747042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1099000</v>
      </c>
      <c r="C33" s="95">
        <f>C32</f>
        <v>0</v>
      </c>
      <c r="D33" s="95"/>
      <c r="E33" s="95">
        <f>$B33      +$C33      +$D33</f>
        <v>1099000</v>
      </c>
      <c r="F33" s="96">
        <f t="shared" ref="F33:O33" si="17">F32</f>
        <v>1099000</v>
      </c>
      <c r="G33" s="97">
        <f t="shared" si="17"/>
        <v>1099000</v>
      </c>
      <c r="H33" s="96">
        <f t="shared" si="17"/>
        <v>234000</v>
      </c>
      <c r="I33" s="97">
        <f t="shared" si="17"/>
        <v>0</v>
      </c>
      <c r="J33" s="96">
        <f t="shared" si="17"/>
        <v>41000</v>
      </c>
      <c r="K33" s="97">
        <f t="shared" si="17"/>
        <v>0</v>
      </c>
      <c r="L33" s="96">
        <f t="shared" si="17"/>
        <v>53000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328000</v>
      </c>
      <c r="Q33" s="97">
        <f>$I33      +$K33      +$M33      +$O33</f>
        <v>0</v>
      </c>
      <c r="R33" s="52">
        <f>IF(($J33      =0),0,((($L33      -$J33      )/$J33      )*100))</f>
        <v>29.268292682926827</v>
      </c>
      <c r="S33" s="53">
        <f>IF(($K33      =0),0,((($M33      -$K33      )/$K33      )*100))</f>
        <v>0</v>
      </c>
      <c r="T33" s="52">
        <f>IF($E33   =0,0,($P33   /$E33   )*100)</f>
        <v>29.845313921747042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20888000</v>
      </c>
      <c r="C36" s="92">
        <v>3805000</v>
      </c>
      <c r="D36" s="92"/>
      <c r="E36" s="92">
        <f t="shared" si="18"/>
        <v>24693000</v>
      </c>
      <c r="F36" s="93">
        <v>24693000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20888000</v>
      </c>
      <c r="C40" s="95">
        <f>SUM(C35:C39)</f>
        <v>3805000</v>
      </c>
      <c r="D40" s="95"/>
      <c r="E40" s="95">
        <f t="shared" si="18"/>
        <v>24693000</v>
      </c>
      <c r="F40" s="96">
        <f t="shared" ref="F40:O40" si="25">SUM(F35:F39)</f>
        <v>24693000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25087000</v>
      </c>
      <c r="C67" s="104">
        <f>SUM(C9:C14,C17:C23,C26:C29,C32,C35:C39,C42:C52,C55:C58,C61:C65)</f>
        <v>3805000</v>
      </c>
      <c r="D67" s="104"/>
      <c r="E67" s="104">
        <f t="shared" si="35"/>
        <v>28892000</v>
      </c>
      <c r="F67" s="105">
        <f t="shared" ref="F67:O67" si="43">SUM(F9:F14,F17:F23,F26:F29,F32,F35:F39,F42:F52,F55:F58,F61:F65)</f>
        <v>28892000</v>
      </c>
      <c r="G67" s="106">
        <f t="shared" si="43"/>
        <v>4199000</v>
      </c>
      <c r="H67" s="105">
        <f t="shared" si="43"/>
        <v>392000</v>
      </c>
      <c r="I67" s="106">
        <f t="shared" si="43"/>
        <v>0</v>
      </c>
      <c r="J67" s="105">
        <f t="shared" si="43"/>
        <v>205000</v>
      </c>
      <c r="K67" s="106">
        <f t="shared" si="43"/>
        <v>0</v>
      </c>
      <c r="L67" s="105">
        <f t="shared" si="43"/>
        <v>105000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702000</v>
      </c>
      <c r="Q67" s="106">
        <f t="shared" si="37"/>
        <v>0</v>
      </c>
      <c r="R67" s="61">
        <f t="shared" si="38"/>
        <v>-48.780487804878049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16.718266253869967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34348000</v>
      </c>
      <c r="C69" s="92">
        <v>-2297000</v>
      </c>
      <c r="D69" s="92"/>
      <c r="E69" s="92">
        <f>$B69      +$C69      +$D69</f>
        <v>32051000</v>
      </c>
      <c r="F69" s="93">
        <v>32051000</v>
      </c>
      <c r="G69" s="94">
        <v>32051000</v>
      </c>
      <c r="H69" s="93">
        <v>3000000</v>
      </c>
      <c r="I69" s="94"/>
      <c r="J69" s="93">
        <v>13417000</v>
      </c>
      <c r="K69" s="94"/>
      <c r="L69" s="93">
        <v>2013000</v>
      </c>
      <c r="M69" s="94"/>
      <c r="N69" s="93"/>
      <c r="O69" s="94"/>
      <c r="P69" s="93">
        <f>$H69      +$J69      +$L69      +$N69</f>
        <v>18430000</v>
      </c>
      <c r="Q69" s="94">
        <f>$I69      +$K69      +$M69      +$O69</f>
        <v>0</v>
      </c>
      <c r="R69" s="48">
        <f>IF(($J69      =0),0,((($L69      -$J69      )/$J69      )*100))</f>
        <v>-84.99664604606096</v>
      </c>
      <c r="S69" s="49">
        <f>IF(($K69      =0),0,((($M69      -$K69      )/$K69      )*100))</f>
        <v>0</v>
      </c>
      <c r="T69" s="48">
        <f>IF(($E69      =0),0,(($P69      /$E69      )*100))</f>
        <v>57.502106018532963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34348000</v>
      </c>
      <c r="C71" s="101">
        <f>SUM(C69:C70)</f>
        <v>-2297000</v>
      </c>
      <c r="D71" s="101"/>
      <c r="E71" s="101">
        <f>$B71      +$C71      +$D71</f>
        <v>32051000</v>
      </c>
      <c r="F71" s="102">
        <f t="shared" ref="F71:O71" si="44">SUM(F69:F70)</f>
        <v>32051000</v>
      </c>
      <c r="G71" s="103">
        <f t="shared" si="44"/>
        <v>32051000</v>
      </c>
      <c r="H71" s="102">
        <f t="shared" si="44"/>
        <v>3000000</v>
      </c>
      <c r="I71" s="103">
        <f t="shared" si="44"/>
        <v>0</v>
      </c>
      <c r="J71" s="102">
        <f t="shared" si="44"/>
        <v>13417000</v>
      </c>
      <c r="K71" s="103">
        <f t="shared" si="44"/>
        <v>0</v>
      </c>
      <c r="L71" s="102">
        <f t="shared" si="44"/>
        <v>2013000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18430000</v>
      </c>
      <c r="Q71" s="103">
        <f>$I71      +$K71      +$M71      +$O71</f>
        <v>0</v>
      </c>
      <c r="R71" s="57">
        <f>IF(($J71      =0),0,((($L71      -$J71      )/$J71      )*100))</f>
        <v>-84.99664604606096</v>
      </c>
      <c r="S71" s="58">
        <f>IF(($K71      =0),0,((($M71      -$K71      )/$K71      )*100))</f>
        <v>0</v>
      </c>
      <c r="T71" s="57">
        <f>IF(($E69      =0),0,(($P69      /$E69      )*100))</f>
        <v>57.502106018532963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34348000</v>
      </c>
      <c r="C72" s="104">
        <f>SUM(C69:C70)</f>
        <v>-2297000</v>
      </c>
      <c r="D72" s="104"/>
      <c r="E72" s="104">
        <f>$B72      +$C72      +$D72</f>
        <v>32051000</v>
      </c>
      <c r="F72" s="105">
        <f t="shared" ref="F72:O72" si="45">SUM(F69:F70)</f>
        <v>32051000</v>
      </c>
      <c r="G72" s="106">
        <f t="shared" si="45"/>
        <v>32051000</v>
      </c>
      <c r="H72" s="105">
        <f t="shared" si="45"/>
        <v>3000000</v>
      </c>
      <c r="I72" s="106">
        <f t="shared" si="45"/>
        <v>0</v>
      </c>
      <c r="J72" s="105">
        <f t="shared" si="45"/>
        <v>13417000</v>
      </c>
      <c r="K72" s="106">
        <f t="shared" si="45"/>
        <v>0</v>
      </c>
      <c r="L72" s="105">
        <f t="shared" si="45"/>
        <v>2013000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18430000</v>
      </c>
      <c r="Q72" s="106">
        <f>$I72      +$K72      +$M72      +$O72</f>
        <v>0</v>
      </c>
      <c r="R72" s="61">
        <f>IF(($J72      =0),0,((($L72      -$J72      )/$J72      )*100))</f>
        <v>-84.99664604606096</v>
      </c>
      <c r="S72" s="62">
        <f>IF(($K72      =0),0,((($M72      -$K72      )/$K72      )*100))</f>
        <v>0</v>
      </c>
      <c r="T72" s="61">
        <f>IF(($E69      =0),0,(($P69      /$E69      )*100))</f>
        <v>57.502106018532963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59435000</v>
      </c>
      <c r="C73" s="104">
        <f>SUM(C9:C14,C17:C23,C26:C29,C32,C35:C39,C42:C52,C55:C58,C61:C65,C69:C70)</f>
        <v>1508000</v>
      </c>
      <c r="D73" s="104"/>
      <c r="E73" s="104">
        <f>$B73      +$C73      +$D73</f>
        <v>60943000</v>
      </c>
      <c r="F73" s="105">
        <f t="shared" ref="F73:O73" si="46">SUM(F9:F14,F17:F23,F26:F29,F32,F35:F39,F42:F52,F55:F58,F61:F65,F69:F70)</f>
        <v>60943000</v>
      </c>
      <c r="G73" s="106">
        <f t="shared" si="46"/>
        <v>36250000</v>
      </c>
      <c r="H73" s="105">
        <f t="shared" si="46"/>
        <v>3392000</v>
      </c>
      <c r="I73" s="106">
        <f t="shared" si="46"/>
        <v>0</v>
      </c>
      <c r="J73" s="105">
        <f t="shared" si="46"/>
        <v>13622000</v>
      </c>
      <c r="K73" s="106">
        <f t="shared" si="46"/>
        <v>0</v>
      </c>
      <c r="L73" s="105">
        <f t="shared" si="46"/>
        <v>2118000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19132000</v>
      </c>
      <c r="Q73" s="106">
        <f>$I73      +$K73      +$M73      +$O73</f>
        <v>0</v>
      </c>
      <c r="R73" s="61">
        <f>IF(($J73      =0),0,((($L73      -$J73      )/$J73      )*100))</f>
        <v>-84.451622375568931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52.777931034482762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141</v>
      </c>
    </row>
    <row r="117" spans="1:23" x14ac:dyDescent="0.2">
      <c r="A117" s="29" t="s">
        <v>142</v>
      </c>
    </row>
    <row r="118" spans="1:23" x14ac:dyDescent="0.2">
      <c r="A118" s="29" t="s">
        <v>143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i6oefFARFpH29zgmKLN0K0i9c6xgqQRPcldHLNLPtjnOFx4RC4Vc3/xvu3EHfqwUqxGzdfSzNkKcD5OHSM7jw==" saltValue="lPxOjZeAxTeqbPJkpTyv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A94930-0054-4DAF-B24B-D4BA28F81119}"/>
</file>

<file path=customXml/itemProps2.xml><?xml version="1.0" encoding="utf-8"?>
<ds:datastoreItem xmlns:ds="http://schemas.openxmlformats.org/officeDocument/2006/customXml" ds:itemID="{B1F22643-32DC-4698-8621-3019041F1FD7}"/>
</file>

<file path=customXml/itemProps3.xml><?xml version="1.0" encoding="utf-8"?>
<ds:datastoreItem xmlns:ds="http://schemas.openxmlformats.org/officeDocument/2006/customXml" ds:itemID="{B81C3266-6414-4FEA-8B9E-256232981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2024-04-29T07:48:55Z</dcterms:created>
  <dcterms:modified xsi:type="dcterms:W3CDTF">2024-05-14T14:15:45Z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