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1B7E63ED-8A2E-4AD0-BA24-77846AC3C8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G308" i="1" s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G258" i="1" s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G238" i="1" s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G56" i="1" s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7" i="1"/>
  <c r="G6" i="1"/>
  <c r="G33" i="1" l="1"/>
  <c r="G135" i="1"/>
  <c r="G257" i="1"/>
  <c r="G61" i="1"/>
  <c r="G130" i="1"/>
  <c r="G142" i="1"/>
  <c r="G214" i="1"/>
  <c r="G252" i="1"/>
  <c r="G283" i="1"/>
  <c r="G290" i="1"/>
  <c r="G336" i="1"/>
  <c r="G155" i="1"/>
  <c r="G161" i="1"/>
  <c r="G196" i="1"/>
  <c r="G222" i="1"/>
  <c r="G228" i="1"/>
  <c r="G301" i="1"/>
  <c r="G17" i="1"/>
  <c r="G94" i="1"/>
  <c r="G203" i="1"/>
  <c r="G315" i="1"/>
  <c r="G89" i="1"/>
  <c r="G335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<sst xmlns="http://schemas.openxmlformats.org/spreadsheetml/2006/main" count="1001" uniqueCount="607">
  <si>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</si>
  <si>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</si>
  <si>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3rd Quarter Ended 31 March 2024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</si>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</sst>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topLeftCell="A3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14</v>
      </c>
      <c r="B6" s="15" t="s">
        <v>15</v>
      </c>
      <c r="C6" s="16" t="s">
        <v>16</v>
      </c>
      <c r="D6" s="23">
        <v>9415556940</v>
      </c>
      <c r="E6" s="24">
        <v>9386529847</v>
      </c>
      <c r="F6" s="24">
        <v>7333502487</v>
      </c>
      <c r="G6" s="31">
        <f>IF(($E6       =0),0,($F6       /$E6       ))</f>
        <v>0.78127940852857758</v>
      </c>
      <c r="H6" s="23">
        <v>1130671741</v>
      </c>
      <c r="I6" s="24">
        <v>927215703</v>
      </c>
      <c r="J6" s="24">
        <v>609136044</v>
      </c>
      <c r="K6" s="23">
        <v>2667023488</v>
      </c>
      <c r="L6" s="23">
        <v>586099698</v>
      </c>
      <c r="M6" s="24">
        <v>597939152</v>
      </c>
      <c r="N6" s="24">
        <v>1236164338</v>
      </c>
      <c r="O6" s="23">
        <v>2420203188</v>
      </c>
      <c r="P6" s="23">
        <v>585452365</v>
      </c>
      <c r="Q6" s="24">
        <v>508194254</v>
      </c>
      <c r="R6" s="24">
        <v>1152629192</v>
      </c>
      <c r="S6" s="23">
        <v>2246275811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14</v>
      </c>
      <c r="B7" s="15" t="s">
        <v>17</v>
      </c>
      <c r="C7" s="16" t="s">
        <v>18</v>
      </c>
      <c r="D7" s="23">
        <v>16055280007</v>
      </c>
      <c r="E7" s="24">
        <v>16421777660</v>
      </c>
      <c r="F7" s="24">
        <v>12366922975</v>
      </c>
      <c r="G7" s="31">
        <f>IF(($E7       =0),0,($F7       /$E7       ))</f>
        <v>0.75308064882179149</v>
      </c>
      <c r="H7" s="23">
        <v>4056690581</v>
      </c>
      <c r="I7" s="24">
        <v>1543273149</v>
      </c>
      <c r="J7" s="24">
        <v>7802992651</v>
      </c>
      <c r="K7" s="23">
        <v>13402956381</v>
      </c>
      <c r="L7" s="23">
        <v>-5733688346</v>
      </c>
      <c r="M7" s="24">
        <v>321631625</v>
      </c>
      <c r="N7" s="24">
        <v>1444983967</v>
      </c>
      <c r="O7" s="23">
        <v>-3967072754</v>
      </c>
      <c r="P7" s="23">
        <v>653209713</v>
      </c>
      <c r="Q7" s="24">
        <v>842126988</v>
      </c>
      <c r="R7" s="24">
        <v>1435702647</v>
      </c>
      <c r="S7" s="23">
        <v>2931039348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19</v>
      </c>
      <c r="C8" s="19" t="s">
        <v>0</v>
      </c>
      <c r="D8" s="25">
        <f>SUM(D6:D7)</f>
        <v>25470836947</v>
      </c>
      <c r="E8" s="26">
        <f>SUM(E6:E7)</f>
        <v>25808307507</v>
      </c>
      <c r="F8" s="26">
        <f>SUM(F6:F7)</f>
        <v>19700425462</v>
      </c>
      <c r="G8" s="32">
        <f>IF(($E8       =0),0,($F8       /$E8       ))</f>
        <v>0.7633365906174453</v>
      </c>
      <c r="H8" s="25">
        <f t="shared" ref="H8:W8" si="0">SUM(H6:H7)</f>
        <v>5187362322</v>
      </c>
      <c r="I8" s="26">
        <f t="shared" si="0"/>
        <v>2470488852</v>
      </c>
      <c r="J8" s="26">
        <f t="shared" si="0"/>
        <v>8412128695</v>
      </c>
      <c r="K8" s="25">
        <f t="shared" si="0"/>
        <v>16069979869</v>
      </c>
      <c r="L8" s="25">
        <f t="shared" si="0"/>
        <v>-5147588648</v>
      </c>
      <c r="M8" s="26">
        <f t="shared" si="0"/>
        <v>919570777</v>
      </c>
      <c r="N8" s="26">
        <f t="shared" si="0"/>
        <v>2681148305</v>
      </c>
      <c r="O8" s="25">
        <f t="shared" si="0"/>
        <v>-1546869566</v>
      </c>
      <c r="P8" s="25">
        <f t="shared" si="0"/>
        <v>1238662078</v>
      </c>
      <c r="Q8" s="26">
        <f t="shared" si="0"/>
        <v>1350321242</v>
      </c>
      <c r="R8" s="26">
        <f t="shared" si="0"/>
        <v>2588331839</v>
      </c>
      <c r="S8" s="25">
        <f t="shared" si="0"/>
        <v>5177315159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20</v>
      </c>
      <c r="B9" s="15" t="s">
        <v>21</v>
      </c>
      <c r="C9" s="16" t="s">
        <v>22</v>
      </c>
      <c r="D9" s="23">
        <v>453136435</v>
      </c>
      <c r="E9" s="24">
        <v>533363148</v>
      </c>
      <c r="F9" s="24">
        <v>428031555</v>
      </c>
      <c r="G9" s="31">
        <f>IF(($E9       =0),0,($F9       /$E9       ))</f>
        <v>0.80251430306917271</v>
      </c>
      <c r="H9" s="23">
        <v>140665173</v>
      </c>
      <c r="I9" s="24">
        <v>28803629</v>
      </c>
      <c r="J9" s="24">
        <v>37334732</v>
      </c>
      <c r="K9" s="23">
        <v>206803534</v>
      </c>
      <c r="L9" s="23">
        <v>25275207</v>
      </c>
      <c r="M9" s="24">
        <v>27219101</v>
      </c>
      <c r="N9" s="24">
        <v>57330242</v>
      </c>
      <c r="O9" s="23">
        <v>109824550</v>
      </c>
      <c r="P9" s="23">
        <v>32003946</v>
      </c>
      <c r="Q9" s="24">
        <v>0</v>
      </c>
      <c r="R9" s="24">
        <v>79399525</v>
      </c>
      <c r="S9" s="23">
        <v>111403471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20</v>
      </c>
      <c r="B10" s="15" t="s">
        <v>23</v>
      </c>
      <c r="C10" s="16" t="s">
        <v>24</v>
      </c>
      <c r="D10" s="23">
        <v>314333479</v>
      </c>
      <c r="E10" s="24">
        <v>307301660</v>
      </c>
      <c r="F10" s="24">
        <v>230009707</v>
      </c>
      <c r="G10" s="31">
        <f t="shared" ref="G10:G52" si="1">IF(($E10      =0),0,($F10      /$E10      ))</f>
        <v>0.74848182401618002</v>
      </c>
      <c r="H10" s="23">
        <v>59657197</v>
      </c>
      <c r="I10" s="24">
        <v>17992585</v>
      </c>
      <c r="J10" s="24">
        <v>15050695</v>
      </c>
      <c r="K10" s="23">
        <v>92700477</v>
      </c>
      <c r="L10" s="23">
        <v>17542081</v>
      </c>
      <c r="M10" s="24">
        <v>16834696</v>
      </c>
      <c r="N10" s="24">
        <v>33846913</v>
      </c>
      <c r="O10" s="23">
        <v>68223690</v>
      </c>
      <c r="P10" s="23">
        <v>19804093</v>
      </c>
      <c r="Q10" s="24">
        <v>15637070</v>
      </c>
      <c r="R10" s="24">
        <v>33644377</v>
      </c>
      <c r="S10" s="23">
        <v>69085540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20</v>
      </c>
      <c r="B11" s="15" t="s">
        <v>25</v>
      </c>
      <c r="C11" s="16" t="s">
        <v>26</v>
      </c>
      <c r="D11" s="23">
        <v>741971939</v>
      </c>
      <c r="E11" s="24">
        <v>788453086</v>
      </c>
      <c r="F11" s="24">
        <v>586929202</v>
      </c>
      <c r="G11" s="31">
        <f t="shared" si="1"/>
        <v>0.74440599247017214</v>
      </c>
      <c r="H11" s="23">
        <v>136365460</v>
      </c>
      <c r="I11" s="24">
        <v>0</v>
      </c>
      <c r="J11" s="24">
        <v>0</v>
      </c>
      <c r="K11" s="23">
        <v>136365460</v>
      </c>
      <c r="L11" s="23">
        <v>51446437</v>
      </c>
      <c r="M11" s="24">
        <v>45627148</v>
      </c>
      <c r="N11" s="24">
        <v>62811258</v>
      </c>
      <c r="O11" s="23">
        <v>159884843</v>
      </c>
      <c r="P11" s="23">
        <v>161789818</v>
      </c>
      <c r="Q11" s="24">
        <v>51447339</v>
      </c>
      <c r="R11" s="24">
        <v>77441742</v>
      </c>
      <c r="S11" s="23">
        <v>290678899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20</v>
      </c>
      <c r="B12" s="15" t="s">
        <v>27</v>
      </c>
      <c r="C12" s="16" t="s">
        <v>28</v>
      </c>
      <c r="D12" s="23">
        <v>549851670</v>
      </c>
      <c r="E12" s="24">
        <v>637118284</v>
      </c>
      <c r="F12" s="24">
        <v>474092255</v>
      </c>
      <c r="G12" s="31">
        <f t="shared" si="1"/>
        <v>0.74411968217819979</v>
      </c>
      <c r="H12" s="23">
        <v>47079027</v>
      </c>
      <c r="I12" s="24">
        <v>36532175</v>
      </c>
      <c r="J12" s="24">
        <v>86177881</v>
      </c>
      <c r="K12" s="23">
        <v>169789083</v>
      </c>
      <c r="L12" s="23">
        <v>40716834</v>
      </c>
      <c r="M12" s="24">
        <v>49719600</v>
      </c>
      <c r="N12" s="24">
        <v>68091648</v>
      </c>
      <c r="O12" s="23">
        <v>158528082</v>
      </c>
      <c r="P12" s="23">
        <v>40377074</v>
      </c>
      <c r="Q12" s="24">
        <v>37841478</v>
      </c>
      <c r="R12" s="24">
        <v>67556538</v>
      </c>
      <c r="S12" s="23">
        <v>145775090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20</v>
      </c>
      <c r="B13" s="15" t="s">
        <v>29</v>
      </c>
      <c r="C13" s="16" t="s">
        <v>30</v>
      </c>
      <c r="D13" s="23">
        <v>256028700</v>
      </c>
      <c r="E13" s="24">
        <v>256533909</v>
      </c>
      <c r="F13" s="24">
        <v>152879807</v>
      </c>
      <c r="G13" s="31">
        <f t="shared" si="1"/>
        <v>0.59594385629542646</v>
      </c>
      <c r="H13" s="23">
        <v>46519412</v>
      </c>
      <c r="I13" s="24">
        <v>32367467</v>
      </c>
      <c r="J13" s="24">
        <v>-3557705</v>
      </c>
      <c r="K13" s="23">
        <v>75329174</v>
      </c>
      <c r="L13" s="23">
        <v>21961607</v>
      </c>
      <c r="M13" s="24">
        <v>6898331</v>
      </c>
      <c r="N13" s="24">
        <v>521089</v>
      </c>
      <c r="O13" s="23">
        <v>29381027</v>
      </c>
      <c r="P13" s="23">
        <v>25719</v>
      </c>
      <c r="Q13" s="24">
        <v>8393679</v>
      </c>
      <c r="R13" s="24">
        <v>39750208</v>
      </c>
      <c r="S13" s="23">
        <v>48169606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20</v>
      </c>
      <c r="B14" s="15" t="s">
        <v>31</v>
      </c>
      <c r="C14" s="16" t="s">
        <v>32</v>
      </c>
      <c r="D14" s="23">
        <v>1158957039</v>
      </c>
      <c r="E14" s="24">
        <v>1297410652</v>
      </c>
      <c r="F14" s="24">
        <v>929180608</v>
      </c>
      <c r="G14" s="31">
        <f t="shared" si="1"/>
        <v>0.71618080718517174</v>
      </c>
      <c r="H14" s="23">
        <v>207690948</v>
      </c>
      <c r="I14" s="24">
        <v>79157403</v>
      </c>
      <c r="J14" s="24">
        <v>81392250</v>
      </c>
      <c r="K14" s="23">
        <v>368240601</v>
      </c>
      <c r="L14" s="23">
        <v>65616536</v>
      </c>
      <c r="M14" s="24">
        <v>73838143</v>
      </c>
      <c r="N14" s="24">
        <v>132807465</v>
      </c>
      <c r="O14" s="23">
        <v>272262144</v>
      </c>
      <c r="P14" s="23">
        <v>72035973</v>
      </c>
      <c r="Q14" s="24">
        <v>74078255</v>
      </c>
      <c r="R14" s="24">
        <v>142563635</v>
      </c>
      <c r="S14" s="23">
        <v>288677863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20</v>
      </c>
      <c r="B15" s="15" t="s">
        <v>33</v>
      </c>
      <c r="C15" s="16" t="s">
        <v>34</v>
      </c>
      <c r="D15" s="23">
        <v>189766276</v>
      </c>
      <c r="E15" s="24">
        <v>221122226</v>
      </c>
      <c r="F15" s="24">
        <v>166316734</v>
      </c>
      <c r="G15" s="31">
        <f t="shared" si="1"/>
        <v>0.75214842491681499</v>
      </c>
      <c r="H15" s="23">
        <v>38284672</v>
      </c>
      <c r="I15" s="24">
        <v>29383057</v>
      </c>
      <c r="J15" s="24">
        <v>7169025</v>
      </c>
      <c r="K15" s="23">
        <v>74836754</v>
      </c>
      <c r="L15" s="23">
        <v>10905414</v>
      </c>
      <c r="M15" s="24">
        <v>5890373</v>
      </c>
      <c r="N15" s="24">
        <v>34505662</v>
      </c>
      <c r="O15" s="23">
        <v>51301449</v>
      </c>
      <c r="P15" s="23">
        <v>9171420</v>
      </c>
      <c r="Q15" s="24">
        <v>6099090</v>
      </c>
      <c r="R15" s="24">
        <v>24908021</v>
      </c>
      <c r="S15" s="23">
        <v>40178531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35</v>
      </c>
      <c r="B16" s="15" t="s">
        <v>36</v>
      </c>
      <c r="C16" s="16" t="s">
        <v>37</v>
      </c>
      <c r="D16" s="23">
        <v>180616828</v>
      </c>
      <c r="E16" s="24">
        <v>278986104</v>
      </c>
      <c r="F16" s="24">
        <v>89324707</v>
      </c>
      <c r="G16" s="31">
        <f t="shared" si="1"/>
        <v>0.32017618698313377</v>
      </c>
      <c r="H16" s="23">
        <v>11431373</v>
      </c>
      <c r="I16" s="24">
        <v>7729744</v>
      </c>
      <c r="J16" s="24">
        <v>1766025</v>
      </c>
      <c r="K16" s="23">
        <v>20927142</v>
      </c>
      <c r="L16" s="23">
        <v>12751211</v>
      </c>
      <c r="M16" s="24">
        <v>3821059</v>
      </c>
      <c r="N16" s="24">
        <v>6787983</v>
      </c>
      <c r="O16" s="23">
        <v>23360253</v>
      </c>
      <c r="P16" s="23">
        <v>3000173</v>
      </c>
      <c r="Q16" s="24">
        <v>2334729</v>
      </c>
      <c r="R16" s="24">
        <v>39702410</v>
      </c>
      <c r="S16" s="23">
        <v>45037312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38</v>
      </c>
      <c r="C17" s="19" t="s">
        <v>0</v>
      </c>
      <c r="D17" s="25">
        <f>SUM(D9:D16)</f>
        <v>3844662366</v>
      </c>
      <c r="E17" s="26">
        <f>SUM(E9:E16)</f>
        <v>4320289069</v>
      </c>
      <c r="F17" s="26">
        <f>SUM(F9:F16)</f>
        <v>3056764575</v>
      </c>
      <c r="G17" s="32">
        <f t="shared" si="1"/>
        <v>0.70753704814190521</v>
      </c>
      <c r="H17" s="25">
        <f t="shared" ref="H17:W17" si="2">SUM(H9:H16)</f>
        <v>687693262</v>
      </c>
      <c r="I17" s="26">
        <f t="shared" si="2"/>
        <v>231966060</v>
      </c>
      <c r="J17" s="26">
        <f t="shared" si="2"/>
        <v>225332903</v>
      </c>
      <c r="K17" s="25">
        <f t="shared" si="2"/>
        <v>1144992225</v>
      </c>
      <c r="L17" s="25">
        <f t="shared" si="2"/>
        <v>246215327</v>
      </c>
      <c r="M17" s="26">
        <f t="shared" si="2"/>
        <v>229848451</v>
      </c>
      <c r="N17" s="26">
        <f t="shared" si="2"/>
        <v>396702260</v>
      </c>
      <c r="O17" s="25">
        <f t="shared" si="2"/>
        <v>872766038</v>
      </c>
      <c r="P17" s="25">
        <f t="shared" si="2"/>
        <v>338208216</v>
      </c>
      <c r="Q17" s="26">
        <f t="shared" si="2"/>
        <v>195831640</v>
      </c>
      <c r="R17" s="26">
        <f t="shared" si="2"/>
        <v>504966456</v>
      </c>
      <c r="S17" s="25">
        <f t="shared" si="2"/>
        <v>1039006312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20</v>
      </c>
      <c r="B18" s="15" t="s">
        <v>39</v>
      </c>
      <c r="C18" s="16" t="s">
        <v>40</v>
      </c>
      <c r="D18" s="23">
        <v>371178350</v>
      </c>
      <c r="E18" s="24">
        <v>422530958</v>
      </c>
      <c r="F18" s="24">
        <v>254562382</v>
      </c>
      <c r="G18" s="31">
        <f t="shared" si="1"/>
        <v>0.6024703685735614</v>
      </c>
      <c r="H18" s="23">
        <v>6180525</v>
      </c>
      <c r="I18" s="24">
        <v>21773485</v>
      </c>
      <c r="J18" s="24">
        <v>31959908</v>
      </c>
      <c r="K18" s="23">
        <v>59913918</v>
      </c>
      <c r="L18" s="23">
        <v>4330270</v>
      </c>
      <c r="M18" s="24">
        <v>16092565</v>
      </c>
      <c r="N18" s="24">
        <v>111665390</v>
      </c>
      <c r="O18" s="23">
        <v>132088225</v>
      </c>
      <c r="P18" s="23">
        <v>-41999258</v>
      </c>
      <c r="Q18" s="24">
        <v>19710349</v>
      </c>
      <c r="R18" s="24">
        <v>84849148</v>
      </c>
      <c r="S18" s="23">
        <v>62560239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20</v>
      </c>
      <c r="B19" s="15" t="s">
        <v>41</v>
      </c>
      <c r="C19" s="16" t="s">
        <v>42</v>
      </c>
      <c r="D19" s="23">
        <v>442587331</v>
      </c>
      <c r="E19" s="24">
        <v>460790442</v>
      </c>
      <c r="F19" s="24">
        <v>441785576</v>
      </c>
      <c r="G19" s="31">
        <f t="shared" si="1"/>
        <v>0.95875594572337075</v>
      </c>
      <c r="H19" s="23">
        <v>179111909</v>
      </c>
      <c r="I19" s="24">
        <v>20442907</v>
      </c>
      <c r="J19" s="24">
        <v>986264</v>
      </c>
      <c r="K19" s="23">
        <v>200541080</v>
      </c>
      <c r="L19" s="23">
        <v>8754130</v>
      </c>
      <c r="M19" s="24">
        <v>7976744</v>
      </c>
      <c r="N19" s="24">
        <v>115872336</v>
      </c>
      <c r="O19" s="23">
        <v>132603210</v>
      </c>
      <c r="P19" s="23">
        <v>8632385</v>
      </c>
      <c r="Q19" s="24">
        <v>11300907</v>
      </c>
      <c r="R19" s="24">
        <v>88707994</v>
      </c>
      <c r="S19" s="23">
        <v>108641286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20</v>
      </c>
      <c r="B20" s="15" t="s">
        <v>43</v>
      </c>
      <c r="C20" s="16" t="s">
        <v>44</v>
      </c>
      <c r="D20" s="23">
        <v>139084924</v>
      </c>
      <c r="E20" s="24">
        <v>142127925</v>
      </c>
      <c r="F20" s="24">
        <v>109832713</v>
      </c>
      <c r="G20" s="31">
        <f t="shared" si="1"/>
        <v>0.77277363333067728</v>
      </c>
      <c r="H20" s="23">
        <v>30088174</v>
      </c>
      <c r="I20" s="24">
        <v>6491671</v>
      </c>
      <c r="J20" s="24">
        <v>5398589</v>
      </c>
      <c r="K20" s="23">
        <v>41978434</v>
      </c>
      <c r="L20" s="23">
        <v>5692886</v>
      </c>
      <c r="M20" s="24">
        <v>6094274</v>
      </c>
      <c r="N20" s="24">
        <v>24350066</v>
      </c>
      <c r="O20" s="23">
        <v>36137226</v>
      </c>
      <c r="P20" s="23">
        <v>8250273</v>
      </c>
      <c r="Q20" s="24">
        <v>5909598</v>
      </c>
      <c r="R20" s="24">
        <v>17557182</v>
      </c>
      <c r="S20" s="23">
        <v>31717053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20</v>
      </c>
      <c r="B21" s="15" t="s">
        <v>45</v>
      </c>
      <c r="C21" s="16" t="s">
        <v>46</v>
      </c>
      <c r="D21" s="23">
        <v>240449034</v>
      </c>
      <c r="E21" s="24">
        <v>250077786</v>
      </c>
      <c r="F21" s="24">
        <v>218144585</v>
      </c>
      <c r="G21" s="31">
        <f t="shared" si="1"/>
        <v>0.87230692693352618</v>
      </c>
      <c r="H21" s="23">
        <v>7101557</v>
      </c>
      <c r="I21" s="24">
        <v>63982307</v>
      </c>
      <c r="J21" s="24">
        <v>11735253</v>
      </c>
      <c r="K21" s="23">
        <v>82819117</v>
      </c>
      <c r="L21" s="23">
        <v>8860844</v>
      </c>
      <c r="M21" s="24">
        <v>7516100</v>
      </c>
      <c r="N21" s="24">
        <v>54937848</v>
      </c>
      <c r="O21" s="23">
        <v>71314792</v>
      </c>
      <c r="P21" s="23">
        <v>8333764</v>
      </c>
      <c r="Q21" s="24">
        <v>9461873</v>
      </c>
      <c r="R21" s="24">
        <v>46215039</v>
      </c>
      <c r="S21" s="23">
        <v>64010676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20</v>
      </c>
      <c r="B22" s="15" t="s">
        <v>47</v>
      </c>
      <c r="C22" s="16" t="s">
        <v>48</v>
      </c>
      <c r="D22" s="23">
        <v>174499234</v>
      </c>
      <c r="E22" s="24">
        <v>200941734</v>
      </c>
      <c r="F22" s="24">
        <v>145264357</v>
      </c>
      <c r="G22" s="31">
        <f t="shared" si="1"/>
        <v>0.72291780362560221</v>
      </c>
      <c r="H22" s="23">
        <v>62231602</v>
      </c>
      <c r="I22" s="24">
        <v>1191337</v>
      </c>
      <c r="J22" s="24">
        <v>4287429</v>
      </c>
      <c r="K22" s="23">
        <v>67710368</v>
      </c>
      <c r="L22" s="23">
        <v>3456794</v>
      </c>
      <c r="M22" s="24">
        <v>4460371</v>
      </c>
      <c r="N22" s="24">
        <v>36947903</v>
      </c>
      <c r="O22" s="23">
        <v>44865068</v>
      </c>
      <c r="P22" s="23">
        <v>1580564</v>
      </c>
      <c r="Q22" s="24">
        <v>2672786</v>
      </c>
      <c r="R22" s="24">
        <v>28435571</v>
      </c>
      <c r="S22" s="23">
        <v>32688921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20</v>
      </c>
      <c r="B23" s="15" t="s">
        <v>49</v>
      </c>
      <c r="C23" s="16" t="s">
        <v>50</v>
      </c>
      <c r="D23" s="23">
        <v>518967015</v>
      </c>
      <c r="E23" s="24">
        <v>591612121</v>
      </c>
      <c r="F23" s="24">
        <v>429304474</v>
      </c>
      <c r="G23" s="31">
        <f t="shared" si="1"/>
        <v>0.72565192422756331</v>
      </c>
      <c r="H23" s="23">
        <v>166661051</v>
      </c>
      <c r="I23" s="24">
        <v>21695913</v>
      </c>
      <c r="J23" s="24">
        <v>23194379</v>
      </c>
      <c r="K23" s="23">
        <v>211551343</v>
      </c>
      <c r="L23" s="23">
        <v>21415369</v>
      </c>
      <c r="M23" s="24">
        <v>23942474</v>
      </c>
      <c r="N23" s="24">
        <v>74729209</v>
      </c>
      <c r="O23" s="23">
        <v>120087052</v>
      </c>
      <c r="P23" s="23">
        <v>21732056</v>
      </c>
      <c r="Q23" s="24">
        <v>0</v>
      </c>
      <c r="R23" s="24">
        <v>75934023</v>
      </c>
      <c r="S23" s="23">
        <v>97666079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35</v>
      </c>
      <c r="B24" s="15" t="s">
        <v>51</v>
      </c>
      <c r="C24" s="16" t="s">
        <v>52</v>
      </c>
      <c r="D24" s="23">
        <v>1881379732</v>
      </c>
      <c r="E24" s="24">
        <v>1884709572</v>
      </c>
      <c r="F24" s="24">
        <v>1687897272</v>
      </c>
      <c r="G24" s="31">
        <f t="shared" si="1"/>
        <v>0.89557420255941689</v>
      </c>
      <c r="H24" s="23">
        <v>522871332</v>
      </c>
      <c r="I24" s="24">
        <v>35175963</v>
      </c>
      <c r="J24" s="24">
        <v>70850437</v>
      </c>
      <c r="K24" s="23">
        <v>628897732</v>
      </c>
      <c r="L24" s="23">
        <v>83962201</v>
      </c>
      <c r="M24" s="24">
        <v>132584429</v>
      </c>
      <c r="N24" s="24">
        <v>363459196</v>
      </c>
      <c r="O24" s="23">
        <v>580005826</v>
      </c>
      <c r="P24" s="23">
        <v>88578428</v>
      </c>
      <c r="Q24" s="24">
        <v>52937652</v>
      </c>
      <c r="R24" s="24">
        <v>337477634</v>
      </c>
      <c r="S24" s="23">
        <v>478993714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53</v>
      </c>
      <c r="C25" s="19" t="s">
        <v>0</v>
      </c>
      <c r="D25" s="25">
        <f>SUM(D18:D24)</f>
        <v>3768145620</v>
      </c>
      <c r="E25" s="26">
        <f>SUM(E18:E24)</f>
        <v>3952790538</v>
      </c>
      <c r="F25" s="26">
        <f>SUM(F18:F24)</f>
        <v>3286791359</v>
      </c>
      <c r="G25" s="32">
        <f t="shared" si="1"/>
        <v>0.8315116440910687</v>
      </c>
      <c r="H25" s="25">
        <f t="shared" ref="H25:W25" si="3">SUM(H18:H24)</f>
        <v>974246150</v>
      </c>
      <c r="I25" s="26">
        <f t="shared" si="3"/>
        <v>170753583</v>
      </c>
      <c r="J25" s="26">
        <f t="shared" si="3"/>
        <v>148412259</v>
      </c>
      <c r="K25" s="25">
        <f t="shared" si="3"/>
        <v>1293411992</v>
      </c>
      <c r="L25" s="25">
        <f t="shared" si="3"/>
        <v>136472494</v>
      </c>
      <c r="M25" s="26">
        <f t="shared" si="3"/>
        <v>198666957</v>
      </c>
      <c r="N25" s="26">
        <f t="shared" si="3"/>
        <v>781961948</v>
      </c>
      <c r="O25" s="25">
        <f t="shared" si="3"/>
        <v>1117101399</v>
      </c>
      <c r="P25" s="25">
        <f t="shared" si="3"/>
        <v>95108212</v>
      </c>
      <c r="Q25" s="26">
        <f t="shared" si="3"/>
        <v>101993165</v>
      </c>
      <c r="R25" s="26">
        <f t="shared" si="3"/>
        <v>679176591</v>
      </c>
      <c r="S25" s="25">
        <f t="shared" si="3"/>
        <v>876277968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20</v>
      </c>
      <c r="B26" s="15" t="s">
        <v>54</v>
      </c>
      <c r="C26" s="16" t="s">
        <v>55</v>
      </c>
      <c r="D26" s="23">
        <v>420876653</v>
      </c>
      <c r="E26" s="24">
        <v>404247698</v>
      </c>
      <c r="F26" s="24">
        <v>250805983</v>
      </c>
      <c r="G26" s="31">
        <f t="shared" si="1"/>
        <v>0.62042649652886828</v>
      </c>
      <c r="H26" s="23">
        <v>84034600</v>
      </c>
      <c r="I26" s="24">
        <v>16183086</v>
      </c>
      <c r="J26" s="24">
        <v>16446754</v>
      </c>
      <c r="K26" s="23">
        <v>116664440</v>
      </c>
      <c r="L26" s="23">
        <v>16592068</v>
      </c>
      <c r="M26" s="24">
        <v>19449678</v>
      </c>
      <c r="N26" s="24">
        <v>35208541</v>
      </c>
      <c r="O26" s="23">
        <v>71250287</v>
      </c>
      <c r="P26" s="23">
        <v>21475033</v>
      </c>
      <c r="Q26" s="24">
        <v>11858293</v>
      </c>
      <c r="R26" s="24">
        <v>29557930</v>
      </c>
      <c r="S26" s="23">
        <v>62891256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20</v>
      </c>
      <c r="B27" s="15" t="s">
        <v>56</v>
      </c>
      <c r="C27" s="16" t="s">
        <v>57</v>
      </c>
      <c r="D27" s="23">
        <v>252640181</v>
      </c>
      <c r="E27" s="24">
        <v>255611306</v>
      </c>
      <c r="F27" s="24">
        <v>236122701</v>
      </c>
      <c r="G27" s="31">
        <f t="shared" si="1"/>
        <v>0.92375687404061857</v>
      </c>
      <c r="H27" s="23">
        <v>88540529</v>
      </c>
      <c r="I27" s="24">
        <v>3708799</v>
      </c>
      <c r="J27" s="24">
        <v>6023665</v>
      </c>
      <c r="K27" s="23">
        <v>98272993</v>
      </c>
      <c r="L27" s="23">
        <v>3247382</v>
      </c>
      <c r="M27" s="24">
        <v>3848880</v>
      </c>
      <c r="N27" s="24">
        <v>68807618</v>
      </c>
      <c r="O27" s="23">
        <v>75903880</v>
      </c>
      <c r="P27" s="23">
        <v>2756768</v>
      </c>
      <c r="Q27" s="24">
        <v>7234631</v>
      </c>
      <c r="R27" s="24">
        <v>51954429</v>
      </c>
      <c r="S27" s="23">
        <v>61945828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20</v>
      </c>
      <c r="B28" s="15" t="s">
        <v>58</v>
      </c>
      <c r="C28" s="16" t="s">
        <v>59</v>
      </c>
      <c r="D28" s="23">
        <v>218512024</v>
      </c>
      <c r="E28" s="24">
        <v>267437531</v>
      </c>
      <c r="F28" s="24">
        <v>154820092</v>
      </c>
      <c r="G28" s="31">
        <f t="shared" si="1"/>
        <v>0.57890188942852605</v>
      </c>
      <c r="H28" s="23">
        <v>74761467</v>
      </c>
      <c r="I28" s="24">
        <v>-1074156</v>
      </c>
      <c r="J28" s="24">
        <v>6587687</v>
      </c>
      <c r="K28" s="23">
        <v>80274998</v>
      </c>
      <c r="L28" s="23">
        <v>8248507</v>
      </c>
      <c r="M28" s="24">
        <v>7853398</v>
      </c>
      <c r="N28" s="24">
        <v>0</v>
      </c>
      <c r="O28" s="23">
        <v>16101905</v>
      </c>
      <c r="P28" s="23">
        <v>2296966</v>
      </c>
      <c r="Q28" s="24">
        <v>4799412</v>
      </c>
      <c r="R28" s="24">
        <v>51346811</v>
      </c>
      <c r="S28" s="23">
        <v>58443189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20</v>
      </c>
      <c r="B29" s="15" t="s">
        <v>60</v>
      </c>
      <c r="C29" s="16" t="s">
        <v>61</v>
      </c>
      <c r="D29" s="23">
        <v>255565444</v>
      </c>
      <c r="E29" s="24">
        <v>281733699</v>
      </c>
      <c r="F29" s="24">
        <v>221618445</v>
      </c>
      <c r="G29" s="31">
        <f t="shared" si="1"/>
        <v>0.78662384296455778</v>
      </c>
      <c r="H29" s="23">
        <v>80380659</v>
      </c>
      <c r="I29" s="24">
        <v>4168975</v>
      </c>
      <c r="J29" s="24">
        <v>770077</v>
      </c>
      <c r="K29" s="23">
        <v>85319711</v>
      </c>
      <c r="L29" s="23">
        <v>4937073</v>
      </c>
      <c r="M29" s="24">
        <v>6330855</v>
      </c>
      <c r="N29" s="24">
        <v>66900208</v>
      </c>
      <c r="O29" s="23">
        <v>78168136</v>
      </c>
      <c r="P29" s="23">
        <v>2183875</v>
      </c>
      <c r="Q29" s="24">
        <v>245002</v>
      </c>
      <c r="R29" s="24">
        <v>55701721</v>
      </c>
      <c r="S29" s="23">
        <v>58130598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20</v>
      </c>
      <c r="B30" s="15" t="s">
        <v>62</v>
      </c>
      <c r="C30" s="16" t="s">
        <v>63</v>
      </c>
      <c r="D30" s="23">
        <v>130961529</v>
      </c>
      <c r="E30" s="24">
        <v>133383044</v>
      </c>
      <c r="F30" s="24">
        <v>121932615</v>
      </c>
      <c r="G30" s="31">
        <f t="shared" si="1"/>
        <v>0.91415378854301754</v>
      </c>
      <c r="H30" s="23">
        <v>40368915</v>
      </c>
      <c r="I30" s="24">
        <v>3699772</v>
      </c>
      <c r="J30" s="24">
        <v>5379354</v>
      </c>
      <c r="K30" s="23">
        <v>49448041</v>
      </c>
      <c r="L30" s="23">
        <v>4167408</v>
      </c>
      <c r="M30" s="24">
        <v>4180835</v>
      </c>
      <c r="N30" s="24">
        <v>31949375</v>
      </c>
      <c r="O30" s="23">
        <v>40297618</v>
      </c>
      <c r="P30" s="23">
        <v>3707651</v>
      </c>
      <c r="Q30" s="24">
        <v>3403451</v>
      </c>
      <c r="R30" s="24">
        <v>25075854</v>
      </c>
      <c r="S30" s="23">
        <v>32186956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20</v>
      </c>
      <c r="B31" s="15" t="s">
        <v>64</v>
      </c>
      <c r="C31" s="16" t="s">
        <v>65</v>
      </c>
      <c r="D31" s="23">
        <v>977920140</v>
      </c>
      <c r="E31" s="24">
        <v>1015164689</v>
      </c>
      <c r="F31" s="24">
        <v>767688974</v>
      </c>
      <c r="G31" s="31">
        <f t="shared" si="1"/>
        <v>0.75622111596121522</v>
      </c>
      <c r="H31" s="23">
        <v>189109104</v>
      </c>
      <c r="I31" s="24">
        <v>153976111</v>
      </c>
      <c r="J31" s="24">
        <v>45304256</v>
      </c>
      <c r="K31" s="23">
        <v>388389471</v>
      </c>
      <c r="L31" s="23">
        <v>40352554</v>
      </c>
      <c r="M31" s="24">
        <v>34043581</v>
      </c>
      <c r="N31" s="24">
        <v>112299753</v>
      </c>
      <c r="O31" s="23">
        <v>186695888</v>
      </c>
      <c r="P31" s="23">
        <v>51314107</v>
      </c>
      <c r="Q31" s="24">
        <v>56882589</v>
      </c>
      <c r="R31" s="24">
        <v>84406919</v>
      </c>
      <c r="S31" s="23">
        <v>192603615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35</v>
      </c>
      <c r="B32" s="15" t="s">
        <v>66</v>
      </c>
      <c r="C32" s="16" t="s">
        <v>67</v>
      </c>
      <c r="D32" s="23">
        <v>1638085315</v>
      </c>
      <c r="E32" s="24">
        <v>1705918265</v>
      </c>
      <c r="F32" s="24">
        <v>1321065562</v>
      </c>
      <c r="G32" s="31">
        <f t="shared" si="1"/>
        <v>0.77440144062236183</v>
      </c>
      <c r="H32" s="23">
        <v>344096275</v>
      </c>
      <c r="I32" s="24">
        <v>61997334</v>
      </c>
      <c r="J32" s="24">
        <v>82525835</v>
      </c>
      <c r="K32" s="23">
        <v>488619444</v>
      </c>
      <c r="L32" s="23">
        <v>73371936</v>
      </c>
      <c r="M32" s="24">
        <v>71766630</v>
      </c>
      <c r="N32" s="24">
        <v>318787884</v>
      </c>
      <c r="O32" s="23">
        <v>463926450</v>
      </c>
      <c r="P32" s="23">
        <v>58010267</v>
      </c>
      <c r="Q32" s="24">
        <v>68914835</v>
      </c>
      <c r="R32" s="24">
        <v>241594566</v>
      </c>
      <c r="S32" s="23">
        <v>368519668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68</v>
      </c>
      <c r="C33" s="19" t="s">
        <v>0</v>
      </c>
      <c r="D33" s="25">
        <f>SUM(D26:D32)</f>
        <v>3894561286</v>
      </c>
      <c r="E33" s="26">
        <f>SUM(E26:E32)</f>
        <v>4063496232</v>
      </c>
      <c r="F33" s="26">
        <f>SUM(F26:F32)</f>
        <v>3074054372</v>
      </c>
      <c r="G33" s="32">
        <f t="shared" si="1"/>
        <v>0.75650479205366228</v>
      </c>
      <c r="H33" s="25">
        <f t="shared" ref="H33:W33" si="4">SUM(H26:H32)</f>
        <v>901291549</v>
      </c>
      <c r="I33" s="26">
        <f t="shared" si="4"/>
        <v>242659921</v>
      </c>
      <c r="J33" s="26">
        <f t="shared" si="4"/>
        <v>163037628</v>
      </c>
      <c r="K33" s="25">
        <f t="shared" si="4"/>
        <v>1306989098</v>
      </c>
      <c r="L33" s="25">
        <f t="shared" si="4"/>
        <v>150916928</v>
      </c>
      <c r="M33" s="26">
        <f t="shared" si="4"/>
        <v>147473857</v>
      </c>
      <c r="N33" s="26">
        <f t="shared" si="4"/>
        <v>633953379</v>
      </c>
      <c r="O33" s="25">
        <f t="shared" si="4"/>
        <v>932344164</v>
      </c>
      <c r="P33" s="25">
        <f t="shared" si="4"/>
        <v>141744667</v>
      </c>
      <c r="Q33" s="26">
        <f t="shared" si="4"/>
        <v>153338213</v>
      </c>
      <c r="R33" s="26">
        <f t="shared" si="4"/>
        <v>539638230</v>
      </c>
      <c r="S33" s="25">
        <f t="shared" si="4"/>
        <v>834721110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20</v>
      </c>
      <c r="B34" s="15" t="s">
        <v>69</v>
      </c>
      <c r="C34" s="16" t="s">
        <v>70</v>
      </c>
      <c r="D34" s="23">
        <v>416082620</v>
      </c>
      <c r="E34" s="24">
        <v>412988308</v>
      </c>
      <c r="F34" s="24">
        <v>272433464</v>
      </c>
      <c r="G34" s="31">
        <f t="shared" si="1"/>
        <v>0.65966386631943097</v>
      </c>
      <c r="H34" s="23">
        <v>88221100</v>
      </c>
      <c r="I34" s="24">
        <v>8425891</v>
      </c>
      <c r="J34" s="24">
        <v>5520827</v>
      </c>
      <c r="K34" s="23">
        <v>102167818</v>
      </c>
      <c r="L34" s="23">
        <v>9806394</v>
      </c>
      <c r="M34" s="24">
        <v>12152155</v>
      </c>
      <c r="N34" s="24">
        <v>73246082</v>
      </c>
      <c r="O34" s="23">
        <v>95204631</v>
      </c>
      <c r="P34" s="23">
        <v>9273011</v>
      </c>
      <c r="Q34" s="24">
        <v>7900720</v>
      </c>
      <c r="R34" s="24">
        <v>57887284</v>
      </c>
      <c r="S34" s="23">
        <v>75061015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20</v>
      </c>
      <c r="B35" s="15" t="s">
        <v>71</v>
      </c>
      <c r="C35" s="16" t="s">
        <v>72</v>
      </c>
      <c r="D35" s="23">
        <v>325572503</v>
      </c>
      <c r="E35" s="24">
        <v>335400171</v>
      </c>
      <c r="F35" s="24">
        <v>290315312</v>
      </c>
      <c r="G35" s="31">
        <f t="shared" si="1"/>
        <v>0.86557890276090532</v>
      </c>
      <c r="H35" s="23">
        <v>97709365</v>
      </c>
      <c r="I35" s="24">
        <v>6747838</v>
      </c>
      <c r="J35" s="24">
        <v>20008030</v>
      </c>
      <c r="K35" s="23">
        <v>124465233</v>
      </c>
      <c r="L35" s="23">
        <v>9841093</v>
      </c>
      <c r="M35" s="24">
        <v>6285767</v>
      </c>
      <c r="N35" s="24">
        <v>69063317</v>
      </c>
      <c r="O35" s="23">
        <v>85190177</v>
      </c>
      <c r="P35" s="23">
        <v>6264662</v>
      </c>
      <c r="Q35" s="24">
        <v>20827798</v>
      </c>
      <c r="R35" s="24">
        <v>53567442</v>
      </c>
      <c r="S35" s="23">
        <v>80659902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20</v>
      </c>
      <c r="B36" s="15" t="s">
        <v>73</v>
      </c>
      <c r="C36" s="16" t="s">
        <v>74</v>
      </c>
      <c r="D36" s="23">
        <v>399572713</v>
      </c>
      <c r="E36" s="24">
        <v>419126913</v>
      </c>
      <c r="F36" s="24">
        <v>324866766</v>
      </c>
      <c r="G36" s="31">
        <f t="shared" si="1"/>
        <v>0.77510356868922903</v>
      </c>
      <c r="H36" s="23">
        <v>0</v>
      </c>
      <c r="I36" s="24">
        <v>25138375</v>
      </c>
      <c r="J36" s="24">
        <v>22413035</v>
      </c>
      <c r="K36" s="23">
        <v>47551410</v>
      </c>
      <c r="L36" s="23">
        <v>87136103</v>
      </c>
      <c r="M36" s="24">
        <v>23363217</v>
      </c>
      <c r="N36" s="24">
        <v>51572168</v>
      </c>
      <c r="O36" s="23">
        <v>162071488</v>
      </c>
      <c r="P36" s="23">
        <v>20493446</v>
      </c>
      <c r="Q36" s="24">
        <v>53192680</v>
      </c>
      <c r="R36" s="24">
        <v>41557742</v>
      </c>
      <c r="S36" s="23">
        <v>115243868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35</v>
      </c>
      <c r="B37" s="15" t="s">
        <v>75</v>
      </c>
      <c r="C37" s="16" t="s">
        <v>76</v>
      </c>
      <c r="D37" s="23">
        <v>747032816</v>
      </c>
      <c r="E37" s="24">
        <v>750426803</v>
      </c>
      <c r="F37" s="24">
        <v>473632923</v>
      </c>
      <c r="G37" s="31">
        <f t="shared" si="1"/>
        <v>0.63115139425530353</v>
      </c>
      <c r="H37" s="23">
        <v>2153076</v>
      </c>
      <c r="I37" s="24">
        <v>189401217</v>
      </c>
      <c r="J37" s="24">
        <v>2276032</v>
      </c>
      <c r="K37" s="23">
        <v>193830325</v>
      </c>
      <c r="L37" s="23">
        <v>2638158</v>
      </c>
      <c r="M37" s="24">
        <v>29382108</v>
      </c>
      <c r="N37" s="24">
        <v>45063090</v>
      </c>
      <c r="O37" s="23">
        <v>77083356</v>
      </c>
      <c r="P37" s="23">
        <v>145684150</v>
      </c>
      <c r="Q37" s="24">
        <v>26882837</v>
      </c>
      <c r="R37" s="24">
        <v>30152255</v>
      </c>
      <c r="S37" s="23">
        <v>202719242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77</v>
      </c>
      <c r="C38" s="19" t="s">
        <v>0</v>
      </c>
      <c r="D38" s="25">
        <f>SUM(D34:D37)</f>
        <v>1888260652</v>
      </c>
      <c r="E38" s="26">
        <f>SUM(E34:E37)</f>
        <v>1917942195</v>
      </c>
      <c r="F38" s="26">
        <f>SUM(F34:F37)</f>
        <v>1361248465</v>
      </c>
      <c r="G38" s="32">
        <f t="shared" si="1"/>
        <v>0.70974426056672679</v>
      </c>
      <c r="H38" s="25">
        <f t="shared" ref="H38:W38" si="5">SUM(H34:H37)</f>
        <v>188083541</v>
      </c>
      <c r="I38" s="26">
        <f t="shared" si="5"/>
        <v>229713321</v>
      </c>
      <c r="J38" s="26">
        <f t="shared" si="5"/>
        <v>50217924</v>
      </c>
      <c r="K38" s="25">
        <f t="shared" si="5"/>
        <v>468014786</v>
      </c>
      <c r="L38" s="25">
        <f t="shared" si="5"/>
        <v>109421748</v>
      </c>
      <c r="M38" s="26">
        <f t="shared" si="5"/>
        <v>71183247</v>
      </c>
      <c r="N38" s="26">
        <f t="shared" si="5"/>
        <v>238944657</v>
      </c>
      <c r="O38" s="25">
        <f t="shared" si="5"/>
        <v>419549652</v>
      </c>
      <c r="P38" s="25">
        <f t="shared" si="5"/>
        <v>181715269</v>
      </c>
      <c r="Q38" s="26">
        <f t="shared" si="5"/>
        <v>108804035</v>
      </c>
      <c r="R38" s="26">
        <f t="shared" si="5"/>
        <v>183164723</v>
      </c>
      <c r="S38" s="25">
        <f t="shared" si="5"/>
        <v>473684027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20</v>
      </c>
      <c r="B39" s="15" t="s">
        <v>78</v>
      </c>
      <c r="C39" s="16" t="s">
        <v>79</v>
      </c>
      <c r="D39" s="23">
        <v>410172372</v>
      </c>
      <c r="E39" s="24">
        <v>436987854</v>
      </c>
      <c r="F39" s="24">
        <v>398004528</v>
      </c>
      <c r="G39" s="31">
        <f t="shared" si="1"/>
        <v>0.91079082486352125</v>
      </c>
      <c r="H39" s="23">
        <v>158458880</v>
      </c>
      <c r="I39" s="24">
        <v>4023201</v>
      </c>
      <c r="J39" s="24">
        <v>3302784</v>
      </c>
      <c r="K39" s="23">
        <v>165784865</v>
      </c>
      <c r="L39" s="23">
        <v>4129302</v>
      </c>
      <c r="M39" s="24">
        <v>4752500</v>
      </c>
      <c r="N39" s="24">
        <v>117845379</v>
      </c>
      <c r="O39" s="23">
        <v>126727181</v>
      </c>
      <c r="P39" s="23">
        <v>5360023</v>
      </c>
      <c r="Q39" s="24">
        <v>12348472</v>
      </c>
      <c r="R39" s="24">
        <v>87783987</v>
      </c>
      <c r="S39" s="23">
        <v>105492482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20</v>
      </c>
      <c r="B40" s="15" t="s">
        <v>80</v>
      </c>
      <c r="C40" s="16" t="s">
        <v>81</v>
      </c>
      <c r="D40" s="23">
        <v>272990799</v>
      </c>
      <c r="E40" s="24">
        <v>296776031</v>
      </c>
      <c r="F40" s="24">
        <v>266368319</v>
      </c>
      <c r="G40" s="31">
        <f t="shared" si="1"/>
        <v>0.89753986567735988</v>
      </c>
      <c r="H40" s="23">
        <v>97956296</v>
      </c>
      <c r="I40" s="24">
        <v>2618219</v>
      </c>
      <c r="J40" s="24">
        <v>2942998</v>
      </c>
      <c r="K40" s="23">
        <v>103517513</v>
      </c>
      <c r="L40" s="23">
        <v>0</v>
      </c>
      <c r="M40" s="24">
        <v>1690557</v>
      </c>
      <c r="N40" s="24">
        <v>65263526</v>
      </c>
      <c r="O40" s="23">
        <v>66954083</v>
      </c>
      <c r="P40" s="23">
        <v>3303598</v>
      </c>
      <c r="Q40" s="24">
        <v>2638213</v>
      </c>
      <c r="R40" s="24">
        <v>89954912</v>
      </c>
      <c r="S40" s="23">
        <v>95896723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20</v>
      </c>
      <c r="B41" s="15" t="s">
        <v>82</v>
      </c>
      <c r="C41" s="16" t="s">
        <v>83</v>
      </c>
      <c r="D41" s="23">
        <v>386916283</v>
      </c>
      <c r="E41" s="24">
        <v>443480671</v>
      </c>
      <c r="F41" s="24">
        <v>462035740</v>
      </c>
      <c r="G41" s="31">
        <f t="shared" si="1"/>
        <v>1.0418396340885847</v>
      </c>
      <c r="H41" s="23">
        <v>148534533</v>
      </c>
      <c r="I41" s="24">
        <v>7655418</v>
      </c>
      <c r="J41" s="24">
        <v>28670090</v>
      </c>
      <c r="K41" s="23">
        <v>184860041</v>
      </c>
      <c r="L41" s="23">
        <v>6479354</v>
      </c>
      <c r="M41" s="24">
        <v>8710987</v>
      </c>
      <c r="N41" s="24">
        <v>149592839</v>
      </c>
      <c r="O41" s="23">
        <v>164783180</v>
      </c>
      <c r="P41" s="23">
        <v>6008694</v>
      </c>
      <c r="Q41" s="24">
        <v>9570839</v>
      </c>
      <c r="R41" s="24">
        <v>96812986</v>
      </c>
      <c r="S41" s="23">
        <v>112392519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20</v>
      </c>
      <c r="B42" s="15" t="s">
        <v>84</v>
      </c>
      <c r="C42" s="16" t="s">
        <v>85</v>
      </c>
      <c r="D42" s="23">
        <v>285071765</v>
      </c>
      <c r="E42" s="24">
        <v>290396365</v>
      </c>
      <c r="F42" s="24">
        <v>283196298</v>
      </c>
      <c r="G42" s="31">
        <f t="shared" si="1"/>
        <v>0.97520607050298302</v>
      </c>
      <c r="H42" s="23">
        <v>133135314</v>
      </c>
      <c r="I42" s="24">
        <v>1951740</v>
      </c>
      <c r="J42" s="24">
        <v>1942821</v>
      </c>
      <c r="K42" s="23">
        <v>137029875</v>
      </c>
      <c r="L42" s="23">
        <v>2552520</v>
      </c>
      <c r="M42" s="24">
        <v>1717485</v>
      </c>
      <c r="N42" s="24">
        <v>78004777</v>
      </c>
      <c r="O42" s="23">
        <v>82274782</v>
      </c>
      <c r="P42" s="23">
        <v>1550816</v>
      </c>
      <c r="Q42" s="24">
        <v>1587707</v>
      </c>
      <c r="R42" s="24">
        <v>60753118</v>
      </c>
      <c r="S42" s="23">
        <v>63891641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20</v>
      </c>
      <c r="B43" s="15" t="s">
        <v>86</v>
      </c>
      <c r="C43" s="16" t="s">
        <v>87</v>
      </c>
      <c r="D43" s="23">
        <v>1671030425</v>
      </c>
      <c r="E43" s="24">
        <v>1689618592</v>
      </c>
      <c r="F43" s="24">
        <v>1432435384</v>
      </c>
      <c r="G43" s="31">
        <f t="shared" si="1"/>
        <v>0.84778623458707769</v>
      </c>
      <c r="H43" s="23">
        <v>604424285</v>
      </c>
      <c r="I43" s="24">
        <v>149809000</v>
      </c>
      <c r="J43" s="24">
        <v>61902119</v>
      </c>
      <c r="K43" s="23">
        <v>816135404</v>
      </c>
      <c r="L43" s="23">
        <v>61951817</v>
      </c>
      <c r="M43" s="24">
        <v>64415126</v>
      </c>
      <c r="N43" s="24">
        <v>202247078</v>
      </c>
      <c r="O43" s="23">
        <v>328614021</v>
      </c>
      <c r="P43" s="23">
        <v>58734287</v>
      </c>
      <c r="Q43" s="24">
        <v>59084307</v>
      </c>
      <c r="R43" s="24">
        <v>169867365</v>
      </c>
      <c r="S43" s="23">
        <v>287685959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35</v>
      </c>
      <c r="B44" s="15" t="s">
        <v>88</v>
      </c>
      <c r="C44" s="16" t="s">
        <v>89</v>
      </c>
      <c r="D44" s="23">
        <v>1813180668</v>
      </c>
      <c r="E44" s="24">
        <v>1821848592</v>
      </c>
      <c r="F44" s="24">
        <v>1442686723</v>
      </c>
      <c r="G44" s="31">
        <f t="shared" si="1"/>
        <v>0.79188069158713048</v>
      </c>
      <c r="H44" s="23">
        <v>507937002</v>
      </c>
      <c r="I44" s="24">
        <v>0</v>
      </c>
      <c r="J44" s="24">
        <v>0</v>
      </c>
      <c r="K44" s="23">
        <v>507937002</v>
      </c>
      <c r="L44" s="23">
        <v>104660056</v>
      </c>
      <c r="M44" s="24">
        <v>35201844</v>
      </c>
      <c r="N44" s="24">
        <v>296722850</v>
      </c>
      <c r="O44" s="23">
        <v>436584750</v>
      </c>
      <c r="P44" s="23">
        <v>150748471</v>
      </c>
      <c r="Q44" s="24">
        <v>29888833</v>
      </c>
      <c r="R44" s="24">
        <v>317527667</v>
      </c>
      <c r="S44" s="23">
        <v>498164971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90</v>
      </c>
      <c r="C45" s="19" t="s">
        <v>0</v>
      </c>
      <c r="D45" s="25">
        <f>SUM(D39:D44)</f>
        <v>4839362312</v>
      </c>
      <c r="E45" s="26">
        <f>SUM(E39:E44)</f>
        <v>4979108105</v>
      </c>
      <c r="F45" s="26">
        <f>SUM(F39:F44)</f>
        <v>4284726992</v>
      </c>
      <c r="G45" s="32">
        <f t="shared" si="1"/>
        <v>0.86054106511511463</v>
      </c>
      <c r="H45" s="25">
        <f t="shared" ref="H45:W45" si="6">SUM(H39:H44)</f>
        <v>1650446310</v>
      </c>
      <c r="I45" s="26">
        <f t="shared" si="6"/>
        <v>166057578</v>
      </c>
      <c r="J45" s="26">
        <f t="shared" si="6"/>
        <v>98760812</v>
      </c>
      <c r="K45" s="25">
        <f t="shared" si="6"/>
        <v>1915264700</v>
      </c>
      <c r="L45" s="25">
        <f t="shared" si="6"/>
        <v>179773049</v>
      </c>
      <c r="M45" s="26">
        <f t="shared" si="6"/>
        <v>116488499</v>
      </c>
      <c r="N45" s="26">
        <f t="shared" si="6"/>
        <v>909676449</v>
      </c>
      <c r="O45" s="25">
        <f t="shared" si="6"/>
        <v>1205937997</v>
      </c>
      <c r="P45" s="25">
        <f t="shared" si="6"/>
        <v>225705889</v>
      </c>
      <c r="Q45" s="26">
        <f t="shared" si="6"/>
        <v>115118371</v>
      </c>
      <c r="R45" s="26">
        <f t="shared" si="6"/>
        <v>822700035</v>
      </c>
      <c r="S45" s="25">
        <f t="shared" si="6"/>
        <v>1163524295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20</v>
      </c>
      <c r="B46" s="15" t="s">
        <v>91</v>
      </c>
      <c r="C46" s="16" t="s">
        <v>92</v>
      </c>
      <c r="D46" s="23">
        <v>514753008</v>
      </c>
      <c r="E46" s="24">
        <v>525668200</v>
      </c>
      <c r="F46" s="24">
        <v>480980816</v>
      </c>
      <c r="G46" s="31">
        <f t="shared" si="1"/>
        <v>0.91498937162263194</v>
      </c>
      <c r="H46" s="23">
        <v>171674864</v>
      </c>
      <c r="I46" s="24">
        <v>15253335</v>
      </c>
      <c r="J46" s="24">
        <v>12109001</v>
      </c>
      <c r="K46" s="23">
        <v>199037200</v>
      </c>
      <c r="L46" s="23">
        <v>13017953</v>
      </c>
      <c r="M46" s="24">
        <v>19969241</v>
      </c>
      <c r="N46" s="24">
        <v>108725159</v>
      </c>
      <c r="O46" s="23">
        <v>141712353</v>
      </c>
      <c r="P46" s="23">
        <v>16037662</v>
      </c>
      <c r="Q46" s="24">
        <v>34671126</v>
      </c>
      <c r="R46" s="24">
        <v>89522475</v>
      </c>
      <c r="S46" s="23">
        <v>140231263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20</v>
      </c>
      <c r="B47" s="15" t="s">
        <v>93</v>
      </c>
      <c r="C47" s="16" t="s">
        <v>94</v>
      </c>
      <c r="D47" s="23">
        <v>385653366</v>
      </c>
      <c r="E47" s="24">
        <v>448514061</v>
      </c>
      <c r="F47" s="24">
        <v>356802600</v>
      </c>
      <c r="G47" s="31">
        <f t="shared" si="1"/>
        <v>0.79552154776257955</v>
      </c>
      <c r="H47" s="23">
        <v>156808277</v>
      </c>
      <c r="I47" s="24">
        <v>2880994</v>
      </c>
      <c r="J47" s="24">
        <v>3681825</v>
      </c>
      <c r="K47" s="23">
        <v>163371096</v>
      </c>
      <c r="L47" s="23">
        <v>4221322</v>
      </c>
      <c r="M47" s="24">
        <v>3577830</v>
      </c>
      <c r="N47" s="24">
        <v>94973315</v>
      </c>
      <c r="O47" s="23">
        <v>102772467</v>
      </c>
      <c r="P47" s="23">
        <v>3229100</v>
      </c>
      <c r="Q47" s="24">
        <v>11808061</v>
      </c>
      <c r="R47" s="24">
        <v>75621876</v>
      </c>
      <c r="S47" s="23">
        <v>90659037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20</v>
      </c>
      <c r="B48" s="15" t="s">
        <v>95</v>
      </c>
      <c r="C48" s="16" t="s">
        <v>96</v>
      </c>
      <c r="D48" s="23">
        <v>440094108</v>
      </c>
      <c r="E48" s="24">
        <v>478567807</v>
      </c>
      <c r="F48" s="24">
        <v>445732559</v>
      </c>
      <c r="G48" s="31">
        <f t="shared" si="1"/>
        <v>0.93138851481499674</v>
      </c>
      <c r="H48" s="23">
        <v>165066748</v>
      </c>
      <c r="I48" s="24">
        <v>10858455</v>
      </c>
      <c r="J48" s="24">
        <v>11005893</v>
      </c>
      <c r="K48" s="23">
        <v>186931096</v>
      </c>
      <c r="L48" s="23">
        <v>10619576</v>
      </c>
      <c r="M48" s="24">
        <v>11010395</v>
      </c>
      <c r="N48" s="24">
        <v>123807489</v>
      </c>
      <c r="O48" s="23">
        <v>145437460</v>
      </c>
      <c r="P48" s="23">
        <v>10203581</v>
      </c>
      <c r="Q48" s="24">
        <v>9883137</v>
      </c>
      <c r="R48" s="24">
        <v>93277285</v>
      </c>
      <c r="S48" s="23">
        <v>113364003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20</v>
      </c>
      <c r="B49" s="15" t="s">
        <v>97</v>
      </c>
      <c r="C49" s="16" t="s">
        <v>98</v>
      </c>
      <c r="D49" s="23">
        <v>360895748</v>
      </c>
      <c r="E49" s="24">
        <v>321666421</v>
      </c>
      <c r="F49" s="24">
        <v>175626356</v>
      </c>
      <c r="G49" s="31">
        <f t="shared" si="1"/>
        <v>0.54598908849114847</v>
      </c>
      <c r="H49" s="23">
        <v>66620398</v>
      </c>
      <c r="I49" s="24">
        <v>2975710</v>
      </c>
      <c r="J49" s="24">
        <v>1533558</v>
      </c>
      <c r="K49" s="23">
        <v>71129666</v>
      </c>
      <c r="L49" s="23">
        <v>2411655</v>
      </c>
      <c r="M49" s="24">
        <v>1856429</v>
      </c>
      <c r="N49" s="24">
        <v>54312852</v>
      </c>
      <c r="O49" s="23">
        <v>58580936</v>
      </c>
      <c r="P49" s="23">
        <v>2275363</v>
      </c>
      <c r="Q49" s="24">
        <v>2220336</v>
      </c>
      <c r="R49" s="24">
        <v>41420055</v>
      </c>
      <c r="S49" s="23">
        <v>45915754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35</v>
      </c>
      <c r="B50" s="15" t="s">
        <v>99</v>
      </c>
      <c r="C50" s="16" t="s">
        <v>100</v>
      </c>
      <c r="D50" s="23">
        <v>1046146855</v>
      </c>
      <c r="E50" s="24">
        <v>1095958676</v>
      </c>
      <c r="F50" s="24">
        <v>862496955</v>
      </c>
      <c r="G50" s="31">
        <f t="shared" si="1"/>
        <v>0.7869794490317078</v>
      </c>
      <c r="H50" s="23">
        <v>317585336</v>
      </c>
      <c r="I50" s="24">
        <v>13305184</v>
      </c>
      <c r="J50" s="24">
        <v>11364060</v>
      </c>
      <c r="K50" s="23">
        <v>342254580</v>
      </c>
      <c r="L50" s="23">
        <v>22244642</v>
      </c>
      <c r="M50" s="24">
        <v>13369540</v>
      </c>
      <c r="N50" s="24">
        <v>257586664</v>
      </c>
      <c r="O50" s="23">
        <v>293200846</v>
      </c>
      <c r="P50" s="23">
        <v>13779012</v>
      </c>
      <c r="Q50" s="24">
        <v>16577165</v>
      </c>
      <c r="R50" s="24">
        <v>196685352</v>
      </c>
      <c r="S50" s="23">
        <v>227041529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101</v>
      </c>
      <c r="C51" s="19" t="s">
        <v>0</v>
      </c>
      <c r="D51" s="25">
        <f>SUM(D46:D50)</f>
        <v>2747543085</v>
      </c>
      <c r="E51" s="26">
        <f>SUM(E46:E50)</f>
        <v>2870375165</v>
      </c>
      <c r="F51" s="26">
        <f>SUM(F46:F50)</f>
        <v>2321639286</v>
      </c>
      <c r="G51" s="32">
        <f t="shared" si="1"/>
        <v>0.80882781955089833</v>
      </c>
      <c r="H51" s="25">
        <f t="shared" ref="H51:W51" si="7">SUM(H46:H50)</f>
        <v>877755623</v>
      </c>
      <c r="I51" s="26">
        <f t="shared" si="7"/>
        <v>45273678</v>
      </c>
      <c r="J51" s="26">
        <f t="shared" si="7"/>
        <v>39694337</v>
      </c>
      <c r="K51" s="25">
        <f t="shared" si="7"/>
        <v>962723638</v>
      </c>
      <c r="L51" s="25">
        <f t="shared" si="7"/>
        <v>52515148</v>
      </c>
      <c r="M51" s="26">
        <f t="shared" si="7"/>
        <v>49783435</v>
      </c>
      <c r="N51" s="26">
        <f t="shared" si="7"/>
        <v>639405479</v>
      </c>
      <c r="O51" s="25">
        <f t="shared" si="7"/>
        <v>741704062</v>
      </c>
      <c r="P51" s="25">
        <f t="shared" si="7"/>
        <v>45524718</v>
      </c>
      <c r="Q51" s="26">
        <f t="shared" si="7"/>
        <v>75159825</v>
      </c>
      <c r="R51" s="26">
        <f t="shared" si="7"/>
        <v>496527043</v>
      </c>
      <c r="S51" s="25">
        <f t="shared" si="7"/>
        <v>617211586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46453372268</v>
      </c>
      <c r="E52" s="26">
        <f>SUM(E6:E7,E9:E16,E18:E24,E26:E32,E34:E37,E39:E44,E46:E50)</f>
        <v>47912308811</v>
      </c>
      <c r="F52" s="26">
        <f>SUM(F6:F7,F9:F16,F18:F24,F26:F32,F34:F37,F39:F44,F46:F50)</f>
        <v>37085650511</v>
      </c>
      <c r="G52" s="32">
        <f t="shared" si="1"/>
        <v>0.77403179749262363</v>
      </c>
      <c r="H52" s="25">
        <f t="shared" ref="H52:W52" si="8">SUM(H6:H7,H9:H16,H18:H24,H26:H32,H34:H37,H39:H44,H46:H50)</f>
        <v>10466878757</v>
      </c>
      <c r="I52" s="26">
        <f t="shared" si="8"/>
        <v>3556912993</v>
      </c>
      <c r="J52" s="26">
        <f t="shared" si="8"/>
        <v>9137584558</v>
      </c>
      <c r="K52" s="25">
        <f t="shared" si="8"/>
        <v>23161376308</v>
      </c>
      <c r="L52" s="25">
        <f t="shared" si="8"/>
        <v>-4272273954</v>
      </c>
      <c r="M52" s="26">
        <f t="shared" si="8"/>
        <v>1733015223</v>
      </c>
      <c r="N52" s="26">
        <f t="shared" si="8"/>
        <v>6281792477</v>
      </c>
      <c r="O52" s="25">
        <f t="shared" si="8"/>
        <v>3742533746</v>
      </c>
      <c r="P52" s="25">
        <f t="shared" si="8"/>
        <v>2266669049</v>
      </c>
      <c r="Q52" s="26">
        <f t="shared" si="8"/>
        <v>2100566491</v>
      </c>
      <c r="R52" s="26">
        <f t="shared" si="8"/>
        <v>5814504917</v>
      </c>
      <c r="S52" s="25">
        <f t="shared" si="8"/>
        <v>10181740457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14</v>
      </c>
      <c r="B55" s="15" t="s">
        <v>104</v>
      </c>
      <c r="C55" s="16" t="s">
        <v>105</v>
      </c>
      <c r="D55" s="23">
        <v>9311433012</v>
      </c>
      <c r="E55" s="24">
        <v>9297621352</v>
      </c>
      <c r="F55" s="24">
        <v>7207767738</v>
      </c>
      <c r="G55" s="31">
        <f t="shared" ref="G55:G83" si="9">IF(($E55      =0),0,($F55      /$E55      ))</f>
        <v>0.77522706777573236</v>
      </c>
      <c r="H55" s="23">
        <v>1085945196</v>
      </c>
      <c r="I55" s="24">
        <v>877799054</v>
      </c>
      <c r="J55" s="24">
        <v>705724331</v>
      </c>
      <c r="K55" s="23">
        <v>2669468581</v>
      </c>
      <c r="L55" s="23">
        <v>610488990</v>
      </c>
      <c r="M55" s="24">
        <v>694309260</v>
      </c>
      <c r="N55" s="24">
        <v>565858228</v>
      </c>
      <c r="O55" s="23">
        <v>1870656478</v>
      </c>
      <c r="P55" s="23">
        <v>1163339041</v>
      </c>
      <c r="Q55" s="24">
        <v>537970091</v>
      </c>
      <c r="R55" s="24">
        <v>966333547</v>
      </c>
      <c r="S55" s="23">
        <v>2667642679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19</v>
      </c>
      <c r="C56" s="19" t="s">
        <v>0</v>
      </c>
      <c r="D56" s="25">
        <f>D55</f>
        <v>9311433012</v>
      </c>
      <c r="E56" s="26">
        <f>E55</f>
        <v>9297621352</v>
      </c>
      <c r="F56" s="26">
        <f>F55</f>
        <v>7207767738</v>
      </c>
      <c r="G56" s="32">
        <f t="shared" si="9"/>
        <v>0.77522706777573236</v>
      </c>
      <c r="H56" s="25">
        <f t="shared" ref="H56:W56" si="10">H55</f>
        <v>1085945196</v>
      </c>
      <c r="I56" s="26">
        <f t="shared" si="10"/>
        <v>877799054</v>
      </c>
      <c r="J56" s="26">
        <f t="shared" si="10"/>
        <v>705724331</v>
      </c>
      <c r="K56" s="25">
        <f t="shared" si="10"/>
        <v>2669468581</v>
      </c>
      <c r="L56" s="25">
        <f t="shared" si="10"/>
        <v>610488990</v>
      </c>
      <c r="M56" s="26">
        <f t="shared" si="10"/>
        <v>694309260</v>
      </c>
      <c r="N56" s="26">
        <f t="shared" si="10"/>
        <v>565858228</v>
      </c>
      <c r="O56" s="25">
        <f t="shared" si="10"/>
        <v>1870656478</v>
      </c>
      <c r="P56" s="25">
        <f t="shared" si="10"/>
        <v>1163339041</v>
      </c>
      <c r="Q56" s="26">
        <f t="shared" si="10"/>
        <v>537970091</v>
      </c>
      <c r="R56" s="26">
        <f t="shared" si="10"/>
        <v>966333547</v>
      </c>
      <c r="S56" s="25">
        <f t="shared" si="10"/>
        <v>2667642679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20</v>
      </c>
      <c r="B57" s="15" t="s">
        <v>106</v>
      </c>
      <c r="C57" s="16" t="s">
        <v>107</v>
      </c>
      <c r="D57" s="23">
        <v>231260640</v>
      </c>
      <c r="E57" s="24">
        <v>230480981</v>
      </c>
      <c r="F57" s="24">
        <v>138638926</v>
      </c>
      <c r="G57" s="31">
        <f t="shared" si="9"/>
        <v>0.60152002737267074</v>
      </c>
      <c r="H57" s="23">
        <v>27964807</v>
      </c>
      <c r="I57" s="24">
        <v>0</v>
      </c>
      <c r="J57" s="24">
        <v>8361442</v>
      </c>
      <c r="K57" s="23">
        <v>36326249</v>
      </c>
      <c r="L57" s="23">
        <v>11485069</v>
      </c>
      <c r="M57" s="24">
        <v>8132992</v>
      </c>
      <c r="N57" s="24">
        <v>34573712</v>
      </c>
      <c r="O57" s="23">
        <v>54191773</v>
      </c>
      <c r="P57" s="23">
        <v>13249460</v>
      </c>
      <c r="Q57" s="24">
        <v>9459821</v>
      </c>
      <c r="R57" s="24">
        <v>25411623</v>
      </c>
      <c r="S57" s="23">
        <v>48120904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20</v>
      </c>
      <c r="B58" s="15" t="s">
        <v>108</v>
      </c>
      <c r="C58" s="16" t="s">
        <v>109</v>
      </c>
      <c r="D58" s="23">
        <v>374371008</v>
      </c>
      <c r="E58" s="24">
        <v>376743016</v>
      </c>
      <c r="F58" s="24">
        <v>78008</v>
      </c>
      <c r="G58" s="31">
        <f t="shared" si="9"/>
        <v>2.0705891466346387E-4</v>
      </c>
      <c r="H58" s="23">
        <v>0</v>
      </c>
      <c r="I58" s="24">
        <v>0</v>
      </c>
      <c r="J58" s="24">
        <v>41497</v>
      </c>
      <c r="K58" s="23">
        <v>41497</v>
      </c>
      <c r="L58" s="23">
        <v>15772</v>
      </c>
      <c r="M58" s="24">
        <v>1559</v>
      </c>
      <c r="N58" s="24">
        <v>0</v>
      </c>
      <c r="O58" s="23">
        <v>17331</v>
      </c>
      <c r="P58" s="23">
        <v>0</v>
      </c>
      <c r="Q58" s="24">
        <v>19180</v>
      </c>
      <c r="R58" s="24">
        <v>0</v>
      </c>
      <c r="S58" s="23">
        <v>19180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20</v>
      </c>
      <c r="B59" s="15" t="s">
        <v>110</v>
      </c>
      <c r="C59" s="16" t="s">
        <v>111</v>
      </c>
      <c r="D59" s="23">
        <v>277320930</v>
      </c>
      <c r="E59" s="24">
        <v>237559802</v>
      </c>
      <c r="F59" s="24">
        <v>78658124</v>
      </c>
      <c r="G59" s="31">
        <f t="shared" si="9"/>
        <v>0.3311087285718482</v>
      </c>
      <c r="H59" s="23">
        <v>0</v>
      </c>
      <c r="I59" s="24">
        <v>38177232</v>
      </c>
      <c r="J59" s="24">
        <v>0</v>
      </c>
      <c r="K59" s="23">
        <v>38177232</v>
      </c>
      <c r="L59" s="23">
        <v>8989887</v>
      </c>
      <c r="M59" s="24">
        <v>8254393</v>
      </c>
      <c r="N59" s="24">
        <v>9125451</v>
      </c>
      <c r="O59" s="23">
        <v>26369731</v>
      </c>
      <c r="P59" s="23">
        <v>6094112</v>
      </c>
      <c r="Q59" s="24">
        <v>13390</v>
      </c>
      <c r="R59" s="24">
        <v>8003659</v>
      </c>
      <c r="S59" s="23">
        <v>14111161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35</v>
      </c>
      <c r="B60" s="15" t="s">
        <v>112</v>
      </c>
      <c r="C60" s="16" t="s">
        <v>113</v>
      </c>
      <c r="D60" s="23">
        <v>65113002</v>
      </c>
      <c r="E60" s="24">
        <v>66649002</v>
      </c>
      <c r="F60" s="24">
        <v>35223987</v>
      </c>
      <c r="G60" s="31">
        <f t="shared" si="9"/>
        <v>0.52849984160302954</v>
      </c>
      <c r="H60" s="23">
        <v>0</v>
      </c>
      <c r="I60" s="24">
        <v>972806</v>
      </c>
      <c r="J60" s="24">
        <v>250228</v>
      </c>
      <c r="K60" s="23">
        <v>1223034</v>
      </c>
      <c r="L60" s="23">
        <v>542686</v>
      </c>
      <c r="M60" s="24">
        <v>619599</v>
      </c>
      <c r="N60" s="24">
        <v>18076902</v>
      </c>
      <c r="O60" s="23">
        <v>19239187</v>
      </c>
      <c r="P60" s="23">
        <v>617831</v>
      </c>
      <c r="Q60" s="24">
        <v>635533</v>
      </c>
      <c r="R60" s="24">
        <v>13508402</v>
      </c>
      <c r="S60" s="23">
        <v>14761766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114</v>
      </c>
      <c r="C61" s="19" t="s">
        <v>0</v>
      </c>
      <c r="D61" s="25">
        <f>SUM(D57:D60)</f>
        <v>948065580</v>
      </c>
      <c r="E61" s="26">
        <f>SUM(E57:E60)</f>
        <v>911432801</v>
      </c>
      <c r="F61" s="26">
        <f>SUM(F57:F60)</f>
        <v>252599045</v>
      </c>
      <c r="G61" s="32">
        <f t="shared" si="9"/>
        <v>0.27714500149967719</v>
      </c>
      <c r="H61" s="25">
        <f t="shared" ref="H61:W61" si="11">SUM(H57:H60)</f>
        <v>27964807</v>
      </c>
      <c r="I61" s="26">
        <f t="shared" si="11"/>
        <v>39150038</v>
      </c>
      <c r="J61" s="26">
        <f t="shared" si="11"/>
        <v>8653167</v>
      </c>
      <c r="K61" s="25">
        <f t="shared" si="11"/>
        <v>75768012</v>
      </c>
      <c r="L61" s="25">
        <f t="shared" si="11"/>
        <v>21033414</v>
      </c>
      <c r="M61" s="26">
        <f t="shared" si="11"/>
        <v>17008543</v>
      </c>
      <c r="N61" s="26">
        <f t="shared" si="11"/>
        <v>61776065</v>
      </c>
      <c r="O61" s="25">
        <f t="shared" si="11"/>
        <v>99818022</v>
      </c>
      <c r="P61" s="25">
        <f t="shared" si="11"/>
        <v>19961403</v>
      </c>
      <c r="Q61" s="26">
        <f t="shared" si="11"/>
        <v>10127924</v>
      </c>
      <c r="R61" s="26">
        <f t="shared" si="11"/>
        <v>46923684</v>
      </c>
      <c r="S61" s="25">
        <f t="shared" si="11"/>
        <v>77013011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20</v>
      </c>
      <c r="B62" s="15" t="s">
        <v>115</v>
      </c>
      <c r="C62" s="16" t="s">
        <v>116</v>
      </c>
      <c r="D62" s="23">
        <v>420211451</v>
      </c>
      <c r="E62" s="24">
        <v>418230883</v>
      </c>
      <c r="F62" s="24">
        <v>-468372822</v>
      </c>
      <c r="G62" s="31">
        <f t="shared" si="9"/>
        <v>-1.1198905701088555</v>
      </c>
      <c r="H62" s="23">
        <v>14433758</v>
      </c>
      <c r="I62" s="24">
        <v>15906684</v>
      </c>
      <c r="J62" s="24">
        <v>15021971</v>
      </c>
      <c r="K62" s="23">
        <v>45362413</v>
      </c>
      <c r="L62" s="23">
        <v>-283861839</v>
      </c>
      <c r="M62" s="24">
        <v>-283861839</v>
      </c>
      <c r="N62" s="24">
        <v>13688617</v>
      </c>
      <c r="O62" s="23">
        <v>-554035061</v>
      </c>
      <c r="P62" s="23">
        <v>13476262</v>
      </c>
      <c r="Q62" s="24">
        <v>13341579</v>
      </c>
      <c r="R62" s="24">
        <v>13481985</v>
      </c>
      <c r="S62" s="23">
        <v>40299826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20</v>
      </c>
      <c r="B63" s="15" t="s">
        <v>117</v>
      </c>
      <c r="C63" s="16" t="s">
        <v>118</v>
      </c>
      <c r="D63" s="23">
        <v>203697359</v>
      </c>
      <c r="E63" s="24">
        <v>223296598</v>
      </c>
      <c r="F63" s="24">
        <v>86697306</v>
      </c>
      <c r="G63" s="31">
        <f t="shared" si="9"/>
        <v>0.38826075621626799</v>
      </c>
      <c r="H63" s="23">
        <v>7161748</v>
      </c>
      <c r="I63" s="24">
        <v>-12202</v>
      </c>
      <c r="J63" s="24">
        <v>10013003</v>
      </c>
      <c r="K63" s="23">
        <v>17162549</v>
      </c>
      <c r="L63" s="23">
        <v>12778889</v>
      </c>
      <c r="M63" s="24">
        <v>19277763</v>
      </c>
      <c r="N63" s="24">
        <v>9689532</v>
      </c>
      <c r="O63" s="23">
        <v>41746184</v>
      </c>
      <c r="P63" s="23">
        <v>9669817</v>
      </c>
      <c r="Q63" s="24">
        <v>8325797</v>
      </c>
      <c r="R63" s="24">
        <v>9792959</v>
      </c>
      <c r="S63" s="23">
        <v>27788573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20</v>
      </c>
      <c r="B64" s="15" t="s">
        <v>119</v>
      </c>
      <c r="C64" s="16" t="s">
        <v>120</v>
      </c>
      <c r="D64" s="23">
        <v>214985592</v>
      </c>
      <c r="E64" s="24">
        <v>216180592</v>
      </c>
      <c r="F64" s="24">
        <v>195568575</v>
      </c>
      <c r="G64" s="31">
        <f t="shared" si="9"/>
        <v>0.90465371192988497</v>
      </c>
      <c r="H64" s="23">
        <v>71823691</v>
      </c>
      <c r="I64" s="24">
        <v>8032637</v>
      </c>
      <c r="J64" s="24">
        <v>8053684</v>
      </c>
      <c r="K64" s="23">
        <v>87910012</v>
      </c>
      <c r="L64" s="23">
        <v>8398350</v>
      </c>
      <c r="M64" s="24">
        <v>9462121</v>
      </c>
      <c r="N64" s="24">
        <v>39851319</v>
      </c>
      <c r="O64" s="23">
        <v>57711790</v>
      </c>
      <c r="P64" s="23">
        <v>8178597</v>
      </c>
      <c r="Q64" s="24">
        <v>8861996</v>
      </c>
      <c r="R64" s="24">
        <v>32906180</v>
      </c>
      <c r="S64" s="23">
        <v>49946773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20</v>
      </c>
      <c r="B65" s="15" t="s">
        <v>121</v>
      </c>
      <c r="C65" s="16" t="s">
        <v>122</v>
      </c>
      <c r="D65" s="23">
        <v>4158412041</v>
      </c>
      <c r="E65" s="24">
        <v>4058207041</v>
      </c>
      <c r="F65" s="24">
        <v>2717930182</v>
      </c>
      <c r="G65" s="31">
        <f t="shared" si="9"/>
        <v>0.66973669764523969</v>
      </c>
      <c r="H65" s="23">
        <v>511310355</v>
      </c>
      <c r="I65" s="24">
        <v>234346486</v>
      </c>
      <c r="J65" s="24">
        <v>233095115</v>
      </c>
      <c r="K65" s="23">
        <v>978751956</v>
      </c>
      <c r="L65" s="23">
        <v>221526953</v>
      </c>
      <c r="M65" s="24">
        <v>223979828</v>
      </c>
      <c r="N65" s="24">
        <v>429780220</v>
      </c>
      <c r="O65" s="23">
        <v>875287001</v>
      </c>
      <c r="P65" s="23">
        <v>221469094</v>
      </c>
      <c r="Q65" s="24">
        <v>242190767</v>
      </c>
      <c r="R65" s="24">
        <v>400231364</v>
      </c>
      <c r="S65" s="23">
        <v>863891225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20</v>
      </c>
      <c r="B66" s="15" t="s">
        <v>123</v>
      </c>
      <c r="C66" s="16" t="s">
        <v>124</v>
      </c>
      <c r="D66" s="23">
        <v>534054318</v>
      </c>
      <c r="E66" s="24">
        <v>525764337</v>
      </c>
      <c r="F66" s="24">
        <v>226595501</v>
      </c>
      <c r="G66" s="31">
        <f t="shared" si="9"/>
        <v>0.4309830185382087</v>
      </c>
      <c r="H66" s="23">
        <v>0</v>
      </c>
      <c r="I66" s="24">
        <v>23705994</v>
      </c>
      <c r="J66" s="24">
        <v>26987909</v>
      </c>
      <c r="K66" s="23">
        <v>50693903</v>
      </c>
      <c r="L66" s="23">
        <v>29162328</v>
      </c>
      <c r="M66" s="24">
        <v>0</v>
      </c>
      <c r="N66" s="24">
        <v>70768106</v>
      </c>
      <c r="O66" s="23">
        <v>99930434</v>
      </c>
      <c r="P66" s="23">
        <v>0</v>
      </c>
      <c r="Q66" s="24">
        <v>22055457</v>
      </c>
      <c r="R66" s="24">
        <v>53915707</v>
      </c>
      <c r="S66" s="23">
        <v>75971164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35</v>
      </c>
      <c r="B67" s="15" t="s">
        <v>125</v>
      </c>
      <c r="C67" s="16" t="s">
        <v>126</v>
      </c>
      <c r="D67" s="23">
        <v>159413000</v>
      </c>
      <c r="E67" s="24">
        <v>161463000</v>
      </c>
      <c r="F67" s="24">
        <v>154156352</v>
      </c>
      <c r="G67" s="31">
        <f t="shared" si="9"/>
        <v>0.9547472300155454</v>
      </c>
      <c r="H67" s="23">
        <v>62239466</v>
      </c>
      <c r="I67" s="24">
        <v>987233</v>
      </c>
      <c r="J67" s="24">
        <v>438505</v>
      </c>
      <c r="K67" s="23">
        <v>63665204</v>
      </c>
      <c r="L67" s="23">
        <v>2020135</v>
      </c>
      <c r="M67" s="24">
        <v>368537</v>
      </c>
      <c r="N67" s="24">
        <v>49152442</v>
      </c>
      <c r="O67" s="23">
        <v>51541114</v>
      </c>
      <c r="P67" s="23">
        <v>12511</v>
      </c>
      <c r="Q67" s="24">
        <v>797210</v>
      </c>
      <c r="R67" s="24">
        <v>38140313</v>
      </c>
      <c r="S67" s="23">
        <v>38950034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127</v>
      </c>
      <c r="C68" s="19" t="s">
        <v>0</v>
      </c>
      <c r="D68" s="25">
        <f>SUM(D62:D67)</f>
        <v>5690773761</v>
      </c>
      <c r="E68" s="26">
        <f>SUM(E62:E67)</f>
        <v>5603142451</v>
      </c>
      <c r="F68" s="26">
        <f>SUM(F62:F67)</f>
        <v>2912575094</v>
      </c>
      <c r="G68" s="32">
        <f t="shared" si="9"/>
        <v>0.51981100239209321</v>
      </c>
      <c r="H68" s="25">
        <f t="shared" ref="H68:W68" si="12">SUM(H62:H67)</f>
        <v>666969018</v>
      </c>
      <c r="I68" s="26">
        <f t="shared" si="12"/>
        <v>282966832</v>
      </c>
      <c r="J68" s="26">
        <f t="shared" si="12"/>
        <v>293610187</v>
      </c>
      <c r="K68" s="25">
        <f t="shared" si="12"/>
        <v>1243546037</v>
      </c>
      <c r="L68" s="25">
        <f t="shared" si="12"/>
        <v>-9975184</v>
      </c>
      <c r="M68" s="26">
        <f t="shared" si="12"/>
        <v>-30773590</v>
      </c>
      <c r="N68" s="26">
        <f t="shared" si="12"/>
        <v>612930236</v>
      </c>
      <c r="O68" s="25">
        <f t="shared" si="12"/>
        <v>572181462</v>
      </c>
      <c r="P68" s="25">
        <f t="shared" si="12"/>
        <v>252806281</v>
      </c>
      <c r="Q68" s="26">
        <f t="shared" si="12"/>
        <v>295572806</v>
      </c>
      <c r="R68" s="26">
        <f t="shared" si="12"/>
        <v>548468508</v>
      </c>
      <c r="S68" s="25">
        <f t="shared" si="12"/>
        <v>1096847595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20</v>
      </c>
      <c r="B69" s="15" t="s">
        <v>128</v>
      </c>
      <c r="C69" s="16" t="s">
        <v>129</v>
      </c>
      <c r="D69" s="23">
        <v>658565364</v>
      </c>
      <c r="E69" s="24">
        <v>693753276</v>
      </c>
      <c r="F69" s="24">
        <v>596396242</v>
      </c>
      <c r="G69" s="31">
        <f t="shared" si="9"/>
        <v>0.85966619925554055</v>
      </c>
      <c r="H69" s="23">
        <v>38222752</v>
      </c>
      <c r="I69" s="24">
        <v>144084283</v>
      </c>
      <c r="J69" s="24">
        <v>36402970</v>
      </c>
      <c r="K69" s="23">
        <v>218710005</v>
      </c>
      <c r="L69" s="23">
        <v>37785073</v>
      </c>
      <c r="M69" s="24">
        <v>36219800</v>
      </c>
      <c r="N69" s="24">
        <v>122298660</v>
      </c>
      <c r="O69" s="23">
        <v>196303533</v>
      </c>
      <c r="P69" s="23">
        <v>36038801</v>
      </c>
      <c r="Q69" s="24">
        <v>37307990</v>
      </c>
      <c r="R69" s="24">
        <v>108035913</v>
      </c>
      <c r="S69" s="23">
        <v>181382704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20</v>
      </c>
      <c r="B70" s="15" t="s">
        <v>130</v>
      </c>
      <c r="C70" s="16" t="s">
        <v>131</v>
      </c>
      <c r="D70" s="23">
        <v>1047130185</v>
      </c>
      <c r="E70" s="24">
        <v>1043038415</v>
      </c>
      <c r="F70" s="24">
        <v>711082749</v>
      </c>
      <c r="G70" s="31">
        <f t="shared" si="9"/>
        <v>0.68174166816281645</v>
      </c>
      <c r="H70" s="23">
        <v>165794625</v>
      </c>
      <c r="I70" s="24">
        <v>60533944</v>
      </c>
      <c r="J70" s="24">
        <v>58305030</v>
      </c>
      <c r="K70" s="23">
        <v>284633599</v>
      </c>
      <c r="L70" s="23">
        <v>59044256</v>
      </c>
      <c r="M70" s="24">
        <v>61725114</v>
      </c>
      <c r="N70" s="24">
        <v>124259964</v>
      </c>
      <c r="O70" s="23">
        <v>245029334</v>
      </c>
      <c r="P70" s="23">
        <v>56899141</v>
      </c>
      <c r="Q70" s="24">
        <v>61776537</v>
      </c>
      <c r="R70" s="24">
        <v>62744138</v>
      </c>
      <c r="S70" s="23">
        <v>181419816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20</v>
      </c>
      <c r="B71" s="15" t="s">
        <v>132</v>
      </c>
      <c r="C71" s="16" t="s">
        <v>133</v>
      </c>
      <c r="D71" s="23">
        <v>462440960</v>
      </c>
      <c r="E71" s="24">
        <v>462440960</v>
      </c>
      <c r="F71" s="24">
        <v>478868966</v>
      </c>
      <c r="G71" s="31">
        <f t="shared" si="9"/>
        <v>1.0355245478255213</v>
      </c>
      <c r="H71" s="23">
        <v>88811485</v>
      </c>
      <c r="I71" s="24">
        <v>35165240</v>
      </c>
      <c r="J71" s="24">
        <v>38098517</v>
      </c>
      <c r="K71" s="23">
        <v>162075242</v>
      </c>
      <c r="L71" s="23">
        <v>37364939</v>
      </c>
      <c r="M71" s="24">
        <v>39121561</v>
      </c>
      <c r="N71" s="24">
        <v>79213033</v>
      </c>
      <c r="O71" s="23">
        <v>155699533</v>
      </c>
      <c r="P71" s="23">
        <v>44214093</v>
      </c>
      <c r="Q71" s="24">
        <v>43117173</v>
      </c>
      <c r="R71" s="24">
        <v>73762925</v>
      </c>
      <c r="S71" s="23">
        <v>161094191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20</v>
      </c>
      <c r="B72" s="15" t="s">
        <v>134</v>
      </c>
      <c r="C72" s="16" t="s">
        <v>135</v>
      </c>
      <c r="D72" s="23">
        <v>1705903317</v>
      </c>
      <c r="E72" s="24">
        <v>1524295381</v>
      </c>
      <c r="F72" s="24">
        <v>1401145799</v>
      </c>
      <c r="G72" s="31">
        <f t="shared" si="9"/>
        <v>0.91920884656935142</v>
      </c>
      <c r="H72" s="23">
        <v>360934179</v>
      </c>
      <c r="I72" s="24">
        <v>32591211</v>
      </c>
      <c r="J72" s="24">
        <v>121022654</v>
      </c>
      <c r="K72" s="23">
        <v>514548044</v>
      </c>
      <c r="L72" s="23">
        <v>65152204</v>
      </c>
      <c r="M72" s="24">
        <v>21861042</v>
      </c>
      <c r="N72" s="24">
        <v>346780495</v>
      </c>
      <c r="O72" s="23">
        <v>433793741</v>
      </c>
      <c r="P72" s="23">
        <v>75346304</v>
      </c>
      <c r="Q72" s="24">
        <v>121982407</v>
      </c>
      <c r="R72" s="24">
        <v>255475303</v>
      </c>
      <c r="S72" s="23">
        <v>452804014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20</v>
      </c>
      <c r="B73" s="15" t="s">
        <v>136</v>
      </c>
      <c r="C73" s="16" t="s">
        <v>137</v>
      </c>
      <c r="D73" s="23">
        <v>249006428</v>
      </c>
      <c r="E73" s="24">
        <v>244589088</v>
      </c>
      <c r="F73" s="24">
        <v>174924357</v>
      </c>
      <c r="G73" s="31">
        <f t="shared" si="9"/>
        <v>0.71517645545986086</v>
      </c>
      <c r="H73" s="23">
        <v>0</v>
      </c>
      <c r="I73" s="24">
        <v>55742793</v>
      </c>
      <c r="J73" s="24">
        <v>8394903</v>
      </c>
      <c r="K73" s="23">
        <v>64137696</v>
      </c>
      <c r="L73" s="23">
        <v>11572842</v>
      </c>
      <c r="M73" s="24">
        <v>8929937</v>
      </c>
      <c r="N73" s="24">
        <v>30108779</v>
      </c>
      <c r="O73" s="23">
        <v>50611558</v>
      </c>
      <c r="P73" s="23">
        <v>8731566</v>
      </c>
      <c r="Q73" s="24">
        <v>16640171</v>
      </c>
      <c r="R73" s="24">
        <v>34803366</v>
      </c>
      <c r="S73" s="23">
        <v>60175103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20</v>
      </c>
      <c r="B74" s="15" t="s">
        <v>138</v>
      </c>
      <c r="C74" s="16" t="s">
        <v>139</v>
      </c>
      <c r="D74" s="23">
        <v>424575630</v>
      </c>
      <c r="E74" s="24">
        <v>366725630</v>
      </c>
      <c r="F74" s="24">
        <v>149921472</v>
      </c>
      <c r="G74" s="31">
        <f t="shared" si="9"/>
        <v>0.40881100129271031</v>
      </c>
      <c r="H74" s="23">
        <v>1858</v>
      </c>
      <c r="I74" s="24">
        <v>41151</v>
      </c>
      <c r="J74" s="24">
        <v>0</v>
      </c>
      <c r="K74" s="23">
        <v>43009</v>
      </c>
      <c r="L74" s="23">
        <v>-905397</v>
      </c>
      <c r="M74" s="24">
        <v>20469141</v>
      </c>
      <c r="N74" s="24">
        <v>20448625</v>
      </c>
      <c r="O74" s="23">
        <v>40012369</v>
      </c>
      <c r="P74" s="23">
        <v>47691962</v>
      </c>
      <c r="Q74" s="24">
        <v>22458535</v>
      </c>
      <c r="R74" s="24">
        <v>39715597</v>
      </c>
      <c r="S74" s="23">
        <v>109866094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35</v>
      </c>
      <c r="B75" s="15" t="s">
        <v>140</v>
      </c>
      <c r="C75" s="16" t="s">
        <v>141</v>
      </c>
      <c r="D75" s="23">
        <v>159632892</v>
      </c>
      <c r="E75" s="24">
        <v>156858564</v>
      </c>
      <c r="F75" s="24">
        <v>149416718</v>
      </c>
      <c r="G75" s="31">
        <f t="shared" si="9"/>
        <v>0.95255696717968175</v>
      </c>
      <c r="H75" s="23">
        <v>57060331</v>
      </c>
      <c r="I75" s="24">
        <v>1107699</v>
      </c>
      <c r="J75" s="24">
        <v>514976</v>
      </c>
      <c r="K75" s="23">
        <v>58683006</v>
      </c>
      <c r="L75" s="23">
        <v>2247106</v>
      </c>
      <c r="M75" s="24">
        <v>3263940</v>
      </c>
      <c r="N75" s="24">
        <v>46014467</v>
      </c>
      <c r="O75" s="23">
        <v>51525513</v>
      </c>
      <c r="P75" s="23">
        <v>1840574</v>
      </c>
      <c r="Q75" s="24">
        <v>1247917</v>
      </c>
      <c r="R75" s="24">
        <v>36119708</v>
      </c>
      <c r="S75" s="23">
        <v>39208199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142</v>
      </c>
      <c r="C76" s="19" t="s">
        <v>0</v>
      </c>
      <c r="D76" s="25">
        <f>SUM(D69:D75)</f>
        <v>4707254776</v>
      </c>
      <c r="E76" s="26">
        <f>SUM(E69:E75)</f>
        <v>4491701314</v>
      </c>
      <c r="F76" s="26">
        <f>SUM(F69:F75)</f>
        <v>3661756303</v>
      </c>
      <c r="G76" s="32">
        <f t="shared" si="9"/>
        <v>0.81522702580129758</v>
      </c>
      <c r="H76" s="25">
        <f t="shared" ref="H76:W76" si="13">SUM(H69:H75)</f>
        <v>710825230</v>
      </c>
      <c r="I76" s="26">
        <f t="shared" si="13"/>
        <v>329266321</v>
      </c>
      <c r="J76" s="26">
        <f t="shared" si="13"/>
        <v>262739050</v>
      </c>
      <c r="K76" s="25">
        <f t="shared" si="13"/>
        <v>1302830601</v>
      </c>
      <c r="L76" s="25">
        <f t="shared" si="13"/>
        <v>212261023</v>
      </c>
      <c r="M76" s="26">
        <f t="shared" si="13"/>
        <v>191590535</v>
      </c>
      <c r="N76" s="26">
        <f t="shared" si="13"/>
        <v>769124023</v>
      </c>
      <c r="O76" s="25">
        <f t="shared" si="13"/>
        <v>1172975581</v>
      </c>
      <c r="P76" s="25">
        <f t="shared" si="13"/>
        <v>270762441</v>
      </c>
      <c r="Q76" s="26">
        <f t="shared" si="13"/>
        <v>304530730</v>
      </c>
      <c r="R76" s="26">
        <f t="shared" si="13"/>
        <v>610656950</v>
      </c>
      <c r="S76" s="25">
        <f t="shared" si="13"/>
        <v>1185950121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20</v>
      </c>
      <c r="B77" s="15" t="s">
        <v>143</v>
      </c>
      <c r="C77" s="16" t="s">
        <v>144</v>
      </c>
      <c r="D77" s="23">
        <v>1191278640</v>
      </c>
      <c r="E77" s="24">
        <v>1265299904</v>
      </c>
      <c r="F77" s="24">
        <v>828251158</v>
      </c>
      <c r="G77" s="31">
        <f t="shared" si="9"/>
        <v>0.65458880964239763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828251158</v>
      </c>
      <c r="S77" s="23">
        <v>828251158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20</v>
      </c>
      <c r="B78" s="15" t="s">
        <v>145</v>
      </c>
      <c r="C78" s="16" t="s">
        <v>146</v>
      </c>
      <c r="D78" s="23">
        <v>1056344175</v>
      </c>
      <c r="E78" s="24">
        <v>1031411154</v>
      </c>
      <c r="F78" s="24">
        <v>643784897</v>
      </c>
      <c r="G78" s="31">
        <f t="shared" si="9"/>
        <v>0.6241787230080702</v>
      </c>
      <c r="H78" s="23">
        <v>125466600</v>
      </c>
      <c r="I78" s="24">
        <v>39985449</v>
      </c>
      <c r="J78" s="24">
        <v>44181165</v>
      </c>
      <c r="K78" s="23">
        <v>209633214</v>
      </c>
      <c r="L78" s="23">
        <v>59288400</v>
      </c>
      <c r="M78" s="24">
        <v>50927460</v>
      </c>
      <c r="N78" s="24">
        <v>123183415</v>
      </c>
      <c r="O78" s="23">
        <v>233399275</v>
      </c>
      <c r="P78" s="23">
        <v>56883474</v>
      </c>
      <c r="Q78" s="24">
        <v>44035274</v>
      </c>
      <c r="R78" s="24">
        <v>99833660</v>
      </c>
      <c r="S78" s="23">
        <v>200752408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20</v>
      </c>
      <c r="B79" s="15" t="s">
        <v>147</v>
      </c>
      <c r="C79" s="16" t="s">
        <v>148</v>
      </c>
      <c r="D79" s="23">
        <v>1789823870</v>
      </c>
      <c r="E79" s="24">
        <v>1947075275</v>
      </c>
      <c r="F79" s="24">
        <v>1644591025</v>
      </c>
      <c r="G79" s="31">
        <f t="shared" si="9"/>
        <v>0.84464686399964684</v>
      </c>
      <c r="H79" s="23">
        <v>232239146</v>
      </c>
      <c r="I79" s="24">
        <v>112721397</v>
      </c>
      <c r="J79" s="24">
        <v>116503866</v>
      </c>
      <c r="K79" s="23">
        <v>461464409</v>
      </c>
      <c r="L79" s="23">
        <v>101005030</v>
      </c>
      <c r="M79" s="24">
        <v>120115803</v>
      </c>
      <c r="N79" s="24">
        <v>201218037</v>
      </c>
      <c r="O79" s="23">
        <v>422338870</v>
      </c>
      <c r="P79" s="23">
        <v>110297221</v>
      </c>
      <c r="Q79" s="24">
        <v>550314837</v>
      </c>
      <c r="R79" s="24">
        <v>100175688</v>
      </c>
      <c r="S79" s="23">
        <v>760787746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20</v>
      </c>
      <c r="B80" s="15" t="s">
        <v>149</v>
      </c>
      <c r="C80" s="16" t="s">
        <v>150</v>
      </c>
      <c r="D80" s="23">
        <v>283100775</v>
      </c>
      <c r="E80" s="24">
        <v>317126890</v>
      </c>
      <c r="F80" s="24">
        <v>263741683</v>
      </c>
      <c r="G80" s="31">
        <f t="shared" si="9"/>
        <v>0.83165979081748631</v>
      </c>
      <c r="H80" s="23">
        <v>0</v>
      </c>
      <c r="I80" s="24">
        <v>20203970</v>
      </c>
      <c r="J80" s="24">
        <v>75710548</v>
      </c>
      <c r="K80" s="23">
        <v>95914518</v>
      </c>
      <c r="L80" s="23">
        <v>17291129</v>
      </c>
      <c r="M80" s="24">
        <v>17112882</v>
      </c>
      <c r="N80" s="24">
        <v>54622751</v>
      </c>
      <c r="O80" s="23">
        <v>89026762</v>
      </c>
      <c r="P80" s="23">
        <v>17225133</v>
      </c>
      <c r="Q80" s="24">
        <v>17833246</v>
      </c>
      <c r="R80" s="24">
        <v>43742024</v>
      </c>
      <c r="S80" s="23">
        <v>78800403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35</v>
      </c>
      <c r="B81" s="15" t="s">
        <v>151</v>
      </c>
      <c r="C81" s="16" t="s">
        <v>152</v>
      </c>
      <c r="D81" s="23">
        <v>185016000</v>
      </c>
      <c r="E81" s="24">
        <v>186893000</v>
      </c>
      <c r="F81" s="24">
        <v>180292678</v>
      </c>
      <c r="G81" s="31">
        <f t="shared" si="9"/>
        <v>0.9646839528500265</v>
      </c>
      <c r="H81" s="23">
        <v>72800707</v>
      </c>
      <c r="I81" s="24">
        <v>1137328</v>
      </c>
      <c r="J81" s="24">
        <v>627700</v>
      </c>
      <c r="K81" s="23">
        <v>74565735</v>
      </c>
      <c r="L81" s="23">
        <v>565850</v>
      </c>
      <c r="M81" s="24">
        <v>636677</v>
      </c>
      <c r="N81" s="24">
        <v>58817284</v>
      </c>
      <c r="O81" s="23">
        <v>60019811</v>
      </c>
      <c r="P81" s="23">
        <v>704959</v>
      </c>
      <c r="Q81" s="24">
        <v>802170</v>
      </c>
      <c r="R81" s="24">
        <v>44200003</v>
      </c>
      <c r="S81" s="23">
        <v>45707132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153</v>
      </c>
      <c r="C82" s="19" t="s">
        <v>0</v>
      </c>
      <c r="D82" s="25">
        <f>SUM(D77:D81)</f>
        <v>4505563460</v>
      </c>
      <c r="E82" s="26">
        <f>SUM(E77:E81)</f>
        <v>4747806223</v>
      </c>
      <c r="F82" s="26">
        <f>SUM(F77:F81)</f>
        <v>3560661441</v>
      </c>
      <c r="G82" s="32">
        <f t="shared" si="9"/>
        <v>0.74995930199318916</v>
      </c>
      <c r="H82" s="25">
        <f t="shared" ref="H82:W82" si="14">SUM(H77:H81)</f>
        <v>430506453</v>
      </c>
      <c r="I82" s="26">
        <f t="shared" si="14"/>
        <v>174048144</v>
      </c>
      <c r="J82" s="26">
        <f t="shared" si="14"/>
        <v>237023279</v>
      </c>
      <c r="K82" s="25">
        <f t="shared" si="14"/>
        <v>841577876</v>
      </c>
      <c r="L82" s="25">
        <f t="shared" si="14"/>
        <v>178150409</v>
      </c>
      <c r="M82" s="26">
        <f t="shared" si="14"/>
        <v>188792822</v>
      </c>
      <c r="N82" s="26">
        <f t="shared" si="14"/>
        <v>437841487</v>
      </c>
      <c r="O82" s="25">
        <f t="shared" si="14"/>
        <v>804784718</v>
      </c>
      <c r="P82" s="25">
        <f t="shared" si="14"/>
        <v>185110787</v>
      </c>
      <c r="Q82" s="26">
        <f t="shared" si="14"/>
        <v>612985527</v>
      </c>
      <c r="R82" s="26">
        <f t="shared" si="14"/>
        <v>1116202533</v>
      </c>
      <c r="S82" s="25">
        <f t="shared" si="14"/>
        <v>1914298847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25163090589</v>
      </c>
      <c r="E83" s="26">
        <f>SUM(E55,E57:E60,E62:E67,E69:E75,E77:E81)</f>
        <v>25051704141</v>
      </c>
      <c r="F83" s="26">
        <f>SUM(F55,F57:F60,F62:F67,F69:F75,F77:F81)</f>
        <v>17595359621</v>
      </c>
      <c r="G83" s="32">
        <f t="shared" si="9"/>
        <v>0.70236178433079799</v>
      </c>
      <c r="H83" s="25">
        <f t="shared" ref="H83:W83" si="15">SUM(H55,H57:H60,H62:H67,H69:H75,H77:H81)</f>
        <v>2922210704</v>
      </c>
      <c r="I83" s="26">
        <f t="shared" si="15"/>
        <v>1703230389</v>
      </c>
      <c r="J83" s="26">
        <f t="shared" si="15"/>
        <v>1507750014</v>
      </c>
      <c r="K83" s="25">
        <f t="shared" si="15"/>
        <v>6133191107</v>
      </c>
      <c r="L83" s="25">
        <f t="shared" si="15"/>
        <v>1011958652</v>
      </c>
      <c r="M83" s="26">
        <f t="shared" si="15"/>
        <v>1060927570</v>
      </c>
      <c r="N83" s="26">
        <f t="shared" si="15"/>
        <v>2447530039</v>
      </c>
      <c r="O83" s="25">
        <f t="shared" si="15"/>
        <v>4520416261</v>
      </c>
      <c r="P83" s="25">
        <f t="shared" si="15"/>
        <v>1891979953</v>
      </c>
      <c r="Q83" s="26">
        <f t="shared" si="15"/>
        <v>1761187078</v>
      </c>
      <c r="R83" s="26">
        <f t="shared" si="15"/>
        <v>3288585222</v>
      </c>
      <c r="S83" s="25">
        <f t="shared" si="15"/>
        <v>6941752253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14</v>
      </c>
      <c r="B86" s="15" t="s">
        <v>156</v>
      </c>
      <c r="C86" s="16" t="s">
        <v>157</v>
      </c>
      <c r="D86" s="23">
        <v>55326542441</v>
      </c>
      <c r="E86" s="24">
        <v>55539197553</v>
      </c>
      <c r="F86" s="24">
        <v>40763579599</v>
      </c>
      <c r="G86" s="31">
        <f t="shared" ref="G86:G99" si="16">IF(($E86      =0),0,($F86      /$E86      ))</f>
        <v>0.7339605430939129</v>
      </c>
      <c r="H86" s="23">
        <v>6179978748</v>
      </c>
      <c r="I86" s="24">
        <v>5253391629</v>
      </c>
      <c r="J86" s="24">
        <v>3582999006</v>
      </c>
      <c r="K86" s="23">
        <v>15016369383</v>
      </c>
      <c r="L86" s="23">
        <v>3630856211</v>
      </c>
      <c r="M86" s="24">
        <v>3561008671</v>
      </c>
      <c r="N86" s="24">
        <v>5881562306</v>
      </c>
      <c r="O86" s="23">
        <v>13073427188</v>
      </c>
      <c r="P86" s="23">
        <v>3085181143</v>
      </c>
      <c r="Q86" s="24">
        <v>3977986414</v>
      </c>
      <c r="R86" s="24">
        <v>5610615471</v>
      </c>
      <c r="S86" s="23">
        <v>12673783028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14</v>
      </c>
      <c r="B87" s="15" t="s">
        <v>158</v>
      </c>
      <c r="C87" s="16" t="s">
        <v>159</v>
      </c>
      <c r="D87" s="23">
        <v>75393870352</v>
      </c>
      <c r="E87" s="24">
        <v>71205652996</v>
      </c>
      <c r="F87" s="24">
        <v>61966624821</v>
      </c>
      <c r="G87" s="31">
        <f t="shared" si="16"/>
        <v>0.87024867006670092</v>
      </c>
      <c r="H87" s="23">
        <v>8531196278</v>
      </c>
      <c r="I87" s="24">
        <v>6026060767</v>
      </c>
      <c r="J87" s="24">
        <v>6150453610</v>
      </c>
      <c r="K87" s="23">
        <v>20707710655</v>
      </c>
      <c r="L87" s="23">
        <v>6020581528</v>
      </c>
      <c r="M87" s="24">
        <v>6203737877</v>
      </c>
      <c r="N87" s="24">
        <v>8708729677</v>
      </c>
      <c r="O87" s="23">
        <v>20933049082</v>
      </c>
      <c r="P87" s="23">
        <v>6090462539</v>
      </c>
      <c r="Q87" s="24">
        <v>5571571753</v>
      </c>
      <c r="R87" s="24">
        <v>8663830792</v>
      </c>
      <c r="S87" s="23">
        <v>20325865084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14</v>
      </c>
      <c r="B88" s="15" t="s">
        <v>160</v>
      </c>
      <c r="C88" s="16" t="s">
        <v>161</v>
      </c>
      <c r="D88" s="23">
        <v>44704930614</v>
      </c>
      <c r="E88" s="24">
        <v>44704930614</v>
      </c>
      <c r="F88" s="24">
        <v>39196770541</v>
      </c>
      <c r="G88" s="31">
        <f t="shared" si="16"/>
        <v>0.87678853322557138</v>
      </c>
      <c r="H88" s="23">
        <v>0</v>
      </c>
      <c r="I88" s="24">
        <v>0</v>
      </c>
      <c r="J88" s="24">
        <v>13559215025</v>
      </c>
      <c r="K88" s="23">
        <v>13559215025</v>
      </c>
      <c r="L88" s="23">
        <v>3361654310</v>
      </c>
      <c r="M88" s="24">
        <v>6287181524</v>
      </c>
      <c r="N88" s="24">
        <v>4896470057</v>
      </c>
      <c r="O88" s="23">
        <v>14545305891</v>
      </c>
      <c r="P88" s="23">
        <v>3347121083</v>
      </c>
      <c r="Q88" s="24">
        <v>2917063704</v>
      </c>
      <c r="R88" s="24">
        <v>4828064838</v>
      </c>
      <c r="S88" s="23">
        <v>11092249625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19</v>
      </c>
      <c r="C89" s="19" t="s">
        <v>0</v>
      </c>
      <c r="D89" s="25">
        <f>SUM(D86:D88)</f>
        <v>175425343407</v>
      </c>
      <c r="E89" s="26">
        <f>SUM(E86:E88)</f>
        <v>171449781163</v>
      </c>
      <c r="F89" s="26">
        <f>SUM(F86:F88)</f>
        <v>141926974961</v>
      </c>
      <c r="G89" s="32">
        <f t="shared" si="16"/>
        <v>0.82780493505598463</v>
      </c>
      <c r="H89" s="25">
        <f t="shared" ref="H89:W89" si="17">SUM(H86:H88)</f>
        <v>14711175026</v>
      </c>
      <c r="I89" s="26">
        <f t="shared" si="17"/>
        <v>11279452396</v>
      </c>
      <c r="J89" s="26">
        <f t="shared" si="17"/>
        <v>23292667641</v>
      </c>
      <c r="K89" s="25">
        <f t="shared" si="17"/>
        <v>49283295063</v>
      </c>
      <c r="L89" s="25">
        <f t="shared" si="17"/>
        <v>13013092049</v>
      </c>
      <c r="M89" s="26">
        <f t="shared" si="17"/>
        <v>16051928072</v>
      </c>
      <c r="N89" s="26">
        <f t="shared" si="17"/>
        <v>19486762040</v>
      </c>
      <c r="O89" s="25">
        <f t="shared" si="17"/>
        <v>48551782161</v>
      </c>
      <c r="P89" s="25">
        <f t="shared" si="17"/>
        <v>12522764765</v>
      </c>
      <c r="Q89" s="26">
        <f t="shared" si="17"/>
        <v>12466621871</v>
      </c>
      <c r="R89" s="26">
        <f t="shared" si="17"/>
        <v>19102511101</v>
      </c>
      <c r="S89" s="25">
        <f t="shared" si="17"/>
        <v>44091897737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20</v>
      </c>
      <c r="B90" s="15" t="s">
        <v>162</v>
      </c>
      <c r="C90" s="16" t="s">
        <v>163</v>
      </c>
      <c r="D90" s="23">
        <v>7960574607</v>
      </c>
      <c r="E90" s="24">
        <v>7960115612</v>
      </c>
      <c r="F90" s="24">
        <v>5965123766</v>
      </c>
      <c r="G90" s="31">
        <f t="shared" si="16"/>
        <v>0.74937652375393671</v>
      </c>
      <c r="H90" s="23">
        <v>969746279</v>
      </c>
      <c r="I90" s="24">
        <v>605145333</v>
      </c>
      <c r="J90" s="24">
        <v>657469454</v>
      </c>
      <c r="K90" s="23">
        <v>2232361066</v>
      </c>
      <c r="L90" s="23">
        <v>502786663</v>
      </c>
      <c r="M90" s="24">
        <v>487170050</v>
      </c>
      <c r="N90" s="24">
        <v>820443734</v>
      </c>
      <c r="O90" s="23">
        <v>1810400447</v>
      </c>
      <c r="P90" s="23">
        <v>483293512</v>
      </c>
      <c r="Q90" s="24">
        <v>486358450</v>
      </c>
      <c r="R90" s="24">
        <v>952710291</v>
      </c>
      <c r="S90" s="23">
        <v>1922362253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20</v>
      </c>
      <c r="B91" s="15" t="s">
        <v>164</v>
      </c>
      <c r="C91" s="16" t="s">
        <v>165</v>
      </c>
      <c r="D91" s="23">
        <v>1694996413</v>
      </c>
      <c r="E91" s="24">
        <v>1645002325</v>
      </c>
      <c r="F91" s="24">
        <v>1196175175</v>
      </c>
      <c r="G91" s="31">
        <f t="shared" si="16"/>
        <v>0.7271571333493404</v>
      </c>
      <c r="H91" s="23">
        <v>178453909</v>
      </c>
      <c r="I91" s="24">
        <v>113975440</v>
      </c>
      <c r="J91" s="24">
        <v>149659630</v>
      </c>
      <c r="K91" s="23">
        <v>442088979</v>
      </c>
      <c r="L91" s="23">
        <v>109124789</v>
      </c>
      <c r="M91" s="24">
        <v>106409031</v>
      </c>
      <c r="N91" s="24">
        <v>166099416</v>
      </c>
      <c r="O91" s="23">
        <v>381633236</v>
      </c>
      <c r="P91" s="23">
        <v>110332542</v>
      </c>
      <c r="Q91" s="24">
        <v>116572984</v>
      </c>
      <c r="R91" s="24">
        <v>145547434</v>
      </c>
      <c r="S91" s="23">
        <v>372452960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20</v>
      </c>
      <c r="B92" s="15" t="s">
        <v>166</v>
      </c>
      <c r="C92" s="16" t="s">
        <v>167</v>
      </c>
      <c r="D92" s="23">
        <v>1209418126</v>
      </c>
      <c r="E92" s="24">
        <v>1226343390</v>
      </c>
      <c r="F92" s="24">
        <v>913000167</v>
      </c>
      <c r="G92" s="31">
        <f t="shared" si="16"/>
        <v>0.74448981781522061</v>
      </c>
      <c r="H92" s="23">
        <v>168888311</v>
      </c>
      <c r="I92" s="24">
        <v>108301654</v>
      </c>
      <c r="J92" s="24">
        <v>80713762</v>
      </c>
      <c r="K92" s="23">
        <v>357903727</v>
      </c>
      <c r="L92" s="23">
        <v>79807889</v>
      </c>
      <c r="M92" s="24">
        <v>71290621</v>
      </c>
      <c r="N92" s="24">
        <v>143581281</v>
      </c>
      <c r="O92" s="23">
        <v>294679791</v>
      </c>
      <c r="P92" s="23">
        <v>73236458</v>
      </c>
      <c r="Q92" s="24">
        <v>63061689</v>
      </c>
      <c r="R92" s="24">
        <v>124118502</v>
      </c>
      <c r="S92" s="23">
        <v>260416649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35</v>
      </c>
      <c r="B93" s="15" t="s">
        <v>168</v>
      </c>
      <c r="C93" s="16" t="s">
        <v>169</v>
      </c>
      <c r="D93" s="23">
        <v>408336592</v>
      </c>
      <c r="E93" s="24">
        <v>410254415</v>
      </c>
      <c r="F93" s="24">
        <v>372818938</v>
      </c>
      <c r="G93" s="31">
        <f t="shared" si="16"/>
        <v>0.90875058102665396</v>
      </c>
      <c r="H93" s="23">
        <v>127332654</v>
      </c>
      <c r="I93" s="24">
        <v>8230446</v>
      </c>
      <c r="J93" s="24">
        <v>9208182</v>
      </c>
      <c r="K93" s="23">
        <v>144771282</v>
      </c>
      <c r="L93" s="23">
        <v>8869832</v>
      </c>
      <c r="M93" s="24">
        <v>9301675</v>
      </c>
      <c r="N93" s="24">
        <v>111282379</v>
      </c>
      <c r="O93" s="23">
        <v>129453886</v>
      </c>
      <c r="P93" s="23">
        <v>6506876</v>
      </c>
      <c r="Q93" s="24">
        <v>8306558</v>
      </c>
      <c r="R93" s="24">
        <v>83780336</v>
      </c>
      <c r="S93" s="23">
        <v>98593770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170</v>
      </c>
      <c r="C94" s="19" t="s">
        <v>0</v>
      </c>
      <c r="D94" s="25">
        <f>SUM(D90:D93)</f>
        <v>11273325738</v>
      </c>
      <c r="E94" s="26">
        <f>SUM(E90:E93)</f>
        <v>11241715742</v>
      </c>
      <c r="F94" s="26">
        <f>SUM(F90:F93)</f>
        <v>8447118046</v>
      </c>
      <c r="G94" s="32">
        <f t="shared" si="16"/>
        <v>0.75140825830000779</v>
      </c>
      <c r="H94" s="25">
        <f t="shared" ref="H94:W94" si="18">SUM(H90:H93)</f>
        <v>1444421153</v>
      </c>
      <c r="I94" s="26">
        <f t="shared" si="18"/>
        <v>835652873</v>
      </c>
      <c r="J94" s="26">
        <f t="shared" si="18"/>
        <v>897051028</v>
      </c>
      <c r="K94" s="25">
        <f t="shared" si="18"/>
        <v>3177125054</v>
      </c>
      <c r="L94" s="25">
        <f t="shared" si="18"/>
        <v>700589173</v>
      </c>
      <c r="M94" s="26">
        <f t="shared" si="18"/>
        <v>674171377</v>
      </c>
      <c r="N94" s="26">
        <f t="shared" si="18"/>
        <v>1241406810</v>
      </c>
      <c r="O94" s="25">
        <f t="shared" si="18"/>
        <v>2616167360</v>
      </c>
      <c r="P94" s="25">
        <f t="shared" si="18"/>
        <v>673369388</v>
      </c>
      <c r="Q94" s="26">
        <f t="shared" si="18"/>
        <v>674299681</v>
      </c>
      <c r="R94" s="26">
        <f t="shared" si="18"/>
        <v>1306156563</v>
      </c>
      <c r="S94" s="25">
        <f t="shared" si="18"/>
        <v>2653825632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20</v>
      </c>
      <c r="B95" s="15" t="s">
        <v>171</v>
      </c>
      <c r="C95" s="16" t="s">
        <v>172</v>
      </c>
      <c r="D95" s="23">
        <v>3942643971</v>
      </c>
      <c r="E95" s="24">
        <v>3876716403</v>
      </c>
      <c r="F95" s="24">
        <v>3106860646</v>
      </c>
      <c r="G95" s="31">
        <f t="shared" si="16"/>
        <v>0.80141550813357243</v>
      </c>
      <c r="H95" s="23">
        <v>493143786</v>
      </c>
      <c r="I95" s="24">
        <v>295676844</v>
      </c>
      <c r="J95" s="24">
        <v>267762801</v>
      </c>
      <c r="K95" s="23">
        <v>1056583431</v>
      </c>
      <c r="L95" s="23">
        <v>281645443</v>
      </c>
      <c r="M95" s="24">
        <v>281961322</v>
      </c>
      <c r="N95" s="24">
        <v>464773300</v>
      </c>
      <c r="O95" s="23">
        <v>1028380065</v>
      </c>
      <c r="P95" s="23">
        <v>274052699</v>
      </c>
      <c r="Q95" s="24">
        <v>307591413</v>
      </c>
      <c r="R95" s="24">
        <v>440253038</v>
      </c>
      <c r="S95" s="23">
        <v>1021897150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20</v>
      </c>
      <c r="B96" s="15" t="s">
        <v>173</v>
      </c>
      <c r="C96" s="16" t="s">
        <v>174</v>
      </c>
      <c r="D96" s="23">
        <v>2248907942</v>
      </c>
      <c r="E96" s="24">
        <v>2450424403</v>
      </c>
      <c r="F96" s="24">
        <v>997218385</v>
      </c>
      <c r="G96" s="31">
        <f t="shared" si="16"/>
        <v>0.40695741675569658</v>
      </c>
      <c r="H96" s="23">
        <v>0</v>
      </c>
      <c r="I96" s="24">
        <v>137772886</v>
      </c>
      <c r="J96" s="24">
        <v>482120085</v>
      </c>
      <c r="K96" s="23">
        <v>619892971</v>
      </c>
      <c r="L96" s="23">
        <v>201786295</v>
      </c>
      <c r="M96" s="24">
        <v>175539119</v>
      </c>
      <c r="N96" s="24">
        <v>0</v>
      </c>
      <c r="O96" s="23">
        <v>377325414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20</v>
      </c>
      <c r="B97" s="15" t="s">
        <v>175</v>
      </c>
      <c r="C97" s="16" t="s">
        <v>176</v>
      </c>
      <c r="D97" s="23">
        <v>2727260901</v>
      </c>
      <c r="E97" s="24">
        <v>2719142286</v>
      </c>
      <c r="F97" s="24">
        <v>1925485307</v>
      </c>
      <c r="G97" s="31">
        <f t="shared" si="16"/>
        <v>0.70812230640290963</v>
      </c>
      <c r="H97" s="23">
        <v>404083460</v>
      </c>
      <c r="I97" s="24">
        <v>179638489</v>
      </c>
      <c r="J97" s="24">
        <v>176977685</v>
      </c>
      <c r="K97" s="23">
        <v>760699634</v>
      </c>
      <c r="L97" s="23">
        <v>200091364</v>
      </c>
      <c r="M97" s="24">
        <v>162033539</v>
      </c>
      <c r="N97" s="24">
        <v>311789923</v>
      </c>
      <c r="O97" s="23">
        <v>673914826</v>
      </c>
      <c r="P97" s="23">
        <v>174365832</v>
      </c>
      <c r="Q97" s="24">
        <v>161260251</v>
      </c>
      <c r="R97" s="24">
        <v>155244764</v>
      </c>
      <c r="S97" s="23">
        <v>490870847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35</v>
      </c>
      <c r="B98" s="15" t="s">
        <v>177</v>
      </c>
      <c r="C98" s="16" t="s">
        <v>178</v>
      </c>
      <c r="D98" s="23">
        <v>303827708</v>
      </c>
      <c r="E98" s="24">
        <v>324199756</v>
      </c>
      <c r="F98" s="24">
        <v>266511171</v>
      </c>
      <c r="G98" s="31">
        <f t="shared" si="16"/>
        <v>0.82205851814398034</v>
      </c>
      <c r="H98" s="23">
        <v>100929832</v>
      </c>
      <c r="I98" s="24">
        <v>1740262</v>
      </c>
      <c r="J98" s="24">
        <v>1348942</v>
      </c>
      <c r="K98" s="23">
        <v>104019036</v>
      </c>
      <c r="L98" s="23">
        <v>2293747</v>
      </c>
      <c r="M98" s="24">
        <v>8937093</v>
      </c>
      <c r="N98" s="24">
        <v>85128408</v>
      </c>
      <c r="O98" s="23">
        <v>96359248</v>
      </c>
      <c r="P98" s="23">
        <v>2119448</v>
      </c>
      <c r="Q98" s="24">
        <v>3252823</v>
      </c>
      <c r="R98" s="24">
        <v>60760616</v>
      </c>
      <c r="S98" s="23">
        <v>66132887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179</v>
      </c>
      <c r="C99" s="19" t="s">
        <v>0</v>
      </c>
      <c r="D99" s="25">
        <f>SUM(D95:D98)</f>
        <v>9222640522</v>
      </c>
      <c r="E99" s="26">
        <f>SUM(E95:E98)</f>
        <v>9370482848</v>
      </c>
      <c r="F99" s="26">
        <f>SUM(F95:F98)</f>
        <v>6296075509</v>
      </c>
      <c r="G99" s="32">
        <f t="shared" si="16"/>
        <v>0.67190513137151842</v>
      </c>
      <c r="H99" s="25">
        <f t="shared" ref="H99:W99" si="19">SUM(H95:H98)</f>
        <v>998157078</v>
      </c>
      <c r="I99" s="26">
        <f t="shared" si="19"/>
        <v>614828481</v>
      </c>
      <c r="J99" s="26">
        <f t="shared" si="19"/>
        <v>928209513</v>
      </c>
      <c r="K99" s="25">
        <f t="shared" si="19"/>
        <v>2541195072</v>
      </c>
      <c r="L99" s="25">
        <f t="shared" si="19"/>
        <v>685816849</v>
      </c>
      <c r="M99" s="26">
        <f t="shared" si="19"/>
        <v>628471073</v>
      </c>
      <c r="N99" s="26">
        <f t="shared" si="19"/>
        <v>861691631</v>
      </c>
      <c r="O99" s="25">
        <f t="shared" si="19"/>
        <v>2175979553</v>
      </c>
      <c r="P99" s="25">
        <f t="shared" si="19"/>
        <v>450537979</v>
      </c>
      <c r="Q99" s="26">
        <f t="shared" si="19"/>
        <v>472104487</v>
      </c>
      <c r="R99" s="26">
        <f t="shared" si="19"/>
        <v>656258418</v>
      </c>
      <c r="S99" s="25">
        <f t="shared" si="19"/>
        <v>1578900884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195921309667</v>
      </c>
      <c r="E100" s="26">
        <f>SUM(E86:E88,E90:E93,E95:E98)</f>
        <v>192061979753</v>
      </c>
      <c r="F100" s="26">
        <f>SUM(F86:F88,F90:F93,F95:F98)</f>
        <v>156670168516</v>
      </c>
      <c r="G100" s="32">
        <f>IF(($E100     =0),0,($F100     /$E100     ))</f>
        <v>0.81572713515441531</v>
      </c>
      <c r="H100" s="25">
        <f t="shared" ref="H100:W100" si="20">SUM(H86:H88,H90:H93,H95:H98)</f>
        <v>17153753257</v>
      </c>
      <c r="I100" s="26">
        <f t="shared" si="20"/>
        <v>12729933750</v>
      </c>
      <c r="J100" s="26">
        <f t="shared" si="20"/>
        <v>25117928182</v>
      </c>
      <c r="K100" s="25">
        <f t="shared" si="20"/>
        <v>55001615189</v>
      </c>
      <c r="L100" s="25">
        <f t="shared" si="20"/>
        <v>14399498071</v>
      </c>
      <c r="M100" s="26">
        <f t="shared" si="20"/>
        <v>17354570522</v>
      </c>
      <c r="N100" s="26">
        <f t="shared" si="20"/>
        <v>21589860481</v>
      </c>
      <c r="O100" s="25">
        <f t="shared" si="20"/>
        <v>53343929074</v>
      </c>
      <c r="P100" s="25">
        <f t="shared" si="20"/>
        <v>13646672132</v>
      </c>
      <c r="Q100" s="26">
        <f t="shared" si="20"/>
        <v>13613026039</v>
      </c>
      <c r="R100" s="26">
        <f t="shared" si="20"/>
        <v>21064926082</v>
      </c>
      <c r="S100" s="25">
        <f t="shared" si="20"/>
        <v>48324624253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14</v>
      </c>
      <c r="B103" s="15" t="s">
        <v>182</v>
      </c>
      <c r="C103" s="16" t="s">
        <v>183</v>
      </c>
      <c r="D103" s="23">
        <v>52562915670</v>
      </c>
      <c r="E103" s="24">
        <v>53001667966</v>
      </c>
      <c r="F103" s="24">
        <v>41756553229</v>
      </c>
      <c r="G103" s="31">
        <f t="shared" ref="G103:G134" si="21">IF(($E103     =0),0,($F103     /$E103     ))</f>
        <v>0.78783470089632612</v>
      </c>
      <c r="H103" s="23">
        <v>6017215806</v>
      </c>
      <c r="I103" s="24">
        <v>4727831578</v>
      </c>
      <c r="J103" s="24">
        <v>3663168927</v>
      </c>
      <c r="K103" s="23">
        <v>14408216311</v>
      </c>
      <c r="L103" s="23">
        <v>4384475656</v>
      </c>
      <c r="M103" s="24">
        <v>3002862542</v>
      </c>
      <c r="N103" s="24">
        <v>6135267080</v>
      </c>
      <c r="O103" s="23">
        <v>13522605278</v>
      </c>
      <c r="P103" s="23">
        <v>3652160648</v>
      </c>
      <c r="Q103" s="24">
        <v>4128179827</v>
      </c>
      <c r="R103" s="24">
        <v>6045391165</v>
      </c>
      <c r="S103" s="23">
        <v>13825731640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19</v>
      </c>
      <c r="C104" s="19" t="s">
        <v>0</v>
      </c>
      <c r="D104" s="25">
        <f>D103</f>
        <v>52562915670</v>
      </c>
      <c r="E104" s="26">
        <f>E103</f>
        <v>53001667966</v>
      </c>
      <c r="F104" s="26">
        <f>F103</f>
        <v>41756553229</v>
      </c>
      <c r="G104" s="32">
        <f t="shared" si="21"/>
        <v>0.78783470089632612</v>
      </c>
      <c r="H104" s="25">
        <f t="shared" ref="H104:W104" si="22">H103</f>
        <v>6017215806</v>
      </c>
      <c r="I104" s="26">
        <f t="shared" si="22"/>
        <v>4727831578</v>
      </c>
      <c r="J104" s="26">
        <f t="shared" si="22"/>
        <v>3663168927</v>
      </c>
      <c r="K104" s="25">
        <f t="shared" si="22"/>
        <v>14408216311</v>
      </c>
      <c r="L104" s="25">
        <f t="shared" si="22"/>
        <v>4384475656</v>
      </c>
      <c r="M104" s="26">
        <f t="shared" si="22"/>
        <v>3002862542</v>
      </c>
      <c r="N104" s="26">
        <f t="shared" si="22"/>
        <v>6135267080</v>
      </c>
      <c r="O104" s="25">
        <f t="shared" si="22"/>
        <v>13522605278</v>
      </c>
      <c r="P104" s="25">
        <f t="shared" si="22"/>
        <v>3652160648</v>
      </c>
      <c r="Q104" s="26">
        <f t="shared" si="22"/>
        <v>4128179827</v>
      </c>
      <c r="R104" s="26">
        <f t="shared" si="22"/>
        <v>6045391165</v>
      </c>
      <c r="S104" s="25">
        <f t="shared" si="22"/>
        <v>13825731640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20</v>
      </c>
      <c r="B105" s="15" t="s">
        <v>184</v>
      </c>
      <c r="C105" s="16" t="s">
        <v>185</v>
      </c>
      <c r="D105" s="23">
        <v>368149146</v>
      </c>
      <c r="E105" s="24">
        <v>382966402</v>
      </c>
      <c r="F105" s="24">
        <v>316605446</v>
      </c>
      <c r="G105" s="31">
        <f t="shared" si="21"/>
        <v>0.82671859553883265</v>
      </c>
      <c r="H105" s="23">
        <v>116109246</v>
      </c>
      <c r="I105" s="24">
        <v>12406416</v>
      </c>
      <c r="J105" s="24">
        <v>12295054</v>
      </c>
      <c r="K105" s="23">
        <v>140810716</v>
      </c>
      <c r="L105" s="23">
        <v>12258296</v>
      </c>
      <c r="M105" s="24">
        <v>11583870</v>
      </c>
      <c r="N105" s="24">
        <v>69407613</v>
      </c>
      <c r="O105" s="23">
        <v>93249779</v>
      </c>
      <c r="P105" s="23">
        <v>14109895</v>
      </c>
      <c r="Q105" s="24">
        <v>13482760</v>
      </c>
      <c r="R105" s="24">
        <v>54952296</v>
      </c>
      <c r="S105" s="23">
        <v>82544951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20</v>
      </c>
      <c r="B106" s="15" t="s">
        <v>186</v>
      </c>
      <c r="C106" s="16" t="s">
        <v>187</v>
      </c>
      <c r="D106" s="23">
        <v>219681622</v>
      </c>
      <c r="E106" s="24">
        <v>234280565</v>
      </c>
      <c r="F106" s="24">
        <v>214365586</v>
      </c>
      <c r="G106" s="31">
        <f t="shared" si="21"/>
        <v>0.91499517256158236</v>
      </c>
      <c r="H106" s="23">
        <v>76429986</v>
      </c>
      <c r="I106" s="24">
        <v>6487537</v>
      </c>
      <c r="J106" s="24">
        <v>9441637</v>
      </c>
      <c r="K106" s="23">
        <v>92359160</v>
      </c>
      <c r="L106" s="23">
        <v>1190964</v>
      </c>
      <c r="M106" s="24">
        <v>5246225</v>
      </c>
      <c r="N106" s="24">
        <v>63172712</v>
      </c>
      <c r="O106" s="23">
        <v>69609901</v>
      </c>
      <c r="P106" s="23">
        <v>2123267</v>
      </c>
      <c r="Q106" s="24">
        <v>3602791</v>
      </c>
      <c r="R106" s="24">
        <v>46670467</v>
      </c>
      <c r="S106" s="23">
        <v>52396525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20</v>
      </c>
      <c r="B107" s="15" t="s">
        <v>188</v>
      </c>
      <c r="C107" s="16" t="s">
        <v>189</v>
      </c>
      <c r="D107" s="23">
        <v>204177331</v>
      </c>
      <c r="E107" s="24">
        <v>207969259</v>
      </c>
      <c r="F107" s="24">
        <v>153791586</v>
      </c>
      <c r="G107" s="31">
        <f t="shared" si="21"/>
        <v>0.73949191692797256</v>
      </c>
      <c r="H107" s="23">
        <v>0</v>
      </c>
      <c r="I107" s="24">
        <v>57184401</v>
      </c>
      <c r="J107" s="24">
        <v>7331544</v>
      </c>
      <c r="K107" s="23">
        <v>64515945</v>
      </c>
      <c r="L107" s="23">
        <v>7935644</v>
      </c>
      <c r="M107" s="24">
        <v>6352632</v>
      </c>
      <c r="N107" s="24">
        <v>47265961</v>
      </c>
      <c r="O107" s="23">
        <v>61554237</v>
      </c>
      <c r="P107" s="23">
        <v>4773523</v>
      </c>
      <c r="Q107" s="24">
        <v>14853641</v>
      </c>
      <c r="R107" s="24">
        <v>8094240</v>
      </c>
      <c r="S107" s="23">
        <v>27721404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20</v>
      </c>
      <c r="B108" s="15" t="s">
        <v>190</v>
      </c>
      <c r="C108" s="16" t="s">
        <v>191</v>
      </c>
      <c r="D108" s="23">
        <v>1251107503</v>
      </c>
      <c r="E108" s="24">
        <v>1276300396</v>
      </c>
      <c r="F108" s="24">
        <v>1078443763</v>
      </c>
      <c r="G108" s="31">
        <f t="shared" si="21"/>
        <v>0.84497643844654891</v>
      </c>
      <c r="H108" s="23">
        <v>190541176</v>
      </c>
      <c r="I108" s="24">
        <v>139705901</v>
      </c>
      <c r="J108" s="24">
        <v>75052038</v>
      </c>
      <c r="K108" s="23">
        <v>405299115</v>
      </c>
      <c r="L108" s="23">
        <v>91007412</v>
      </c>
      <c r="M108" s="24">
        <v>68906357</v>
      </c>
      <c r="N108" s="24">
        <v>205949099</v>
      </c>
      <c r="O108" s="23">
        <v>365862868</v>
      </c>
      <c r="P108" s="23">
        <v>72863584</v>
      </c>
      <c r="Q108" s="24">
        <v>82954128</v>
      </c>
      <c r="R108" s="24">
        <v>151464068</v>
      </c>
      <c r="S108" s="23">
        <v>307281780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35</v>
      </c>
      <c r="B109" s="15" t="s">
        <v>192</v>
      </c>
      <c r="C109" s="16" t="s">
        <v>193</v>
      </c>
      <c r="D109" s="23">
        <v>1287912183</v>
      </c>
      <c r="E109" s="24">
        <v>1391955833</v>
      </c>
      <c r="F109" s="24">
        <v>1081003526</v>
      </c>
      <c r="G109" s="31">
        <f t="shared" si="21"/>
        <v>0.77660763392914345</v>
      </c>
      <c r="H109" s="23">
        <v>305100404</v>
      </c>
      <c r="I109" s="24">
        <v>49940262</v>
      </c>
      <c r="J109" s="24">
        <v>50972884</v>
      </c>
      <c r="K109" s="23">
        <v>406013550</v>
      </c>
      <c r="L109" s="23">
        <v>67476749</v>
      </c>
      <c r="M109" s="24">
        <v>42882356</v>
      </c>
      <c r="N109" s="24">
        <v>257679766</v>
      </c>
      <c r="O109" s="23">
        <v>368038871</v>
      </c>
      <c r="P109" s="23">
        <v>49379745</v>
      </c>
      <c r="Q109" s="24">
        <v>49683537</v>
      </c>
      <c r="R109" s="24">
        <v>207887823</v>
      </c>
      <c r="S109" s="23">
        <v>306951105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194</v>
      </c>
      <c r="C110" s="19" t="s">
        <v>0</v>
      </c>
      <c r="D110" s="25">
        <f>SUM(D105:D109)</f>
        <v>3331027785</v>
      </c>
      <c r="E110" s="26">
        <f>SUM(E105:E109)</f>
        <v>3493472455</v>
      </c>
      <c r="F110" s="26">
        <f>SUM(F105:F109)</f>
        <v>2844209907</v>
      </c>
      <c r="G110" s="32">
        <f t="shared" si="21"/>
        <v>0.81414980184808694</v>
      </c>
      <c r="H110" s="25">
        <f t="shared" ref="H110:W110" si="23">SUM(H105:H109)</f>
        <v>688180812</v>
      </c>
      <c r="I110" s="26">
        <f t="shared" si="23"/>
        <v>265724517</v>
      </c>
      <c r="J110" s="26">
        <f t="shared" si="23"/>
        <v>155093157</v>
      </c>
      <c r="K110" s="25">
        <f t="shared" si="23"/>
        <v>1108998486</v>
      </c>
      <c r="L110" s="25">
        <f t="shared" si="23"/>
        <v>179869065</v>
      </c>
      <c r="M110" s="26">
        <f t="shared" si="23"/>
        <v>134971440</v>
      </c>
      <c r="N110" s="26">
        <f t="shared" si="23"/>
        <v>643475151</v>
      </c>
      <c r="O110" s="25">
        <f t="shared" si="23"/>
        <v>958315656</v>
      </c>
      <c r="P110" s="25">
        <f t="shared" si="23"/>
        <v>143250014</v>
      </c>
      <c r="Q110" s="26">
        <f t="shared" si="23"/>
        <v>164576857</v>
      </c>
      <c r="R110" s="26">
        <f t="shared" si="23"/>
        <v>469068894</v>
      </c>
      <c r="S110" s="25">
        <f t="shared" si="23"/>
        <v>776895765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20</v>
      </c>
      <c r="B111" s="15" t="s">
        <v>195</v>
      </c>
      <c r="C111" s="16" t="s">
        <v>196</v>
      </c>
      <c r="D111" s="23">
        <v>220539050</v>
      </c>
      <c r="E111" s="24">
        <v>237695199</v>
      </c>
      <c r="F111" s="24">
        <v>212477380</v>
      </c>
      <c r="G111" s="31">
        <f t="shared" si="21"/>
        <v>0.89390690638223613</v>
      </c>
      <c r="H111" s="23">
        <v>62034169</v>
      </c>
      <c r="I111" s="24">
        <v>8764147</v>
      </c>
      <c r="J111" s="24">
        <v>9855677</v>
      </c>
      <c r="K111" s="23">
        <v>80653993</v>
      </c>
      <c r="L111" s="23">
        <v>8077824</v>
      </c>
      <c r="M111" s="24">
        <v>8020784</v>
      </c>
      <c r="N111" s="24">
        <v>51874437</v>
      </c>
      <c r="O111" s="23">
        <v>67973045</v>
      </c>
      <c r="P111" s="23">
        <v>16469688</v>
      </c>
      <c r="Q111" s="24">
        <v>7333816</v>
      </c>
      <c r="R111" s="24">
        <v>40046838</v>
      </c>
      <c r="S111" s="23">
        <v>63850342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20</v>
      </c>
      <c r="B112" s="15" t="s">
        <v>197</v>
      </c>
      <c r="C112" s="16" t="s">
        <v>198</v>
      </c>
      <c r="D112" s="23">
        <v>571897112</v>
      </c>
      <c r="E112" s="24">
        <v>577974235</v>
      </c>
      <c r="F112" s="24">
        <v>414357383</v>
      </c>
      <c r="G112" s="31">
        <f t="shared" si="21"/>
        <v>0.71691324268113787</v>
      </c>
      <c r="H112" s="23">
        <v>75645790</v>
      </c>
      <c r="I112" s="24">
        <v>35353572</v>
      </c>
      <c r="J112" s="24">
        <v>36702279</v>
      </c>
      <c r="K112" s="23">
        <v>147701641</v>
      </c>
      <c r="L112" s="23">
        <v>32850287</v>
      </c>
      <c r="M112" s="24">
        <v>35883616</v>
      </c>
      <c r="N112" s="24">
        <v>67659553</v>
      </c>
      <c r="O112" s="23">
        <v>136393456</v>
      </c>
      <c r="P112" s="23">
        <v>36234333</v>
      </c>
      <c r="Q112" s="24">
        <v>34636105</v>
      </c>
      <c r="R112" s="24">
        <v>59391848</v>
      </c>
      <c r="S112" s="23">
        <v>130262286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20</v>
      </c>
      <c r="B113" s="15" t="s">
        <v>199</v>
      </c>
      <c r="C113" s="16" t="s">
        <v>200</v>
      </c>
      <c r="D113" s="23">
        <v>200217036</v>
      </c>
      <c r="E113" s="24">
        <v>191973900</v>
      </c>
      <c r="F113" s="24">
        <v>103388092</v>
      </c>
      <c r="G113" s="31">
        <f t="shared" si="21"/>
        <v>0.53855285536210917</v>
      </c>
      <c r="H113" s="23">
        <v>24711936</v>
      </c>
      <c r="I113" s="24">
        <v>10566153</v>
      </c>
      <c r="J113" s="24">
        <v>7606722</v>
      </c>
      <c r="K113" s="23">
        <v>42884811</v>
      </c>
      <c r="L113" s="23">
        <v>6767836</v>
      </c>
      <c r="M113" s="24">
        <v>5217531</v>
      </c>
      <c r="N113" s="24">
        <v>18920403</v>
      </c>
      <c r="O113" s="23">
        <v>30905770</v>
      </c>
      <c r="P113" s="23">
        <v>6324395</v>
      </c>
      <c r="Q113" s="24">
        <v>5468251</v>
      </c>
      <c r="R113" s="24">
        <v>17804865</v>
      </c>
      <c r="S113" s="23">
        <v>29597511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20</v>
      </c>
      <c r="B114" s="15" t="s">
        <v>201</v>
      </c>
      <c r="C114" s="16" t="s">
        <v>202</v>
      </c>
      <c r="D114" s="23">
        <v>64447835</v>
      </c>
      <c r="E114" s="24">
        <v>66609855</v>
      </c>
      <c r="F114" s="24">
        <v>61042026</v>
      </c>
      <c r="G114" s="31">
        <f t="shared" si="21"/>
        <v>0.91641133282755227</v>
      </c>
      <c r="H114" s="23">
        <v>25708881</v>
      </c>
      <c r="I114" s="24">
        <v>1133213</v>
      </c>
      <c r="J114" s="24">
        <v>-2304485</v>
      </c>
      <c r="K114" s="23">
        <v>24537609</v>
      </c>
      <c r="L114" s="23">
        <v>1139206</v>
      </c>
      <c r="M114" s="24">
        <v>2344884</v>
      </c>
      <c r="N114" s="24">
        <v>19762017</v>
      </c>
      <c r="O114" s="23">
        <v>23246107</v>
      </c>
      <c r="P114" s="23">
        <v>-97883</v>
      </c>
      <c r="Q114" s="24">
        <v>6226267</v>
      </c>
      <c r="R114" s="24">
        <v>7129926</v>
      </c>
      <c r="S114" s="23">
        <v>13258310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20</v>
      </c>
      <c r="B115" s="15" t="s">
        <v>203</v>
      </c>
      <c r="C115" s="16" t="s">
        <v>204</v>
      </c>
      <c r="D115" s="23">
        <v>8120726123</v>
      </c>
      <c r="E115" s="24">
        <v>7908043431</v>
      </c>
      <c r="F115" s="24">
        <v>5092839551</v>
      </c>
      <c r="G115" s="31">
        <f t="shared" si="21"/>
        <v>0.64400753428285007</v>
      </c>
      <c r="H115" s="23">
        <v>880210517</v>
      </c>
      <c r="I115" s="24">
        <v>0</v>
      </c>
      <c r="J115" s="24">
        <v>1126007249</v>
      </c>
      <c r="K115" s="23">
        <v>2006217766</v>
      </c>
      <c r="L115" s="23">
        <v>510216250</v>
      </c>
      <c r="M115" s="24">
        <v>246404514</v>
      </c>
      <c r="N115" s="24">
        <v>734993023</v>
      </c>
      <c r="O115" s="23">
        <v>1491613787</v>
      </c>
      <c r="P115" s="23">
        <v>488901661</v>
      </c>
      <c r="Q115" s="24">
        <v>380021693</v>
      </c>
      <c r="R115" s="24">
        <v>726084644</v>
      </c>
      <c r="S115" s="23">
        <v>1595007998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20</v>
      </c>
      <c r="B116" s="15" t="s">
        <v>205</v>
      </c>
      <c r="C116" s="16" t="s">
        <v>206</v>
      </c>
      <c r="D116" s="23">
        <v>126921640</v>
      </c>
      <c r="E116" s="24">
        <v>236273283</v>
      </c>
      <c r="F116" s="24">
        <v>117813205</v>
      </c>
      <c r="G116" s="31">
        <f t="shared" si="21"/>
        <v>0.49863109152294632</v>
      </c>
      <c r="H116" s="23">
        <v>38701137</v>
      </c>
      <c r="I116" s="24">
        <v>4085541</v>
      </c>
      <c r="J116" s="24">
        <v>4154027</v>
      </c>
      <c r="K116" s="23">
        <v>46940705</v>
      </c>
      <c r="L116" s="23">
        <v>4234112</v>
      </c>
      <c r="M116" s="24">
        <v>4534305</v>
      </c>
      <c r="N116" s="24">
        <v>31262056</v>
      </c>
      <c r="O116" s="23">
        <v>40030473</v>
      </c>
      <c r="P116" s="23">
        <v>3534619</v>
      </c>
      <c r="Q116" s="24">
        <v>3318514</v>
      </c>
      <c r="R116" s="24">
        <v>23988894</v>
      </c>
      <c r="S116" s="23">
        <v>30842027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20</v>
      </c>
      <c r="B117" s="15" t="s">
        <v>207</v>
      </c>
      <c r="C117" s="16" t="s">
        <v>208</v>
      </c>
      <c r="D117" s="23">
        <v>154499204</v>
      </c>
      <c r="E117" s="24">
        <v>164286954</v>
      </c>
      <c r="F117" s="24">
        <v>133816641</v>
      </c>
      <c r="G117" s="31">
        <f t="shared" si="21"/>
        <v>0.81452992913849998</v>
      </c>
      <c r="H117" s="23">
        <v>2734059</v>
      </c>
      <c r="I117" s="24">
        <v>55764478</v>
      </c>
      <c r="J117" s="24">
        <v>2070779</v>
      </c>
      <c r="K117" s="23">
        <v>60569316</v>
      </c>
      <c r="L117" s="23">
        <v>3931894</v>
      </c>
      <c r="M117" s="24">
        <v>2874431</v>
      </c>
      <c r="N117" s="24">
        <v>33933063</v>
      </c>
      <c r="O117" s="23">
        <v>40739388</v>
      </c>
      <c r="P117" s="23">
        <v>3176150</v>
      </c>
      <c r="Q117" s="24">
        <v>2939801</v>
      </c>
      <c r="R117" s="24">
        <v>26391986</v>
      </c>
      <c r="S117" s="23">
        <v>32507937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35</v>
      </c>
      <c r="B118" s="15" t="s">
        <v>209</v>
      </c>
      <c r="C118" s="16" t="s">
        <v>210</v>
      </c>
      <c r="D118" s="23">
        <v>1405803546</v>
      </c>
      <c r="E118" s="24">
        <v>1348874692</v>
      </c>
      <c r="F118" s="24">
        <v>1190702246</v>
      </c>
      <c r="G118" s="31">
        <f t="shared" si="21"/>
        <v>0.88273747966501248</v>
      </c>
      <c r="H118" s="23">
        <v>350756931</v>
      </c>
      <c r="I118" s="24">
        <v>53877935</v>
      </c>
      <c r="J118" s="24">
        <v>48832287</v>
      </c>
      <c r="K118" s="23">
        <v>453467153</v>
      </c>
      <c r="L118" s="23">
        <v>58014709</v>
      </c>
      <c r="M118" s="24">
        <v>50512471</v>
      </c>
      <c r="N118" s="24">
        <v>293770640</v>
      </c>
      <c r="O118" s="23">
        <v>402297820</v>
      </c>
      <c r="P118" s="23">
        <v>50005909</v>
      </c>
      <c r="Q118" s="24">
        <v>53222068</v>
      </c>
      <c r="R118" s="24">
        <v>231709296</v>
      </c>
      <c r="S118" s="23">
        <v>334937273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211</v>
      </c>
      <c r="C119" s="19" t="s">
        <v>0</v>
      </c>
      <c r="D119" s="25">
        <f>SUM(D111:D118)</f>
        <v>10865051546</v>
      </c>
      <c r="E119" s="26">
        <f>SUM(E111:E118)</f>
        <v>10731731549</v>
      </c>
      <c r="F119" s="26">
        <f>SUM(F111:F118)</f>
        <v>7326436524</v>
      </c>
      <c r="G119" s="32">
        <f t="shared" si="21"/>
        <v>0.68268913460500125</v>
      </c>
      <c r="H119" s="25">
        <f t="shared" ref="H119:W119" si="24">SUM(H111:H118)</f>
        <v>1460503420</v>
      </c>
      <c r="I119" s="26">
        <f t="shared" si="24"/>
        <v>169545039</v>
      </c>
      <c r="J119" s="26">
        <f t="shared" si="24"/>
        <v>1232924535</v>
      </c>
      <c r="K119" s="25">
        <f t="shared" si="24"/>
        <v>2862972994</v>
      </c>
      <c r="L119" s="25">
        <f t="shared" si="24"/>
        <v>625232118</v>
      </c>
      <c r="M119" s="26">
        <f t="shared" si="24"/>
        <v>355792536</v>
      </c>
      <c r="N119" s="26">
        <f t="shared" si="24"/>
        <v>1252175192</v>
      </c>
      <c r="O119" s="25">
        <f t="shared" si="24"/>
        <v>2233199846</v>
      </c>
      <c r="P119" s="25">
        <f t="shared" si="24"/>
        <v>604548872</v>
      </c>
      <c r="Q119" s="26">
        <f t="shared" si="24"/>
        <v>493166515</v>
      </c>
      <c r="R119" s="26">
        <f t="shared" si="24"/>
        <v>1132548297</v>
      </c>
      <c r="S119" s="25">
        <f t="shared" si="24"/>
        <v>2230263684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20</v>
      </c>
      <c r="B120" s="15" t="s">
        <v>212</v>
      </c>
      <c r="C120" s="16" t="s">
        <v>213</v>
      </c>
      <c r="D120" s="23">
        <v>213040353</v>
      </c>
      <c r="E120" s="24">
        <v>215375236</v>
      </c>
      <c r="F120" s="24">
        <v>203327892</v>
      </c>
      <c r="G120" s="31">
        <f t="shared" si="21"/>
        <v>0.94406346698094856</v>
      </c>
      <c r="H120" s="23">
        <v>72409217</v>
      </c>
      <c r="I120" s="24">
        <v>5387255</v>
      </c>
      <c r="J120" s="24">
        <v>6011125</v>
      </c>
      <c r="K120" s="23">
        <v>83807597</v>
      </c>
      <c r="L120" s="23">
        <v>5675256</v>
      </c>
      <c r="M120" s="24">
        <v>4777629</v>
      </c>
      <c r="N120" s="24">
        <v>54913408</v>
      </c>
      <c r="O120" s="23">
        <v>65366293</v>
      </c>
      <c r="P120" s="23">
        <v>4268596</v>
      </c>
      <c r="Q120" s="24">
        <v>5266749</v>
      </c>
      <c r="R120" s="24">
        <v>44618657</v>
      </c>
      <c r="S120" s="23">
        <v>54154002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20</v>
      </c>
      <c r="B121" s="15" t="s">
        <v>214</v>
      </c>
      <c r="C121" s="16" t="s">
        <v>215</v>
      </c>
      <c r="D121" s="23">
        <v>718037637</v>
      </c>
      <c r="E121" s="24">
        <v>724641388</v>
      </c>
      <c r="F121" s="24">
        <v>614307510</v>
      </c>
      <c r="G121" s="31">
        <f t="shared" si="21"/>
        <v>0.84774002723675512</v>
      </c>
      <c r="H121" s="23">
        <v>165037498</v>
      </c>
      <c r="I121" s="24">
        <v>43411682</v>
      </c>
      <c r="J121" s="24">
        <v>37452013</v>
      </c>
      <c r="K121" s="23">
        <v>245901193</v>
      </c>
      <c r="L121" s="23">
        <v>40591593</v>
      </c>
      <c r="M121" s="24">
        <v>36303220</v>
      </c>
      <c r="N121" s="24">
        <v>54246639</v>
      </c>
      <c r="O121" s="23">
        <v>131141452</v>
      </c>
      <c r="P121" s="23">
        <v>100886142</v>
      </c>
      <c r="Q121" s="24">
        <v>39757022</v>
      </c>
      <c r="R121" s="24">
        <v>96621701</v>
      </c>
      <c r="S121" s="23">
        <v>237264865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20</v>
      </c>
      <c r="B122" s="15" t="s">
        <v>216</v>
      </c>
      <c r="C122" s="16" t="s">
        <v>217</v>
      </c>
      <c r="D122" s="23">
        <v>1289873364</v>
      </c>
      <c r="E122" s="24">
        <v>1333014500</v>
      </c>
      <c r="F122" s="24">
        <v>1076007293</v>
      </c>
      <c r="G122" s="31">
        <f t="shared" si="21"/>
        <v>0.80719849108918174</v>
      </c>
      <c r="H122" s="23">
        <v>208638637</v>
      </c>
      <c r="I122" s="24">
        <v>109421793</v>
      </c>
      <c r="J122" s="24">
        <v>96524895</v>
      </c>
      <c r="K122" s="23">
        <v>414585325</v>
      </c>
      <c r="L122" s="23">
        <v>86772459</v>
      </c>
      <c r="M122" s="24">
        <v>80819057</v>
      </c>
      <c r="N122" s="24">
        <v>196818743</v>
      </c>
      <c r="O122" s="23">
        <v>364410259</v>
      </c>
      <c r="P122" s="23">
        <v>68432995</v>
      </c>
      <c r="Q122" s="24">
        <v>80711407</v>
      </c>
      <c r="R122" s="24">
        <v>147867307</v>
      </c>
      <c r="S122" s="23">
        <v>297011709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35</v>
      </c>
      <c r="B123" s="15" t="s">
        <v>218</v>
      </c>
      <c r="C123" s="16" t="s">
        <v>219</v>
      </c>
      <c r="D123" s="23">
        <v>882330680</v>
      </c>
      <c r="E123" s="24">
        <v>924677794</v>
      </c>
      <c r="F123" s="24">
        <v>840974354</v>
      </c>
      <c r="G123" s="31">
        <f t="shared" si="21"/>
        <v>0.9094782630845788</v>
      </c>
      <c r="H123" s="23">
        <v>272021816</v>
      </c>
      <c r="I123" s="24">
        <v>28806733</v>
      </c>
      <c r="J123" s="24">
        <v>24238726</v>
      </c>
      <c r="K123" s="23">
        <v>325067275</v>
      </c>
      <c r="L123" s="23">
        <v>21668075</v>
      </c>
      <c r="M123" s="24">
        <v>27005819</v>
      </c>
      <c r="N123" s="24">
        <v>223914556</v>
      </c>
      <c r="O123" s="23">
        <v>272588450</v>
      </c>
      <c r="P123" s="23">
        <v>30692114</v>
      </c>
      <c r="Q123" s="24">
        <v>35574783</v>
      </c>
      <c r="R123" s="24">
        <v>177051732</v>
      </c>
      <c r="S123" s="23">
        <v>243318629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220</v>
      </c>
      <c r="C124" s="19" t="s">
        <v>0</v>
      </c>
      <c r="D124" s="25">
        <f>SUM(D120:D123)</f>
        <v>3103282034</v>
      </c>
      <c r="E124" s="26">
        <f>SUM(E120:E123)</f>
        <v>3197708918</v>
      </c>
      <c r="F124" s="26">
        <f>SUM(F120:F123)</f>
        <v>2734617049</v>
      </c>
      <c r="G124" s="32">
        <f t="shared" si="21"/>
        <v>0.85518010523308052</v>
      </c>
      <c r="H124" s="25">
        <f t="shared" ref="H124:W124" si="25">SUM(H120:H123)</f>
        <v>718107168</v>
      </c>
      <c r="I124" s="26">
        <f t="shared" si="25"/>
        <v>187027463</v>
      </c>
      <c r="J124" s="26">
        <f t="shared" si="25"/>
        <v>164226759</v>
      </c>
      <c r="K124" s="25">
        <f t="shared" si="25"/>
        <v>1069361390</v>
      </c>
      <c r="L124" s="25">
        <f t="shared" si="25"/>
        <v>154707383</v>
      </c>
      <c r="M124" s="26">
        <f t="shared" si="25"/>
        <v>148905725</v>
      </c>
      <c r="N124" s="26">
        <f t="shared" si="25"/>
        <v>529893346</v>
      </c>
      <c r="O124" s="25">
        <f t="shared" si="25"/>
        <v>833506454</v>
      </c>
      <c r="P124" s="25">
        <f t="shared" si="25"/>
        <v>204279847</v>
      </c>
      <c r="Q124" s="26">
        <f t="shared" si="25"/>
        <v>161309961</v>
      </c>
      <c r="R124" s="26">
        <f t="shared" si="25"/>
        <v>466159397</v>
      </c>
      <c r="S124" s="25">
        <f t="shared" si="25"/>
        <v>831749205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20</v>
      </c>
      <c r="B125" s="15" t="s">
        <v>221</v>
      </c>
      <c r="C125" s="16" t="s">
        <v>222</v>
      </c>
      <c r="D125" s="23">
        <v>435205156</v>
      </c>
      <c r="E125" s="24">
        <v>441490141</v>
      </c>
      <c r="F125" s="24">
        <v>295299902</v>
      </c>
      <c r="G125" s="31">
        <f t="shared" si="21"/>
        <v>0.6688708865188453</v>
      </c>
      <c r="H125" s="23">
        <v>68892049</v>
      </c>
      <c r="I125" s="24">
        <v>25081292</v>
      </c>
      <c r="J125" s="24">
        <v>19780943</v>
      </c>
      <c r="K125" s="23">
        <v>113754284</v>
      </c>
      <c r="L125" s="23">
        <v>24347758</v>
      </c>
      <c r="M125" s="24">
        <v>24827611</v>
      </c>
      <c r="N125" s="24">
        <v>44721834</v>
      </c>
      <c r="O125" s="23">
        <v>93897203</v>
      </c>
      <c r="P125" s="23">
        <v>23907478</v>
      </c>
      <c r="Q125" s="24">
        <v>24392373</v>
      </c>
      <c r="R125" s="24">
        <v>39348564</v>
      </c>
      <c r="S125" s="23">
        <v>87648415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20</v>
      </c>
      <c r="B126" s="15" t="s">
        <v>223</v>
      </c>
      <c r="C126" s="16" t="s">
        <v>224</v>
      </c>
      <c r="D126" s="23">
        <v>282002464</v>
      </c>
      <c r="E126" s="24">
        <v>289794265</v>
      </c>
      <c r="F126" s="24">
        <v>248882032</v>
      </c>
      <c r="G126" s="31">
        <f t="shared" si="21"/>
        <v>0.85882317926477947</v>
      </c>
      <c r="H126" s="23">
        <v>75994239</v>
      </c>
      <c r="I126" s="24">
        <v>8359078</v>
      </c>
      <c r="J126" s="24">
        <v>8217571</v>
      </c>
      <c r="K126" s="23">
        <v>92570888</v>
      </c>
      <c r="L126" s="23">
        <v>8708930</v>
      </c>
      <c r="M126" s="24">
        <v>8880059</v>
      </c>
      <c r="N126" s="24">
        <v>68331061</v>
      </c>
      <c r="O126" s="23">
        <v>85920050</v>
      </c>
      <c r="P126" s="23">
        <v>8694740</v>
      </c>
      <c r="Q126" s="24">
        <v>8256675</v>
      </c>
      <c r="R126" s="24">
        <v>53439679</v>
      </c>
      <c r="S126" s="23">
        <v>70391094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20</v>
      </c>
      <c r="B127" s="15" t="s">
        <v>225</v>
      </c>
      <c r="C127" s="16" t="s">
        <v>226</v>
      </c>
      <c r="D127" s="23">
        <v>281927640</v>
      </c>
      <c r="E127" s="24">
        <v>295376004</v>
      </c>
      <c r="F127" s="24">
        <v>224022981</v>
      </c>
      <c r="G127" s="31">
        <f t="shared" si="21"/>
        <v>0.75843324429292502</v>
      </c>
      <c r="H127" s="23">
        <v>97706251</v>
      </c>
      <c r="I127" s="24">
        <v>0</v>
      </c>
      <c r="J127" s="24">
        <v>6019280</v>
      </c>
      <c r="K127" s="23">
        <v>103725531</v>
      </c>
      <c r="L127" s="23">
        <v>11245927</v>
      </c>
      <c r="M127" s="24">
        <v>3834270</v>
      </c>
      <c r="N127" s="24">
        <v>81722631</v>
      </c>
      <c r="O127" s="23">
        <v>96802828</v>
      </c>
      <c r="P127" s="23">
        <v>3432580</v>
      </c>
      <c r="Q127" s="24">
        <v>8081938</v>
      </c>
      <c r="R127" s="24">
        <v>11980104</v>
      </c>
      <c r="S127" s="23">
        <v>23494622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20</v>
      </c>
      <c r="B128" s="15" t="s">
        <v>227</v>
      </c>
      <c r="C128" s="16" t="s">
        <v>228</v>
      </c>
      <c r="D128" s="23">
        <v>380693741</v>
      </c>
      <c r="E128" s="24">
        <v>405342213</v>
      </c>
      <c r="F128" s="24">
        <v>308567646</v>
      </c>
      <c r="G128" s="31">
        <f t="shared" si="21"/>
        <v>0.76125218668009786</v>
      </c>
      <c r="H128" s="23">
        <v>85423561</v>
      </c>
      <c r="I128" s="24">
        <v>14641280</v>
      </c>
      <c r="J128" s="24">
        <v>16041527</v>
      </c>
      <c r="K128" s="23">
        <v>116106368</v>
      </c>
      <c r="L128" s="23">
        <v>15073586</v>
      </c>
      <c r="M128" s="24">
        <v>16411759</v>
      </c>
      <c r="N128" s="24">
        <v>72113423</v>
      </c>
      <c r="O128" s="23">
        <v>103598768</v>
      </c>
      <c r="P128" s="23">
        <v>14806954</v>
      </c>
      <c r="Q128" s="24">
        <v>15280739</v>
      </c>
      <c r="R128" s="24">
        <v>58774817</v>
      </c>
      <c r="S128" s="23">
        <v>88862510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35</v>
      </c>
      <c r="B129" s="15" t="s">
        <v>229</v>
      </c>
      <c r="C129" s="16" t="s">
        <v>230</v>
      </c>
      <c r="D129" s="23">
        <v>665972100</v>
      </c>
      <c r="E129" s="24">
        <v>701756418</v>
      </c>
      <c r="F129" s="24">
        <v>449625694</v>
      </c>
      <c r="G129" s="31">
        <f t="shared" si="21"/>
        <v>0.64071475866430905</v>
      </c>
      <c r="H129" s="23">
        <v>8726024</v>
      </c>
      <c r="I129" s="24">
        <v>216620879</v>
      </c>
      <c r="J129" s="24">
        <v>12348578</v>
      </c>
      <c r="K129" s="23">
        <v>237695481</v>
      </c>
      <c r="L129" s="23">
        <v>11420973</v>
      </c>
      <c r="M129" s="24">
        <v>8889022</v>
      </c>
      <c r="N129" s="24">
        <v>174464163</v>
      </c>
      <c r="O129" s="23">
        <v>194774158</v>
      </c>
      <c r="P129" s="23">
        <v>531361</v>
      </c>
      <c r="Q129" s="24">
        <v>11188338</v>
      </c>
      <c r="R129" s="24">
        <v>5436356</v>
      </c>
      <c r="S129" s="23">
        <v>17156055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231</v>
      </c>
      <c r="C130" s="19" t="s">
        <v>0</v>
      </c>
      <c r="D130" s="25">
        <f>SUM(D125:D129)</f>
        <v>2045801101</v>
      </c>
      <c r="E130" s="26">
        <f>SUM(E125:E129)</f>
        <v>2133759041</v>
      </c>
      <c r="F130" s="26">
        <f>SUM(F125:F129)</f>
        <v>1526398255</v>
      </c>
      <c r="G130" s="32">
        <f t="shared" si="21"/>
        <v>0.71535643231985724</v>
      </c>
      <c r="H130" s="25">
        <f t="shared" ref="H130:W130" si="26">SUM(H125:H129)</f>
        <v>336742124</v>
      </c>
      <c r="I130" s="26">
        <f t="shared" si="26"/>
        <v>264702529</v>
      </c>
      <c r="J130" s="26">
        <f t="shared" si="26"/>
        <v>62407899</v>
      </c>
      <c r="K130" s="25">
        <f t="shared" si="26"/>
        <v>663852552</v>
      </c>
      <c r="L130" s="25">
        <f t="shared" si="26"/>
        <v>70797174</v>
      </c>
      <c r="M130" s="26">
        <f t="shared" si="26"/>
        <v>62842721</v>
      </c>
      <c r="N130" s="26">
        <f t="shared" si="26"/>
        <v>441353112</v>
      </c>
      <c r="O130" s="25">
        <f t="shared" si="26"/>
        <v>574993007</v>
      </c>
      <c r="P130" s="25">
        <f t="shared" si="26"/>
        <v>51373113</v>
      </c>
      <c r="Q130" s="26">
        <f t="shared" si="26"/>
        <v>67200063</v>
      </c>
      <c r="R130" s="26">
        <f t="shared" si="26"/>
        <v>168979520</v>
      </c>
      <c r="S130" s="25">
        <f t="shared" si="26"/>
        <v>287552696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20</v>
      </c>
      <c r="B131" s="15" t="s">
        <v>232</v>
      </c>
      <c r="C131" s="16" t="s">
        <v>233</v>
      </c>
      <c r="D131" s="23">
        <v>2355467910</v>
      </c>
      <c r="E131" s="24">
        <v>2397031934</v>
      </c>
      <c r="F131" s="24">
        <v>1857520536</v>
      </c>
      <c r="G131" s="31">
        <f t="shared" si="21"/>
        <v>0.77492523551836834</v>
      </c>
      <c r="H131" s="23">
        <v>368966962</v>
      </c>
      <c r="I131" s="24">
        <v>160744136</v>
      </c>
      <c r="J131" s="24">
        <v>161004883</v>
      </c>
      <c r="K131" s="23">
        <v>690715981</v>
      </c>
      <c r="L131" s="23">
        <v>143220762</v>
      </c>
      <c r="M131" s="24">
        <v>148042692</v>
      </c>
      <c r="N131" s="24">
        <v>326329894</v>
      </c>
      <c r="O131" s="23">
        <v>617593348</v>
      </c>
      <c r="P131" s="23">
        <v>138057623</v>
      </c>
      <c r="Q131" s="24">
        <v>142293490</v>
      </c>
      <c r="R131" s="24">
        <v>268860094</v>
      </c>
      <c r="S131" s="23">
        <v>549211207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20</v>
      </c>
      <c r="B132" s="15" t="s">
        <v>234</v>
      </c>
      <c r="C132" s="16" t="s">
        <v>235</v>
      </c>
      <c r="D132" s="23">
        <v>124666566</v>
      </c>
      <c r="E132" s="24">
        <v>125415587</v>
      </c>
      <c r="F132" s="24">
        <v>124060066</v>
      </c>
      <c r="G132" s="31">
        <f t="shared" si="21"/>
        <v>0.98919176609204085</v>
      </c>
      <c r="H132" s="23">
        <v>36338668</v>
      </c>
      <c r="I132" s="24">
        <v>7701735</v>
      </c>
      <c r="J132" s="24">
        <v>5717629</v>
      </c>
      <c r="K132" s="23">
        <v>49758032</v>
      </c>
      <c r="L132" s="23">
        <v>6209167</v>
      </c>
      <c r="M132" s="24">
        <v>7788039</v>
      </c>
      <c r="N132" s="24">
        <v>25908081</v>
      </c>
      <c r="O132" s="23">
        <v>39905287</v>
      </c>
      <c r="P132" s="23">
        <v>7430480</v>
      </c>
      <c r="Q132" s="24">
        <v>7728124</v>
      </c>
      <c r="R132" s="24">
        <v>19238143</v>
      </c>
      <c r="S132" s="23">
        <v>34396747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20</v>
      </c>
      <c r="B133" s="15" t="s">
        <v>236</v>
      </c>
      <c r="C133" s="16" t="s">
        <v>237</v>
      </c>
      <c r="D133" s="23">
        <v>199869460</v>
      </c>
      <c r="E133" s="24">
        <v>212157465</v>
      </c>
      <c r="F133" s="24">
        <v>155037230</v>
      </c>
      <c r="G133" s="31">
        <f t="shared" si="21"/>
        <v>0.73076490615119294</v>
      </c>
      <c r="H133" s="23">
        <v>52154403</v>
      </c>
      <c r="I133" s="24">
        <v>4582560</v>
      </c>
      <c r="J133" s="24">
        <v>4217089</v>
      </c>
      <c r="K133" s="23">
        <v>60954052</v>
      </c>
      <c r="L133" s="23">
        <v>5702843</v>
      </c>
      <c r="M133" s="24">
        <v>3977795</v>
      </c>
      <c r="N133" s="24">
        <v>41400062</v>
      </c>
      <c r="O133" s="23">
        <v>51080700</v>
      </c>
      <c r="P133" s="23">
        <v>3774625</v>
      </c>
      <c r="Q133" s="24">
        <v>5447235</v>
      </c>
      <c r="R133" s="24">
        <v>33780618</v>
      </c>
      <c r="S133" s="23">
        <v>43002478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35</v>
      </c>
      <c r="B134" s="15" t="s">
        <v>238</v>
      </c>
      <c r="C134" s="16" t="s">
        <v>239</v>
      </c>
      <c r="D134" s="23">
        <v>284392176</v>
      </c>
      <c r="E134" s="24">
        <v>338296093</v>
      </c>
      <c r="F134" s="24">
        <v>262397073</v>
      </c>
      <c r="G134" s="31">
        <f t="shared" si="21"/>
        <v>0.77564322624323068</v>
      </c>
      <c r="H134" s="23">
        <v>94662834</v>
      </c>
      <c r="I134" s="24">
        <v>6350189</v>
      </c>
      <c r="J134" s="24">
        <v>8234137</v>
      </c>
      <c r="K134" s="23">
        <v>109247160</v>
      </c>
      <c r="L134" s="23">
        <v>10670735</v>
      </c>
      <c r="M134" s="24">
        <v>1571030</v>
      </c>
      <c r="N134" s="24">
        <v>72070649</v>
      </c>
      <c r="O134" s="23">
        <v>84312414</v>
      </c>
      <c r="P134" s="23">
        <v>6640381</v>
      </c>
      <c r="Q134" s="24">
        <v>7551742</v>
      </c>
      <c r="R134" s="24">
        <v>54645376</v>
      </c>
      <c r="S134" s="23">
        <v>68837499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240</v>
      </c>
      <c r="C135" s="19" t="s">
        <v>0</v>
      </c>
      <c r="D135" s="25">
        <f>SUM(D131:D134)</f>
        <v>2964396112</v>
      </c>
      <c r="E135" s="26">
        <f>SUM(E131:E134)</f>
        <v>3072901079</v>
      </c>
      <c r="F135" s="26">
        <f>SUM(F131:F134)</f>
        <v>2399014905</v>
      </c>
      <c r="G135" s="32">
        <f t="shared" ref="G135:G168" si="27">IF(($E135     =0),0,($F135     /$E135     ))</f>
        <v>0.78070033604228495</v>
      </c>
      <c r="H135" s="25">
        <f t="shared" ref="H135:W135" si="28">SUM(H131:H134)</f>
        <v>552122867</v>
      </c>
      <c r="I135" s="26">
        <f t="shared" si="28"/>
        <v>179378620</v>
      </c>
      <c r="J135" s="26">
        <f t="shared" si="28"/>
        <v>179173738</v>
      </c>
      <c r="K135" s="25">
        <f t="shared" si="28"/>
        <v>910675225</v>
      </c>
      <c r="L135" s="25">
        <f t="shared" si="28"/>
        <v>165803507</v>
      </c>
      <c r="M135" s="26">
        <f t="shared" si="28"/>
        <v>161379556</v>
      </c>
      <c r="N135" s="26">
        <f t="shared" si="28"/>
        <v>465708686</v>
      </c>
      <c r="O135" s="25">
        <f t="shared" si="28"/>
        <v>792891749</v>
      </c>
      <c r="P135" s="25">
        <f t="shared" si="28"/>
        <v>155903109</v>
      </c>
      <c r="Q135" s="26">
        <f t="shared" si="28"/>
        <v>163020591</v>
      </c>
      <c r="R135" s="26">
        <f t="shared" si="28"/>
        <v>376524231</v>
      </c>
      <c r="S135" s="25">
        <f t="shared" si="28"/>
        <v>695447931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20</v>
      </c>
      <c r="B136" s="15" t="s">
        <v>241</v>
      </c>
      <c r="C136" s="16" t="s">
        <v>242</v>
      </c>
      <c r="D136" s="23">
        <v>210761300</v>
      </c>
      <c r="E136" s="24">
        <v>303646646</v>
      </c>
      <c r="F136" s="24">
        <v>233637544</v>
      </c>
      <c r="G136" s="31">
        <f t="shared" si="27"/>
        <v>0.76943890893495992</v>
      </c>
      <c r="H136" s="23">
        <v>73540311</v>
      </c>
      <c r="I136" s="24">
        <v>12522976</v>
      </c>
      <c r="J136" s="24">
        <v>8550649</v>
      </c>
      <c r="K136" s="23">
        <v>94613936</v>
      </c>
      <c r="L136" s="23">
        <v>19117635</v>
      </c>
      <c r="M136" s="24">
        <v>15539237</v>
      </c>
      <c r="N136" s="24">
        <v>39902670</v>
      </c>
      <c r="O136" s="23">
        <v>74559542</v>
      </c>
      <c r="P136" s="23">
        <v>6450762</v>
      </c>
      <c r="Q136" s="24">
        <v>24127594</v>
      </c>
      <c r="R136" s="24">
        <v>33885710</v>
      </c>
      <c r="S136" s="23">
        <v>64464066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20</v>
      </c>
      <c r="B137" s="15" t="s">
        <v>243</v>
      </c>
      <c r="C137" s="16" t="s">
        <v>244</v>
      </c>
      <c r="D137" s="23">
        <v>314936084</v>
      </c>
      <c r="E137" s="24">
        <v>339426895</v>
      </c>
      <c r="F137" s="24">
        <v>285587414</v>
      </c>
      <c r="G137" s="31">
        <f t="shared" si="27"/>
        <v>0.84138121700697877</v>
      </c>
      <c r="H137" s="23">
        <v>82879342</v>
      </c>
      <c r="I137" s="24">
        <v>7460871</v>
      </c>
      <c r="J137" s="24">
        <v>14154081</v>
      </c>
      <c r="K137" s="23">
        <v>104494294</v>
      </c>
      <c r="L137" s="23">
        <v>12170255</v>
      </c>
      <c r="M137" s="24">
        <v>12174233</v>
      </c>
      <c r="N137" s="24">
        <v>73589387</v>
      </c>
      <c r="O137" s="23">
        <v>97933875</v>
      </c>
      <c r="P137" s="23">
        <v>12077328</v>
      </c>
      <c r="Q137" s="24">
        <v>13010353</v>
      </c>
      <c r="R137" s="24">
        <v>58071564</v>
      </c>
      <c r="S137" s="23">
        <v>83159245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20</v>
      </c>
      <c r="B138" s="15" t="s">
        <v>245</v>
      </c>
      <c r="C138" s="16" t="s">
        <v>246</v>
      </c>
      <c r="D138" s="23">
        <v>786412430</v>
      </c>
      <c r="E138" s="24">
        <v>828688430</v>
      </c>
      <c r="F138" s="24">
        <v>613637781</v>
      </c>
      <c r="G138" s="31">
        <f t="shared" si="27"/>
        <v>0.74049275793557301</v>
      </c>
      <c r="H138" s="23">
        <v>123233531</v>
      </c>
      <c r="I138" s="24">
        <v>51006239</v>
      </c>
      <c r="J138" s="24">
        <v>46160693</v>
      </c>
      <c r="K138" s="23">
        <v>220400463</v>
      </c>
      <c r="L138" s="23">
        <v>44213579</v>
      </c>
      <c r="M138" s="24">
        <v>46298086</v>
      </c>
      <c r="N138" s="24">
        <v>124177402</v>
      </c>
      <c r="O138" s="23">
        <v>214689067</v>
      </c>
      <c r="P138" s="23">
        <v>45172137</v>
      </c>
      <c r="Q138" s="24">
        <v>33732419</v>
      </c>
      <c r="R138" s="24">
        <v>99643695</v>
      </c>
      <c r="S138" s="23">
        <v>178548251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20</v>
      </c>
      <c r="B139" s="15" t="s">
        <v>247</v>
      </c>
      <c r="C139" s="16" t="s">
        <v>248</v>
      </c>
      <c r="D139" s="23">
        <v>245246650</v>
      </c>
      <c r="E139" s="24">
        <v>248578285</v>
      </c>
      <c r="F139" s="24">
        <v>240272310</v>
      </c>
      <c r="G139" s="31">
        <f t="shared" si="27"/>
        <v>0.96658607971327826</v>
      </c>
      <c r="H139" s="23">
        <v>102156742</v>
      </c>
      <c r="I139" s="24">
        <v>3031953</v>
      </c>
      <c r="J139" s="24">
        <v>2905955</v>
      </c>
      <c r="K139" s="23">
        <v>108094650</v>
      </c>
      <c r="L139" s="23">
        <v>2678016</v>
      </c>
      <c r="M139" s="24">
        <v>5248556</v>
      </c>
      <c r="N139" s="24">
        <v>69197675</v>
      </c>
      <c r="O139" s="23">
        <v>77124247</v>
      </c>
      <c r="P139" s="23">
        <v>2717756</v>
      </c>
      <c r="Q139" s="24">
        <v>2214269</v>
      </c>
      <c r="R139" s="24">
        <v>50121388</v>
      </c>
      <c r="S139" s="23">
        <v>55053413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20</v>
      </c>
      <c r="B140" s="15" t="s">
        <v>249</v>
      </c>
      <c r="C140" s="16" t="s">
        <v>250</v>
      </c>
      <c r="D140" s="23">
        <v>466128665</v>
      </c>
      <c r="E140" s="24">
        <v>471621635</v>
      </c>
      <c r="F140" s="24">
        <v>380105988</v>
      </c>
      <c r="G140" s="31">
        <f t="shared" si="27"/>
        <v>0.80595536716630911</v>
      </c>
      <c r="H140" s="23">
        <v>151003087</v>
      </c>
      <c r="I140" s="24">
        <v>14358243</v>
      </c>
      <c r="J140" s="24">
        <v>13343293</v>
      </c>
      <c r="K140" s="23">
        <v>178704623</v>
      </c>
      <c r="L140" s="23">
        <v>16524673</v>
      </c>
      <c r="M140" s="24">
        <v>14659221</v>
      </c>
      <c r="N140" s="24">
        <v>86063414</v>
      </c>
      <c r="O140" s="23">
        <v>117247308</v>
      </c>
      <c r="P140" s="23">
        <v>6869688</v>
      </c>
      <c r="Q140" s="24">
        <v>12304142</v>
      </c>
      <c r="R140" s="24">
        <v>64980227</v>
      </c>
      <c r="S140" s="23">
        <v>84154057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35</v>
      </c>
      <c r="B141" s="15" t="s">
        <v>251</v>
      </c>
      <c r="C141" s="16" t="s">
        <v>252</v>
      </c>
      <c r="D141" s="23">
        <v>718247500</v>
      </c>
      <c r="E141" s="24">
        <v>823201090</v>
      </c>
      <c r="F141" s="24">
        <v>804852258</v>
      </c>
      <c r="G141" s="31">
        <f t="shared" si="27"/>
        <v>0.97771038908609798</v>
      </c>
      <c r="H141" s="23">
        <v>271182163</v>
      </c>
      <c r="I141" s="24">
        <v>54453045</v>
      </c>
      <c r="J141" s="24">
        <v>7476830</v>
      </c>
      <c r="K141" s="23">
        <v>333112038</v>
      </c>
      <c r="L141" s="23">
        <v>9993047</v>
      </c>
      <c r="M141" s="24">
        <v>4064225</v>
      </c>
      <c r="N141" s="24">
        <v>217235228</v>
      </c>
      <c r="O141" s="23">
        <v>231292500</v>
      </c>
      <c r="P141" s="23">
        <v>44320245</v>
      </c>
      <c r="Q141" s="24">
        <v>10589818</v>
      </c>
      <c r="R141" s="24">
        <v>185537657</v>
      </c>
      <c r="S141" s="23">
        <v>240447720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253</v>
      </c>
      <c r="C142" s="19" t="s">
        <v>0</v>
      </c>
      <c r="D142" s="25">
        <f>SUM(D136:D141)</f>
        <v>2741732629</v>
      </c>
      <c r="E142" s="26">
        <f>SUM(E136:E141)</f>
        <v>3015162981</v>
      </c>
      <c r="F142" s="26">
        <f>SUM(F136:F141)</f>
        <v>2558093295</v>
      </c>
      <c r="G142" s="32">
        <f t="shared" si="27"/>
        <v>0.84840962532366671</v>
      </c>
      <c r="H142" s="25">
        <f t="shared" ref="H142:W142" si="29">SUM(H136:H141)</f>
        <v>803995176</v>
      </c>
      <c r="I142" s="26">
        <f t="shared" si="29"/>
        <v>142833327</v>
      </c>
      <c r="J142" s="26">
        <f t="shared" si="29"/>
        <v>92591501</v>
      </c>
      <c r="K142" s="25">
        <f t="shared" si="29"/>
        <v>1039420004</v>
      </c>
      <c r="L142" s="25">
        <f t="shared" si="29"/>
        <v>104697205</v>
      </c>
      <c r="M142" s="26">
        <f t="shared" si="29"/>
        <v>97983558</v>
      </c>
      <c r="N142" s="26">
        <f t="shared" si="29"/>
        <v>610165776</v>
      </c>
      <c r="O142" s="25">
        <f t="shared" si="29"/>
        <v>812846539</v>
      </c>
      <c r="P142" s="25">
        <f t="shared" si="29"/>
        <v>117607916</v>
      </c>
      <c r="Q142" s="26">
        <f t="shared" si="29"/>
        <v>95978595</v>
      </c>
      <c r="R142" s="26">
        <f t="shared" si="29"/>
        <v>492240241</v>
      </c>
      <c r="S142" s="25">
        <f t="shared" si="29"/>
        <v>705826752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20</v>
      </c>
      <c r="B143" s="15" t="s">
        <v>254</v>
      </c>
      <c r="C143" s="16" t="s">
        <v>255</v>
      </c>
      <c r="D143" s="23">
        <v>276688729</v>
      </c>
      <c r="E143" s="24">
        <v>295849870</v>
      </c>
      <c r="F143" s="24">
        <v>266044354</v>
      </c>
      <c r="G143" s="31">
        <f t="shared" si="27"/>
        <v>0.89925459152643872</v>
      </c>
      <c r="H143" s="23">
        <v>99057731</v>
      </c>
      <c r="I143" s="24">
        <v>4275697</v>
      </c>
      <c r="J143" s="24">
        <v>5700544</v>
      </c>
      <c r="K143" s="23">
        <v>109033972</v>
      </c>
      <c r="L143" s="23">
        <v>4433431</v>
      </c>
      <c r="M143" s="24">
        <v>3886653</v>
      </c>
      <c r="N143" s="24">
        <v>80214727</v>
      </c>
      <c r="O143" s="23">
        <v>88534811</v>
      </c>
      <c r="P143" s="23">
        <v>3628747</v>
      </c>
      <c r="Q143" s="24">
        <v>3561272</v>
      </c>
      <c r="R143" s="24">
        <v>61285552</v>
      </c>
      <c r="S143" s="23">
        <v>68475571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20</v>
      </c>
      <c r="B144" s="15" t="s">
        <v>256</v>
      </c>
      <c r="C144" s="16" t="s">
        <v>257</v>
      </c>
      <c r="D144" s="23">
        <v>318514389</v>
      </c>
      <c r="E144" s="24">
        <v>335491783</v>
      </c>
      <c r="F144" s="24">
        <v>301971969</v>
      </c>
      <c r="G144" s="31">
        <f t="shared" si="27"/>
        <v>0.9000875261377117</v>
      </c>
      <c r="H144" s="23">
        <v>127263566</v>
      </c>
      <c r="I144" s="24">
        <v>-9253342</v>
      </c>
      <c r="J144" s="24">
        <v>5211672</v>
      </c>
      <c r="K144" s="23">
        <v>123221896</v>
      </c>
      <c r="L144" s="23">
        <v>5436432</v>
      </c>
      <c r="M144" s="24">
        <v>4485860</v>
      </c>
      <c r="N144" s="24">
        <v>89005094</v>
      </c>
      <c r="O144" s="23">
        <v>98927386</v>
      </c>
      <c r="P144" s="23">
        <v>5546138</v>
      </c>
      <c r="Q144" s="24">
        <v>5953740</v>
      </c>
      <c r="R144" s="24">
        <v>68322809</v>
      </c>
      <c r="S144" s="23">
        <v>79822687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20</v>
      </c>
      <c r="B145" s="15" t="s">
        <v>258</v>
      </c>
      <c r="C145" s="16" t="s">
        <v>259</v>
      </c>
      <c r="D145" s="23">
        <v>337007597</v>
      </c>
      <c r="E145" s="24">
        <v>355720784</v>
      </c>
      <c r="F145" s="24">
        <v>320477831</v>
      </c>
      <c r="G145" s="31">
        <f t="shared" si="27"/>
        <v>0.90092523522606427</v>
      </c>
      <c r="H145" s="23">
        <v>115515114</v>
      </c>
      <c r="I145" s="24">
        <v>7237054</v>
      </c>
      <c r="J145" s="24">
        <v>10799887</v>
      </c>
      <c r="K145" s="23">
        <v>133552055</v>
      </c>
      <c r="L145" s="23">
        <v>8401552</v>
      </c>
      <c r="M145" s="24">
        <v>7497657</v>
      </c>
      <c r="N145" s="24">
        <v>85899665</v>
      </c>
      <c r="O145" s="23">
        <v>101798874</v>
      </c>
      <c r="P145" s="23">
        <v>9655531</v>
      </c>
      <c r="Q145" s="24">
        <v>7774205</v>
      </c>
      <c r="R145" s="24">
        <v>67697166</v>
      </c>
      <c r="S145" s="23">
        <v>85126902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20</v>
      </c>
      <c r="B146" s="15" t="s">
        <v>260</v>
      </c>
      <c r="C146" s="16" t="s">
        <v>261</v>
      </c>
      <c r="D146" s="23">
        <v>196503529</v>
      </c>
      <c r="E146" s="24">
        <v>200625629</v>
      </c>
      <c r="F146" s="24">
        <v>188217920</v>
      </c>
      <c r="G146" s="31">
        <f t="shared" si="27"/>
        <v>0.93815491539219054</v>
      </c>
      <c r="H146" s="23">
        <v>74376547</v>
      </c>
      <c r="I146" s="24">
        <v>3525420</v>
      </c>
      <c r="J146" s="24">
        <v>3337674</v>
      </c>
      <c r="K146" s="23">
        <v>81239641</v>
      </c>
      <c r="L146" s="23">
        <v>3304496</v>
      </c>
      <c r="M146" s="24">
        <v>3462851</v>
      </c>
      <c r="N146" s="24">
        <v>53072974</v>
      </c>
      <c r="O146" s="23">
        <v>59840321</v>
      </c>
      <c r="P146" s="23">
        <v>3917065</v>
      </c>
      <c r="Q146" s="24">
        <v>3259836</v>
      </c>
      <c r="R146" s="24">
        <v>39961057</v>
      </c>
      <c r="S146" s="23">
        <v>47137958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35</v>
      </c>
      <c r="B147" s="15" t="s">
        <v>262</v>
      </c>
      <c r="C147" s="16" t="s">
        <v>263</v>
      </c>
      <c r="D147" s="23">
        <v>671896206</v>
      </c>
      <c r="E147" s="24">
        <v>698180877</v>
      </c>
      <c r="F147" s="24">
        <v>671140189</v>
      </c>
      <c r="G147" s="31">
        <f t="shared" si="27"/>
        <v>0.96126979570653581</v>
      </c>
      <c r="H147" s="23">
        <v>250176144</v>
      </c>
      <c r="I147" s="24">
        <v>12942664</v>
      </c>
      <c r="J147" s="24">
        <v>10274626</v>
      </c>
      <c r="K147" s="23">
        <v>273393434</v>
      </c>
      <c r="L147" s="23">
        <v>10496410</v>
      </c>
      <c r="M147" s="24">
        <v>12934360</v>
      </c>
      <c r="N147" s="24">
        <v>159388547</v>
      </c>
      <c r="O147" s="23">
        <v>182819317</v>
      </c>
      <c r="P147" s="23">
        <v>50707913</v>
      </c>
      <c r="Q147" s="24">
        <v>10130403</v>
      </c>
      <c r="R147" s="24">
        <v>154089122</v>
      </c>
      <c r="S147" s="23">
        <v>214927438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264</v>
      </c>
      <c r="C148" s="19" t="s">
        <v>0</v>
      </c>
      <c r="D148" s="25">
        <f>SUM(D143:D147)</f>
        <v>1800610450</v>
      </c>
      <c r="E148" s="26">
        <f>SUM(E143:E147)</f>
        <v>1885868943</v>
      </c>
      <c r="F148" s="26">
        <f>SUM(F143:F147)</f>
        <v>1747852263</v>
      </c>
      <c r="G148" s="32">
        <f t="shared" si="27"/>
        <v>0.92681533862027232</v>
      </c>
      <c r="H148" s="25">
        <f t="shared" ref="H148:W148" si="30">SUM(H143:H147)</f>
        <v>666389102</v>
      </c>
      <c r="I148" s="26">
        <f t="shared" si="30"/>
        <v>18727493</v>
      </c>
      <c r="J148" s="26">
        <f t="shared" si="30"/>
        <v>35324403</v>
      </c>
      <c r="K148" s="25">
        <f t="shared" si="30"/>
        <v>720440998</v>
      </c>
      <c r="L148" s="25">
        <f t="shared" si="30"/>
        <v>32072321</v>
      </c>
      <c r="M148" s="26">
        <f t="shared" si="30"/>
        <v>32267381</v>
      </c>
      <c r="N148" s="26">
        <f t="shared" si="30"/>
        <v>467581007</v>
      </c>
      <c r="O148" s="25">
        <f t="shared" si="30"/>
        <v>531920709</v>
      </c>
      <c r="P148" s="25">
        <f t="shared" si="30"/>
        <v>73455394</v>
      </c>
      <c r="Q148" s="26">
        <f t="shared" si="30"/>
        <v>30679456</v>
      </c>
      <c r="R148" s="26">
        <f t="shared" si="30"/>
        <v>391355706</v>
      </c>
      <c r="S148" s="25">
        <f t="shared" si="30"/>
        <v>495490556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20</v>
      </c>
      <c r="B149" s="15" t="s">
        <v>265</v>
      </c>
      <c r="C149" s="16" t="s">
        <v>266</v>
      </c>
      <c r="D149" s="23">
        <v>223196452</v>
      </c>
      <c r="E149" s="24">
        <v>224976783</v>
      </c>
      <c r="F149" s="24">
        <v>222974697</v>
      </c>
      <c r="G149" s="31">
        <f t="shared" si="27"/>
        <v>0.99110092173377728</v>
      </c>
      <c r="H149" s="23">
        <v>77871651</v>
      </c>
      <c r="I149" s="24">
        <v>3835545</v>
      </c>
      <c r="J149" s="24">
        <v>2216893</v>
      </c>
      <c r="K149" s="23">
        <v>83924089</v>
      </c>
      <c r="L149" s="23">
        <v>3490736</v>
      </c>
      <c r="M149" s="24">
        <v>2922353</v>
      </c>
      <c r="N149" s="24">
        <v>60756323</v>
      </c>
      <c r="O149" s="23">
        <v>67169412</v>
      </c>
      <c r="P149" s="23">
        <v>2476332</v>
      </c>
      <c r="Q149" s="24">
        <v>21826128</v>
      </c>
      <c r="R149" s="24">
        <v>47578736</v>
      </c>
      <c r="S149" s="23">
        <v>71881196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20</v>
      </c>
      <c r="B150" s="15" t="s">
        <v>267</v>
      </c>
      <c r="C150" s="16" t="s">
        <v>268</v>
      </c>
      <c r="D150" s="23">
        <v>4931450700</v>
      </c>
      <c r="E150" s="24">
        <v>5122626700</v>
      </c>
      <c r="F150" s="24">
        <v>3904521954</v>
      </c>
      <c r="G150" s="31">
        <f t="shared" si="27"/>
        <v>0.76221090910255085</v>
      </c>
      <c r="H150" s="23">
        <v>667777413</v>
      </c>
      <c r="I150" s="24">
        <v>404800100</v>
      </c>
      <c r="J150" s="24">
        <v>406896918</v>
      </c>
      <c r="K150" s="23">
        <v>1479474431</v>
      </c>
      <c r="L150" s="23">
        <v>362010141</v>
      </c>
      <c r="M150" s="24">
        <v>296511957</v>
      </c>
      <c r="N150" s="24">
        <v>475263592</v>
      </c>
      <c r="O150" s="23">
        <v>1133785690</v>
      </c>
      <c r="P150" s="23">
        <v>336223564</v>
      </c>
      <c r="Q150" s="24">
        <v>340077143</v>
      </c>
      <c r="R150" s="24">
        <v>614961126</v>
      </c>
      <c r="S150" s="23">
        <v>1291261833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20</v>
      </c>
      <c r="B151" s="15" t="s">
        <v>269</v>
      </c>
      <c r="C151" s="16" t="s">
        <v>270</v>
      </c>
      <c r="D151" s="23">
        <v>472479310</v>
      </c>
      <c r="E151" s="24">
        <v>478040210</v>
      </c>
      <c r="F151" s="24">
        <v>418385584</v>
      </c>
      <c r="G151" s="31">
        <f t="shared" si="27"/>
        <v>0.87521002469645803</v>
      </c>
      <c r="H151" s="23">
        <v>155057263</v>
      </c>
      <c r="I151" s="24">
        <v>16385219</v>
      </c>
      <c r="J151" s="24">
        <v>11683758</v>
      </c>
      <c r="K151" s="23">
        <v>183126240</v>
      </c>
      <c r="L151" s="23">
        <v>22135697</v>
      </c>
      <c r="M151" s="24">
        <v>14644193</v>
      </c>
      <c r="N151" s="24">
        <v>95984449</v>
      </c>
      <c r="O151" s="23">
        <v>132764339</v>
      </c>
      <c r="P151" s="23">
        <v>16893224</v>
      </c>
      <c r="Q151" s="24">
        <v>15434467</v>
      </c>
      <c r="R151" s="24">
        <v>70167314</v>
      </c>
      <c r="S151" s="23">
        <v>102495005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20</v>
      </c>
      <c r="B152" s="15" t="s">
        <v>271</v>
      </c>
      <c r="C152" s="16" t="s">
        <v>272</v>
      </c>
      <c r="D152" s="23">
        <v>191859610</v>
      </c>
      <c r="E152" s="24">
        <v>192735311</v>
      </c>
      <c r="F152" s="24">
        <v>155807660</v>
      </c>
      <c r="G152" s="31">
        <f t="shared" si="27"/>
        <v>0.80840225484161543</v>
      </c>
      <c r="H152" s="23">
        <v>47156436</v>
      </c>
      <c r="I152" s="24">
        <v>12899524</v>
      </c>
      <c r="J152" s="24">
        <v>5045087</v>
      </c>
      <c r="K152" s="23">
        <v>65101047</v>
      </c>
      <c r="L152" s="23">
        <v>4563037</v>
      </c>
      <c r="M152" s="24">
        <v>9851864</v>
      </c>
      <c r="N152" s="24">
        <v>38418015</v>
      </c>
      <c r="O152" s="23">
        <v>52832916</v>
      </c>
      <c r="P152" s="23">
        <v>4288118</v>
      </c>
      <c r="Q152" s="24">
        <v>7983279</v>
      </c>
      <c r="R152" s="24">
        <v>25602300</v>
      </c>
      <c r="S152" s="23">
        <v>37873697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20</v>
      </c>
      <c r="B153" s="15" t="s">
        <v>273</v>
      </c>
      <c r="C153" s="16" t="s">
        <v>274</v>
      </c>
      <c r="D153" s="23">
        <v>237575268</v>
      </c>
      <c r="E153" s="24">
        <v>236020232</v>
      </c>
      <c r="F153" s="24">
        <v>195097348</v>
      </c>
      <c r="G153" s="31">
        <f t="shared" si="27"/>
        <v>0.82661281343033333</v>
      </c>
      <c r="H153" s="23">
        <v>56675165</v>
      </c>
      <c r="I153" s="24">
        <v>8447408</v>
      </c>
      <c r="J153" s="24">
        <v>7508327</v>
      </c>
      <c r="K153" s="23">
        <v>72630900</v>
      </c>
      <c r="L153" s="23">
        <v>6562162</v>
      </c>
      <c r="M153" s="24">
        <v>10443375</v>
      </c>
      <c r="N153" s="24">
        <v>48377594</v>
      </c>
      <c r="O153" s="23">
        <v>65383131</v>
      </c>
      <c r="P153" s="23">
        <v>8718846</v>
      </c>
      <c r="Q153" s="24">
        <v>9776349</v>
      </c>
      <c r="R153" s="24">
        <v>38588122</v>
      </c>
      <c r="S153" s="23">
        <v>57083317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35</v>
      </c>
      <c r="B154" s="15" t="s">
        <v>275</v>
      </c>
      <c r="C154" s="16" t="s">
        <v>276</v>
      </c>
      <c r="D154" s="23">
        <v>875156549</v>
      </c>
      <c r="E154" s="24">
        <v>899786132</v>
      </c>
      <c r="F154" s="24">
        <v>843788622</v>
      </c>
      <c r="G154" s="31">
        <f t="shared" si="27"/>
        <v>0.93776575565181086</v>
      </c>
      <c r="H154" s="23">
        <v>306584277</v>
      </c>
      <c r="I154" s="24">
        <v>19707237</v>
      </c>
      <c r="J154" s="24">
        <v>12273947</v>
      </c>
      <c r="K154" s="23">
        <v>338565461</v>
      </c>
      <c r="L154" s="23">
        <v>14583038</v>
      </c>
      <c r="M154" s="24">
        <v>20784170</v>
      </c>
      <c r="N154" s="24">
        <v>245566064</v>
      </c>
      <c r="O154" s="23">
        <v>280933272</v>
      </c>
      <c r="P154" s="23">
        <v>17441667</v>
      </c>
      <c r="Q154" s="24">
        <v>12416105</v>
      </c>
      <c r="R154" s="24">
        <v>194432117</v>
      </c>
      <c r="S154" s="23">
        <v>224289889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277</v>
      </c>
      <c r="C155" s="19" t="s">
        <v>0</v>
      </c>
      <c r="D155" s="25">
        <f>SUM(D149:D154)</f>
        <v>6931717889</v>
      </c>
      <c r="E155" s="26">
        <f>SUM(E149:E154)</f>
        <v>7154185368</v>
      </c>
      <c r="F155" s="26">
        <f>SUM(F149:F154)</f>
        <v>5740575865</v>
      </c>
      <c r="G155" s="32">
        <f t="shared" si="27"/>
        <v>0.80240804084795692</v>
      </c>
      <c r="H155" s="25">
        <f t="shared" ref="H155:W155" si="31">SUM(H149:H154)</f>
        <v>1311122205</v>
      </c>
      <c r="I155" s="26">
        <f t="shared" si="31"/>
        <v>466075033</v>
      </c>
      <c r="J155" s="26">
        <f t="shared" si="31"/>
        <v>445624930</v>
      </c>
      <c r="K155" s="25">
        <f t="shared" si="31"/>
        <v>2222822168</v>
      </c>
      <c r="L155" s="25">
        <f t="shared" si="31"/>
        <v>413344811</v>
      </c>
      <c r="M155" s="26">
        <f t="shared" si="31"/>
        <v>355157912</v>
      </c>
      <c r="N155" s="26">
        <f t="shared" si="31"/>
        <v>964366037</v>
      </c>
      <c r="O155" s="25">
        <f t="shared" si="31"/>
        <v>1732868760</v>
      </c>
      <c r="P155" s="25">
        <f t="shared" si="31"/>
        <v>386041751</v>
      </c>
      <c r="Q155" s="26">
        <f t="shared" si="31"/>
        <v>407513471</v>
      </c>
      <c r="R155" s="26">
        <f t="shared" si="31"/>
        <v>991329715</v>
      </c>
      <c r="S155" s="25">
        <f t="shared" si="31"/>
        <v>1784884937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20</v>
      </c>
      <c r="B156" s="15" t="s">
        <v>278</v>
      </c>
      <c r="C156" s="16" t="s">
        <v>279</v>
      </c>
      <c r="D156" s="23">
        <v>382368862</v>
      </c>
      <c r="E156" s="24">
        <v>418586997</v>
      </c>
      <c r="F156" s="24">
        <v>366610536</v>
      </c>
      <c r="G156" s="31">
        <f t="shared" si="27"/>
        <v>0.87582877305670348</v>
      </c>
      <c r="H156" s="23">
        <v>107078951</v>
      </c>
      <c r="I156" s="24">
        <v>18100654</v>
      </c>
      <c r="J156" s="24">
        <v>17393588</v>
      </c>
      <c r="K156" s="23">
        <v>142573193</v>
      </c>
      <c r="L156" s="23">
        <v>14012656</v>
      </c>
      <c r="M156" s="24">
        <v>13708438</v>
      </c>
      <c r="N156" s="24">
        <v>89735865</v>
      </c>
      <c r="O156" s="23">
        <v>117456959</v>
      </c>
      <c r="P156" s="23">
        <v>19394366</v>
      </c>
      <c r="Q156" s="24">
        <v>16398391</v>
      </c>
      <c r="R156" s="24">
        <v>70787627</v>
      </c>
      <c r="S156" s="23">
        <v>106580384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20</v>
      </c>
      <c r="B157" s="15" t="s">
        <v>280</v>
      </c>
      <c r="C157" s="16" t="s">
        <v>281</v>
      </c>
      <c r="D157" s="23">
        <v>2573013910</v>
      </c>
      <c r="E157" s="24">
        <v>2618347675</v>
      </c>
      <c r="F157" s="24">
        <v>1858987144</v>
      </c>
      <c r="G157" s="31">
        <f t="shared" si="27"/>
        <v>0.70998483576097282</v>
      </c>
      <c r="H157" s="23">
        <v>144900132</v>
      </c>
      <c r="I157" s="24">
        <v>209917305</v>
      </c>
      <c r="J157" s="24">
        <v>207825760</v>
      </c>
      <c r="K157" s="23">
        <v>562643197</v>
      </c>
      <c r="L157" s="23">
        <v>184792419</v>
      </c>
      <c r="M157" s="24">
        <v>194910442</v>
      </c>
      <c r="N157" s="24">
        <v>281765995</v>
      </c>
      <c r="O157" s="23">
        <v>661468856</v>
      </c>
      <c r="P157" s="23">
        <v>188059578</v>
      </c>
      <c r="Q157" s="24">
        <v>188751249</v>
      </c>
      <c r="R157" s="24">
        <v>258064264</v>
      </c>
      <c r="S157" s="23">
        <v>634875091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20</v>
      </c>
      <c r="B158" s="15" t="s">
        <v>282</v>
      </c>
      <c r="C158" s="16" t="s">
        <v>283</v>
      </c>
      <c r="D158" s="23">
        <v>232076319</v>
      </c>
      <c r="E158" s="24">
        <v>248283715</v>
      </c>
      <c r="F158" s="24">
        <v>231989148</v>
      </c>
      <c r="G158" s="31">
        <f t="shared" si="27"/>
        <v>0.9343711809693197</v>
      </c>
      <c r="H158" s="23">
        <v>101455657</v>
      </c>
      <c r="I158" s="24">
        <v>2326944</v>
      </c>
      <c r="J158" s="24">
        <v>1755075</v>
      </c>
      <c r="K158" s="23">
        <v>105537676</v>
      </c>
      <c r="L158" s="23">
        <v>2765884</v>
      </c>
      <c r="M158" s="24">
        <v>1025106</v>
      </c>
      <c r="N158" s="24">
        <v>66783656</v>
      </c>
      <c r="O158" s="23">
        <v>70574646</v>
      </c>
      <c r="P158" s="23">
        <v>2461517</v>
      </c>
      <c r="Q158" s="24">
        <v>4654739</v>
      </c>
      <c r="R158" s="24">
        <v>48760570</v>
      </c>
      <c r="S158" s="23">
        <v>55876826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20</v>
      </c>
      <c r="B159" s="15" t="s">
        <v>284</v>
      </c>
      <c r="C159" s="16" t="s">
        <v>285</v>
      </c>
      <c r="D159" s="23">
        <v>145397531</v>
      </c>
      <c r="E159" s="24">
        <v>173441846</v>
      </c>
      <c r="F159" s="24">
        <v>152491784</v>
      </c>
      <c r="G159" s="31">
        <f t="shared" si="27"/>
        <v>0.87920987649082105</v>
      </c>
      <c r="H159" s="23">
        <v>71048027</v>
      </c>
      <c r="I159" s="24">
        <v>-12363722</v>
      </c>
      <c r="J159" s="24">
        <v>1290682</v>
      </c>
      <c r="K159" s="23">
        <v>59974987</v>
      </c>
      <c r="L159" s="23">
        <v>1230819</v>
      </c>
      <c r="M159" s="24">
        <v>1152382</v>
      </c>
      <c r="N159" s="24">
        <v>38960912</v>
      </c>
      <c r="O159" s="23">
        <v>41344113</v>
      </c>
      <c r="P159" s="23">
        <v>746083</v>
      </c>
      <c r="Q159" s="24">
        <v>908170</v>
      </c>
      <c r="R159" s="24">
        <v>49518431</v>
      </c>
      <c r="S159" s="23">
        <v>51172684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35</v>
      </c>
      <c r="B160" s="15" t="s">
        <v>286</v>
      </c>
      <c r="C160" s="16" t="s">
        <v>287</v>
      </c>
      <c r="D160" s="23">
        <v>1518509253</v>
      </c>
      <c r="E160" s="24">
        <v>1565873682</v>
      </c>
      <c r="F160" s="24">
        <v>1301606743</v>
      </c>
      <c r="G160" s="31">
        <f t="shared" si="27"/>
        <v>0.8312335522093538</v>
      </c>
      <c r="H160" s="23">
        <v>357838964</v>
      </c>
      <c r="I160" s="24">
        <v>44716026</v>
      </c>
      <c r="J160" s="24">
        <v>45064756</v>
      </c>
      <c r="K160" s="23">
        <v>447619746</v>
      </c>
      <c r="L160" s="23">
        <v>51914707</v>
      </c>
      <c r="M160" s="24">
        <v>67830912</v>
      </c>
      <c r="N160" s="24">
        <v>96799523</v>
      </c>
      <c r="O160" s="23">
        <v>216545142</v>
      </c>
      <c r="P160" s="23">
        <v>289777200</v>
      </c>
      <c r="Q160" s="24">
        <v>101471909</v>
      </c>
      <c r="R160" s="24">
        <v>246192746</v>
      </c>
      <c r="S160" s="23">
        <v>637441855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288</v>
      </c>
      <c r="C161" s="19" t="s">
        <v>0</v>
      </c>
      <c r="D161" s="25">
        <f>SUM(D156:D160)</f>
        <v>4851365875</v>
      </c>
      <c r="E161" s="26">
        <f>SUM(E156:E160)</f>
        <v>5024533915</v>
      </c>
      <c r="F161" s="26">
        <f>SUM(F156:F160)</f>
        <v>3911685355</v>
      </c>
      <c r="G161" s="32">
        <f t="shared" si="27"/>
        <v>0.77851705674077432</v>
      </c>
      <c r="H161" s="25">
        <f t="shared" ref="H161:W161" si="32">SUM(H156:H160)</f>
        <v>782321731</v>
      </c>
      <c r="I161" s="26">
        <f t="shared" si="32"/>
        <v>262697207</v>
      </c>
      <c r="J161" s="26">
        <f t="shared" si="32"/>
        <v>273329861</v>
      </c>
      <c r="K161" s="25">
        <f t="shared" si="32"/>
        <v>1318348799</v>
      </c>
      <c r="L161" s="25">
        <f t="shared" si="32"/>
        <v>254716485</v>
      </c>
      <c r="M161" s="26">
        <f t="shared" si="32"/>
        <v>278627280</v>
      </c>
      <c r="N161" s="26">
        <f t="shared" si="32"/>
        <v>574045951</v>
      </c>
      <c r="O161" s="25">
        <f t="shared" si="32"/>
        <v>1107389716</v>
      </c>
      <c r="P161" s="25">
        <f t="shared" si="32"/>
        <v>500438744</v>
      </c>
      <c r="Q161" s="26">
        <f t="shared" si="32"/>
        <v>312184458</v>
      </c>
      <c r="R161" s="26">
        <f t="shared" si="32"/>
        <v>673323638</v>
      </c>
      <c r="S161" s="25">
        <f t="shared" si="32"/>
        <v>1485946840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20</v>
      </c>
      <c r="B162" s="15" t="s">
        <v>289</v>
      </c>
      <c r="C162" s="16" t="s">
        <v>290</v>
      </c>
      <c r="D162" s="23">
        <v>471842451</v>
      </c>
      <c r="E162" s="24">
        <v>484721976</v>
      </c>
      <c r="F162" s="24">
        <v>401617741</v>
      </c>
      <c r="G162" s="31">
        <f t="shared" si="27"/>
        <v>0.82855278053248405</v>
      </c>
      <c r="H162" s="23">
        <v>105739774</v>
      </c>
      <c r="I162" s="24">
        <v>35784393</v>
      </c>
      <c r="J162" s="24">
        <v>31015196</v>
      </c>
      <c r="K162" s="23">
        <v>172539363</v>
      </c>
      <c r="L162" s="23">
        <v>30756936</v>
      </c>
      <c r="M162" s="24">
        <v>30207970</v>
      </c>
      <c r="N162" s="24">
        <v>55758367</v>
      </c>
      <c r="O162" s="23">
        <v>116723273</v>
      </c>
      <c r="P162" s="23">
        <v>36985347</v>
      </c>
      <c r="Q162" s="24">
        <v>27286178</v>
      </c>
      <c r="R162" s="24">
        <v>48083580</v>
      </c>
      <c r="S162" s="23">
        <v>112355105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20</v>
      </c>
      <c r="B163" s="15" t="s">
        <v>291</v>
      </c>
      <c r="C163" s="16" t="s">
        <v>292</v>
      </c>
      <c r="D163" s="23">
        <v>227089004</v>
      </c>
      <c r="E163" s="24">
        <v>266438690</v>
      </c>
      <c r="F163" s="24">
        <v>236549126</v>
      </c>
      <c r="G163" s="31">
        <f t="shared" si="27"/>
        <v>0.88781822940204369</v>
      </c>
      <c r="H163" s="23">
        <v>66067882</v>
      </c>
      <c r="I163" s="24">
        <v>10803857</v>
      </c>
      <c r="J163" s="24">
        <v>14007041</v>
      </c>
      <c r="K163" s="23">
        <v>90878780</v>
      </c>
      <c r="L163" s="23">
        <v>18486730</v>
      </c>
      <c r="M163" s="24">
        <v>12263872</v>
      </c>
      <c r="N163" s="24">
        <v>50874912</v>
      </c>
      <c r="O163" s="23">
        <v>81625514</v>
      </c>
      <c r="P163" s="23">
        <v>9184002</v>
      </c>
      <c r="Q163" s="24">
        <v>10468656</v>
      </c>
      <c r="R163" s="24">
        <v>44392174</v>
      </c>
      <c r="S163" s="23">
        <v>64044832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20</v>
      </c>
      <c r="B164" s="15" t="s">
        <v>293</v>
      </c>
      <c r="C164" s="16" t="s">
        <v>294</v>
      </c>
      <c r="D164" s="23">
        <v>278224748</v>
      </c>
      <c r="E164" s="24">
        <v>290136591</v>
      </c>
      <c r="F164" s="24">
        <v>282948379</v>
      </c>
      <c r="G164" s="31">
        <f t="shared" si="27"/>
        <v>0.97522473130595233</v>
      </c>
      <c r="H164" s="23">
        <v>109608200</v>
      </c>
      <c r="I164" s="24">
        <v>2979125</v>
      </c>
      <c r="J164" s="24">
        <v>3735729</v>
      </c>
      <c r="K164" s="23">
        <v>116323054</v>
      </c>
      <c r="L164" s="23">
        <v>3594796</v>
      </c>
      <c r="M164" s="24">
        <v>4421843</v>
      </c>
      <c r="N164" s="24">
        <v>84369162</v>
      </c>
      <c r="O164" s="23">
        <v>92385801</v>
      </c>
      <c r="P164" s="23">
        <v>2013657</v>
      </c>
      <c r="Q164" s="24">
        <v>3982819</v>
      </c>
      <c r="R164" s="24">
        <v>68243048</v>
      </c>
      <c r="S164" s="23">
        <v>74239524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20</v>
      </c>
      <c r="B165" s="15" t="s">
        <v>295</v>
      </c>
      <c r="C165" s="16" t="s">
        <v>296</v>
      </c>
      <c r="D165" s="23">
        <v>244798546</v>
      </c>
      <c r="E165" s="24">
        <v>252708393</v>
      </c>
      <c r="F165" s="24">
        <v>149492842</v>
      </c>
      <c r="G165" s="31">
        <f t="shared" si="27"/>
        <v>0.59156263163764411</v>
      </c>
      <c r="H165" s="23">
        <v>72923400</v>
      </c>
      <c r="I165" s="24">
        <v>4211184</v>
      </c>
      <c r="J165" s="24">
        <v>0</v>
      </c>
      <c r="K165" s="23">
        <v>77134584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72358258</v>
      </c>
      <c r="S165" s="23">
        <v>72358258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35</v>
      </c>
      <c r="B166" s="15" t="s">
        <v>297</v>
      </c>
      <c r="C166" s="16" t="s">
        <v>298</v>
      </c>
      <c r="D166" s="23">
        <v>588969746</v>
      </c>
      <c r="E166" s="24">
        <v>582512575</v>
      </c>
      <c r="F166" s="24">
        <v>554482915</v>
      </c>
      <c r="G166" s="31">
        <f t="shared" si="27"/>
        <v>0.95188145079958142</v>
      </c>
      <c r="H166" s="23">
        <v>201417977</v>
      </c>
      <c r="I166" s="24">
        <v>9876442</v>
      </c>
      <c r="J166" s="24">
        <v>11789158</v>
      </c>
      <c r="K166" s="23">
        <v>223083577</v>
      </c>
      <c r="L166" s="23">
        <v>10490654</v>
      </c>
      <c r="M166" s="24">
        <v>10432217</v>
      </c>
      <c r="N166" s="24">
        <v>162840753</v>
      </c>
      <c r="O166" s="23">
        <v>183763624</v>
      </c>
      <c r="P166" s="23">
        <v>11543677</v>
      </c>
      <c r="Q166" s="24">
        <v>10839448</v>
      </c>
      <c r="R166" s="24">
        <v>125252589</v>
      </c>
      <c r="S166" s="23">
        <v>147635714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299</v>
      </c>
      <c r="C167" s="19" t="s">
        <v>0</v>
      </c>
      <c r="D167" s="25">
        <f>SUM(D162:D166)</f>
        <v>1810924495</v>
      </c>
      <c r="E167" s="26">
        <f>SUM(E162:E166)</f>
        <v>1876518225</v>
      </c>
      <c r="F167" s="26">
        <f>SUM(F162:F166)</f>
        <v>1625091003</v>
      </c>
      <c r="G167" s="32">
        <f t="shared" si="27"/>
        <v>0.86601397276597192</v>
      </c>
      <c r="H167" s="25">
        <f t="shared" ref="H167:W167" si="33">SUM(H162:H166)</f>
        <v>555757233</v>
      </c>
      <c r="I167" s="26">
        <f t="shared" si="33"/>
        <v>63655001</v>
      </c>
      <c r="J167" s="26">
        <f t="shared" si="33"/>
        <v>60547124</v>
      </c>
      <c r="K167" s="25">
        <f t="shared" si="33"/>
        <v>679959358</v>
      </c>
      <c r="L167" s="25">
        <f t="shared" si="33"/>
        <v>63329116</v>
      </c>
      <c r="M167" s="26">
        <f t="shared" si="33"/>
        <v>57325902</v>
      </c>
      <c r="N167" s="26">
        <f t="shared" si="33"/>
        <v>353843194</v>
      </c>
      <c r="O167" s="25">
        <f t="shared" si="33"/>
        <v>474498212</v>
      </c>
      <c r="P167" s="25">
        <f t="shared" si="33"/>
        <v>59726683</v>
      </c>
      <c r="Q167" s="26">
        <f t="shared" si="33"/>
        <v>52577101</v>
      </c>
      <c r="R167" s="26">
        <f t="shared" si="33"/>
        <v>358329649</v>
      </c>
      <c r="S167" s="25">
        <f t="shared" si="33"/>
        <v>470633433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93008825586</v>
      </c>
      <c r="E168" s="26">
        <f>SUM(E103,E105:E109,E111:E118,E120:E123,E125:E129,E131:E134,E136:E141,E143:E147,E149:E154,E156:E160,E162:E166)</f>
        <v>94587510440</v>
      </c>
      <c r="F168" s="26">
        <f>SUM(F103,F105:F109,F111:F118,F120:F123,F125:F129,F131:F134,F136:F141,F143:F147,F149:F154,F156:F160,F162:F166)</f>
        <v>74170527650</v>
      </c>
      <c r="G168" s="32">
        <f t="shared" si="27"/>
        <v>0.78414715965115533</v>
      </c>
      <c r="H168" s="25">
        <f t="shared" ref="H168:W168" si="34">SUM(H103,H105:H109,H111:H118,H120:H123,H125:H129,H131:H134,H136:H141,H143:H147,H149:H154,H156:H160,H162:H166)</f>
        <v>13892457644</v>
      </c>
      <c r="I168" s="26">
        <f t="shared" si="34"/>
        <v>6748197807</v>
      </c>
      <c r="J168" s="26">
        <f t="shared" si="34"/>
        <v>6364412834</v>
      </c>
      <c r="K168" s="25">
        <f t="shared" si="34"/>
        <v>27005068285</v>
      </c>
      <c r="L168" s="25">
        <f t="shared" si="34"/>
        <v>6449044841</v>
      </c>
      <c r="M168" s="26">
        <f t="shared" si="34"/>
        <v>4688116553</v>
      </c>
      <c r="N168" s="26">
        <f t="shared" si="34"/>
        <v>12437874532</v>
      </c>
      <c r="O168" s="25">
        <f t="shared" si="34"/>
        <v>23575035926</v>
      </c>
      <c r="P168" s="25">
        <f t="shared" si="34"/>
        <v>5948786091</v>
      </c>
      <c r="Q168" s="26">
        <f t="shared" si="34"/>
        <v>6076386895</v>
      </c>
      <c r="R168" s="26">
        <f t="shared" si="34"/>
        <v>11565250453</v>
      </c>
      <c r="S168" s="25">
        <f t="shared" si="34"/>
        <v>23590423439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20</v>
      </c>
      <c r="B171" s="15" t="s">
        <v>302</v>
      </c>
      <c r="C171" s="16" t="s">
        <v>303</v>
      </c>
      <c r="D171" s="23">
        <v>539824575</v>
      </c>
      <c r="E171" s="24">
        <v>537286478</v>
      </c>
      <c r="F171" s="24">
        <v>227509792</v>
      </c>
      <c r="G171" s="31">
        <f t="shared" ref="G171:G203" si="35">IF(($E171     =0),0,($F171     /$E171     ))</f>
        <v>0.42344224415787363</v>
      </c>
      <c r="H171" s="23">
        <v>13122149</v>
      </c>
      <c r="I171" s="24">
        <v>13688955</v>
      </c>
      <c r="J171" s="24">
        <v>15124517</v>
      </c>
      <c r="K171" s="23">
        <v>41935621</v>
      </c>
      <c r="L171" s="23">
        <v>16309318</v>
      </c>
      <c r="M171" s="24">
        <v>17186396</v>
      </c>
      <c r="N171" s="24">
        <v>15346316</v>
      </c>
      <c r="O171" s="23">
        <v>48842030</v>
      </c>
      <c r="P171" s="23">
        <v>13821643</v>
      </c>
      <c r="Q171" s="24">
        <v>14331068</v>
      </c>
      <c r="R171" s="24">
        <v>108579430</v>
      </c>
      <c r="S171" s="23">
        <v>136732141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20</v>
      </c>
      <c r="B172" s="15" t="s">
        <v>304</v>
      </c>
      <c r="C172" s="16" t="s">
        <v>305</v>
      </c>
      <c r="D172" s="23">
        <v>467049010</v>
      </c>
      <c r="E172" s="24">
        <v>480355490</v>
      </c>
      <c r="F172" s="24">
        <v>451578530</v>
      </c>
      <c r="G172" s="31">
        <f t="shared" si="35"/>
        <v>0.94009236784199135</v>
      </c>
      <c r="H172" s="23">
        <v>169254930</v>
      </c>
      <c r="I172" s="24">
        <v>8187003</v>
      </c>
      <c r="J172" s="24">
        <v>6947855</v>
      </c>
      <c r="K172" s="23">
        <v>184389788</v>
      </c>
      <c r="L172" s="23">
        <v>9397879</v>
      </c>
      <c r="M172" s="24">
        <v>9632564</v>
      </c>
      <c r="N172" s="24">
        <v>131255261</v>
      </c>
      <c r="O172" s="23">
        <v>150285704</v>
      </c>
      <c r="P172" s="23">
        <v>7693354</v>
      </c>
      <c r="Q172" s="24">
        <v>9424689</v>
      </c>
      <c r="R172" s="24">
        <v>99784995</v>
      </c>
      <c r="S172" s="23">
        <v>116903038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20</v>
      </c>
      <c r="B173" s="15" t="s">
        <v>306</v>
      </c>
      <c r="C173" s="16" t="s">
        <v>307</v>
      </c>
      <c r="D173" s="23">
        <v>1613783285</v>
      </c>
      <c r="E173" s="24">
        <v>1675821948</v>
      </c>
      <c r="F173" s="24">
        <v>1419848168</v>
      </c>
      <c r="G173" s="31">
        <f t="shared" si="35"/>
        <v>0.84725478723709857</v>
      </c>
      <c r="H173" s="23">
        <v>331592128</v>
      </c>
      <c r="I173" s="24">
        <v>107468216</v>
      </c>
      <c r="J173" s="24">
        <v>121360205</v>
      </c>
      <c r="K173" s="23">
        <v>560420549</v>
      </c>
      <c r="L173" s="23">
        <v>95538590</v>
      </c>
      <c r="M173" s="24">
        <v>90697250</v>
      </c>
      <c r="N173" s="24">
        <v>273977288</v>
      </c>
      <c r="O173" s="23">
        <v>460213128</v>
      </c>
      <c r="P173" s="23">
        <v>88262770</v>
      </c>
      <c r="Q173" s="24">
        <v>94001293</v>
      </c>
      <c r="R173" s="24">
        <v>216950428</v>
      </c>
      <c r="S173" s="23">
        <v>399214491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20</v>
      </c>
      <c r="B174" s="15" t="s">
        <v>308</v>
      </c>
      <c r="C174" s="16" t="s">
        <v>309</v>
      </c>
      <c r="D174" s="23">
        <v>676345538</v>
      </c>
      <c r="E174" s="24">
        <v>678895538</v>
      </c>
      <c r="F174" s="24">
        <v>499568553</v>
      </c>
      <c r="G174" s="31">
        <f t="shared" si="35"/>
        <v>0.73585481865400038</v>
      </c>
      <c r="H174" s="23">
        <v>109169709</v>
      </c>
      <c r="I174" s="24">
        <v>25333428</v>
      </c>
      <c r="J174" s="24">
        <v>35848644</v>
      </c>
      <c r="K174" s="23">
        <v>170351781</v>
      </c>
      <c r="L174" s="23">
        <v>31538537</v>
      </c>
      <c r="M174" s="24">
        <v>34104166</v>
      </c>
      <c r="N174" s="24">
        <v>138066824</v>
      </c>
      <c r="O174" s="23">
        <v>203709527</v>
      </c>
      <c r="P174" s="23">
        <v>6638892</v>
      </c>
      <c r="Q174" s="24">
        <v>32841250</v>
      </c>
      <c r="R174" s="24">
        <v>86027103</v>
      </c>
      <c r="S174" s="23">
        <v>125507245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20</v>
      </c>
      <c r="B175" s="15" t="s">
        <v>310</v>
      </c>
      <c r="C175" s="16" t="s">
        <v>311</v>
      </c>
      <c r="D175" s="23">
        <v>348971064</v>
      </c>
      <c r="E175" s="24">
        <v>374476281</v>
      </c>
      <c r="F175" s="24">
        <v>329037296</v>
      </c>
      <c r="G175" s="31">
        <f t="shared" si="35"/>
        <v>0.87865991170746538</v>
      </c>
      <c r="H175" s="23">
        <v>84280445</v>
      </c>
      <c r="I175" s="24">
        <v>26675679</v>
      </c>
      <c r="J175" s="24">
        <v>12912965</v>
      </c>
      <c r="K175" s="23">
        <v>123869089</v>
      </c>
      <c r="L175" s="23">
        <v>17520170</v>
      </c>
      <c r="M175" s="24">
        <v>17501212</v>
      </c>
      <c r="N175" s="24">
        <v>73610336</v>
      </c>
      <c r="O175" s="23">
        <v>108631718</v>
      </c>
      <c r="P175" s="23">
        <v>18737999</v>
      </c>
      <c r="Q175" s="24">
        <v>16636289</v>
      </c>
      <c r="R175" s="24">
        <v>61162201</v>
      </c>
      <c r="S175" s="23">
        <v>96536489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35</v>
      </c>
      <c r="B176" s="15" t="s">
        <v>312</v>
      </c>
      <c r="C176" s="16" t="s">
        <v>313</v>
      </c>
      <c r="D176" s="23">
        <v>1690321682</v>
      </c>
      <c r="E176" s="24">
        <v>1782384682</v>
      </c>
      <c r="F176" s="24">
        <v>1424692513</v>
      </c>
      <c r="G176" s="31">
        <f t="shared" si="35"/>
        <v>0.79931819847181562</v>
      </c>
      <c r="H176" s="23">
        <v>506468879</v>
      </c>
      <c r="I176" s="24">
        <v>17823660</v>
      </c>
      <c r="J176" s="24">
        <v>11370741</v>
      </c>
      <c r="K176" s="23">
        <v>535663280</v>
      </c>
      <c r="L176" s="23">
        <v>17266528</v>
      </c>
      <c r="M176" s="24">
        <v>31787701</v>
      </c>
      <c r="N176" s="24">
        <v>434233133</v>
      </c>
      <c r="O176" s="23">
        <v>483287362</v>
      </c>
      <c r="P176" s="23">
        <v>38363051</v>
      </c>
      <c r="Q176" s="24">
        <v>15435980</v>
      </c>
      <c r="R176" s="24">
        <v>351942840</v>
      </c>
      <c r="S176" s="23">
        <v>405741871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314</v>
      </c>
      <c r="C177" s="19" t="s">
        <v>0</v>
      </c>
      <c r="D177" s="25">
        <f>SUM(D171:D176)</f>
        <v>5336295154</v>
      </c>
      <c r="E177" s="26">
        <f>SUM(E171:E176)</f>
        <v>5529220417</v>
      </c>
      <c r="F177" s="26">
        <f>SUM(F171:F176)</f>
        <v>4352234852</v>
      </c>
      <c r="G177" s="32">
        <f t="shared" si="35"/>
        <v>0.78713354212082587</v>
      </c>
      <c r="H177" s="25">
        <f t="shared" ref="H177:W177" si="36">SUM(H171:H176)</f>
        <v>1213888240</v>
      </c>
      <c r="I177" s="26">
        <f t="shared" si="36"/>
        <v>199176941</v>
      </c>
      <c r="J177" s="26">
        <f t="shared" si="36"/>
        <v>203564927</v>
      </c>
      <c r="K177" s="25">
        <f t="shared" si="36"/>
        <v>1616630108</v>
      </c>
      <c r="L177" s="25">
        <f t="shared" si="36"/>
        <v>187571022</v>
      </c>
      <c r="M177" s="26">
        <f t="shared" si="36"/>
        <v>200909289</v>
      </c>
      <c r="N177" s="26">
        <f t="shared" si="36"/>
        <v>1066489158</v>
      </c>
      <c r="O177" s="25">
        <f t="shared" si="36"/>
        <v>1454969469</v>
      </c>
      <c r="P177" s="25">
        <f t="shared" si="36"/>
        <v>173517709</v>
      </c>
      <c r="Q177" s="26">
        <f t="shared" si="36"/>
        <v>182670569</v>
      </c>
      <c r="R177" s="26">
        <f t="shared" si="36"/>
        <v>924446997</v>
      </c>
      <c r="S177" s="25">
        <f t="shared" si="36"/>
        <v>1280635275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20</v>
      </c>
      <c r="B178" s="15" t="s">
        <v>315</v>
      </c>
      <c r="C178" s="16" t="s">
        <v>316</v>
      </c>
      <c r="D178" s="23">
        <v>530867674</v>
      </c>
      <c r="E178" s="24">
        <v>542577564</v>
      </c>
      <c r="F178" s="24">
        <v>439145091</v>
      </c>
      <c r="G178" s="31">
        <f t="shared" si="35"/>
        <v>0.80936831918099728</v>
      </c>
      <c r="H178" s="23">
        <v>115215769</v>
      </c>
      <c r="I178" s="24">
        <v>24210738</v>
      </c>
      <c r="J178" s="24">
        <v>35792670</v>
      </c>
      <c r="K178" s="23">
        <v>175219177</v>
      </c>
      <c r="L178" s="23">
        <v>23316128</v>
      </c>
      <c r="M178" s="24">
        <v>22748212</v>
      </c>
      <c r="N178" s="24">
        <v>93784437</v>
      </c>
      <c r="O178" s="23">
        <v>139848777</v>
      </c>
      <c r="P178" s="23">
        <v>26771024</v>
      </c>
      <c r="Q178" s="24">
        <v>22861737</v>
      </c>
      <c r="R178" s="24">
        <v>74444376</v>
      </c>
      <c r="S178" s="23">
        <v>124077137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20</v>
      </c>
      <c r="B179" s="15" t="s">
        <v>317</v>
      </c>
      <c r="C179" s="16" t="s">
        <v>318</v>
      </c>
      <c r="D179" s="23">
        <v>897697200</v>
      </c>
      <c r="E179" s="24">
        <v>909295136</v>
      </c>
      <c r="F179" s="24">
        <v>822156864</v>
      </c>
      <c r="G179" s="31">
        <f t="shared" si="35"/>
        <v>0.90416942909942055</v>
      </c>
      <c r="H179" s="23">
        <v>266644316</v>
      </c>
      <c r="I179" s="24">
        <v>22909025</v>
      </c>
      <c r="J179" s="24">
        <v>31613467</v>
      </c>
      <c r="K179" s="23">
        <v>321166808</v>
      </c>
      <c r="L179" s="23">
        <v>27648904</v>
      </c>
      <c r="M179" s="24">
        <v>30481988</v>
      </c>
      <c r="N179" s="24">
        <v>225189704</v>
      </c>
      <c r="O179" s="23">
        <v>283320596</v>
      </c>
      <c r="P179" s="23">
        <v>21646307</v>
      </c>
      <c r="Q179" s="24">
        <v>26679342</v>
      </c>
      <c r="R179" s="24">
        <v>169343811</v>
      </c>
      <c r="S179" s="23">
        <v>217669460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20</v>
      </c>
      <c r="B180" s="15" t="s">
        <v>319</v>
      </c>
      <c r="C180" s="16" t="s">
        <v>320</v>
      </c>
      <c r="D180" s="23">
        <v>1395876579</v>
      </c>
      <c r="E180" s="24">
        <v>1425093579</v>
      </c>
      <c r="F180" s="24">
        <v>938194612</v>
      </c>
      <c r="G180" s="31">
        <f t="shared" si="35"/>
        <v>0.6583389510872254</v>
      </c>
      <c r="H180" s="23">
        <v>247085095</v>
      </c>
      <c r="I180" s="24">
        <v>55761791</v>
      </c>
      <c r="J180" s="24">
        <v>57247603</v>
      </c>
      <c r="K180" s="23">
        <v>360094489</v>
      </c>
      <c r="L180" s="23">
        <v>50868755</v>
      </c>
      <c r="M180" s="24">
        <v>27818774</v>
      </c>
      <c r="N180" s="24">
        <v>205050086</v>
      </c>
      <c r="O180" s="23">
        <v>283737615</v>
      </c>
      <c r="P180" s="23">
        <v>52574308</v>
      </c>
      <c r="Q180" s="24">
        <v>50225776</v>
      </c>
      <c r="R180" s="24">
        <v>191562424</v>
      </c>
      <c r="S180" s="23">
        <v>294362508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20</v>
      </c>
      <c r="B181" s="15" t="s">
        <v>321</v>
      </c>
      <c r="C181" s="16" t="s">
        <v>322</v>
      </c>
      <c r="D181" s="23">
        <v>662484333</v>
      </c>
      <c r="E181" s="24">
        <v>641851118</v>
      </c>
      <c r="F181" s="24">
        <v>507968589</v>
      </c>
      <c r="G181" s="31">
        <f t="shared" si="35"/>
        <v>0.79141186289871046</v>
      </c>
      <c r="H181" s="23">
        <v>182975475</v>
      </c>
      <c r="I181" s="24">
        <v>8942785</v>
      </c>
      <c r="J181" s="24">
        <v>7937454</v>
      </c>
      <c r="K181" s="23">
        <v>199855714</v>
      </c>
      <c r="L181" s="23">
        <v>5818001</v>
      </c>
      <c r="M181" s="24">
        <v>7097032</v>
      </c>
      <c r="N181" s="24">
        <v>148523111</v>
      </c>
      <c r="O181" s="23">
        <v>161438144</v>
      </c>
      <c r="P181" s="23">
        <v>9963904</v>
      </c>
      <c r="Q181" s="24">
        <v>7903970</v>
      </c>
      <c r="R181" s="24">
        <v>128806857</v>
      </c>
      <c r="S181" s="23">
        <v>146674731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35</v>
      </c>
      <c r="B182" s="15" t="s">
        <v>323</v>
      </c>
      <c r="C182" s="16" t="s">
        <v>324</v>
      </c>
      <c r="D182" s="23">
        <v>2439118454</v>
      </c>
      <c r="E182" s="24">
        <v>2286054409</v>
      </c>
      <c r="F182" s="24">
        <v>1651382012</v>
      </c>
      <c r="G182" s="31">
        <f t="shared" si="35"/>
        <v>0.72237213843146109</v>
      </c>
      <c r="H182" s="23">
        <v>603486301</v>
      </c>
      <c r="I182" s="24">
        <v>793533</v>
      </c>
      <c r="J182" s="24">
        <v>27036376</v>
      </c>
      <c r="K182" s="23">
        <v>631316210</v>
      </c>
      <c r="L182" s="23">
        <v>20766143</v>
      </c>
      <c r="M182" s="24">
        <v>-9391678</v>
      </c>
      <c r="N182" s="24">
        <v>477854510</v>
      </c>
      <c r="O182" s="23">
        <v>489228975</v>
      </c>
      <c r="P182" s="23">
        <v>22052253</v>
      </c>
      <c r="Q182" s="24">
        <v>17002658</v>
      </c>
      <c r="R182" s="24">
        <v>491781916</v>
      </c>
      <c r="S182" s="23">
        <v>530836827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325</v>
      </c>
      <c r="C183" s="19" t="s">
        <v>0</v>
      </c>
      <c r="D183" s="25">
        <f>SUM(D178:D182)</f>
        <v>5926044240</v>
      </c>
      <c r="E183" s="26">
        <f>SUM(E178:E182)</f>
        <v>5804871806</v>
      </c>
      <c r="F183" s="26">
        <f>SUM(F178:F182)</f>
        <v>4358847168</v>
      </c>
      <c r="G183" s="32">
        <f t="shared" si="35"/>
        <v>0.75089464740541423</v>
      </c>
      <c r="H183" s="25">
        <f t="shared" ref="H183:W183" si="37">SUM(H178:H182)</f>
        <v>1415406956</v>
      </c>
      <c r="I183" s="26">
        <f t="shared" si="37"/>
        <v>112617872</v>
      </c>
      <c r="J183" s="26">
        <f t="shared" si="37"/>
        <v>159627570</v>
      </c>
      <c r="K183" s="25">
        <f t="shared" si="37"/>
        <v>1687652398</v>
      </c>
      <c r="L183" s="25">
        <f t="shared" si="37"/>
        <v>128417931</v>
      </c>
      <c r="M183" s="26">
        <f t="shared" si="37"/>
        <v>78754328</v>
      </c>
      <c r="N183" s="26">
        <f t="shared" si="37"/>
        <v>1150401848</v>
      </c>
      <c r="O183" s="25">
        <f t="shared" si="37"/>
        <v>1357574107</v>
      </c>
      <c r="P183" s="25">
        <f t="shared" si="37"/>
        <v>133007796</v>
      </c>
      <c r="Q183" s="26">
        <f t="shared" si="37"/>
        <v>124673483</v>
      </c>
      <c r="R183" s="26">
        <f t="shared" si="37"/>
        <v>1055939384</v>
      </c>
      <c r="S183" s="25">
        <f t="shared" si="37"/>
        <v>1313620663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20</v>
      </c>
      <c r="B184" s="15" t="s">
        <v>326</v>
      </c>
      <c r="C184" s="16" t="s">
        <v>327</v>
      </c>
      <c r="D184" s="23">
        <v>352990326</v>
      </c>
      <c r="E184" s="24">
        <v>355883855</v>
      </c>
      <c r="F184" s="24">
        <v>358545565</v>
      </c>
      <c r="G184" s="31">
        <f t="shared" si="35"/>
        <v>1.007479153556994</v>
      </c>
      <c r="H184" s="23">
        <v>137974439</v>
      </c>
      <c r="I184" s="24">
        <v>4860814</v>
      </c>
      <c r="J184" s="24">
        <v>32228475</v>
      </c>
      <c r="K184" s="23">
        <v>175063728</v>
      </c>
      <c r="L184" s="23">
        <v>5671842</v>
      </c>
      <c r="M184" s="24">
        <v>4172432</v>
      </c>
      <c r="N184" s="24">
        <v>0</v>
      </c>
      <c r="O184" s="23">
        <v>9844274</v>
      </c>
      <c r="P184" s="23">
        <v>92870432</v>
      </c>
      <c r="Q184" s="24">
        <v>4930228</v>
      </c>
      <c r="R184" s="24">
        <v>75836903</v>
      </c>
      <c r="S184" s="23">
        <v>173637563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20</v>
      </c>
      <c r="B185" s="15" t="s">
        <v>328</v>
      </c>
      <c r="C185" s="16" t="s">
        <v>329</v>
      </c>
      <c r="D185" s="23">
        <v>274776804</v>
      </c>
      <c r="E185" s="24">
        <v>282665845</v>
      </c>
      <c r="F185" s="24">
        <v>243333698</v>
      </c>
      <c r="G185" s="31">
        <f t="shared" si="35"/>
        <v>0.86085284905928416</v>
      </c>
      <c r="H185" s="23">
        <v>78167812</v>
      </c>
      <c r="I185" s="24">
        <v>5620757</v>
      </c>
      <c r="J185" s="24">
        <v>5865214</v>
      </c>
      <c r="K185" s="23">
        <v>89653783</v>
      </c>
      <c r="L185" s="23">
        <v>5376914</v>
      </c>
      <c r="M185" s="24">
        <v>5095707</v>
      </c>
      <c r="N185" s="24">
        <v>67972734</v>
      </c>
      <c r="O185" s="23">
        <v>78445355</v>
      </c>
      <c r="P185" s="23">
        <v>5770710</v>
      </c>
      <c r="Q185" s="24">
        <v>13614725</v>
      </c>
      <c r="R185" s="24">
        <v>55849125</v>
      </c>
      <c r="S185" s="23">
        <v>75234560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20</v>
      </c>
      <c r="B186" s="15" t="s">
        <v>330</v>
      </c>
      <c r="C186" s="16" t="s">
        <v>331</v>
      </c>
      <c r="D186" s="23">
        <v>4945302348</v>
      </c>
      <c r="E186" s="24">
        <v>4935691964</v>
      </c>
      <c r="F186" s="24">
        <v>3539271411</v>
      </c>
      <c r="G186" s="31">
        <f t="shared" si="35"/>
        <v>0.71707704549124496</v>
      </c>
      <c r="H186" s="23">
        <v>812974525</v>
      </c>
      <c r="I186" s="24">
        <v>273406758</v>
      </c>
      <c r="J186" s="24">
        <v>241316312</v>
      </c>
      <c r="K186" s="23">
        <v>1327697595</v>
      </c>
      <c r="L186" s="23">
        <v>248292076</v>
      </c>
      <c r="M186" s="24">
        <v>264929492</v>
      </c>
      <c r="N186" s="24">
        <v>651341824</v>
      </c>
      <c r="O186" s="23">
        <v>1164563392</v>
      </c>
      <c r="P186" s="23">
        <v>228104209</v>
      </c>
      <c r="Q186" s="24">
        <v>233183156</v>
      </c>
      <c r="R186" s="24">
        <v>585723059</v>
      </c>
      <c r="S186" s="23">
        <v>1047010424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20</v>
      </c>
      <c r="B187" s="15" t="s">
        <v>332</v>
      </c>
      <c r="C187" s="16" t="s">
        <v>333</v>
      </c>
      <c r="D187" s="23">
        <v>713725841</v>
      </c>
      <c r="E187" s="24">
        <v>705551385</v>
      </c>
      <c r="F187" s="24">
        <v>413186548</v>
      </c>
      <c r="G187" s="31">
        <f t="shared" si="35"/>
        <v>0.5856221910754239</v>
      </c>
      <c r="H187" s="23">
        <v>10718558</v>
      </c>
      <c r="I187" s="24">
        <v>141675183</v>
      </c>
      <c r="J187" s="24">
        <v>8858672</v>
      </c>
      <c r="K187" s="23">
        <v>161252413</v>
      </c>
      <c r="L187" s="23">
        <v>12639971</v>
      </c>
      <c r="M187" s="24">
        <v>9225174</v>
      </c>
      <c r="N187" s="24">
        <v>121214435</v>
      </c>
      <c r="O187" s="23">
        <v>143079580</v>
      </c>
      <c r="P187" s="23">
        <v>10174746</v>
      </c>
      <c r="Q187" s="24">
        <v>8977007</v>
      </c>
      <c r="R187" s="24">
        <v>89702802</v>
      </c>
      <c r="S187" s="23">
        <v>108854555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35</v>
      </c>
      <c r="B188" s="15" t="s">
        <v>334</v>
      </c>
      <c r="C188" s="16" t="s">
        <v>335</v>
      </c>
      <c r="D188" s="23">
        <v>967645000</v>
      </c>
      <c r="E188" s="24">
        <v>970506000</v>
      </c>
      <c r="F188" s="24">
        <v>926552980</v>
      </c>
      <c r="G188" s="31">
        <f t="shared" si="35"/>
        <v>0.95471123310932648</v>
      </c>
      <c r="H188" s="23">
        <v>328100646</v>
      </c>
      <c r="I188" s="24">
        <v>14471510</v>
      </c>
      <c r="J188" s="24">
        <v>25799318</v>
      </c>
      <c r="K188" s="23">
        <v>368371474</v>
      </c>
      <c r="L188" s="23">
        <v>13458998</v>
      </c>
      <c r="M188" s="24">
        <v>15726128</v>
      </c>
      <c r="N188" s="24">
        <v>280671145</v>
      </c>
      <c r="O188" s="23">
        <v>309856271</v>
      </c>
      <c r="P188" s="23">
        <v>14886240</v>
      </c>
      <c r="Q188" s="24">
        <v>16186575</v>
      </c>
      <c r="R188" s="24">
        <v>217252420</v>
      </c>
      <c r="S188" s="23">
        <v>248325235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336</v>
      </c>
      <c r="C189" s="19" t="s">
        <v>0</v>
      </c>
      <c r="D189" s="25">
        <f>SUM(D184:D188)</f>
        <v>7254440319</v>
      </c>
      <c r="E189" s="26">
        <f>SUM(E184:E188)</f>
        <v>7250299049</v>
      </c>
      <c r="F189" s="26">
        <f>SUM(F184:F188)</f>
        <v>5480890202</v>
      </c>
      <c r="G189" s="32">
        <f t="shared" si="35"/>
        <v>0.75595367376687084</v>
      </c>
      <c r="H189" s="25">
        <f t="shared" ref="H189:W189" si="38">SUM(H184:H188)</f>
        <v>1367935980</v>
      </c>
      <c r="I189" s="26">
        <f t="shared" si="38"/>
        <v>440035022</v>
      </c>
      <c r="J189" s="26">
        <f t="shared" si="38"/>
        <v>314067991</v>
      </c>
      <c r="K189" s="25">
        <f t="shared" si="38"/>
        <v>2122038993</v>
      </c>
      <c r="L189" s="25">
        <f t="shared" si="38"/>
        <v>285439801</v>
      </c>
      <c r="M189" s="26">
        <f t="shared" si="38"/>
        <v>299148933</v>
      </c>
      <c r="N189" s="26">
        <f t="shared" si="38"/>
        <v>1121200138</v>
      </c>
      <c r="O189" s="25">
        <f t="shared" si="38"/>
        <v>1705788872</v>
      </c>
      <c r="P189" s="25">
        <f t="shared" si="38"/>
        <v>351806337</v>
      </c>
      <c r="Q189" s="26">
        <f t="shared" si="38"/>
        <v>276891691</v>
      </c>
      <c r="R189" s="26">
        <f t="shared" si="38"/>
        <v>1024364309</v>
      </c>
      <c r="S189" s="25">
        <f t="shared" si="38"/>
        <v>1653062337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20</v>
      </c>
      <c r="B190" s="15" t="s">
        <v>337</v>
      </c>
      <c r="C190" s="16" t="s">
        <v>338</v>
      </c>
      <c r="D190" s="23">
        <v>550933503</v>
      </c>
      <c r="E190" s="24">
        <v>550933502</v>
      </c>
      <c r="F190" s="24">
        <v>214515613</v>
      </c>
      <c r="G190" s="31">
        <f t="shared" si="35"/>
        <v>0.38936752297920701</v>
      </c>
      <c r="H190" s="23">
        <v>0</v>
      </c>
      <c r="I190" s="24">
        <v>25492226</v>
      </c>
      <c r="J190" s="24">
        <v>28460357</v>
      </c>
      <c r="K190" s="23">
        <v>53952583</v>
      </c>
      <c r="L190" s="23">
        <v>13847732</v>
      </c>
      <c r="M190" s="24">
        <v>21521349</v>
      </c>
      <c r="N190" s="24">
        <v>70678342</v>
      </c>
      <c r="O190" s="23">
        <v>106047423</v>
      </c>
      <c r="P190" s="23">
        <v>30226782</v>
      </c>
      <c r="Q190" s="24">
        <v>24288825</v>
      </c>
      <c r="R190" s="24">
        <v>0</v>
      </c>
      <c r="S190" s="23">
        <v>54515607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20</v>
      </c>
      <c r="B191" s="15" t="s">
        <v>339</v>
      </c>
      <c r="C191" s="16" t="s">
        <v>340</v>
      </c>
      <c r="D191" s="23">
        <v>789635014</v>
      </c>
      <c r="E191" s="24">
        <v>784235014</v>
      </c>
      <c r="F191" s="24">
        <v>669905650</v>
      </c>
      <c r="G191" s="31">
        <f t="shared" si="35"/>
        <v>0.85421543037607861</v>
      </c>
      <c r="H191" s="23">
        <v>140443057</v>
      </c>
      <c r="I191" s="24">
        <v>77317786</v>
      </c>
      <c r="J191" s="24">
        <v>43950221</v>
      </c>
      <c r="K191" s="23">
        <v>261711064</v>
      </c>
      <c r="L191" s="23">
        <v>48201118</v>
      </c>
      <c r="M191" s="24">
        <v>46189373</v>
      </c>
      <c r="N191" s="24">
        <v>119700468</v>
      </c>
      <c r="O191" s="23">
        <v>214090959</v>
      </c>
      <c r="P191" s="23">
        <v>47215157</v>
      </c>
      <c r="Q191" s="24">
        <v>45215005</v>
      </c>
      <c r="R191" s="24">
        <v>101673465</v>
      </c>
      <c r="S191" s="23">
        <v>194103627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20</v>
      </c>
      <c r="B192" s="15" t="s">
        <v>341</v>
      </c>
      <c r="C192" s="16" t="s">
        <v>342</v>
      </c>
      <c r="D192" s="23">
        <v>555868844</v>
      </c>
      <c r="E192" s="24">
        <v>556887213</v>
      </c>
      <c r="F192" s="24">
        <v>398520133</v>
      </c>
      <c r="G192" s="31">
        <f t="shared" si="35"/>
        <v>0.71562090796291999</v>
      </c>
      <c r="H192" s="23">
        <v>84269395</v>
      </c>
      <c r="I192" s="24">
        <v>31567361</v>
      </c>
      <c r="J192" s="24">
        <v>30939520</v>
      </c>
      <c r="K192" s="23">
        <v>146776276</v>
      </c>
      <c r="L192" s="23">
        <v>36179408</v>
      </c>
      <c r="M192" s="24">
        <v>18638053</v>
      </c>
      <c r="N192" s="24">
        <v>73966143</v>
      </c>
      <c r="O192" s="23">
        <v>128783604</v>
      </c>
      <c r="P192" s="23">
        <v>32560758</v>
      </c>
      <c r="Q192" s="24">
        <v>29851941</v>
      </c>
      <c r="R192" s="24">
        <v>60547554</v>
      </c>
      <c r="S192" s="23">
        <v>122960253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20</v>
      </c>
      <c r="B193" s="15" t="s">
        <v>343</v>
      </c>
      <c r="C193" s="16" t="s">
        <v>344</v>
      </c>
      <c r="D193" s="23">
        <v>1418182584</v>
      </c>
      <c r="E193" s="24">
        <v>1457107867</v>
      </c>
      <c r="F193" s="24">
        <v>1034495140</v>
      </c>
      <c r="G193" s="31">
        <f t="shared" si="35"/>
        <v>0.70996469336885404</v>
      </c>
      <c r="H193" s="23">
        <v>244982610</v>
      </c>
      <c r="I193" s="24">
        <v>68271110</v>
      </c>
      <c r="J193" s="24">
        <v>48757319</v>
      </c>
      <c r="K193" s="23">
        <v>362011039</v>
      </c>
      <c r="L193" s="23">
        <v>60309014</v>
      </c>
      <c r="M193" s="24">
        <v>50705953</v>
      </c>
      <c r="N193" s="24">
        <v>245696107</v>
      </c>
      <c r="O193" s="23">
        <v>356711074</v>
      </c>
      <c r="P193" s="23">
        <v>65706946</v>
      </c>
      <c r="Q193" s="24">
        <v>49512982</v>
      </c>
      <c r="R193" s="24">
        <v>200553099</v>
      </c>
      <c r="S193" s="23">
        <v>315773027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20</v>
      </c>
      <c r="B194" s="15" t="s">
        <v>345</v>
      </c>
      <c r="C194" s="16" t="s">
        <v>346</v>
      </c>
      <c r="D194" s="23">
        <v>868609038</v>
      </c>
      <c r="E194" s="24">
        <v>882530830</v>
      </c>
      <c r="F194" s="24">
        <v>368246305</v>
      </c>
      <c r="G194" s="31">
        <f t="shared" si="35"/>
        <v>0.41726168931684798</v>
      </c>
      <c r="H194" s="23">
        <v>117050380</v>
      </c>
      <c r="I194" s="24">
        <v>56521829</v>
      </c>
      <c r="J194" s="24">
        <v>59273813</v>
      </c>
      <c r="K194" s="23">
        <v>232846022</v>
      </c>
      <c r="L194" s="23">
        <v>38010884</v>
      </c>
      <c r="M194" s="24">
        <v>113441789</v>
      </c>
      <c r="N194" s="24">
        <v>113157203</v>
      </c>
      <c r="O194" s="23">
        <v>264609876</v>
      </c>
      <c r="P194" s="23">
        <v>9059596</v>
      </c>
      <c r="Q194" s="24">
        <v>339679944</v>
      </c>
      <c r="R194" s="24">
        <v>-477949133</v>
      </c>
      <c r="S194" s="23">
        <v>-129209593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35</v>
      </c>
      <c r="B195" s="15" t="s">
        <v>347</v>
      </c>
      <c r="C195" s="16" t="s">
        <v>348</v>
      </c>
      <c r="D195" s="23">
        <v>159511601</v>
      </c>
      <c r="E195" s="24">
        <v>160233927</v>
      </c>
      <c r="F195" s="24">
        <v>156457783</v>
      </c>
      <c r="G195" s="31">
        <f t="shared" si="35"/>
        <v>0.97643355517336849</v>
      </c>
      <c r="H195" s="23">
        <v>63109120</v>
      </c>
      <c r="I195" s="24">
        <v>738816</v>
      </c>
      <c r="J195" s="24">
        <v>1010684</v>
      </c>
      <c r="K195" s="23">
        <v>64858620</v>
      </c>
      <c r="L195" s="23">
        <v>1359347</v>
      </c>
      <c r="M195" s="24">
        <v>393626</v>
      </c>
      <c r="N195" s="24">
        <v>50342007</v>
      </c>
      <c r="O195" s="23">
        <v>52094980</v>
      </c>
      <c r="P195" s="23">
        <v>574866</v>
      </c>
      <c r="Q195" s="24">
        <v>921692</v>
      </c>
      <c r="R195" s="24">
        <v>38007625</v>
      </c>
      <c r="S195" s="23">
        <v>39504183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349</v>
      </c>
      <c r="C196" s="19" t="s">
        <v>0</v>
      </c>
      <c r="D196" s="25">
        <f>SUM(D190:D195)</f>
        <v>4342740584</v>
      </c>
      <c r="E196" s="26">
        <f>SUM(E190:E195)</f>
        <v>4391928353</v>
      </c>
      <c r="F196" s="26">
        <f>SUM(F190:F195)</f>
        <v>2842140624</v>
      </c>
      <c r="G196" s="32">
        <f t="shared" si="35"/>
        <v>0.64712818506217562</v>
      </c>
      <c r="H196" s="25">
        <f t="shared" ref="H196:W196" si="39">SUM(H190:H195)</f>
        <v>649854562</v>
      </c>
      <c r="I196" s="26">
        <f t="shared" si="39"/>
        <v>259909128</v>
      </c>
      <c r="J196" s="26">
        <f t="shared" si="39"/>
        <v>212391914</v>
      </c>
      <c r="K196" s="25">
        <f t="shared" si="39"/>
        <v>1122155604</v>
      </c>
      <c r="L196" s="25">
        <f t="shared" si="39"/>
        <v>197907503</v>
      </c>
      <c r="M196" s="26">
        <f t="shared" si="39"/>
        <v>250890143</v>
      </c>
      <c r="N196" s="26">
        <f t="shared" si="39"/>
        <v>673540270</v>
      </c>
      <c r="O196" s="25">
        <f t="shared" si="39"/>
        <v>1122337916</v>
      </c>
      <c r="P196" s="25">
        <f t="shared" si="39"/>
        <v>185344105</v>
      </c>
      <c r="Q196" s="26">
        <f t="shared" si="39"/>
        <v>489470389</v>
      </c>
      <c r="R196" s="26">
        <f t="shared" si="39"/>
        <v>-77167390</v>
      </c>
      <c r="S196" s="25">
        <f t="shared" si="39"/>
        <v>597647104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20</v>
      </c>
      <c r="B197" s="15" t="s">
        <v>350</v>
      </c>
      <c r="C197" s="16" t="s">
        <v>351</v>
      </c>
      <c r="D197" s="23">
        <v>375826571</v>
      </c>
      <c r="E197" s="24">
        <v>382830774</v>
      </c>
      <c r="F197" s="24">
        <v>236690634</v>
      </c>
      <c r="G197" s="31">
        <f t="shared" si="35"/>
        <v>0.61826438749148205</v>
      </c>
      <c r="H197" s="23">
        <v>0</v>
      </c>
      <c r="I197" s="24">
        <v>14620082</v>
      </c>
      <c r="J197" s="24">
        <v>14104887</v>
      </c>
      <c r="K197" s="23">
        <v>28724969</v>
      </c>
      <c r="L197" s="23">
        <v>13793498</v>
      </c>
      <c r="M197" s="24">
        <v>15181381</v>
      </c>
      <c r="N197" s="24">
        <v>81721408</v>
      </c>
      <c r="O197" s="23">
        <v>110696287</v>
      </c>
      <c r="P197" s="23">
        <v>14532588</v>
      </c>
      <c r="Q197" s="24">
        <v>14537849</v>
      </c>
      <c r="R197" s="24">
        <v>68198941</v>
      </c>
      <c r="S197" s="23">
        <v>97269378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20</v>
      </c>
      <c r="B198" s="15" t="s">
        <v>352</v>
      </c>
      <c r="C198" s="16" t="s">
        <v>353</v>
      </c>
      <c r="D198" s="23">
        <v>680763743</v>
      </c>
      <c r="E198" s="24">
        <v>697761925</v>
      </c>
      <c r="F198" s="24">
        <v>585228701</v>
      </c>
      <c r="G198" s="31">
        <f t="shared" si="35"/>
        <v>0.83872260728471248</v>
      </c>
      <c r="H198" s="23">
        <v>166389866</v>
      </c>
      <c r="I198" s="24">
        <v>17298194</v>
      </c>
      <c r="J198" s="24">
        <v>15912904</v>
      </c>
      <c r="K198" s="23">
        <v>199600964</v>
      </c>
      <c r="L198" s="23">
        <v>18000930</v>
      </c>
      <c r="M198" s="24">
        <v>18657680</v>
      </c>
      <c r="N198" s="24">
        <v>114695445</v>
      </c>
      <c r="O198" s="23">
        <v>151354055</v>
      </c>
      <c r="P198" s="23">
        <v>17320164</v>
      </c>
      <c r="Q198" s="24">
        <v>43434474</v>
      </c>
      <c r="R198" s="24">
        <v>173519044</v>
      </c>
      <c r="S198" s="23">
        <v>234273682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20</v>
      </c>
      <c r="B199" s="15" t="s">
        <v>354</v>
      </c>
      <c r="C199" s="16" t="s">
        <v>355</v>
      </c>
      <c r="D199" s="23">
        <v>457809000</v>
      </c>
      <c r="E199" s="24">
        <v>468997433</v>
      </c>
      <c r="F199" s="24">
        <v>419025763</v>
      </c>
      <c r="G199" s="31">
        <f t="shared" si="35"/>
        <v>0.89345001382981981</v>
      </c>
      <c r="H199" s="23">
        <v>149832560</v>
      </c>
      <c r="I199" s="24">
        <v>6117780</v>
      </c>
      <c r="J199" s="24">
        <v>7213601</v>
      </c>
      <c r="K199" s="23">
        <v>163163941</v>
      </c>
      <c r="L199" s="23">
        <v>5366427</v>
      </c>
      <c r="M199" s="24">
        <v>6133479</v>
      </c>
      <c r="N199" s="24">
        <v>121533792</v>
      </c>
      <c r="O199" s="23">
        <v>133033698</v>
      </c>
      <c r="P199" s="23">
        <v>16793202</v>
      </c>
      <c r="Q199" s="24">
        <v>13419070</v>
      </c>
      <c r="R199" s="24">
        <v>92615852</v>
      </c>
      <c r="S199" s="23">
        <v>122828124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20</v>
      </c>
      <c r="B200" s="15" t="s">
        <v>356</v>
      </c>
      <c r="C200" s="16" t="s">
        <v>357</v>
      </c>
      <c r="D200" s="23">
        <v>915421905</v>
      </c>
      <c r="E200" s="24">
        <v>922449839</v>
      </c>
      <c r="F200" s="24">
        <v>822356578</v>
      </c>
      <c r="G200" s="31">
        <f t="shared" si="35"/>
        <v>0.89149191991999466</v>
      </c>
      <c r="H200" s="23">
        <v>277055587</v>
      </c>
      <c r="I200" s="24">
        <v>25552008</v>
      </c>
      <c r="J200" s="24">
        <v>26647935</v>
      </c>
      <c r="K200" s="23">
        <v>329255530</v>
      </c>
      <c r="L200" s="23">
        <v>28658761</v>
      </c>
      <c r="M200" s="24">
        <v>23400369</v>
      </c>
      <c r="N200" s="24">
        <v>220602151</v>
      </c>
      <c r="O200" s="23">
        <v>272661281</v>
      </c>
      <c r="P200" s="23">
        <v>23214663</v>
      </c>
      <c r="Q200" s="24">
        <v>26532260</v>
      </c>
      <c r="R200" s="24">
        <v>170692844</v>
      </c>
      <c r="S200" s="23">
        <v>220439767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35</v>
      </c>
      <c r="B201" s="15" t="s">
        <v>358</v>
      </c>
      <c r="C201" s="16" t="s">
        <v>359</v>
      </c>
      <c r="D201" s="23">
        <v>1273051732</v>
      </c>
      <c r="E201" s="24">
        <v>1312647010</v>
      </c>
      <c r="F201" s="24">
        <v>1244765024</v>
      </c>
      <c r="G201" s="31">
        <f t="shared" si="35"/>
        <v>0.94828618396045405</v>
      </c>
      <c r="H201" s="23">
        <v>0</v>
      </c>
      <c r="I201" s="24">
        <v>13795571</v>
      </c>
      <c r="J201" s="24">
        <v>473004858</v>
      </c>
      <c r="K201" s="23">
        <v>486800429</v>
      </c>
      <c r="L201" s="23">
        <v>10657887</v>
      </c>
      <c r="M201" s="24">
        <v>21853838</v>
      </c>
      <c r="N201" s="24">
        <v>145906003</v>
      </c>
      <c r="O201" s="23">
        <v>178417728</v>
      </c>
      <c r="P201" s="23">
        <v>256603329</v>
      </c>
      <c r="Q201" s="24">
        <v>35222744</v>
      </c>
      <c r="R201" s="24">
        <v>287720794</v>
      </c>
      <c r="S201" s="23">
        <v>579546867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360</v>
      </c>
      <c r="C202" s="19" t="s">
        <v>0</v>
      </c>
      <c r="D202" s="25">
        <f>SUM(D197:D201)</f>
        <v>3702872951</v>
      </c>
      <c r="E202" s="26">
        <f>SUM(E197:E201)</f>
        <v>3784686981</v>
      </c>
      <c r="F202" s="26">
        <f>SUM(F197:F201)</f>
        <v>3308066700</v>
      </c>
      <c r="G202" s="32">
        <f t="shared" si="35"/>
        <v>0.87406612927495897</v>
      </c>
      <c r="H202" s="25">
        <f t="shared" ref="H202:W202" si="40">SUM(H197:H201)</f>
        <v>593278013</v>
      </c>
      <c r="I202" s="26">
        <f t="shared" si="40"/>
        <v>77383635</v>
      </c>
      <c r="J202" s="26">
        <f t="shared" si="40"/>
        <v>536884185</v>
      </c>
      <c r="K202" s="25">
        <f t="shared" si="40"/>
        <v>1207545833</v>
      </c>
      <c r="L202" s="25">
        <f t="shared" si="40"/>
        <v>76477503</v>
      </c>
      <c r="M202" s="26">
        <f t="shared" si="40"/>
        <v>85226747</v>
      </c>
      <c r="N202" s="26">
        <f t="shared" si="40"/>
        <v>684458799</v>
      </c>
      <c r="O202" s="25">
        <f t="shared" si="40"/>
        <v>846163049</v>
      </c>
      <c r="P202" s="25">
        <f t="shared" si="40"/>
        <v>328463946</v>
      </c>
      <c r="Q202" s="26">
        <f t="shared" si="40"/>
        <v>133146397</v>
      </c>
      <c r="R202" s="26">
        <f t="shared" si="40"/>
        <v>792747475</v>
      </c>
      <c r="S202" s="25">
        <f t="shared" si="40"/>
        <v>1254357818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26562393248</v>
      </c>
      <c r="E203" s="26">
        <f>SUM(E171:E176,E178:E182,E184:E188,E190:E195,E197:E201)</f>
        <v>26761006606</v>
      </c>
      <c r="F203" s="26">
        <f>SUM(F171:F176,F178:F182,F184:F188,F190:F195,F197:F201)</f>
        <v>20342179546</v>
      </c>
      <c r="G203" s="32">
        <f t="shared" si="35"/>
        <v>0.76014254043191132</v>
      </c>
      <c r="H203" s="25">
        <f t="shared" ref="H203:W203" si="41">SUM(H171:H176,H178:H182,H184:H188,H190:H195,H197:H201)</f>
        <v>5240363751</v>
      </c>
      <c r="I203" s="26">
        <f t="shared" si="41"/>
        <v>1089122598</v>
      </c>
      <c r="J203" s="26">
        <f t="shared" si="41"/>
        <v>1426536587</v>
      </c>
      <c r="K203" s="25">
        <f t="shared" si="41"/>
        <v>7756022936</v>
      </c>
      <c r="L203" s="25">
        <f t="shared" si="41"/>
        <v>875813760</v>
      </c>
      <c r="M203" s="26">
        <f t="shared" si="41"/>
        <v>914929440</v>
      </c>
      <c r="N203" s="26">
        <f t="shared" si="41"/>
        <v>4696090213</v>
      </c>
      <c r="O203" s="25">
        <f t="shared" si="41"/>
        <v>6486833413</v>
      </c>
      <c r="P203" s="25">
        <f t="shared" si="41"/>
        <v>1172139893</v>
      </c>
      <c r="Q203" s="26">
        <f t="shared" si="41"/>
        <v>1206852529</v>
      </c>
      <c r="R203" s="26">
        <f t="shared" si="41"/>
        <v>3720330775</v>
      </c>
      <c r="S203" s="25">
        <f t="shared" si="41"/>
        <v>6099323197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20</v>
      </c>
      <c r="B206" s="15" t="s">
        <v>363</v>
      </c>
      <c r="C206" s="16" t="s">
        <v>364</v>
      </c>
      <c r="D206" s="23">
        <v>724446335</v>
      </c>
      <c r="E206" s="24">
        <v>785936640</v>
      </c>
      <c r="F206" s="24">
        <v>374089133</v>
      </c>
      <c r="G206" s="31">
        <f t="shared" ref="G206:G229" si="42">IF(($E206     =0),0,($F206     /$E206     ))</f>
        <v>0.4759787417469174</v>
      </c>
      <c r="H206" s="23">
        <v>0</v>
      </c>
      <c r="I206" s="24">
        <v>0</v>
      </c>
      <c r="J206" s="24">
        <v>15729875</v>
      </c>
      <c r="K206" s="23">
        <v>15729875</v>
      </c>
      <c r="L206" s="23">
        <v>15752381</v>
      </c>
      <c r="M206" s="24">
        <v>18351513</v>
      </c>
      <c r="N206" s="24">
        <v>157372088</v>
      </c>
      <c r="O206" s="23">
        <v>191475982</v>
      </c>
      <c r="P206" s="23">
        <v>24510875</v>
      </c>
      <c r="Q206" s="24">
        <v>20465856</v>
      </c>
      <c r="R206" s="24">
        <v>121906545</v>
      </c>
      <c r="S206" s="23">
        <v>166883276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20</v>
      </c>
      <c r="B207" s="15" t="s">
        <v>365</v>
      </c>
      <c r="C207" s="16" t="s">
        <v>366</v>
      </c>
      <c r="D207" s="23">
        <v>1070077655</v>
      </c>
      <c r="E207" s="24">
        <v>1094862599</v>
      </c>
      <c r="F207" s="24">
        <v>803412014</v>
      </c>
      <c r="G207" s="31">
        <f t="shared" si="42"/>
        <v>0.73380167952928677</v>
      </c>
      <c r="H207" s="23">
        <v>177787599</v>
      </c>
      <c r="I207" s="24">
        <v>55921928</v>
      </c>
      <c r="J207" s="24">
        <v>58970596</v>
      </c>
      <c r="K207" s="23">
        <v>292680123</v>
      </c>
      <c r="L207" s="23">
        <v>59859244</v>
      </c>
      <c r="M207" s="24">
        <v>58460452</v>
      </c>
      <c r="N207" s="24">
        <v>144279574</v>
      </c>
      <c r="O207" s="23">
        <v>262599270</v>
      </c>
      <c r="P207" s="23">
        <v>68269700</v>
      </c>
      <c r="Q207" s="24">
        <v>47074544</v>
      </c>
      <c r="R207" s="24">
        <v>132788377</v>
      </c>
      <c r="S207" s="23">
        <v>248132621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20</v>
      </c>
      <c r="B208" s="15" t="s">
        <v>367</v>
      </c>
      <c r="C208" s="16" t="s">
        <v>368</v>
      </c>
      <c r="D208" s="23">
        <v>762711513</v>
      </c>
      <c r="E208" s="24">
        <v>826026088</v>
      </c>
      <c r="F208" s="24">
        <v>356140189</v>
      </c>
      <c r="G208" s="31">
        <f t="shared" si="42"/>
        <v>0.43114883921196445</v>
      </c>
      <c r="H208" s="23">
        <v>0</v>
      </c>
      <c r="I208" s="24">
        <v>31409359</v>
      </c>
      <c r="J208" s="24">
        <v>30004332</v>
      </c>
      <c r="K208" s="23">
        <v>61413691</v>
      </c>
      <c r="L208" s="23">
        <v>32973590</v>
      </c>
      <c r="M208" s="24">
        <v>34666488</v>
      </c>
      <c r="N208" s="24">
        <v>141455374</v>
      </c>
      <c r="O208" s="23">
        <v>209095452</v>
      </c>
      <c r="P208" s="23">
        <v>29689993</v>
      </c>
      <c r="Q208" s="24">
        <v>25794526</v>
      </c>
      <c r="R208" s="24">
        <v>30146527</v>
      </c>
      <c r="S208" s="23">
        <v>85631046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20</v>
      </c>
      <c r="B209" s="15" t="s">
        <v>369</v>
      </c>
      <c r="C209" s="16" t="s">
        <v>370</v>
      </c>
      <c r="D209" s="23">
        <v>525612438</v>
      </c>
      <c r="E209" s="24">
        <v>531260604</v>
      </c>
      <c r="F209" s="24">
        <v>322743286</v>
      </c>
      <c r="G209" s="31">
        <f t="shared" si="42"/>
        <v>0.60750464756840883</v>
      </c>
      <c r="H209" s="23">
        <v>93023617</v>
      </c>
      <c r="I209" s="24">
        <v>17748853</v>
      </c>
      <c r="J209" s="24">
        <v>23273698</v>
      </c>
      <c r="K209" s="23">
        <v>134046168</v>
      </c>
      <c r="L209" s="23">
        <v>31331423</v>
      </c>
      <c r="M209" s="24">
        <v>0</v>
      </c>
      <c r="N209" s="24">
        <v>80019606</v>
      </c>
      <c r="O209" s="23">
        <v>111351029</v>
      </c>
      <c r="P209" s="23">
        <v>14669636</v>
      </c>
      <c r="Q209" s="24">
        <v>7256746</v>
      </c>
      <c r="R209" s="24">
        <v>55419707</v>
      </c>
      <c r="S209" s="23">
        <v>77346089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20</v>
      </c>
      <c r="B210" s="15" t="s">
        <v>371</v>
      </c>
      <c r="C210" s="16" t="s">
        <v>372</v>
      </c>
      <c r="D210" s="23">
        <v>1133122559</v>
      </c>
      <c r="E210" s="24">
        <v>1181949769</v>
      </c>
      <c r="F210" s="24">
        <v>841169118</v>
      </c>
      <c r="G210" s="31">
        <f t="shared" si="42"/>
        <v>0.71167924395947824</v>
      </c>
      <c r="H210" s="23">
        <v>188308176</v>
      </c>
      <c r="I210" s="24">
        <v>10305884</v>
      </c>
      <c r="J210" s="24">
        <v>92418212</v>
      </c>
      <c r="K210" s="23">
        <v>291032272</v>
      </c>
      <c r="L210" s="23">
        <v>52240621</v>
      </c>
      <c r="M210" s="24">
        <v>48928270</v>
      </c>
      <c r="N210" s="24">
        <v>115754670</v>
      </c>
      <c r="O210" s="23">
        <v>216923561</v>
      </c>
      <c r="P210" s="23">
        <v>78103687</v>
      </c>
      <c r="Q210" s="24">
        <v>138746150</v>
      </c>
      <c r="R210" s="24">
        <v>116363448</v>
      </c>
      <c r="S210" s="23">
        <v>333213285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20</v>
      </c>
      <c r="B211" s="15" t="s">
        <v>373</v>
      </c>
      <c r="C211" s="16" t="s">
        <v>374</v>
      </c>
      <c r="D211" s="23">
        <v>354211358</v>
      </c>
      <c r="E211" s="24">
        <v>354211358</v>
      </c>
      <c r="F211" s="24">
        <v>270746405</v>
      </c>
      <c r="G211" s="31">
        <f t="shared" si="42"/>
        <v>0.76436398462411814</v>
      </c>
      <c r="H211" s="23">
        <v>55105056</v>
      </c>
      <c r="I211" s="24">
        <v>20351895</v>
      </c>
      <c r="J211" s="24">
        <v>19285999</v>
      </c>
      <c r="K211" s="23">
        <v>94742950</v>
      </c>
      <c r="L211" s="23">
        <v>20463197</v>
      </c>
      <c r="M211" s="24">
        <v>19390922</v>
      </c>
      <c r="N211" s="24">
        <v>51686779</v>
      </c>
      <c r="O211" s="23">
        <v>91540898</v>
      </c>
      <c r="P211" s="23">
        <v>19369589</v>
      </c>
      <c r="Q211" s="24">
        <v>20852649</v>
      </c>
      <c r="R211" s="24">
        <v>44240319</v>
      </c>
      <c r="S211" s="23">
        <v>84462557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20</v>
      </c>
      <c r="B212" s="15" t="s">
        <v>375</v>
      </c>
      <c r="C212" s="16" t="s">
        <v>376</v>
      </c>
      <c r="D212" s="23">
        <v>3087553471</v>
      </c>
      <c r="E212" s="24">
        <v>3072267990</v>
      </c>
      <c r="F212" s="24">
        <v>1941271935</v>
      </c>
      <c r="G212" s="31">
        <f t="shared" si="42"/>
        <v>0.63186933604708095</v>
      </c>
      <c r="H212" s="23">
        <v>342794275</v>
      </c>
      <c r="I212" s="24">
        <v>110158232</v>
      </c>
      <c r="J212" s="24">
        <v>186822263</v>
      </c>
      <c r="K212" s="23">
        <v>639774770</v>
      </c>
      <c r="L212" s="23">
        <v>181738750</v>
      </c>
      <c r="M212" s="24">
        <v>166818977</v>
      </c>
      <c r="N212" s="24">
        <v>306822026</v>
      </c>
      <c r="O212" s="23">
        <v>655379753</v>
      </c>
      <c r="P212" s="23">
        <v>174652908</v>
      </c>
      <c r="Q212" s="24">
        <v>218855817</v>
      </c>
      <c r="R212" s="24">
        <v>252608687</v>
      </c>
      <c r="S212" s="23">
        <v>646117412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35</v>
      </c>
      <c r="B213" s="15" t="s">
        <v>377</v>
      </c>
      <c r="C213" s="16" t="s">
        <v>378</v>
      </c>
      <c r="D213" s="23">
        <v>391721230</v>
      </c>
      <c r="E213" s="24">
        <v>846532045</v>
      </c>
      <c r="F213" s="24">
        <v>662734526</v>
      </c>
      <c r="G213" s="31">
        <f t="shared" si="42"/>
        <v>0.78288179391956747</v>
      </c>
      <c r="H213" s="23">
        <v>138472931</v>
      </c>
      <c r="I213" s="24">
        <v>66168628</v>
      </c>
      <c r="J213" s="24">
        <v>45332557</v>
      </c>
      <c r="K213" s="23">
        <v>249974116</v>
      </c>
      <c r="L213" s="23">
        <v>25106624</v>
      </c>
      <c r="M213" s="24">
        <v>45410016</v>
      </c>
      <c r="N213" s="24">
        <v>182038316</v>
      </c>
      <c r="O213" s="23">
        <v>252554956</v>
      </c>
      <c r="P213" s="23">
        <v>-4922302</v>
      </c>
      <c r="Q213" s="24">
        <v>13665176</v>
      </c>
      <c r="R213" s="24">
        <v>151462580</v>
      </c>
      <c r="S213" s="23">
        <v>160205454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379</v>
      </c>
      <c r="C214" s="19" t="s">
        <v>0</v>
      </c>
      <c r="D214" s="25">
        <f>SUM(D206:D213)</f>
        <v>8049456559</v>
      </c>
      <c r="E214" s="26">
        <f>SUM(E206:E213)</f>
        <v>8693047093</v>
      </c>
      <c r="F214" s="26">
        <f>SUM(F206:F213)</f>
        <v>5572306606</v>
      </c>
      <c r="G214" s="32">
        <f t="shared" si="42"/>
        <v>0.64100729541509682</v>
      </c>
      <c r="H214" s="25">
        <f t="shared" ref="H214:W214" si="43">SUM(H206:H213)</f>
        <v>995491654</v>
      </c>
      <c r="I214" s="26">
        <f t="shared" si="43"/>
        <v>312064779</v>
      </c>
      <c r="J214" s="26">
        <f t="shared" si="43"/>
        <v>471837532</v>
      </c>
      <c r="K214" s="25">
        <f t="shared" si="43"/>
        <v>1779393965</v>
      </c>
      <c r="L214" s="25">
        <f t="shared" si="43"/>
        <v>419465830</v>
      </c>
      <c r="M214" s="26">
        <f t="shared" si="43"/>
        <v>392026638</v>
      </c>
      <c r="N214" s="26">
        <f t="shared" si="43"/>
        <v>1179428433</v>
      </c>
      <c r="O214" s="25">
        <f t="shared" si="43"/>
        <v>1990920901</v>
      </c>
      <c r="P214" s="25">
        <f t="shared" si="43"/>
        <v>404344086</v>
      </c>
      <c r="Q214" s="26">
        <f t="shared" si="43"/>
        <v>492711464</v>
      </c>
      <c r="R214" s="26">
        <f t="shared" si="43"/>
        <v>904936190</v>
      </c>
      <c r="S214" s="25">
        <f t="shared" si="43"/>
        <v>1801991740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20</v>
      </c>
      <c r="B215" s="15" t="s">
        <v>380</v>
      </c>
      <c r="C215" s="16" t="s">
        <v>381</v>
      </c>
      <c r="D215" s="23">
        <v>808580320</v>
      </c>
      <c r="E215" s="24">
        <v>808580320</v>
      </c>
      <c r="F215" s="24">
        <v>448024087</v>
      </c>
      <c r="G215" s="31">
        <f t="shared" si="42"/>
        <v>0.55408730081385116</v>
      </c>
      <c r="H215" s="23">
        <v>95779483</v>
      </c>
      <c r="I215" s="24">
        <v>47462035</v>
      </c>
      <c r="J215" s="24">
        <v>39196049</v>
      </c>
      <c r="K215" s="23">
        <v>182437567</v>
      </c>
      <c r="L215" s="23">
        <v>41829227</v>
      </c>
      <c r="M215" s="24">
        <v>0</v>
      </c>
      <c r="N215" s="24">
        <v>84338289</v>
      </c>
      <c r="O215" s="23">
        <v>126167516</v>
      </c>
      <c r="P215" s="23">
        <v>55474187</v>
      </c>
      <c r="Q215" s="24">
        <v>43661691</v>
      </c>
      <c r="R215" s="24">
        <v>40283126</v>
      </c>
      <c r="S215" s="23">
        <v>139419004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20</v>
      </c>
      <c r="B216" s="15" t="s">
        <v>382</v>
      </c>
      <c r="C216" s="16" t="s">
        <v>383</v>
      </c>
      <c r="D216" s="23">
        <v>4709689752</v>
      </c>
      <c r="E216" s="24">
        <v>4458386254</v>
      </c>
      <c r="F216" s="24">
        <v>2693476570</v>
      </c>
      <c r="G216" s="31">
        <f t="shared" si="42"/>
        <v>0.60413710624184969</v>
      </c>
      <c r="H216" s="23">
        <v>521192583</v>
      </c>
      <c r="I216" s="24">
        <v>303068143</v>
      </c>
      <c r="J216" s="24">
        <v>300432021</v>
      </c>
      <c r="K216" s="23">
        <v>1124692747</v>
      </c>
      <c r="L216" s="23">
        <v>293096946</v>
      </c>
      <c r="M216" s="24">
        <v>285414925</v>
      </c>
      <c r="N216" s="24">
        <v>0</v>
      </c>
      <c r="O216" s="23">
        <v>578511871</v>
      </c>
      <c r="P216" s="23">
        <v>267523904</v>
      </c>
      <c r="Q216" s="24">
        <v>298697860</v>
      </c>
      <c r="R216" s="24">
        <v>424050188</v>
      </c>
      <c r="S216" s="23">
        <v>990271952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20</v>
      </c>
      <c r="B217" s="15" t="s">
        <v>384</v>
      </c>
      <c r="C217" s="16" t="s">
        <v>385</v>
      </c>
      <c r="D217" s="23">
        <v>2361424406</v>
      </c>
      <c r="E217" s="24">
        <v>2218765167</v>
      </c>
      <c r="F217" s="24">
        <v>1634434763</v>
      </c>
      <c r="G217" s="31">
        <f t="shared" si="42"/>
        <v>0.73664161818887974</v>
      </c>
      <c r="H217" s="23">
        <v>288569841</v>
      </c>
      <c r="I217" s="24">
        <v>133143610</v>
      </c>
      <c r="J217" s="24">
        <v>148329417</v>
      </c>
      <c r="K217" s="23">
        <v>570042868</v>
      </c>
      <c r="L217" s="23">
        <v>147031790</v>
      </c>
      <c r="M217" s="24">
        <v>140754714</v>
      </c>
      <c r="N217" s="24">
        <v>252960643</v>
      </c>
      <c r="O217" s="23">
        <v>540747147</v>
      </c>
      <c r="P217" s="23">
        <v>158419466</v>
      </c>
      <c r="Q217" s="24">
        <v>147683052</v>
      </c>
      <c r="R217" s="24">
        <v>217542230</v>
      </c>
      <c r="S217" s="23">
        <v>523644748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20</v>
      </c>
      <c r="B218" s="15" t="s">
        <v>386</v>
      </c>
      <c r="C218" s="16" t="s">
        <v>387</v>
      </c>
      <c r="D218" s="23">
        <v>357858637</v>
      </c>
      <c r="E218" s="24">
        <v>336311729</v>
      </c>
      <c r="F218" s="24">
        <v>246905219</v>
      </c>
      <c r="G218" s="31">
        <f t="shared" si="42"/>
        <v>0.73415583730652467</v>
      </c>
      <c r="H218" s="23">
        <v>72585738</v>
      </c>
      <c r="I218" s="24">
        <v>16073458</v>
      </c>
      <c r="J218" s="24">
        <v>16093014</v>
      </c>
      <c r="K218" s="23">
        <v>104752210</v>
      </c>
      <c r="L218" s="23">
        <v>16883943</v>
      </c>
      <c r="M218" s="24">
        <v>4112048</v>
      </c>
      <c r="N218" s="24">
        <v>49113376</v>
      </c>
      <c r="O218" s="23">
        <v>70109367</v>
      </c>
      <c r="P218" s="23">
        <v>16442251</v>
      </c>
      <c r="Q218" s="24">
        <v>16661250</v>
      </c>
      <c r="R218" s="24">
        <v>38940141</v>
      </c>
      <c r="S218" s="23">
        <v>72043642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20</v>
      </c>
      <c r="B219" s="15" t="s">
        <v>388</v>
      </c>
      <c r="C219" s="16" t="s">
        <v>389</v>
      </c>
      <c r="D219" s="23">
        <v>894127927</v>
      </c>
      <c r="E219" s="24">
        <v>1046749805</v>
      </c>
      <c r="F219" s="24">
        <v>893021722</v>
      </c>
      <c r="G219" s="31">
        <f t="shared" si="42"/>
        <v>0.85313770084724305</v>
      </c>
      <c r="H219" s="23">
        <v>259186391</v>
      </c>
      <c r="I219" s="24">
        <v>76193394</v>
      </c>
      <c r="J219" s="24">
        <v>8338869</v>
      </c>
      <c r="K219" s="23">
        <v>343718654</v>
      </c>
      <c r="L219" s="23">
        <v>35935596</v>
      </c>
      <c r="M219" s="24">
        <v>49929528</v>
      </c>
      <c r="N219" s="24">
        <v>223944547</v>
      </c>
      <c r="O219" s="23">
        <v>309809671</v>
      </c>
      <c r="P219" s="23">
        <v>40467996</v>
      </c>
      <c r="Q219" s="24">
        <v>31394809</v>
      </c>
      <c r="R219" s="24">
        <v>167630592</v>
      </c>
      <c r="S219" s="23">
        <v>239493397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20</v>
      </c>
      <c r="B220" s="15" t="s">
        <v>390</v>
      </c>
      <c r="C220" s="16" t="s">
        <v>391</v>
      </c>
      <c r="D220" s="23">
        <v>717376685</v>
      </c>
      <c r="E220" s="24">
        <v>767011684</v>
      </c>
      <c r="F220" s="24">
        <v>664416385</v>
      </c>
      <c r="G220" s="31">
        <f t="shared" si="42"/>
        <v>0.86624023969887787</v>
      </c>
      <c r="H220" s="23">
        <v>219050777</v>
      </c>
      <c r="I220" s="24">
        <v>19041472</v>
      </c>
      <c r="J220" s="24">
        <v>14842550</v>
      </c>
      <c r="K220" s="23">
        <v>252934799</v>
      </c>
      <c r="L220" s="23">
        <v>24934953</v>
      </c>
      <c r="M220" s="24">
        <v>17459471</v>
      </c>
      <c r="N220" s="24">
        <v>180248455</v>
      </c>
      <c r="O220" s="23">
        <v>222642879</v>
      </c>
      <c r="P220" s="23">
        <v>19623424</v>
      </c>
      <c r="Q220" s="24">
        <v>19641172</v>
      </c>
      <c r="R220" s="24">
        <v>149574111</v>
      </c>
      <c r="S220" s="23">
        <v>188838707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35</v>
      </c>
      <c r="B221" s="15" t="s">
        <v>392</v>
      </c>
      <c r="C221" s="16" t="s">
        <v>393</v>
      </c>
      <c r="D221" s="23">
        <v>926128500</v>
      </c>
      <c r="E221" s="24">
        <v>896128500</v>
      </c>
      <c r="F221" s="24">
        <v>768157973</v>
      </c>
      <c r="G221" s="31">
        <f t="shared" si="42"/>
        <v>0.85719623134405387</v>
      </c>
      <c r="H221" s="23">
        <v>168432513</v>
      </c>
      <c r="I221" s="24">
        <v>84063313</v>
      </c>
      <c r="J221" s="24">
        <v>8143515</v>
      </c>
      <c r="K221" s="23">
        <v>260639341</v>
      </c>
      <c r="L221" s="23">
        <v>4235232</v>
      </c>
      <c r="M221" s="24">
        <v>111522252</v>
      </c>
      <c r="N221" s="24">
        <v>163265859</v>
      </c>
      <c r="O221" s="23">
        <v>279023343</v>
      </c>
      <c r="P221" s="23">
        <v>-71704249</v>
      </c>
      <c r="Q221" s="24">
        <v>160694790</v>
      </c>
      <c r="R221" s="24">
        <v>139504748</v>
      </c>
      <c r="S221" s="23">
        <v>228495289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394</v>
      </c>
      <c r="C222" s="19" t="s">
        <v>0</v>
      </c>
      <c r="D222" s="25">
        <f>SUM(D215:D221)</f>
        <v>10775186227</v>
      </c>
      <c r="E222" s="26">
        <f>SUM(E215:E221)</f>
        <v>10531933459</v>
      </c>
      <c r="F222" s="26">
        <f>SUM(F215:F221)</f>
        <v>7348436719</v>
      </c>
      <c r="G222" s="32">
        <f t="shared" si="42"/>
        <v>0.69772912519879604</v>
      </c>
      <c r="H222" s="25">
        <f t="shared" ref="H222:W222" si="44">SUM(H215:H221)</f>
        <v>1624797326</v>
      </c>
      <c r="I222" s="26">
        <f t="shared" si="44"/>
        <v>679045425</v>
      </c>
      <c r="J222" s="26">
        <f t="shared" si="44"/>
        <v>535375435</v>
      </c>
      <c r="K222" s="25">
        <f t="shared" si="44"/>
        <v>2839218186</v>
      </c>
      <c r="L222" s="25">
        <f t="shared" si="44"/>
        <v>563947687</v>
      </c>
      <c r="M222" s="26">
        <f t="shared" si="44"/>
        <v>609192938</v>
      </c>
      <c r="N222" s="26">
        <f t="shared" si="44"/>
        <v>953871169</v>
      </c>
      <c r="O222" s="25">
        <f t="shared" si="44"/>
        <v>2127011794</v>
      </c>
      <c r="P222" s="25">
        <f t="shared" si="44"/>
        <v>486246979</v>
      </c>
      <c r="Q222" s="26">
        <f t="shared" si="44"/>
        <v>718434624</v>
      </c>
      <c r="R222" s="26">
        <f t="shared" si="44"/>
        <v>1177525136</v>
      </c>
      <c r="S222" s="25">
        <f t="shared" si="44"/>
        <v>2382206739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20</v>
      </c>
      <c r="B223" s="15" t="s">
        <v>395</v>
      </c>
      <c r="C223" s="16" t="s">
        <v>396</v>
      </c>
      <c r="D223" s="23">
        <v>754209999</v>
      </c>
      <c r="E223" s="24">
        <v>754209999</v>
      </c>
      <c r="F223" s="24">
        <v>560834347</v>
      </c>
      <c r="G223" s="31">
        <f t="shared" si="42"/>
        <v>0.74360502743745782</v>
      </c>
      <c r="H223" s="23">
        <v>116474668</v>
      </c>
      <c r="I223" s="24">
        <v>48131355</v>
      </c>
      <c r="J223" s="24">
        <v>41485509</v>
      </c>
      <c r="K223" s="23">
        <v>206091532</v>
      </c>
      <c r="L223" s="23">
        <v>41589448</v>
      </c>
      <c r="M223" s="24">
        <v>45989226</v>
      </c>
      <c r="N223" s="24">
        <v>78739287</v>
      </c>
      <c r="O223" s="23">
        <v>166317961</v>
      </c>
      <c r="P223" s="23">
        <v>53515988</v>
      </c>
      <c r="Q223" s="24">
        <v>39499543</v>
      </c>
      <c r="R223" s="24">
        <v>95409323</v>
      </c>
      <c r="S223" s="23">
        <v>188424854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20</v>
      </c>
      <c r="B224" s="15" t="s">
        <v>397</v>
      </c>
      <c r="C224" s="16" t="s">
        <v>398</v>
      </c>
      <c r="D224" s="23">
        <v>1238052527</v>
      </c>
      <c r="E224" s="24">
        <v>1242620915</v>
      </c>
      <c r="F224" s="24">
        <v>1106253666</v>
      </c>
      <c r="G224" s="31">
        <f t="shared" si="42"/>
        <v>0.8902583665268502</v>
      </c>
      <c r="H224" s="23">
        <v>0</v>
      </c>
      <c r="I224" s="24">
        <v>36247340</v>
      </c>
      <c r="J224" s="24">
        <v>396008908</v>
      </c>
      <c r="K224" s="23">
        <v>432256248</v>
      </c>
      <c r="L224" s="23">
        <v>36189196</v>
      </c>
      <c r="M224" s="24">
        <v>38188895</v>
      </c>
      <c r="N224" s="24">
        <v>292263839</v>
      </c>
      <c r="O224" s="23">
        <v>366641930</v>
      </c>
      <c r="P224" s="23">
        <v>29139389</v>
      </c>
      <c r="Q224" s="24">
        <v>53599788</v>
      </c>
      <c r="R224" s="24">
        <v>224616311</v>
      </c>
      <c r="S224" s="23">
        <v>307355488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20</v>
      </c>
      <c r="B225" s="15" t="s">
        <v>399</v>
      </c>
      <c r="C225" s="16" t="s">
        <v>400</v>
      </c>
      <c r="D225" s="23">
        <v>1461920996</v>
      </c>
      <c r="E225" s="24">
        <v>1995138591</v>
      </c>
      <c r="F225" s="24">
        <v>1417615049</v>
      </c>
      <c r="G225" s="31">
        <f t="shared" si="42"/>
        <v>0.71053462420846936</v>
      </c>
      <c r="H225" s="23">
        <v>473185772</v>
      </c>
      <c r="I225" s="24">
        <v>37533357</v>
      </c>
      <c r="J225" s="24">
        <v>34177876</v>
      </c>
      <c r="K225" s="23">
        <v>544897005</v>
      </c>
      <c r="L225" s="23">
        <v>33472326</v>
      </c>
      <c r="M225" s="24">
        <v>33218669</v>
      </c>
      <c r="N225" s="24">
        <v>385454102</v>
      </c>
      <c r="O225" s="23">
        <v>452145097</v>
      </c>
      <c r="P225" s="23">
        <v>51232564</v>
      </c>
      <c r="Q225" s="24">
        <v>45824317</v>
      </c>
      <c r="R225" s="24">
        <v>323516066</v>
      </c>
      <c r="S225" s="23">
        <v>420572947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20</v>
      </c>
      <c r="B226" s="15" t="s">
        <v>401</v>
      </c>
      <c r="C226" s="16" t="s">
        <v>402</v>
      </c>
      <c r="D226" s="23">
        <v>4154810494</v>
      </c>
      <c r="E226" s="24">
        <v>4267602671</v>
      </c>
      <c r="F226" s="24">
        <v>3322361444</v>
      </c>
      <c r="G226" s="31">
        <f t="shared" si="42"/>
        <v>0.77850767752507111</v>
      </c>
      <c r="H226" s="23">
        <v>696847424</v>
      </c>
      <c r="I226" s="24">
        <v>337507045</v>
      </c>
      <c r="J226" s="24">
        <v>183759189</v>
      </c>
      <c r="K226" s="23">
        <v>1218113658</v>
      </c>
      <c r="L226" s="23">
        <v>229618908</v>
      </c>
      <c r="M226" s="24">
        <v>240817786</v>
      </c>
      <c r="N226" s="24">
        <v>584568082</v>
      </c>
      <c r="O226" s="23">
        <v>1055004776</v>
      </c>
      <c r="P226" s="23">
        <v>323792131</v>
      </c>
      <c r="Q226" s="24">
        <v>231290663</v>
      </c>
      <c r="R226" s="24">
        <v>494160216</v>
      </c>
      <c r="S226" s="23">
        <v>1049243010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35</v>
      </c>
      <c r="B227" s="15" t="s">
        <v>403</v>
      </c>
      <c r="C227" s="16" t="s">
        <v>404</v>
      </c>
      <c r="D227" s="23">
        <v>312986735</v>
      </c>
      <c r="E227" s="24">
        <v>407115971</v>
      </c>
      <c r="F227" s="24">
        <v>320847088</v>
      </c>
      <c r="G227" s="31">
        <f t="shared" si="42"/>
        <v>0.78809752221683294</v>
      </c>
      <c r="H227" s="23">
        <v>123110786</v>
      </c>
      <c r="I227" s="24">
        <v>724139</v>
      </c>
      <c r="J227" s="24">
        <v>2714440</v>
      </c>
      <c r="K227" s="23">
        <v>126549365</v>
      </c>
      <c r="L227" s="23">
        <v>746756</v>
      </c>
      <c r="M227" s="24">
        <v>43812</v>
      </c>
      <c r="N227" s="24">
        <v>108854143</v>
      </c>
      <c r="O227" s="23">
        <v>109644711</v>
      </c>
      <c r="P227" s="23">
        <v>1976545</v>
      </c>
      <c r="Q227" s="24">
        <v>8761446</v>
      </c>
      <c r="R227" s="24">
        <v>73915021</v>
      </c>
      <c r="S227" s="23">
        <v>84653012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405</v>
      </c>
      <c r="C228" s="19" t="s">
        <v>0</v>
      </c>
      <c r="D228" s="25">
        <f>SUM(D223:D227)</f>
        <v>7921980751</v>
      </c>
      <c r="E228" s="26">
        <f>SUM(E223:E227)</f>
        <v>8666688147</v>
      </c>
      <c r="F228" s="26">
        <f>SUM(F223:F227)</f>
        <v>6727911594</v>
      </c>
      <c r="G228" s="32">
        <f t="shared" si="42"/>
        <v>0.77629556756682039</v>
      </c>
      <c r="H228" s="25">
        <f t="shared" ref="H228:W228" si="45">SUM(H223:H227)</f>
        <v>1409618650</v>
      </c>
      <c r="I228" s="26">
        <f t="shared" si="45"/>
        <v>460143236</v>
      </c>
      <c r="J228" s="26">
        <f t="shared" si="45"/>
        <v>658145922</v>
      </c>
      <c r="K228" s="25">
        <f t="shared" si="45"/>
        <v>2527907808</v>
      </c>
      <c r="L228" s="25">
        <f t="shared" si="45"/>
        <v>341616634</v>
      </c>
      <c r="M228" s="26">
        <f t="shared" si="45"/>
        <v>358258388</v>
      </c>
      <c r="N228" s="26">
        <f t="shared" si="45"/>
        <v>1449879453</v>
      </c>
      <c r="O228" s="25">
        <f t="shared" si="45"/>
        <v>2149754475</v>
      </c>
      <c r="P228" s="25">
        <f t="shared" si="45"/>
        <v>459656617</v>
      </c>
      <c r="Q228" s="26">
        <f t="shared" si="45"/>
        <v>378975757</v>
      </c>
      <c r="R228" s="26">
        <f t="shared" si="45"/>
        <v>1211616937</v>
      </c>
      <c r="S228" s="25">
        <f t="shared" si="45"/>
        <v>2050249311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26746623537</v>
      </c>
      <c r="E229" s="26">
        <f>SUM(E206:E213,E215:E221,E223:E227)</f>
        <v>27891668699</v>
      </c>
      <c r="F229" s="26">
        <f>SUM(F206:F213,F215:F221,F223:F227)</f>
        <v>19648654919</v>
      </c>
      <c r="G229" s="32">
        <f t="shared" si="42"/>
        <v>0.70446322631476199</v>
      </c>
      <c r="H229" s="25">
        <f t="shared" ref="H229:W229" si="46">SUM(H206:H213,H215:H221,H223:H227)</f>
        <v>4029907630</v>
      </c>
      <c r="I229" s="26">
        <f t="shared" si="46"/>
        <v>1451253440</v>
      </c>
      <c r="J229" s="26">
        <f t="shared" si="46"/>
        <v>1665358889</v>
      </c>
      <c r="K229" s="25">
        <f t="shared" si="46"/>
        <v>7146519959</v>
      </c>
      <c r="L229" s="25">
        <f t="shared" si="46"/>
        <v>1325030151</v>
      </c>
      <c r="M229" s="26">
        <f t="shared" si="46"/>
        <v>1359477964</v>
      </c>
      <c r="N229" s="26">
        <f t="shared" si="46"/>
        <v>3583179055</v>
      </c>
      <c r="O229" s="25">
        <f t="shared" si="46"/>
        <v>6267687170</v>
      </c>
      <c r="P229" s="25">
        <f t="shared" si="46"/>
        <v>1350247682</v>
      </c>
      <c r="Q229" s="26">
        <f t="shared" si="46"/>
        <v>1590121845</v>
      </c>
      <c r="R229" s="26">
        <f t="shared" si="46"/>
        <v>3294078263</v>
      </c>
      <c r="S229" s="25">
        <f t="shared" si="46"/>
        <v>6234447790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20</v>
      </c>
      <c r="B232" s="15" t="s">
        <v>408</v>
      </c>
      <c r="C232" s="16" t="s">
        <v>409</v>
      </c>
      <c r="D232" s="23">
        <v>565419227</v>
      </c>
      <c r="E232" s="24">
        <v>592450838</v>
      </c>
      <c r="F232" s="24">
        <v>544014817</v>
      </c>
      <c r="G232" s="31">
        <f t="shared" ref="G232:G258" si="47">IF(($E232     =0),0,($F232     /$E232     ))</f>
        <v>0.91824465779555531</v>
      </c>
      <c r="H232" s="23">
        <v>194480720</v>
      </c>
      <c r="I232" s="24">
        <v>10985651</v>
      </c>
      <c r="J232" s="24">
        <v>13430083</v>
      </c>
      <c r="K232" s="23">
        <v>218896454</v>
      </c>
      <c r="L232" s="23">
        <v>10961825</v>
      </c>
      <c r="M232" s="24">
        <v>14482012</v>
      </c>
      <c r="N232" s="24">
        <v>157517111</v>
      </c>
      <c r="O232" s="23">
        <v>182960948</v>
      </c>
      <c r="P232" s="23">
        <v>9098430</v>
      </c>
      <c r="Q232" s="24">
        <v>10701467</v>
      </c>
      <c r="R232" s="24">
        <v>122357518</v>
      </c>
      <c r="S232" s="23">
        <v>142157415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20</v>
      </c>
      <c r="B233" s="15" t="s">
        <v>410</v>
      </c>
      <c r="C233" s="16" t="s">
        <v>411</v>
      </c>
      <c r="D233" s="23">
        <v>2556366680</v>
      </c>
      <c r="E233" s="24">
        <v>2556366680</v>
      </c>
      <c r="F233" s="24">
        <v>1976158719</v>
      </c>
      <c r="G233" s="31">
        <f t="shared" si="47"/>
        <v>0.77303414039178453</v>
      </c>
      <c r="H233" s="23">
        <v>566647820</v>
      </c>
      <c r="I233" s="24">
        <v>68915127</v>
      </c>
      <c r="J233" s="24">
        <v>99436304</v>
      </c>
      <c r="K233" s="23">
        <v>734999251</v>
      </c>
      <c r="L233" s="23">
        <v>116393927</v>
      </c>
      <c r="M233" s="24">
        <v>118913711</v>
      </c>
      <c r="N233" s="24">
        <v>475496277</v>
      </c>
      <c r="O233" s="23">
        <v>710803915</v>
      </c>
      <c r="P233" s="23">
        <v>121151588</v>
      </c>
      <c r="Q233" s="24">
        <v>123391771</v>
      </c>
      <c r="R233" s="24">
        <v>285812194</v>
      </c>
      <c r="S233" s="23">
        <v>530355553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20</v>
      </c>
      <c r="B234" s="15" t="s">
        <v>412</v>
      </c>
      <c r="C234" s="16" t="s">
        <v>413</v>
      </c>
      <c r="D234" s="23">
        <v>7967455452</v>
      </c>
      <c r="E234" s="24">
        <v>7851563895</v>
      </c>
      <c r="F234" s="24">
        <v>4127170750</v>
      </c>
      <c r="G234" s="31">
        <f t="shared" si="47"/>
        <v>0.52564951456718678</v>
      </c>
      <c r="H234" s="23">
        <v>360849510</v>
      </c>
      <c r="I234" s="24">
        <v>0</v>
      </c>
      <c r="J234" s="24">
        <v>383702205</v>
      </c>
      <c r="K234" s="23">
        <v>744551715</v>
      </c>
      <c r="L234" s="23">
        <v>1239307098</v>
      </c>
      <c r="M234" s="24">
        <v>334992263</v>
      </c>
      <c r="N234" s="24">
        <v>686148718</v>
      </c>
      <c r="O234" s="23">
        <v>2260448079</v>
      </c>
      <c r="P234" s="23">
        <v>347261470</v>
      </c>
      <c r="Q234" s="24">
        <v>377214443</v>
      </c>
      <c r="R234" s="24">
        <v>397695043</v>
      </c>
      <c r="S234" s="23">
        <v>1122170956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20</v>
      </c>
      <c r="B235" s="15" t="s">
        <v>414</v>
      </c>
      <c r="C235" s="16" t="s">
        <v>415</v>
      </c>
      <c r="D235" s="23">
        <v>258850062</v>
      </c>
      <c r="E235" s="24">
        <v>258850062</v>
      </c>
      <c r="F235" s="24">
        <v>204234532</v>
      </c>
      <c r="G235" s="31">
        <f t="shared" si="47"/>
        <v>0.78900708163631805</v>
      </c>
      <c r="H235" s="23">
        <v>0</v>
      </c>
      <c r="I235" s="24">
        <v>64600462</v>
      </c>
      <c r="J235" s="24">
        <v>3876818</v>
      </c>
      <c r="K235" s="23">
        <v>68477280</v>
      </c>
      <c r="L235" s="23">
        <v>16621894</v>
      </c>
      <c r="M235" s="24">
        <v>4232578</v>
      </c>
      <c r="N235" s="24">
        <v>47865019</v>
      </c>
      <c r="O235" s="23">
        <v>68719491</v>
      </c>
      <c r="P235" s="23">
        <v>8722963</v>
      </c>
      <c r="Q235" s="24">
        <v>992139</v>
      </c>
      <c r="R235" s="24">
        <v>57322659</v>
      </c>
      <c r="S235" s="23">
        <v>67037761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20</v>
      </c>
      <c r="B236" s="15" t="s">
        <v>416</v>
      </c>
      <c r="C236" s="16" t="s">
        <v>417</v>
      </c>
      <c r="D236" s="23">
        <v>1077484189</v>
      </c>
      <c r="E236" s="24">
        <v>1078188918</v>
      </c>
      <c r="F236" s="24">
        <v>915481569</v>
      </c>
      <c r="G236" s="31">
        <f t="shared" si="47"/>
        <v>0.8490919853806177</v>
      </c>
      <c r="H236" s="23">
        <v>271331834</v>
      </c>
      <c r="I236" s="24">
        <v>36540590</v>
      </c>
      <c r="J236" s="24">
        <v>41501058</v>
      </c>
      <c r="K236" s="23">
        <v>349373482</v>
      </c>
      <c r="L236" s="23">
        <v>39155917</v>
      </c>
      <c r="M236" s="24">
        <v>37117499</v>
      </c>
      <c r="N236" s="24">
        <v>222609381</v>
      </c>
      <c r="O236" s="23">
        <v>298882797</v>
      </c>
      <c r="P236" s="23">
        <v>41381946</v>
      </c>
      <c r="Q236" s="24">
        <v>42378507</v>
      </c>
      <c r="R236" s="24">
        <v>183464837</v>
      </c>
      <c r="S236" s="23">
        <v>267225290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35</v>
      </c>
      <c r="B237" s="15" t="s">
        <v>418</v>
      </c>
      <c r="C237" s="16" t="s">
        <v>419</v>
      </c>
      <c r="D237" s="23">
        <v>410734000</v>
      </c>
      <c r="E237" s="24">
        <v>410734000</v>
      </c>
      <c r="F237" s="24">
        <v>245999052</v>
      </c>
      <c r="G237" s="31">
        <f t="shared" si="47"/>
        <v>0.59892546514289058</v>
      </c>
      <c r="H237" s="23">
        <v>0</v>
      </c>
      <c r="I237" s="24">
        <v>1345332</v>
      </c>
      <c r="J237" s="24">
        <v>2253366</v>
      </c>
      <c r="K237" s="23">
        <v>3598698</v>
      </c>
      <c r="L237" s="23">
        <v>3292312</v>
      </c>
      <c r="M237" s="24">
        <v>2133724</v>
      </c>
      <c r="N237" s="24">
        <v>132609444</v>
      </c>
      <c r="O237" s="23">
        <v>138035480</v>
      </c>
      <c r="P237" s="23">
        <v>1097583</v>
      </c>
      <c r="Q237" s="24">
        <v>0</v>
      </c>
      <c r="R237" s="24">
        <v>103267291</v>
      </c>
      <c r="S237" s="23">
        <v>104364874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420</v>
      </c>
      <c r="C238" s="19" t="s">
        <v>0</v>
      </c>
      <c r="D238" s="25">
        <f>SUM(D232:D237)</f>
        <v>12836309610</v>
      </c>
      <c r="E238" s="26">
        <f>SUM(E232:E237)</f>
        <v>12748154393</v>
      </c>
      <c r="F238" s="26">
        <f>SUM(F232:F237)</f>
        <v>8013059439</v>
      </c>
      <c r="G238" s="32">
        <f t="shared" si="47"/>
        <v>0.62856623727431193</v>
      </c>
      <c r="H238" s="25">
        <f t="shared" ref="H238:W238" si="48">SUM(H232:H237)</f>
        <v>1393309884</v>
      </c>
      <c r="I238" s="26">
        <f t="shared" si="48"/>
        <v>182387162</v>
      </c>
      <c r="J238" s="26">
        <f t="shared" si="48"/>
        <v>544199834</v>
      </c>
      <c r="K238" s="25">
        <f t="shared" si="48"/>
        <v>2119896880</v>
      </c>
      <c r="L238" s="25">
        <f t="shared" si="48"/>
        <v>1425732973</v>
      </c>
      <c r="M238" s="26">
        <f t="shared" si="48"/>
        <v>511871787</v>
      </c>
      <c r="N238" s="26">
        <f t="shared" si="48"/>
        <v>1722245950</v>
      </c>
      <c r="O238" s="25">
        <f t="shared" si="48"/>
        <v>3659850710</v>
      </c>
      <c r="P238" s="25">
        <f t="shared" si="48"/>
        <v>528713980</v>
      </c>
      <c r="Q238" s="26">
        <f t="shared" si="48"/>
        <v>554678327</v>
      </c>
      <c r="R238" s="26">
        <f t="shared" si="48"/>
        <v>1149919542</v>
      </c>
      <c r="S238" s="25">
        <f t="shared" si="48"/>
        <v>2233311849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20</v>
      </c>
      <c r="B239" s="15" t="s">
        <v>421</v>
      </c>
      <c r="C239" s="16" t="s">
        <v>422</v>
      </c>
      <c r="D239" s="23">
        <v>186275064</v>
      </c>
      <c r="E239" s="24">
        <v>194465772</v>
      </c>
      <c r="F239" s="24">
        <v>120173541</v>
      </c>
      <c r="G239" s="31">
        <f t="shared" si="47"/>
        <v>0.61796757220597154</v>
      </c>
      <c r="H239" s="23">
        <v>56806640</v>
      </c>
      <c r="I239" s="24">
        <v>0</v>
      </c>
      <c r="J239" s="24">
        <v>1063063</v>
      </c>
      <c r="K239" s="23">
        <v>57869703</v>
      </c>
      <c r="L239" s="23">
        <v>2924826</v>
      </c>
      <c r="M239" s="24">
        <v>1885856</v>
      </c>
      <c r="N239" s="24">
        <v>1138916</v>
      </c>
      <c r="O239" s="23">
        <v>5949598</v>
      </c>
      <c r="P239" s="23">
        <v>12253302</v>
      </c>
      <c r="Q239" s="24">
        <v>963924</v>
      </c>
      <c r="R239" s="24">
        <v>43137014</v>
      </c>
      <c r="S239" s="23">
        <v>56354240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20</v>
      </c>
      <c r="B240" s="15" t="s">
        <v>423</v>
      </c>
      <c r="C240" s="16" t="s">
        <v>424</v>
      </c>
      <c r="D240" s="23">
        <v>683506641</v>
      </c>
      <c r="E240" s="24">
        <v>258985373</v>
      </c>
      <c r="F240" s="24">
        <v>197074683</v>
      </c>
      <c r="G240" s="31">
        <f t="shared" si="47"/>
        <v>0.76094908649532111</v>
      </c>
      <c r="H240" s="23">
        <v>0</v>
      </c>
      <c r="I240" s="24">
        <v>8708620</v>
      </c>
      <c r="J240" s="24">
        <v>82150274</v>
      </c>
      <c r="K240" s="23">
        <v>90858894</v>
      </c>
      <c r="L240" s="23">
        <v>7917393</v>
      </c>
      <c r="M240" s="24">
        <v>4607171</v>
      </c>
      <c r="N240" s="24">
        <v>60217156</v>
      </c>
      <c r="O240" s="23">
        <v>72741720</v>
      </c>
      <c r="P240" s="23">
        <v>60217156</v>
      </c>
      <c r="Q240" s="24">
        <v>-36951784</v>
      </c>
      <c r="R240" s="24">
        <v>10208697</v>
      </c>
      <c r="S240" s="23">
        <v>33474069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20</v>
      </c>
      <c r="B241" s="15" t="s">
        <v>425</v>
      </c>
      <c r="C241" s="16" t="s">
        <v>426</v>
      </c>
      <c r="D241" s="23">
        <v>1269382384</v>
      </c>
      <c r="E241" s="24">
        <v>1269382384</v>
      </c>
      <c r="F241" s="24">
        <v>967342482</v>
      </c>
      <c r="G241" s="31">
        <f t="shared" si="47"/>
        <v>0.76205759130812079</v>
      </c>
      <c r="H241" s="23">
        <v>229288306</v>
      </c>
      <c r="I241" s="24">
        <v>73679549</v>
      </c>
      <c r="J241" s="24">
        <v>72679653</v>
      </c>
      <c r="K241" s="23">
        <v>375647508</v>
      </c>
      <c r="L241" s="23">
        <v>74286842</v>
      </c>
      <c r="M241" s="24">
        <v>57692124</v>
      </c>
      <c r="N241" s="24">
        <v>197529371</v>
      </c>
      <c r="O241" s="23">
        <v>329508337</v>
      </c>
      <c r="P241" s="23">
        <v>0</v>
      </c>
      <c r="Q241" s="24">
        <v>95904806</v>
      </c>
      <c r="R241" s="24">
        <v>166281831</v>
      </c>
      <c r="S241" s="23">
        <v>262186637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20</v>
      </c>
      <c r="B242" s="15" t="s">
        <v>427</v>
      </c>
      <c r="C242" s="16" t="s">
        <v>428</v>
      </c>
      <c r="D242" s="23">
        <v>646138000</v>
      </c>
      <c r="E242" s="24">
        <v>646138000</v>
      </c>
      <c r="F242" s="24">
        <v>62366220</v>
      </c>
      <c r="G242" s="31">
        <f t="shared" si="47"/>
        <v>9.6521517075299698E-2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18039011</v>
      </c>
      <c r="N242" s="24">
        <v>18039011</v>
      </c>
      <c r="O242" s="23">
        <v>36078022</v>
      </c>
      <c r="P242" s="23">
        <v>20739850</v>
      </c>
      <c r="Q242" s="24">
        <v>0</v>
      </c>
      <c r="R242" s="24">
        <v>5548348</v>
      </c>
      <c r="S242" s="23">
        <v>26288198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20</v>
      </c>
      <c r="B243" s="15" t="s">
        <v>429</v>
      </c>
      <c r="C243" s="16" t="s">
        <v>430</v>
      </c>
      <c r="D243" s="23">
        <v>512019060</v>
      </c>
      <c r="E243" s="24">
        <v>533969461</v>
      </c>
      <c r="F243" s="24">
        <v>355190847</v>
      </c>
      <c r="G243" s="31">
        <f t="shared" si="47"/>
        <v>0.6651894404874964</v>
      </c>
      <c r="H243" s="23">
        <v>88430835</v>
      </c>
      <c r="I243" s="24">
        <v>13709438</v>
      </c>
      <c r="J243" s="24">
        <v>14523009</v>
      </c>
      <c r="K243" s="23">
        <v>116663282</v>
      </c>
      <c r="L243" s="23">
        <v>18100029</v>
      </c>
      <c r="M243" s="24">
        <v>22710999</v>
      </c>
      <c r="N243" s="24">
        <v>96993654</v>
      </c>
      <c r="O243" s="23">
        <v>137804682</v>
      </c>
      <c r="P243" s="23">
        <v>14311688</v>
      </c>
      <c r="Q243" s="24">
        <v>20129170</v>
      </c>
      <c r="R243" s="24">
        <v>66282025</v>
      </c>
      <c r="S243" s="23">
        <v>100722883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35</v>
      </c>
      <c r="B244" s="15" t="s">
        <v>431</v>
      </c>
      <c r="C244" s="16" t="s">
        <v>432</v>
      </c>
      <c r="D244" s="23">
        <v>1067840824</v>
      </c>
      <c r="E244" s="24">
        <v>1085983514</v>
      </c>
      <c r="F244" s="24">
        <v>994458841</v>
      </c>
      <c r="G244" s="31">
        <f t="shared" si="47"/>
        <v>0.91572185781818416</v>
      </c>
      <c r="H244" s="23">
        <v>441886141</v>
      </c>
      <c r="I244" s="24">
        <v>3570186</v>
      </c>
      <c r="J244" s="24">
        <v>3749645</v>
      </c>
      <c r="K244" s="23">
        <v>449205972</v>
      </c>
      <c r="L244" s="23">
        <v>2251015</v>
      </c>
      <c r="M244" s="24">
        <v>1967287</v>
      </c>
      <c r="N244" s="24">
        <v>271631586</v>
      </c>
      <c r="O244" s="23">
        <v>275849888</v>
      </c>
      <c r="P244" s="23">
        <v>1200022</v>
      </c>
      <c r="Q244" s="24">
        <v>2984675</v>
      </c>
      <c r="R244" s="24">
        <v>265218284</v>
      </c>
      <c r="S244" s="23">
        <v>269402981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433</v>
      </c>
      <c r="C245" s="19" t="s">
        <v>0</v>
      </c>
      <c r="D245" s="25">
        <f>SUM(D239:D244)</f>
        <v>4365161973</v>
      </c>
      <c r="E245" s="26">
        <f>SUM(E239:E244)</f>
        <v>3988924504</v>
      </c>
      <c r="F245" s="26">
        <f>SUM(F239:F244)</f>
        <v>2696606614</v>
      </c>
      <c r="G245" s="32">
        <f t="shared" si="47"/>
        <v>0.67602347732976797</v>
      </c>
      <c r="H245" s="25">
        <f t="shared" ref="H245:W245" si="49">SUM(H239:H244)</f>
        <v>816411922</v>
      </c>
      <c r="I245" s="26">
        <f t="shared" si="49"/>
        <v>99667793</v>
      </c>
      <c r="J245" s="26">
        <f t="shared" si="49"/>
        <v>174165644</v>
      </c>
      <c r="K245" s="25">
        <f t="shared" si="49"/>
        <v>1090245359</v>
      </c>
      <c r="L245" s="25">
        <f t="shared" si="49"/>
        <v>105480105</v>
      </c>
      <c r="M245" s="26">
        <f t="shared" si="49"/>
        <v>106902448</v>
      </c>
      <c r="N245" s="26">
        <f t="shared" si="49"/>
        <v>645549694</v>
      </c>
      <c r="O245" s="25">
        <f t="shared" si="49"/>
        <v>857932247</v>
      </c>
      <c r="P245" s="25">
        <f t="shared" si="49"/>
        <v>108722018</v>
      </c>
      <c r="Q245" s="26">
        <f t="shared" si="49"/>
        <v>83030791</v>
      </c>
      <c r="R245" s="26">
        <f t="shared" si="49"/>
        <v>556676199</v>
      </c>
      <c r="S245" s="25">
        <f t="shared" si="49"/>
        <v>748429008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20</v>
      </c>
      <c r="B246" s="15" t="s">
        <v>434</v>
      </c>
      <c r="C246" s="16" t="s">
        <v>435</v>
      </c>
      <c r="D246" s="23">
        <v>412625163</v>
      </c>
      <c r="E246" s="24">
        <v>414612163</v>
      </c>
      <c r="F246" s="24">
        <v>331511485</v>
      </c>
      <c r="G246" s="31">
        <f t="shared" si="47"/>
        <v>0.79957009124211342</v>
      </c>
      <c r="H246" s="23">
        <v>33663855</v>
      </c>
      <c r="I246" s="24">
        <v>0</v>
      </c>
      <c r="J246" s="24">
        <v>6961269</v>
      </c>
      <c r="K246" s="23">
        <v>40625124</v>
      </c>
      <c r="L246" s="23">
        <v>42335533</v>
      </c>
      <c r="M246" s="24">
        <v>73916060</v>
      </c>
      <c r="N246" s="24">
        <v>51357728</v>
      </c>
      <c r="O246" s="23">
        <v>167609321</v>
      </c>
      <c r="P246" s="23">
        <v>31340107</v>
      </c>
      <c r="Q246" s="24">
        <v>28814081</v>
      </c>
      <c r="R246" s="24">
        <v>63122852</v>
      </c>
      <c r="S246" s="23">
        <v>123277040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20</v>
      </c>
      <c r="B247" s="15" t="s">
        <v>436</v>
      </c>
      <c r="C247" s="16" t="s">
        <v>437</v>
      </c>
      <c r="D247" s="23">
        <v>222867084</v>
      </c>
      <c r="E247" s="24">
        <v>231405851</v>
      </c>
      <c r="F247" s="24">
        <v>82598047</v>
      </c>
      <c r="G247" s="31">
        <f t="shared" si="47"/>
        <v>0.35694018385040749</v>
      </c>
      <c r="H247" s="23">
        <v>14798325</v>
      </c>
      <c r="I247" s="24">
        <v>11932776</v>
      </c>
      <c r="J247" s="24">
        <v>9246267</v>
      </c>
      <c r="K247" s="23">
        <v>35977368</v>
      </c>
      <c r="L247" s="23">
        <v>9388654</v>
      </c>
      <c r="M247" s="24">
        <v>0</v>
      </c>
      <c r="N247" s="24">
        <v>0</v>
      </c>
      <c r="O247" s="23">
        <v>9388654</v>
      </c>
      <c r="P247" s="23">
        <v>10555769</v>
      </c>
      <c r="Q247" s="24">
        <v>0</v>
      </c>
      <c r="R247" s="24">
        <v>26676256</v>
      </c>
      <c r="S247" s="23">
        <v>37232025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20</v>
      </c>
      <c r="B248" s="15" t="s">
        <v>438</v>
      </c>
      <c r="C248" s="16" t="s">
        <v>439</v>
      </c>
      <c r="D248" s="23">
        <v>330883455</v>
      </c>
      <c r="E248" s="24">
        <v>330403455</v>
      </c>
      <c r="F248" s="24">
        <v>169382037</v>
      </c>
      <c r="G248" s="31">
        <f t="shared" si="47"/>
        <v>0.51265213615880623</v>
      </c>
      <c r="H248" s="23">
        <v>0</v>
      </c>
      <c r="I248" s="24">
        <v>4605321</v>
      </c>
      <c r="J248" s="24">
        <v>3058479</v>
      </c>
      <c r="K248" s="23">
        <v>7663800</v>
      </c>
      <c r="L248" s="23">
        <v>5167041</v>
      </c>
      <c r="M248" s="24">
        <v>4461868</v>
      </c>
      <c r="N248" s="24">
        <v>80336441</v>
      </c>
      <c r="O248" s="23">
        <v>89965350</v>
      </c>
      <c r="P248" s="23">
        <v>4823831</v>
      </c>
      <c r="Q248" s="24">
        <v>2085984</v>
      </c>
      <c r="R248" s="24">
        <v>64843072</v>
      </c>
      <c r="S248" s="23">
        <v>71752887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20</v>
      </c>
      <c r="B249" s="15" t="s">
        <v>440</v>
      </c>
      <c r="C249" s="16" t="s">
        <v>441</v>
      </c>
      <c r="D249" s="23">
        <v>353761527</v>
      </c>
      <c r="E249" s="24">
        <v>369929871</v>
      </c>
      <c r="F249" s="24">
        <v>219928594</v>
      </c>
      <c r="G249" s="31">
        <f t="shared" si="47"/>
        <v>0.59451428835818454</v>
      </c>
      <c r="H249" s="23">
        <v>42129859</v>
      </c>
      <c r="I249" s="24">
        <v>13755301</v>
      </c>
      <c r="J249" s="24">
        <v>23526251</v>
      </c>
      <c r="K249" s="23">
        <v>79411411</v>
      </c>
      <c r="L249" s="23">
        <v>15642777</v>
      </c>
      <c r="M249" s="24">
        <v>21961753</v>
      </c>
      <c r="N249" s="24">
        <v>33831480</v>
      </c>
      <c r="O249" s="23">
        <v>71436010</v>
      </c>
      <c r="P249" s="23">
        <v>17007690</v>
      </c>
      <c r="Q249" s="24">
        <v>20560819</v>
      </c>
      <c r="R249" s="24">
        <v>31512664</v>
      </c>
      <c r="S249" s="23">
        <v>69081173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20</v>
      </c>
      <c r="B250" s="15" t="s">
        <v>442</v>
      </c>
      <c r="C250" s="16" t="s">
        <v>443</v>
      </c>
      <c r="D250" s="23">
        <v>190704889</v>
      </c>
      <c r="E250" s="24">
        <v>183775897</v>
      </c>
      <c r="F250" s="24">
        <v>123854554</v>
      </c>
      <c r="G250" s="31">
        <f t="shared" si="47"/>
        <v>0.67394340619107407</v>
      </c>
      <c r="H250" s="23">
        <v>63865827</v>
      </c>
      <c r="I250" s="24">
        <v>12811</v>
      </c>
      <c r="J250" s="24">
        <v>12417475</v>
      </c>
      <c r="K250" s="23">
        <v>76296113</v>
      </c>
      <c r="L250" s="23">
        <v>663130</v>
      </c>
      <c r="M250" s="24">
        <v>231790</v>
      </c>
      <c r="N250" s="24">
        <v>46032755</v>
      </c>
      <c r="O250" s="23">
        <v>46927675</v>
      </c>
      <c r="P250" s="23">
        <v>334773</v>
      </c>
      <c r="Q250" s="24">
        <v>295993</v>
      </c>
      <c r="R250" s="24">
        <v>0</v>
      </c>
      <c r="S250" s="23">
        <v>630766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35</v>
      </c>
      <c r="B251" s="15" t="s">
        <v>444</v>
      </c>
      <c r="C251" s="16" t="s">
        <v>445</v>
      </c>
      <c r="D251" s="23">
        <v>525038729</v>
      </c>
      <c r="E251" s="24">
        <v>522844131</v>
      </c>
      <c r="F251" s="24">
        <v>434014601</v>
      </c>
      <c r="G251" s="31">
        <f t="shared" si="47"/>
        <v>0.83010322822194982</v>
      </c>
      <c r="H251" s="23">
        <v>200938684</v>
      </c>
      <c r="I251" s="24">
        <v>3014986</v>
      </c>
      <c r="J251" s="24">
        <v>2839193</v>
      </c>
      <c r="K251" s="23">
        <v>206792863</v>
      </c>
      <c r="L251" s="23">
        <v>-61745361</v>
      </c>
      <c r="M251" s="24">
        <v>1937409</v>
      </c>
      <c r="N251" s="24">
        <v>100249919</v>
      </c>
      <c r="O251" s="23">
        <v>40441967</v>
      </c>
      <c r="P251" s="23">
        <v>1818012</v>
      </c>
      <c r="Q251" s="24">
        <v>1708665</v>
      </c>
      <c r="R251" s="24">
        <v>183253094</v>
      </c>
      <c r="S251" s="23">
        <v>186779771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446</v>
      </c>
      <c r="C252" s="19" t="s">
        <v>0</v>
      </c>
      <c r="D252" s="25">
        <f>SUM(D246:D251)</f>
        <v>2035880847</v>
      </c>
      <c r="E252" s="26">
        <f>SUM(E246:E251)</f>
        <v>2052971368</v>
      </c>
      <c r="F252" s="26">
        <f>SUM(F246:F251)</f>
        <v>1361289318</v>
      </c>
      <c r="G252" s="32">
        <f t="shared" si="47"/>
        <v>0.66308246633082124</v>
      </c>
      <c r="H252" s="25">
        <f t="shared" ref="H252:W252" si="50">SUM(H246:H251)</f>
        <v>355396550</v>
      </c>
      <c r="I252" s="26">
        <f t="shared" si="50"/>
        <v>33321195</v>
      </c>
      <c r="J252" s="26">
        <f t="shared" si="50"/>
        <v>58048934</v>
      </c>
      <c r="K252" s="25">
        <f t="shared" si="50"/>
        <v>446766679</v>
      </c>
      <c r="L252" s="25">
        <f t="shared" si="50"/>
        <v>11451774</v>
      </c>
      <c r="M252" s="26">
        <f t="shared" si="50"/>
        <v>102508880</v>
      </c>
      <c r="N252" s="26">
        <f t="shared" si="50"/>
        <v>311808323</v>
      </c>
      <c r="O252" s="25">
        <f t="shared" si="50"/>
        <v>425768977</v>
      </c>
      <c r="P252" s="25">
        <f t="shared" si="50"/>
        <v>65880182</v>
      </c>
      <c r="Q252" s="26">
        <f t="shared" si="50"/>
        <v>53465542</v>
      </c>
      <c r="R252" s="26">
        <f t="shared" si="50"/>
        <v>369407938</v>
      </c>
      <c r="S252" s="25">
        <f t="shared" si="50"/>
        <v>488753662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20</v>
      </c>
      <c r="B253" s="15" t="s">
        <v>447</v>
      </c>
      <c r="C253" s="16" t="s">
        <v>448</v>
      </c>
      <c r="D253" s="23">
        <v>4214555654</v>
      </c>
      <c r="E253" s="24">
        <v>3926020991</v>
      </c>
      <c r="F253" s="24">
        <v>3067250374</v>
      </c>
      <c r="G253" s="31">
        <f t="shared" si="47"/>
        <v>0.78126183762933421</v>
      </c>
      <c r="H253" s="23">
        <v>572437881</v>
      </c>
      <c r="I253" s="24">
        <v>264092148</v>
      </c>
      <c r="J253" s="24">
        <v>276379445</v>
      </c>
      <c r="K253" s="23">
        <v>1112909474</v>
      </c>
      <c r="L253" s="23">
        <v>269838116</v>
      </c>
      <c r="M253" s="24">
        <v>314891683</v>
      </c>
      <c r="N253" s="24">
        <v>421386771</v>
      </c>
      <c r="O253" s="23">
        <v>1006116570</v>
      </c>
      <c r="P253" s="23">
        <v>276565161</v>
      </c>
      <c r="Q253" s="24">
        <v>275545535</v>
      </c>
      <c r="R253" s="24">
        <v>396113634</v>
      </c>
      <c r="S253" s="23">
        <v>948224330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20</v>
      </c>
      <c r="B254" s="15" t="s">
        <v>449</v>
      </c>
      <c r="C254" s="16" t="s">
        <v>450</v>
      </c>
      <c r="D254" s="23">
        <v>620068924</v>
      </c>
      <c r="E254" s="24">
        <v>593138682</v>
      </c>
      <c r="F254" s="24">
        <v>516084389</v>
      </c>
      <c r="G254" s="31">
        <f t="shared" si="47"/>
        <v>0.87009059544020773</v>
      </c>
      <c r="H254" s="23">
        <v>111884955</v>
      </c>
      <c r="I254" s="24">
        <v>36315535</v>
      </c>
      <c r="J254" s="24">
        <v>45914833</v>
      </c>
      <c r="K254" s="23">
        <v>194115323</v>
      </c>
      <c r="L254" s="23">
        <v>34738118</v>
      </c>
      <c r="M254" s="24">
        <v>39836073</v>
      </c>
      <c r="N254" s="24">
        <v>95924329</v>
      </c>
      <c r="O254" s="23">
        <v>170498520</v>
      </c>
      <c r="P254" s="23">
        <v>32702970</v>
      </c>
      <c r="Q254" s="24">
        <v>33927358</v>
      </c>
      <c r="R254" s="24">
        <v>84840218</v>
      </c>
      <c r="S254" s="23">
        <v>151470546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20</v>
      </c>
      <c r="B255" s="15" t="s">
        <v>451</v>
      </c>
      <c r="C255" s="16" t="s">
        <v>452</v>
      </c>
      <c r="D255" s="23">
        <v>2145574432</v>
      </c>
      <c r="E255" s="24">
        <v>2149066286</v>
      </c>
      <c r="F255" s="24">
        <v>1460695012</v>
      </c>
      <c r="G255" s="31">
        <f t="shared" si="47"/>
        <v>0.67968820762562554</v>
      </c>
      <c r="H255" s="23">
        <v>308026470</v>
      </c>
      <c r="I255" s="24">
        <v>166083420</v>
      </c>
      <c r="J255" s="24">
        <v>102065023</v>
      </c>
      <c r="K255" s="23">
        <v>576174913</v>
      </c>
      <c r="L255" s="23">
        <v>101383437</v>
      </c>
      <c r="M255" s="24">
        <v>121105111</v>
      </c>
      <c r="N255" s="24">
        <v>260797764</v>
      </c>
      <c r="O255" s="23">
        <v>483286312</v>
      </c>
      <c r="P255" s="23">
        <v>195504393</v>
      </c>
      <c r="Q255" s="24">
        <v>0</v>
      </c>
      <c r="R255" s="24">
        <v>205729394</v>
      </c>
      <c r="S255" s="23">
        <v>401233787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35</v>
      </c>
      <c r="B256" s="15" t="s">
        <v>453</v>
      </c>
      <c r="C256" s="16" t="s">
        <v>454</v>
      </c>
      <c r="D256" s="23">
        <v>230697430</v>
      </c>
      <c r="E256" s="24">
        <v>230910545</v>
      </c>
      <c r="F256" s="24">
        <v>227288226</v>
      </c>
      <c r="G256" s="31">
        <f t="shared" si="47"/>
        <v>0.98431289051784099</v>
      </c>
      <c r="H256" s="23">
        <v>0</v>
      </c>
      <c r="I256" s="24">
        <v>273626</v>
      </c>
      <c r="J256" s="24">
        <v>90535294</v>
      </c>
      <c r="K256" s="23">
        <v>90808920</v>
      </c>
      <c r="L256" s="23">
        <v>851475</v>
      </c>
      <c r="M256" s="24">
        <v>415892</v>
      </c>
      <c r="N256" s="24">
        <v>71516506</v>
      </c>
      <c r="O256" s="23">
        <v>72783873</v>
      </c>
      <c r="P256" s="23">
        <v>5082440</v>
      </c>
      <c r="Q256" s="24">
        <v>3310264</v>
      </c>
      <c r="R256" s="24">
        <v>55302729</v>
      </c>
      <c r="S256" s="23">
        <v>63695433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455</v>
      </c>
      <c r="C257" s="19" t="s">
        <v>0</v>
      </c>
      <c r="D257" s="25">
        <f>SUM(D253:D256)</f>
        <v>7210896440</v>
      </c>
      <c r="E257" s="26">
        <f>SUM(E253:E256)</f>
        <v>6899136504</v>
      </c>
      <c r="F257" s="26">
        <f>SUM(F253:F256)</f>
        <v>5271318001</v>
      </c>
      <c r="G257" s="32">
        <f t="shared" si="47"/>
        <v>0.76405474771281612</v>
      </c>
      <c r="H257" s="25">
        <f t="shared" ref="H257:W257" si="51">SUM(H253:H256)</f>
        <v>992349306</v>
      </c>
      <c r="I257" s="26">
        <f t="shared" si="51"/>
        <v>466764729</v>
      </c>
      <c r="J257" s="26">
        <f t="shared" si="51"/>
        <v>514894595</v>
      </c>
      <c r="K257" s="25">
        <f t="shared" si="51"/>
        <v>1974008630</v>
      </c>
      <c r="L257" s="25">
        <f t="shared" si="51"/>
        <v>406811146</v>
      </c>
      <c r="M257" s="26">
        <f t="shared" si="51"/>
        <v>476248759</v>
      </c>
      <c r="N257" s="26">
        <f t="shared" si="51"/>
        <v>849625370</v>
      </c>
      <c r="O257" s="25">
        <f t="shared" si="51"/>
        <v>1732685275</v>
      </c>
      <c r="P257" s="25">
        <f t="shared" si="51"/>
        <v>509854964</v>
      </c>
      <c r="Q257" s="26">
        <f t="shared" si="51"/>
        <v>312783157</v>
      </c>
      <c r="R257" s="26">
        <f t="shared" si="51"/>
        <v>741985975</v>
      </c>
      <c r="S257" s="25">
        <f t="shared" si="51"/>
        <v>1564624096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26448248870</v>
      </c>
      <c r="E258" s="26">
        <f>SUM(E232:E237,E239:E244,E246:E251,E253:E256)</f>
        <v>25689186769</v>
      </c>
      <c r="F258" s="26">
        <f>SUM(F232:F237,F239:F244,F246:F251,F253:F256)</f>
        <v>17342273372</v>
      </c>
      <c r="G258" s="32">
        <f t="shared" si="47"/>
        <v>0.6750806682961058</v>
      </c>
      <c r="H258" s="25">
        <f t="shared" ref="H258:W258" si="52">SUM(H232:H237,H239:H244,H246:H251,H253:H256)</f>
        <v>3557467662</v>
      </c>
      <c r="I258" s="26">
        <f t="shared" si="52"/>
        <v>782140879</v>
      </c>
      <c r="J258" s="26">
        <f t="shared" si="52"/>
        <v>1291309007</v>
      </c>
      <c r="K258" s="25">
        <f t="shared" si="52"/>
        <v>5630917548</v>
      </c>
      <c r="L258" s="25">
        <f t="shared" si="52"/>
        <v>1949475998</v>
      </c>
      <c r="M258" s="26">
        <f t="shared" si="52"/>
        <v>1197531874</v>
      </c>
      <c r="N258" s="26">
        <f t="shared" si="52"/>
        <v>3529229337</v>
      </c>
      <c r="O258" s="25">
        <f t="shared" si="52"/>
        <v>6676237209</v>
      </c>
      <c r="P258" s="25">
        <f t="shared" si="52"/>
        <v>1213171144</v>
      </c>
      <c r="Q258" s="26">
        <f t="shared" si="52"/>
        <v>1003957817</v>
      </c>
      <c r="R258" s="26">
        <f t="shared" si="52"/>
        <v>2817989654</v>
      </c>
      <c r="S258" s="25">
        <f t="shared" si="52"/>
        <v>5035118615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20</v>
      </c>
      <c r="B261" s="15" t="s">
        <v>458</v>
      </c>
      <c r="C261" s="16" t="s">
        <v>459</v>
      </c>
      <c r="D261" s="23">
        <v>287336361</v>
      </c>
      <c r="E261" s="24">
        <v>307582363</v>
      </c>
      <c r="F261" s="24">
        <v>267474607</v>
      </c>
      <c r="G261" s="31">
        <f t="shared" ref="G261:G297" si="53">IF(($E261     =0),0,($F261     /$E261     ))</f>
        <v>0.86960319958267573</v>
      </c>
      <c r="H261" s="23">
        <v>83859258</v>
      </c>
      <c r="I261" s="24">
        <v>3545532</v>
      </c>
      <c r="J261" s="24">
        <v>9231450</v>
      </c>
      <c r="K261" s="23">
        <v>96636240</v>
      </c>
      <c r="L261" s="23">
        <v>15762260</v>
      </c>
      <c r="M261" s="24">
        <v>25482798</v>
      </c>
      <c r="N261" s="24">
        <v>45255551</v>
      </c>
      <c r="O261" s="23">
        <v>86500609</v>
      </c>
      <c r="P261" s="23">
        <v>6014388</v>
      </c>
      <c r="Q261" s="24">
        <v>13642165</v>
      </c>
      <c r="R261" s="24">
        <v>64681205</v>
      </c>
      <c r="S261" s="23">
        <v>84337758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20</v>
      </c>
      <c r="B262" s="15" t="s">
        <v>460</v>
      </c>
      <c r="C262" s="16" t="s">
        <v>461</v>
      </c>
      <c r="D262" s="23">
        <v>623249031</v>
      </c>
      <c r="E262" s="24">
        <v>708101750</v>
      </c>
      <c r="F262" s="24">
        <v>553825737</v>
      </c>
      <c r="G262" s="31">
        <f t="shared" si="53"/>
        <v>0.78212733833802839</v>
      </c>
      <c r="H262" s="23">
        <v>119171029</v>
      </c>
      <c r="I262" s="24">
        <v>29121792</v>
      </c>
      <c r="J262" s="24">
        <v>28711527</v>
      </c>
      <c r="K262" s="23">
        <v>177004348</v>
      </c>
      <c r="L262" s="23">
        <v>26067861</v>
      </c>
      <c r="M262" s="24">
        <v>26320774</v>
      </c>
      <c r="N262" s="24">
        <v>98997682</v>
      </c>
      <c r="O262" s="23">
        <v>151386317</v>
      </c>
      <c r="P262" s="23">
        <v>37281081</v>
      </c>
      <c r="Q262" s="24">
        <v>95995121</v>
      </c>
      <c r="R262" s="24">
        <v>92158870</v>
      </c>
      <c r="S262" s="23">
        <v>225435072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20</v>
      </c>
      <c r="B263" s="15" t="s">
        <v>462</v>
      </c>
      <c r="C263" s="16" t="s">
        <v>463</v>
      </c>
      <c r="D263" s="23">
        <v>703065421</v>
      </c>
      <c r="E263" s="24">
        <v>703065421</v>
      </c>
      <c r="F263" s="24">
        <v>468842043</v>
      </c>
      <c r="G263" s="31">
        <f t="shared" si="53"/>
        <v>0.66685407786539397</v>
      </c>
      <c r="H263" s="23">
        <v>0</v>
      </c>
      <c r="I263" s="24">
        <v>109088165</v>
      </c>
      <c r="J263" s="24">
        <v>38387094</v>
      </c>
      <c r="K263" s="23">
        <v>147475259</v>
      </c>
      <c r="L263" s="23">
        <v>56091324</v>
      </c>
      <c r="M263" s="24">
        <v>46023539</v>
      </c>
      <c r="N263" s="24">
        <v>43329132</v>
      </c>
      <c r="O263" s="23">
        <v>145443995</v>
      </c>
      <c r="P263" s="23">
        <v>61582421</v>
      </c>
      <c r="Q263" s="24">
        <v>59506063</v>
      </c>
      <c r="R263" s="24">
        <v>54834305</v>
      </c>
      <c r="S263" s="23">
        <v>175922789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35</v>
      </c>
      <c r="B264" s="15" t="s">
        <v>464</v>
      </c>
      <c r="C264" s="16" t="s">
        <v>465</v>
      </c>
      <c r="D264" s="23">
        <v>120181586</v>
      </c>
      <c r="E264" s="24">
        <v>129769415</v>
      </c>
      <c r="F264" s="24">
        <v>116993848</v>
      </c>
      <c r="G264" s="31">
        <f t="shared" si="53"/>
        <v>0.90155178706785422</v>
      </c>
      <c r="H264" s="23">
        <v>44281637</v>
      </c>
      <c r="I264" s="24">
        <v>0</v>
      </c>
      <c r="J264" s="24">
        <v>3527899</v>
      </c>
      <c r="K264" s="23">
        <v>47809536</v>
      </c>
      <c r="L264" s="23">
        <v>1539022</v>
      </c>
      <c r="M264" s="24">
        <v>768890</v>
      </c>
      <c r="N264" s="24">
        <v>38179410</v>
      </c>
      <c r="O264" s="23">
        <v>40487322</v>
      </c>
      <c r="P264" s="23">
        <v>172468</v>
      </c>
      <c r="Q264" s="24">
        <v>1195436</v>
      </c>
      <c r="R264" s="24">
        <v>27329086</v>
      </c>
      <c r="S264" s="23">
        <v>28696990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466</v>
      </c>
      <c r="C265" s="19" t="s">
        <v>0</v>
      </c>
      <c r="D265" s="25">
        <f>SUM(D261:D264)</f>
        <v>1733832399</v>
      </c>
      <c r="E265" s="26">
        <f>SUM(E261:E264)</f>
        <v>1848518949</v>
      </c>
      <c r="F265" s="26">
        <f>SUM(F261:F264)</f>
        <v>1407136235</v>
      </c>
      <c r="G265" s="32">
        <f t="shared" si="53"/>
        <v>0.76122359241230586</v>
      </c>
      <c r="H265" s="25">
        <f t="shared" ref="H265:W265" si="54">SUM(H261:H264)</f>
        <v>247311924</v>
      </c>
      <c r="I265" s="26">
        <f t="shared" si="54"/>
        <v>141755489</v>
      </c>
      <c r="J265" s="26">
        <f t="shared" si="54"/>
        <v>79857970</v>
      </c>
      <c r="K265" s="25">
        <f t="shared" si="54"/>
        <v>468925383</v>
      </c>
      <c r="L265" s="25">
        <f t="shared" si="54"/>
        <v>99460467</v>
      </c>
      <c r="M265" s="26">
        <f t="shared" si="54"/>
        <v>98596001</v>
      </c>
      <c r="N265" s="26">
        <f t="shared" si="54"/>
        <v>225761775</v>
      </c>
      <c r="O265" s="25">
        <f t="shared" si="54"/>
        <v>423818243</v>
      </c>
      <c r="P265" s="25">
        <f t="shared" si="54"/>
        <v>105050358</v>
      </c>
      <c r="Q265" s="26">
        <f t="shared" si="54"/>
        <v>170338785</v>
      </c>
      <c r="R265" s="26">
        <f t="shared" si="54"/>
        <v>239003466</v>
      </c>
      <c r="S265" s="25">
        <f t="shared" si="54"/>
        <v>514392609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20</v>
      </c>
      <c r="B266" s="15" t="s">
        <v>467</v>
      </c>
      <c r="C266" s="16" t="s">
        <v>468</v>
      </c>
      <c r="D266" s="23">
        <v>117651816</v>
      </c>
      <c r="E266" s="24">
        <v>106094578</v>
      </c>
      <c r="F266" s="24">
        <v>36975805</v>
      </c>
      <c r="G266" s="31">
        <f t="shared" si="53"/>
        <v>0.34851738606283916</v>
      </c>
      <c r="H266" s="23">
        <v>-68351</v>
      </c>
      <c r="I266" s="24">
        <v>0</v>
      </c>
      <c r="J266" s="24">
        <v>0</v>
      </c>
      <c r="K266" s="23">
        <v>-68351</v>
      </c>
      <c r="L266" s="23">
        <v>-77179</v>
      </c>
      <c r="M266" s="24">
        <v>7397461</v>
      </c>
      <c r="N266" s="24">
        <v>11918649</v>
      </c>
      <c r="O266" s="23">
        <v>19238931</v>
      </c>
      <c r="P266" s="23">
        <v>4102652</v>
      </c>
      <c r="Q266" s="24">
        <v>3465861</v>
      </c>
      <c r="R266" s="24">
        <v>10236712</v>
      </c>
      <c r="S266" s="23">
        <v>17805225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20</v>
      </c>
      <c r="B267" s="15" t="s">
        <v>469</v>
      </c>
      <c r="C267" s="16" t="s">
        <v>470</v>
      </c>
      <c r="D267" s="23">
        <v>411638254</v>
      </c>
      <c r="E267" s="24">
        <v>372077066</v>
      </c>
      <c r="F267" s="24">
        <v>297434012</v>
      </c>
      <c r="G267" s="31">
        <f t="shared" si="53"/>
        <v>0.79938818911241361</v>
      </c>
      <c r="H267" s="23">
        <v>96579197</v>
      </c>
      <c r="I267" s="24">
        <v>19326343</v>
      </c>
      <c r="J267" s="24">
        <v>19622160</v>
      </c>
      <c r="K267" s="23">
        <v>135527700</v>
      </c>
      <c r="L267" s="23">
        <v>19654755</v>
      </c>
      <c r="M267" s="24">
        <v>19275820</v>
      </c>
      <c r="N267" s="24">
        <v>34491309</v>
      </c>
      <c r="O267" s="23">
        <v>73421884</v>
      </c>
      <c r="P267" s="23">
        <v>26117498</v>
      </c>
      <c r="Q267" s="24">
        <v>20349016</v>
      </c>
      <c r="R267" s="24">
        <v>42017914</v>
      </c>
      <c r="S267" s="23">
        <v>88484428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20</v>
      </c>
      <c r="B268" s="15" t="s">
        <v>471</v>
      </c>
      <c r="C268" s="16" t="s">
        <v>472</v>
      </c>
      <c r="D268" s="23">
        <v>78755521</v>
      </c>
      <c r="E268" s="24">
        <v>78755521</v>
      </c>
      <c r="F268" s="24">
        <v>56578080</v>
      </c>
      <c r="G268" s="31">
        <f t="shared" si="53"/>
        <v>0.71840144388099469</v>
      </c>
      <c r="H268" s="23">
        <v>0</v>
      </c>
      <c r="I268" s="24">
        <v>1860177</v>
      </c>
      <c r="J268" s="24">
        <v>28735920</v>
      </c>
      <c r="K268" s="23">
        <v>30596097</v>
      </c>
      <c r="L268" s="23">
        <v>1928067</v>
      </c>
      <c r="M268" s="24">
        <v>6051830</v>
      </c>
      <c r="N268" s="24">
        <v>0</v>
      </c>
      <c r="O268" s="23">
        <v>7979897</v>
      </c>
      <c r="P268" s="23">
        <v>3896682</v>
      </c>
      <c r="Q268" s="24">
        <v>1939478</v>
      </c>
      <c r="R268" s="24">
        <v>12165926</v>
      </c>
      <c r="S268" s="23">
        <v>18002086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20</v>
      </c>
      <c r="B269" s="15" t="s">
        <v>473</v>
      </c>
      <c r="C269" s="16" t="s">
        <v>474</v>
      </c>
      <c r="D269" s="23">
        <v>129099898</v>
      </c>
      <c r="E269" s="24">
        <v>130099594</v>
      </c>
      <c r="F269" s="24">
        <v>63016951</v>
      </c>
      <c r="G269" s="31">
        <f t="shared" si="53"/>
        <v>0.4843746937442403</v>
      </c>
      <c r="H269" s="23">
        <v>24179993</v>
      </c>
      <c r="I269" s="24">
        <v>4781956</v>
      </c>
      <c r="J269" s="24">
        <v>5261844</v>
      </c>
      <c r="K269" s="23">
        <v>34223793</v>
      </c>
      <c r="L269" s="23">
        <v>4913837</v>
      </c>
      <c r="M269" s="24">
        <v>4989087</v>
      </c>
      <c r="N269" s="24">
        <v>3280119</v>
      </c>
      <c r="O269" s="23">
        <v>13183043</v>
      </c>
      <c r="P269" s="23">
        <v>6667540</v>
      </c>
      <c r="Q269" s="24">
        <v>0</v>
      </c>
      <c r="R269" s="24">
        <v>8942575</v>
      </c>
      <c r="S269" s="23">
        <v>15610115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20</v>
      </c>
      <c r="B270" s="15" t="s">
        <v>475</v>
      </c>
      <c r="C270" s="16" t="s">
        <v>476</v>
      </c>
      <c r="D270" s="23">
        <v>79565305</v>
      </c>
      <c r="E270" s="24">
        <v>78138000</v>
      </c>
      <c r="F270" s="24">
        <v>47015789</v>
      </c>
      <c r="G270" s="31">
        <f t="shared" si="53"/>
        <v>0.60170197599119501</v>
      </c>
      <c r="H270" s="23">
        <v>0</v>
      </c>
      <c r="I270" s="24">
        <v>3321016</v>
      </c>
      <c r="J270" s="24">
        <v>3630669</v>
      </c>
      <c r="K270" s="23">
        <v>6951685</v>
      </c>
      <c r="L270" s="23">
        <v>2861982</v>
      </c>
      <c r="M270" s="24">
        <v>3195993</v>
      </c>
      <c r="N270" s="24">
        <v>15904681</v>
      </c>
      <c r="O270" s="23">
        <v>21962656</v>
      </c>
      <c r="P270" s="23">
        <v>3095861</v>
      </c>
      <c r="Q270" s="24">
        <v>2979131</v>
      </c>
      <c r="R270" s="24">
        <v>12026456</v>
      </c>
      <c r="S270" s="23">
        <v>18101448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20</v>
      </c>
      <c r="B271" s="15" t="s">
        <v>477</v>
      </c>
      <c r="C271" s="16" t="s">
        <v>478</v>
      </c>
      <c r="D271" s="23">
        <v>75929404</v>
      </c>
      <c r="E271" s="24">
        <v>75929404</v>
      </c>
      <c r="F271" s="24">
        <v>49207937</v>
      </c>
      <c r="G271" s="31">
        <f t="shared" si="53"/>
        <v>0.64807484857908271</v>
      </c>
      <c r="H271" s="23">
        <v>11807768</v>
      </c>
      <c r="I271" s="24">
        <v>0</v>
      </c>
      <c r="J271" s="24">
        <v>3004237</v>
      </c>
      <c r="K271" s="23">
        <v>14812005</v>
      </c>
      <c r="L271" s="23">
        <v>2569186</v>
      </c>
      <c r="M271" s="24">
        <v>5892267</v>
      </c>
      <c r="N271" s="24">
        <v>11777603</v>
      </c>
      <c r="O271" s="23">
        <v>20239056</v>
      </c>
      <c r="P271" s="23">
        <v>3183895</v>
      </c>
      <c r="Q271" s="24">
        <v>3512983</v>
      </c>
      <c r="R271" s="24">
        <v>7459998</v>
      </c>
      <c r="S271" s="23">
        <v>14156876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35</v>
      </c>
      <c r="B272" s="15" t="s">
        <v>479</v>
      </c>
      <c r="C272" s="16" t="s">
        <v>480</v>
      </c>
      <c r="D272" s="23">
        <v>82341950</v>
      </c>
      <c r="E272" s="24">
        <v>81987974</v>
      </c>
      <c r="F272" s="24">
        <v>66519454</v>
      </c>
      <c r="G272" s="31">
        <f t="shared" si="53"/>
        <v>0.81133184239922795</v>
      </c>
      <c r="H272" s="23">
        <v>24709287</v>
      </c>
      <c r="I272" s="24">
        <v>156001</v>
      </c>
      <c r="J272" s="24">
        <v>1592915</v>
      </c>
      <c r="K272" s="23">
        <v>26458203</v>
      </c>
      <c r="L272" s="23">
        <v>958922</v>
      </c>
      <c r="M272" s="24">
        <v>1496713</v>
      </c>
      <c r="N272" s="24">
        <v>21685905</v>
      </c>
      <c r="O272" s="23">
        <v>24141540</v>
      </c>
      <c r="P272" s="23">
        <v>405204</v>
      </c>
      <c r="Q272" s="24">
        <v>321209</v>
      </c>
      <c r="R272" s="24">
        <v>15193298</v>
      </c>
      <c r="S272" s="23">
        <v>15919711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481</v>
      </c>
      <c r="C273" s="19" t="s">
        <v>0</v>
      </c>
      <c r="D273" s="25">
        <f>SUM(D266:D272)</f>
        <v>974982148</v>
      </c>
      <c r="E273" s="26">
        <f>SUM(E266:E272)</f>
        <v>923082137</v>
      </c>
      <c r="F273" s="26">
        <f>SUM(F266:F272)</f>
        <v>616748028</v>
      </c>
      <c r="G273" s="32">
        <f t="shared" si="53"/>
        <v>0.66813992306732284</v>
      </c>
      <c r="H273" s="25">
        <f t="shared" ref="H273:W273" si="55">SUM(H266:H272)</f>
        <v>157207894</v>
      </c>
      <c r="I273" s="26">
        <f t="shared" si="55"/>
        <v>29445493</v>
      </c>
      <c r="J273" s="26">
        <f t="shared" si="55"/>
        <v>61847745</v>
      </c>
      <c r="K273" s="25">
        <f t="shared" si="55"/>
        <v>248501132</v>
      </c>
      <c r="L273" s="25">
        <f t="shared" si="55"/>
        <v>32809570</v>
      </c>
      <c r="M273" s="26">
        <f t="shared" si="55"/>
        <v>48299171</v>
      </c>
      <c r="N273" s="26">
        <f t="shared" si="55"/>
        <v>99058266</v>
      </c>
      <c r="O273" s="25">
        <f t="shared" si="55"/>
        <v>180167007</v>
      </c>
      <c r="P273" s="25">
        <f t="shared" si="55"/>
        <v>47469332</v>
      </c>
      <c r="Q273" s="26">
        <f t="shared" si="55"/>
        <v>32567678</v>
      </c>
      <c r="R273" s="26">
        <f t="shared" si="55"/>
        <v>108042879</v>
      </c>
      <c r="S273" s="25">
        <f t="shared" si="55"/>
        <v>188079889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20</v>
      </c>
      <c r="B274" s="15" t="s">
        <v>482</v>
      </c>
      <c r="C274" s="16" t="s">
        <v>483</v>
      </c>
      <c r="D274" s="23">
        <v>164257682</v>
      </c>
      <c r="E274" s="24">
        <v>167926977</v>
      </c>
      <c r="F274" s="24">
        <v>40640570</v>
      </c>
      <c r="G274" s="31">
        <f t="shared" si="53"/>
        <v>0.24201334845681169</v>
      </c>
      <c r="H274" s="23">
        <v>0</v>
      </c>
      <c r="I274" s="24">
        <v>5995617</v>
      </c>
      <c r="J274" s="24">
        <v>4389925</v>
      </c>
      <c r="K274" s="23">
        <v>10385542</v>
      </c>
      <c r="L274" s="23">
        <v>5178199</v>
      </c>
      <c r="M274" s="24">
        <v>4457137</v>
      </c>
      <c r="N274" s="24">
        <v>5145007</v>
      </c>
      <c r="O274" s="23">
        <v>14780343</v>
      </c>
      <c r="P274" s="23">
        <v>5725999</v>
      </c>
      <c r="Q274" s="24">
        <v>5059896</v>
      </c>
      <c r="R274" s="24">
        <v>4688790</v>
      </c>
      <c r="S274" s="23">
        <v>15474685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20</v>
      </c>
      <c r="B275" s="15" t="s">
        <v>484</v>
      </c>
      <c r="C275" s="16" t="s">
        <v>485</v>
      </c>
      <c r="D275" s="23">
        <v>223184250</v>
      </c>
      <c r="E275" s="24">
        <v>235312750</v>
      </c>
      <c r="F275" s="24">
        <v>158463258</v>
      </c>
      <c r="G275" s="31">
        <f t="shared" si="53"/>
        <v>0.67341552040847763</v>
      </c>
      <c r="H275" s="23">
        <v>14169429</v>
      </c>
      <c r="I275" s="24">
        <v>41296935</v>
      </c>
      <c r="J275" s="24">
        <v>13824126</v>
      </c>
      <c r="K275" s="23">
        <v>69290490</v>
      </c>
      <c r="L275" s="23">
        <v>10644875</v>
      </c>
      <c r="M275" s="24">
        <v>11299760</v>
      </c>
      <c r="N275" s="24">
        <v>35708032</v>
      </c>
      <c r="O275" s="23">
        <v>57652667</v>
      </c>
      <c r="P275" s="23">
        <v>11972149</v>
      </c>
      <c r="Q275" s="24">
        <v>8691462</v>
      </c>
      <c r="R275" s="24">
        <v>10856490</v>
      </c>
      <c r="S275" s="23">
        <v>31520101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20</v>
      </c>
      <c r="B276" s="15" t="s">
        <v>486</v>
      </c>
      <c r="C276" s="16" t="s">
        <v>487</v>
      </c>
      <c r="D276" s="23">
        <v>308440926</v>
      </c>
      <c r="E276" s="24">
        <v>305178926</v>
      </c>
      <c r="F276" s="24">
        <v>-94596209</v>
      </c>
      <c r="G276" s="31">
        <f t="shared" si="53"/>
        <v>-0.30996966350160104</v>
      </c>
      <c r="H276" s="23">
        <v>35848</v>
      </c>
      <c r="I276" s="24">
        <v>-205103247</v>
      </c>
      <c r="J276" s="24">
        <v>19264668</v>
      </c>
      <c r="K276" s="23">
        <v>-185802731</v>
      </c>
      <c r="L276" s="23">
        <v>18918602</v>
      </c>
      <c r="M276" s="24">
        <v>22584426</v>
      </c>
      <c r="N276" s="24">
        <v>29061784</v>
      </c>
      <c r="O276" s="23">
        <v>70564812</v>
      </c>
      <c r="P276" s="23">
        <v>20641710</v>
      </c>
      <c r="Q276" s="24">
        <v>0</v>
      </c>
      <c r="R276" s="24">
        <v>0</v>
      </c>
      <c r="S276" s="23">
        <v>20641710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20</v>
      </c>
      <c r="B277" s="15" t="s">
        <v>488</v>
      </c>
      <c r="C277" s="16" t="s">
        <v>489</v>
      </c>
      <c r="D277" s="23">
        <v>98404313</v>
      </c>
      <c r="E277" s="24">
        <v>98404313</v>
      </c>
      <c r="F277" s="24">
        <v>9575750</v>
      </c>
      <c r="G277" s="31">
        <f t="shared" si="53"/>
        <v>9.731026728472765E-2</v>
      </c>
      <c r="H277" s="23">
        <v>0</v>
      </c>
      <c r="I277" s="24">
        <v>0</v>
      </c>
      <c r="J277" s="24">
        <v>3541863</v>
      </c>
      <c r="K277" s="23">
        <v>3541863</v>
      </c>
      <c r="L277" s="23">
        <v>3135417</v>
      </c>
      <c r="M277" s="24">
        <v>0</v>
      </c>
      <c r="N277" s="24">
        <v>-674247</v>
      </c>
      <c r="O277" s="23">
        <v>2461170</v>
      </c>
      <c r="P277" s="23">
        <v>0</v>
      </c>
      <c r="Q277" s="24">
        <v>0</v>
      </c>
      <c r="R277" s="24">
        <v>3572717</v>
      </c>
      <c r="S277" s="23">
        <v>3572717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20</v>
      </c>
      <c r="B278" s="15" t="s">
        <v>490</v>
      </c>
      <c r="C278" s="16" t="s">
        <v>491</v>
      </c>
      <c r="D278" s="23">
        <v>62578864</v>
      </c>
      <c r="E278" s="24">
        <v>69654883</v>
      </c>
      <c r="F278" s="24">
        <v>46567201</v>
      </c>
      <c r="G278" s="31">
        <f t="shared" si="53"/>
        <v>0.66854180201551694</v>
      </c>
      <c r="H278" s="23">
        <v>31719</v>
      </c>
      <c r="I278" s="24">
        <v>3949226</v>
      </c>
      <c r="J278" s="24">
        <v>16127013</v>
      </c>
      <c r="K278" s="23">
        <v>20107958</v>
      </c>
      <c r="L278" s="23">
        <v>5317398</v>
      </c>
      <c r="M278" s="24">
        <v>3866802</v>
      </c>
      <c r="N278" s="24">
        <v>13192819</v>
      </c>
      <c r="O278" s="23">
        <v>22377019</v>
      </c>
      <c r="P278" s="23">
        <v>-7756954</v>
      </c>
      <c r="Q278" s="24">
        <v>11445136</v>
      </c>
      <c r="R278" s="24">
        <v>394042</v>
      </c>
      <c r="S278" s="23">
        <v>4082224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20</v>
      </c>
      <c r="B279" s="15" t="s">
        <v>492</v>
      </c>
      <c r="C279" s="16" t="s">
        <v>493</v>
      </c>
      <c r="D279" s="23">
        <v>105695555</v>
      </c>
      <c r="E279" s="24">
        <v>101872689</v>
      </c>
      <c r="F279" s="24">
        <v>49352025</v>
      </c>
      <c r="G279" s="31">
        <f t="shared" si="53"/>
        <v>0.48444804475515513</v>
      </c>
      <c r="H279" s="23">
        <v>0</v>
      </c>
      <c r="I279" s="24">
        <v>814162</v>
      </c>
      <c r="J279" s="24">
        <v>6932782</v>
      </c>
      <c r="K279" s="23">
        <v>7746944</v>
      </c>
      <c r="L279" s="23">
        <v>4690941</v>
      </c>
      <c r="M279" s="24">
        <v>5818129</v>
      </c>
      <c r="N279" s="24">
        <v>7895098</v>
      </c>
      <c r="O279" s="23">
        <v>18404168</v>
      </c>
      <c r="P279" s="23">
        <v>6347846</v>
      </c>
      <c r="Q279" s="24">
        <v>-64978</v>
      </c>
      <c r="R279" s="24">
        <v>16918045</v>
      </c>
      <c r="S279" s="23">
        <v>23200913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20</v>
      </c>
      <c r="B280" s="15" t="s">
        <v>494</v>
      </c>
      <c r="C280" s="16" t="s">
        <v>495</v>
      </c>
      <c r="D280" s="23">
        <v>153330909</v>
      </c>
      <c r="E280" s="24">
        <v>153330910</v>
      </c>
      <c r="F280" s="24">
        <v>81990902</v>
      </c>
      <c r="G280" s="31">
        <f t="shared" si="53"/>
        <v>0.53473172499921906</v>
      </c>
      <c r="H280" s="23">
        <v>4015238</v>
      </c>
      <c r="I280" s="24">
        <v>7602889</v>
      </c>
      <c r="J280" s="24">
        <v>7554906</v>
      </c>
      <c r="K280" s="23">
        <v>19173033</v>
      </c>
      <c r="L280" s="23">
        <v>7144169</v>
      </c>
      <c r="M280" s="24">
        <v>8244235</v>
      </c>
      <c r="N280" s="24">
        <v>21369212</v>
      </c>
      <c r="O280" s="23">
        <v>36757616</v>
      </c>
      <c r="P280" s="23">
        <v>0</v>
      </c>
      <c r="Q280" s="24">
        <v>5809296</v>
      </c>
      <c r="R280" s="24">
        <v>20250957</v>
      </c>
      <c r="S280" s="23">
        <v>26060253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20</v>
      </c>
      <c r="B281" s="15" t="s">
        <v>496</v>
      </c>
      <c r="C281" s="16" t="s">
        <v>497</v>
      </c>
      <c r="D281" s="23">
        <v>209035365</v>
      </c>
      <c r="E281" s="24">
        <v>209187674</v>
      </c>
      <c r="F281" s="24">
        <v>151725298</v>
      </c>
      <c r="G281" s="31">
        <f t="shared" si="53"/>
        <v>0.72530706565435588</v>
      </c>
      <c r="H281" s="23">
        <v>35299388</v>
      </c>
      <c r="I281" s="24">
        <v>9775903</v>
      </c>
      <c r="J281" s="24">
        <v>9903190</v>
      </c>
      <c r="K281" s="23">
        <v>54978481</v>
      </c>
      <c r="L281" s="23">
        <v>10186478</v>
      </c>
      <c r="M281" s="24">
        <v>10020012</v>
      </c>
      <c r="N281" s="24">
        <v>29578220</v>
      </c>
      <c r="O281" s="23">
        <v>49784710</v>
      </c>
      <c r="P281" s="23">
        <v>11540249</v>
      </c>
      <c r="Q281" s="24">
        <v>10109118</v>
      </c>
      <c r="R281" s="24">
        <v>25312740</v>
      </c>
      <c r="S281" s="23">
        <v>46962107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35</v>
      </c>
      <c r="B282" s="15" t="s">
        <v>498</v>
      </c>
      <c r="C282" s="16" t="s">
        <v>499</v>
      </c>
      <c r="D282" s="23">
        <v>72672100</v>
      </c>
      <c r="E282" s="24">
        <v>74696614</v>
      </c>
      <c r="F282" s="24">
        <v>74461937</v>
      </c>
      <c r="G282" s="31">
        <f t="shared" si="53"/>
        <v>0.99685826455266102</v>
      </c>
      <c r="H282" s="23">
        <v>26426424</v>
      </c>
      <c r="I282" s="24">
        <v>7247882</v>
      </c>
      <c r="J282" s="24">
        <v>575070</v>
      </c>
      <c r="K282" s="23">
        <v>34249376</v>
      </c>
      <c r="L282" s="23">
        <v>372047</v>
      </c>
      <c r="M282" s="24">
        <v>1232428</v>
      </c>
      <c r="N282" s="24">
        <v>20909067</v>
      </c>
      <c r="O282" s="23">
        <v>22513542</v>
      </c>
      <c r="P282" s="23">
        <v>134849</v>
      </c>
      <c r="Q282" s="24">
        <v>1539550</v>
      </c>
      <c r="R282" s="24">
        <v>16024620</v>
      </c>
      <c r="S282" s="23">
        <v>17699019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500</v>
      </c>
      <c r="C283" s="19" t="s">
        <v>0</v>
      </c>
      <c r="D283" s="25">
        <f>SUM(D274:D282)</f>
        <v>1397599964</v>
      </c>
      <c r="E283" s="26">
        <f>SUM(E274:E282)</f>
        <v>1415565736</v>
      </c>
      <c r="F283" s="26">
        <f>SUM(F274:F282)</f>
        <v>518180732</v>
      </c>
      <c r="G283" s="32">
        <f t="shared" si="53"/>
        <v>0.36605910896390897</v>
      </c>
      <c r="H283" s="25">
        <f t="shared" ref="H283:W283" si="56">SUM(H274:H282)</f>
        <v>79978046</v>
      </c>
      <c r="I283" s="26">
        <f t="shared" si="56"/>
        <v>-128420633</v>
      </c>
      <c r="J283" s="26">
        <f t="shared" si="56"/>
        <v>82113543</v>
      </c>
      <c r="K283" s="25">
        <f t="shared" si="56"/>
        <v>33670956</v>
      </c>
      <c r="L283" s="25">
        <f t="shared" si="56"/>
        <v>65588126</v>
      </c>
      <c r="M283" s="26">
        <f t="shared" si="56"/>
        <v>67522929</v>
      </c>
      <c r="N283" s="26">
        <f t="shared" si="56"/>
        <v>162184992</v>
      </c>
      <c r="O283" s="25">
        <f t="shared" si="56"/>
        <v>295296047</v>
      </c>
      <c r="P283" s="25">
        <f t="shared" si="56"/>
        <v>48605848</v>
      </c>
      <c r="Q283" s="26">
        <f t="shared" si="56"/>
        <v>42589480</v>
      </c>
      <c r="R283" s="26">
        <f t="shared" si="56"/>
        <v>98018401</v>
      </c>
      <c r="S283" s="25">
        <f t="shared" si="56"/>
        <v>189213729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20</v>
      </c>
      <c r="B284" s="15" t="s">
        <v>501</v>
      </c>
      <c r="C284" s="16" t="s">
        <v>502</v>
      </c>
      <c r="D284" s="23">
        <v>368800450</v>
      </c>
      <c r="E284" s="24">
        <v>368800450</v>
      </c>
      <c r="F284" s="24">
        <v>179131710</v>
      </c>
      <c r="G284" s="31">
        <f t="shared" si="53"/>
        <v>0.48571445615101611</v>
      </c>
      <c r="H284" s="23">
        <v>0</v>
      </c>
      <c r="I284" s="24">
        <v>13960080</v>
      </c>
      <c r="J284" s="24">
        <v>7471279</v>
      </c>
      <c r="K284" s="23">
        <v>21431359</v>
      </c>
      <c r="L284" s="23">
        <v>14717625</v>
      </c>
      <c r="M284" s="24">
        <v>14371851</v>
      </c>
      <c r="N284" s="24">
        <v>50229228</v>
      </c>
      <c r="O284" s="23">
        <v>79318704</v>
      </c>
      <c r="P284" s="23">
        <v>16927693</v>
      </c>
      <c r="Q284" s="24">
        <v>15112098</v>
      </c>
      <c r="R284" s="24">
        <v>46341856</v>
      </c>
      <c r="S284" s="23">
        <v>78381647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20</v>
      </c>
      <c r="B285" s="15" t="s">
        <v>503</v>
      </c>
      <c r="C285" s="16" t="s">
        <v>504</v>
      </c>
      <c r="D285" s="23">
        <v>78133581</v>
      </c>
      <c r="E285" s="24">
        <v>79035705</v>
      </c>
      <c r="F285" s="24">
        <v>55801990</v>
      </c>
      <c r="G285" s="31">
        <f t="shared" si="53"/>
        <v>0.70603520269731257</v>
      </c>
      <c r="H285" s="23">
        <v>0</v>
      </c>
      <c r="I285" s="24">
        <v>29486</v>
      </c>
      <c r="J285" s="24">
        <v>22846836</v>
      </c>
      <c r="K285" s="23">
        <v>22876322</v>
      </c>
      <c r="L285" s="23">
        <v>4945085</v>
      </c>
      <c r="M285" s="24">
        <v>1669730</v>
      </c>
      <c r="N285" s="24">
        <v>12487965</v>
      </c>
      <c r="O285" s="23">
        <v>19102780</v>
      </c>
      <c r="P285" s="23">
        <v>1862056</v>
      </c>
      <c r="Q285" s="24">
        <v>2559566</v>
      </c>
      <c r="R285" s="24">
        <v>9401266</v>
      </c>
      <c r="S285" s="23">
        <v>13822888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20</v>
      </c>
      <c r="B286" s="15" t="s">
        <v>505</v>
      </c>
      <c r="C286" s="16" t="s">
        <v>506</v>
      </c>
      <c r="D286" s="23">
        <v>247576134</v>
      </c>
      <c r="E286" s="24">
        <v>248669590</v>
      </c>
      <c r="F286" s="24">
        <v>90786965</v>
      </c>
      <c r="G286" s="31">
        <f t="shared" si="53"/>
        <v>0.3650907414935618</v>
      </c>
      <c r="H286" s="23">
        <v>23144857</v>
      </c>
      <c r="I286" s="24">
        <v>14678792</v>
      </c>
      <c r="J286" s="24">
        <v>-27018872</v>
      </c>
      <c r="K286" s="23">
        <v>10804777</v>
      </c>
      <c r="L286" s="23">
        <v>11308627</v>
      </c>
      <c r="M286" s="24">
        <v>12384164</v>
      </c>
      <c r="N286" s="24">
        <v>12182089</v>
      </c>
      <c r="O286" s="23">
        <v>35874880</v>
      </c>
      <c r="P286" s="23">
        <v>3563491</v>
      </c>
      <c r="Q286" s="24">
        <v>12165923</v>
      </c>
      <c r="R286" s="24">
        <v>28377894</v>
      </c>
      <c r="S286" s="23">
        <v>44107308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20</v>
      </c>
      <c r="B287" s="15" t="s">
        <v>507</v>
      </c>
      <c r="C287" s="16" t="s">
        <v>508</v>
      </c>
      <c r="D287" s="23">
        <v>133353964</v>
      </c>
      <c r="E287" s="24">
        <v>129626658</v>
      </c>
      <c r="F287" s="24">
        <v>70089825</v>
      </c>
      <c r="G287" s="31">
        <f t="shared" si="53"/>
        <v>0.54070533084328998</v>
      </c>
      <c r="H287" s="23">
        <v>20286039</v>
      </c>
      <c r="I287" s="24">
        <v>4187566</v>
      </c>
      <c r="J287" s="24">
        <v>6691613</v>
      </c>
      <c r="K287" s="23">
        <v>31165218</v>
      </c>
      <c r="L287" s="23">
        <v>5909253</v>
      </c>
      <c r="M287" s="24">
        <v>5960837</v>
      </c>
      <c r="N287" s="24">
        <v>5579221</v>
      </c>
      <c r="O287" s="23">
        <v>17449311</v>
      </c>
      <c r="P287" s="23">
        <v>6475317</v>
      </c>
      <c r="Q287" s="24">
        <v>10509238</v>
      </c>
      <c r="R287" s="24">
        <v>4490741</v>
      </c>
      <c r="S287" s="23">
        <v>21475296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20</v>
      </c>
      <c r="B288" s="15" t="s">
        <v>509</v>
      </c>
      <c r="C288" s="16" t="s">
        <v>510</v>
      </c>
      <c r="D288" s="23">
        <v>978809996</v>
      </c>
      <c r="E288" s="24">
        <v>972039456</v>
      </c>
      <c r="F288" s="24">
        <v>686947805</v>
      </c>
      <c r="G288" s="31">
        <f t="shared" si="53"/>
        <v>0.70670773779783691</v>
      </c>
      <c r="H288" s="23">
        <v>125897692</v>
      </c>
      <c r="I288" s="24">
        <v>51603126</v>
      </c>
      <c r="J288" s="24">
        <v>67132711</v>
      </c>
      <c r="K288" s="23">
        <v>244633529</v>
      </c>
      <c r="L288" s="23">
        <v>61349150</v>
      </c>
      <c r="M288" s="24">
        <v>67016794</v>
      </c>
      <c r="N288" s="24">
        <v>96461994</v>
      </c>
      <c r="O288" s="23">
        <v>224827938</v>
      </c>
      <c r="P288" s="23">
        <v>63655604</v>
      </c>
      <c r="Q288" s="24">
        <v>59388471</v>
      </c>
      <c r="R288" s="24">
        <v>94442263</v>
      </c>
      <c r="S288" s="23">
        <v>217486338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35</v>
      </c>
      <c r="B289" s="15" t="s">
        <v>511</v>
      </c>
      <c r="C289" s="16" t="s">
        <v>512</v>
      </c>
      <c r="D289" s="23">
        <v>91824000</v>
      </c>
      <c r="E289" s="24">
        <v>90989000</v>
      </c>
      <c r="F289" s="24">
        <v>31596966</v>
      </c>
      <c r="G289" s="31">
        <f t="shared" si="53"/>
        <v>0.34726138324412842</v>
      </c>
      <c r="H289" s="23">
        <v>0</v>
      </c>
      <c r="I289" s="24">
        <v>0</v>
      </c>
      <c r="J289" s="24">
        <v>419479</v>
      </c>
      <c r="K289" s="23">
        <v>419479</v>
      </c>
      <c r="L289" s="23">
        <v>1275707</v>
      </c>
      <c r="M289" s="24">
        <v>1421028</v>
      </c>
      <c r="N289" s="24">
        <v>38887</v>
      </c>
      <c r="O289" s="23">
        <v>2735622</v>
      </c>
      <c r="P289" s="23">
        <v>27600586</v>
      </c>
      <c r="Q289" s="24">
        <v>160283</v>
      </c>
      <c r="R289" s="24">
        <v>680996</v>
      </c>
      <c r="S289" s="23">
        <v>28441865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513</v>
      </c>
      <c r="C290" s="19" t="s">
        <v>0</v>
      </c>
      <c r="D290" s="25">
        <f>SUM(D284:D289)</f>
        <v>1898498125</v>
      </c>
      <c r="E290" s="26">
        <f>SUM(E284:E289)</f>
        <v>1889160859</v>
      </c>
      <c r="F290" s="26">
        <f>SUM(F284:F289)</f>
        <v>1114355261</v>
      </c>
      <c r="G290" s="32">
        <f t="shared" si="53"/>
        <v>0.58986785359816729</v>
      </c>
      <c r="H290" s="25">
        <f t="shared" ref="H290:W290" si="57">SUM(H284:H289)</f>
        <v>169328588</v>
      </c>
      <c r="I290" s="26">
        <f t="shared" si="57"/>
        <v>84459050</v>
      </c>
      <c r="J290" s="26">
        <f t="shared" si="57"/>
        <v>77543046</v>
      </c>
      <c r="K290" s="25">
        <f t="shared" si="57"/>
        <v>331330684</v>
      </c>
      <c r="L290" s="25">
        <f t="shared" si="57"/>
        <v>99505447</v>
      </c>
      <c r="M290" s="26">
        <f t="shared" si="57"/>
        <v>102824404</v>
      </c>
      <c r="N290" s="26">
        <f t="shared" si="57"/>
        <v>176979384</v>
      </c>
      <c r="O290" s="25">
        <f t="shared" si="57"/>
        <v>379309235</v>
      </c>
      <c r="P290" s="25">
        <f t="shared" si="57"/>
        <v>120084747</v>
      </c>
      <c r="Q290" s="26">
        <f t="shared" si="57"/>
        <v>99895579</v>
      </c>
      <c r="R290" s="26">
        <f t="shared" si="57"/>
        <v>183735016</v>
      </c>
      <c r="S290" s="25">
        <f t="shared" si="57"/>
        <v>403715342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20</v>
      </c>
      <c r="B291" s="15" t="s">
        <v>514</v>
      </c>
      <c r="C291" s="16" t="s">
        <v>515</v>
      </c>
      <c r="D291" s="23">
        <v>2719603794</v>
      </c>
      <c r="E291" s="24">
        <v>2798665794</v>
      </c>
      <c r="F291" s="24">
        <v>2173291533</v>
      </c>
      <c r="G291" s="31">
        <f t="shared" si="53"/>
        <v>0.77654557312962247</v>
      </c>
      <c r="H291" s="23">
        <v>445766705</v>
      </c>
      <c r="I291" s="24">
        <v>193350487</v>
      </c>
      <c r="J291" s="24">
        <v>213753482</v>
      </c>
      <c r="K291" s="23">
        <v>852870674</v>
      </c>
      <c r="L291" s="23">
        <v>186621286</v>
      </c>
      <c r="M291" s="24">
        <v>194947905</v>
      </c>
      <c r="N291" s="24">
        <v>259712960</v>
      </c>
      <c r="O291" s="23">
        <v>641282151</v>
      </c>
      <c r="P291" s="23">
        <v>182489505</v>
      </c>
      <c r="Q291" s="24">
        <v>182305534</v>
      </c>
      <c r="R291" s="24">
        <v>314343669</v>
      </c>
      <c r="S291" s="23">
        <v>679138708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20</v>
      </c>
      <c r="B292" s="15" t="s">
        <v>516</v>
      </c>
      <c r="C292" s="16" t="s">
        <v>517</v>
      </c>
      <c r="D292" s="23">
        <v>304249012</v>
      </c>
      <c r="E292" s="24">
        <v>284633795</v>
      </c>
      <c r="F292" s="24">
        <v>459327384</v>
      </c>
      <c r="G292" s="31">
        <f t="shared" si="53"/>
        <v>1.6137485852654987</v>
      </c>
      <c r="H292" s="23">
        <v>57654848</v>
      </c>
      <c r="I292" s="24">
        <v>12567036</v>
      </c>
      <c r="J292" s="24">
        <v>29084245</v>
      </c>
      <c r="K292" s="23">
        <v>99306129</v>
      </c>
      <c r="L292" s="23">
        <v>9199791</v>
      </c>
      <c r="M292" s="24">
        <v>13074744</v>
      </c>
      <c r="N292" s="24">
        <v>52097</v>
      </c>
      <c r="O292" s="23">
        <v>22326632</v>
      </c>
      <c r="P292" s="23">
        <v>24702055</v>
      </c>
      <c r="Q292" s="24">
        <v>12832798</v>
      </c>
      <c r="R292" s="24">
        <v>300159770</v>
      </c>
      <c r="S292" s="23">
        <v>337694623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20</v>
      </c>
      <c r="B293" s="15" t="s">
        <v>518</v>
      </c>
      <c r="C293" s="16" t="s">
        <v>519</v>
      </c>
      <c r="D293" s="23">
        <v>162061667</v>
      </c>
      <c r="E293" s="24">
        <v>153012657</v>
      </c>
      <c r="F293" s="24">
        <v>114582672</v>
      </c>
      <c r="G293" s="31">
        <f t="shared" si="53"/>
        <v>0.74884440442074018</v>
      </c>
      <c r="H293" s="23">
        <v>32424721</v>
      </c>
      <c r="I293" s="24">
        <v>5962333</v>
      </c>
      <c r="J293" s="24">
        <v>0</v>
      </c>
      <c r="K293" s="23">
        <v>38387054</v>
      </c>
      <c r="L293" s="23">
        <v>14431868</v>
      </c>
      <c r="M293" s="24">
        <v>2489238</v>
      </c>
      <c r="N293" s="24">
        <v>25071959</v>
      </c>
      <c r="O293" s="23">
        <v>41993065</v>
      </c>
      <c r="P293" s="23">
        <v>6345033</v>
      </c>
      <c r="Q293" s="24">
        <v>6345033</v>
      </c>
      <c r="R293" s="24">
        <v>21512487</v>
      </c>
      <c r="S293" s="23">
        <v>34202553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20</v>
      </c>
      <c r="B294" s="15" t="s">
        <v>520</v>
      </c>
      <c r="C294" s="16" t="s">
        <v>521</v>
      </c>
      <c r="D294" s="23">
        <v>457032488</v>
      </c>
      <c r="E294" s="24">
        <v>471756665</v>
      </c>
      <c r="F294" s="24">
        <v>246039448</v>
      </c>
      <c r="G294" s="31">
        <f t="shared" si="53"/>
        <v>0.52153889124173791</v>
      </c>
      <c r="H294" s="23">
        <v>26841775</v>
      </c>
      <c r="I294" s="24">
        <v>24857971</v>
      </c>
      <c r="J294" s="24">
        <v>25865454</v>
      </c>
      <c r="K294" s="23">
        <v>77565200</v>
      </c>
      <c r="L294" s="23">
        <v>23546530</v>
      </c>
      <c r="M294" s="24">
        <v>23757491</v>
      </c>
      <c r="N294" s="24">
        <v>24459534</v>
      </c>
      <c r="O294" s="23">
        <v>71763555</v>
      </c>
      <c r="P294" s="23">
        <v>-8656661</v>
      </c>
      <c r="Q294" s="24">
        <v>78668895</v>
      </c>
      <c r="R294" s="24">
        <v>26698459</v>
      </c>
      <c r="S294" s="23">
        <v>96710693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35</v>
      </c>
      <c r="B295" s="15" t="s">
        <v>522</v>
      </c>
      <c r="C295" s="16" t="s">
        <v>523</v>
      </c>
      <c r="D295" s="23">
        <v>151217000</v>
      </c>
      <c r="E295" s="24">
        <v>152221674</v>
      </c>
      <c r="F295" s="24">
        <v>144821743</v>
      </c>
      <c r="G295" s="31">
        <f t="shared" si="53"/>
        <v>0.95138713952127474</v>
      </c>
      <c r="H295" s="23">
        <v>57949443</v>
      </c>
      <c r="I295" s="24">
        <v>3372225</v>
      </c>
      <c r="J295" s="24">
        <v>340755</v>
      </c>
      <c r="K295" s="23">
        <v>61662423</v>
      </c>
      <c r="L295" s="23">
        <v>993265</v>
      </c>
      <c r="M295" s="24">
        <v>454953</v>
      </c>
      <c r="N295" s="24">
        <v>44390202</v>
      </c>
      <c r="O295" s="23">
        <v>45838420</v>
      </c>
      <c r="P295" s="23">
        <v>367724</v>
      </c>
      <c r="Q295" s="24">
        <v>1183939</v>
      </c>
      <c r="R295" s="24">
        <v>35769237</v>
      </c>
      <c r="S295" s="23">
        <v>37320900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524</v>
      </c>
      <c r="C296" s="19" t="s">
        <v>0</v>
      </c>
      <c r="D296" s="25">
        <f>SUM(D291:D295)</f>
        <v>3794163961</v>
      </c>
      <c r="E296" s="26">
        <f>SUM(E291:E295)</f>
        <v>3860290585</v>
      </c>
      <c r="F296" s="26">
        <f>SUM(F291:F295)</f>
        <v>3138062780</v>
      </c>
      <c r="G296" s="32">
        <f t="shared" si="53"/>
        <v>0.81290843549281666</v>
      </c>
      <c r="H296" s="25">
        <f t="shared" ref="H296:W296" si="58">SUM(H291:H295)</f>
        <v>620637492</v>
      </c>
      <c r="I296" s="26">
        <f t="shared" si="58"/>
        <v>240110052</v>
      </c>
      <c r="J296" s="26">
        <f t="shared" si="58"/>
        <v>269043936</v>
      </c>
      <c r="K296" s="25">
        <f t="shared" si="58"/>
        <v>1129791480</v>
      </c>
      <c r="L296" s="25">
        <f t="shared" si="58"/>
        <v>234792740</v>
      </c>
      <c r="M296" s="26">
        <f t="shared" si="58"/>
        <v>234724331</v>
      </c>
      <c r="N296" s="26">
        <f t="shared" si="58"/>
        <v>353686752</v>
      </c>
      <c r="O296" s="25">
        <f t="shared" si="58"/>
        <v>823203823</v>
      </c>
      <c r="P296" s="25">
        <f t="shared" si="58"/>
        <v>205247656</v>
      </c>
      <c r="Q296" s="26">
        <f t="shared" si="58"/>
        <v>281336199</v>
      </c>
      <c r="R296" s="26">
        <f t="shared" si="58"/>
        <v>698483622</v>
      </c>
      <c r="S296" s="25">
        <f t="shared" si="58"/>
        <v>1185067477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9799076597</v>
      </c>
      <c r="E297" s="26">
        <f>SUM(E261:E264,E266:E272,E274:E282,E284:E289,E291:E295)</f>
        <v>9936618266</v>
      </c>
      <c r="F297" s="26">
        <f>SUM(F261:F264,F266:F272,F274:F282,F284:F289,F291:F295)</f>
        <v>6794483036</v>
      </c>
      <c r="G297" s="32">
        <f t="shared" si="53"/>
        <v>0.68378223396672044</v>
      </c>
      <c r="H297" s="25">
        <f t="shared" ref="H297:W297" si="59">SUM(H261:H264,H266:H272,H274:H282,H284:H289,H291:H295)</f>
        <v>1274463944</v>
      </c>
      <c r="I297" s="26">
        <f t="shared" si="59"/>
        <v>367349451</v>
      </c>
      <c r="J297" s="26">
        <f t="shared" si="59"/>
        <v>570406240</v>
      </c>
      <c r="K297" s="25">
        <f t="shared" si="59"/>
        <v>2212219635</v>
      </c>
      <c r="L297" s="25">
        <f t="shared" si="59"/>
        <v>532156350</v>
      </c>
      <c r="M297" s="26">
        <f t="shared" si="59"/>
        <v>551966836</v>
      </c>
      <c r="N297" s="26">
        <f t="shared" si="59"/>
        <v>1017671169</v>
      </c>
      <c r="O297" s="25">
        <f t="shared" si="59"/>
        <v>2101794355</v>
      </c>
      <c r="P297" s="25">
        <f t="shared" si="59"/>
        <v>526457941</v>
      </c>
      <c r="Q297" s="26">
        <f t="shared" si="59"/>
        <v>626727721</v>
      </c>
      <c r="R297" s="26">
        <f t="shared" si="59"/>
        <v>1327283384</v>
      </c>
      <c r="S297" s="25">
        <f t="shared" si="59"/>
        <v>2480469046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14</v>
      </c>
      <c r="B300" s="15" t="s">
        <v>527</v>
      </c>
      <c r="C300" s="16" t="s">
        <v>528</v>
      </c>
      <c r="D300" s="23">
        <v>58890332089</v>
      </c>
      <c r="E300" s="24">
        <v>60535762220</v>
      </c>
      <c r="F300" s="24">
        <v>45202552907</v>
      </c>
      <c r="G300" s="31">
        <f t="shared" ref="G300:G337" si="60">IF(($E300     =0),0,($F300     /$E300     ))</f>
        <v>0.74670824731212904</v>
      </c>
      <c r="H300" s="23">
        <v>5607638684</v>
      </c>
      <c r="I300" s="24">
        <v>5067713237</v>
      </c>
      <c r="J300" s="24">
        <v>4281492476</v>
      </c>
      <c r="K300" s="23">
        <v>14956844397</v>
      </c>
      <c r="L300" s="23">
        <v>5182705028</v>
      </c>
      <c r="M300" s="24">
        <v>4207292829</v>
      </c>
      <c r="N300" s="24">
        <v>6741959223</v>
      </c>
      <c r="O300" s="23">
        <v>16131957080</v>
      </c>
      <c r="P300" s="23">
        <v>4139511181</v>
      </c>
      <c r="Q300" s="24">
        <v>4048140940</v>
      </c>
      <c r="R300" s="24">
        <v>5926099309</v>
      </c>
      <c r="S300" s="23">
        <v>14113751430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19</v>
      </c>
      <c r="C301" s="19" t="s">
        <v>0</v>
      </c>
      <c r="D301" s="25">
        <f>D300</f>
        <v>58890332089</v>
      </c>
      <c r="E301" s="26">
        <f>E300</f>
        <v>60535762220</v>
      </c>
      <c r="F301" s="26">
        <f>F300</f>
        <v>45202552907</v>
      </c>
      <c r="G301" s="32">
        <f t="shared" si="60"/>
        <v>0.74670824731212904</v>
      </c>
      <c r="H301" s="25">
        <f t="shared" ref="H301:W301" si="61">H300</f>
        <v>5607638684</v>
      </c>
      <c r="I301" s="26">
        <f t="shared" si="61"/>
        <v>5067713237</v>
      </c>
      <c r="J301" s="26">
        <f t="shared" si="61"/>
        <v>4281492476</v>
      </c>
      <c r="K301" s="25">
        <f t="shared" si="61"/>
        <v>14956844397</v>
      </c>
      <c r="L301" s="25">
        <f t="shared" si="61"/>
        <v>5182705028</v>
      </c>
      <c r="M301" s="26">
        <f t="shared" si="61"/>
        <v>4207292829</v>
      </c>
      <c r="N301" s="26">
        <f t="shared" si="61"/>
        <v>6741959223</v>
      </c>
      <c r="O301" s="25">
        <f t="shared" si="61"/>
        <v>16131957080</v>
      </c>
      <c r="P301" s="25">
        <f t="shared" si="61"/>
        <v>4139511181</v>
      </c>
      <c r="Q301" s="26">
        <f t="shared" si="61"/>
        <v>4048140940</v>
      </c>
      <c r="R301" s="26">
        <f t="shared" si="61"/>
        <v>5926099309</v>
      </c>
      <c r="S301" s="25">
        <f t="shared" si="61"/>
        <v>14113751430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20</v>
      </c>
      <c r="B302" s="15" t="s">
        <v>529</v>
      </c>
      <c r="C302" s="16" t="s">
        <v>530</v>
      </c>
      <c r="D302" s="23">
        <v>478158994</v>
      </c>
      <c r="E302" s="24">
        <v>471349531</v>
      </c>
      <c r="F302" s="24">
        <v>347313236</v>
      </c>
      <c r="G302" s="31">
        <f t="shared" si="60"/>
        <v>0.73684858721117519</v>
      </c>
      <c r="H302" s="23">
        <v>0</v>
      </c>
      <c r="I302" s="24">
        <v>99493149</v>
      </c>
      <c r="J302" s="24">
        <v>21976175</v>
      </c>
      <c r="K302" s="23">
        <v>121469324</v>
      </c>
      <c r="L302" s="23">
        <v>30006639</v>
      </c>
      <c r="M302" s="24">
        <v>29785912</v>
      </c>
      <c r="N302" s="24">
        <v>52670676</v>
      </c>
      <c r="O302" s="23">
        <v>112463227</v>
      </c>
      <c r="P302" s="23">
        <v>33463745</v>
      </c>
      <c r="Q302" s="24">
        <v>30290848</v>
      </c>
      <c r="R302" s="24">
        <v>49626092</v>
      </c>
      <c r="S302" s="23">
        <v>113380685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20</v>
      </c>
      <c r="B303" s="15" t="s">
        <v>531</v>
      </c>
      <c r="C303" s="16" t="s">
        <v>532</v>
      </c>
      <c r="D303" s="23">
        <v>371049912</v>
      </c>
      <c r="E303" s="24">
        <v>421301958</v>
      </c>
      <c r="F303" s="24">
        <v>297910622</v>
      </c>
      <c r="G303" s="31">
        <f t="shared" si="60"/>
        <v>0.70711900655348958</v>
      </c>
      <c r="H303" s="23">
        <v>62875087</v>
      </c>
      <c r="I303" s="24">
        <v>27301997</v>
      </c>
      <c r="J303" s="24">
        <v>24001043</v>
      </c>
      <c r="K303" s="23">
        <v>114178127</v>
      </c>
      <c r="L303" s="23">
        <v>21559358</v>
      </c>
      <c r="M303" s="24">
        <v>26516307</v>
      </c>
      <c r="N303" s="24">
        <v>44323279</v>
      </c>
      <c r="O303" s="23">
        <v>92398944</v>
      </c>
      <c r="P303" s="23">
        <v>26112368</v>
      </c>
      <c r="Q303" s="24">
        <v>23954818</v>
      </c>
      <c r="R303" s="24">
        <v>41266365</v>
      </c>
      <c r="S303" s="23">
        <v>91333551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20</v>
      </c>
      <c r="B304" s="15" t="s">
        <v>533</v>
      </c>
      <c r="C304" s="16" t="s">
        <v>534</v>
      </c>
      <c r="D304" s="23">
        <v>527673934</v>
      </c>
      <c r="E304" s="24">
        <v>516560029</v>
      </c>
      <c r="F304" s="24">
        <v>398996113</v>
      </c>
      <c r="G304" s="31">
        <f t="shared" si="60"/>
        <v>0.77240996321842781</v>
      </c>
      <c r="H304" s="23">
        <v>68279767</v>
      </c>
      <c r="I304" s="24">
        <v>38388897</v>
      </c>
      <c r="J304" s="24">
        <v>33873181</v>
      </c>
      <c r="K304" s="23">
        <v>140541845</v>
      </c>
      <c r="L304" s="23">
        <v>31056978</v>
      </c>
      <c r="M304" s="24">
        <v>44308371</v>
      </c>
      <c r="N304" s="24">
        <v>57992977</v>
      </c>
      <c r="O304" s="23">
        <v>133358326</v>
      </c>
      <c r="P304" s="23">
        <v>36493372</v>
      </c>
      <c r="Q304" s="24">
        <v>35630595</v>
      </c>
      <c r="R304" s="24">
        <v>52971975</v>
      </c>
      <c r="S304" s="23">
        <v>125095942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20</v>
      </c>
      <c r="B305" s="15" t="s">
        <v>535</v>
      </c>
      <c r="C305" s="16" t="s">
        <v>536</v>
      </c>
      <c r="D305" s="23">
        <v>1548310296</v>
      </c>
      <c r="E305" s="24">
        <v>1559708513</v>
      </c>
      <c r="F305" s="24">
        <v>1153097782</v>
      </c>
      <c r="G305" s="31">
        <f t="shared" si="60"/>
        <v>0.73930338418304187</v>
      </c>
      <c r="H305" s="23">
        <v>155541182</v>
      </c>
      <c r="I305" s="24">
        <v>100574123</v>
      </c>
      <c r="J305" s="24">
        <v>118574422</v>
      </c>
      <c r="K305" s="23">
        <v>374689727</v>
      </c>
      <c r="L305" s="23">
        <v>110685635</v>
      </c>
      <c r="M305" s="24">
        <v>115427351</v>
      </c>
      <c r="N305" s="24">
        <v>161823036</v>
      </c>
      <c r="O305" s="23">
        <v>387936022</v>
      </c>
      <c r="P305" s="23">
        <v>113735943</v>
      </c>
      <c r="Q305" s="24">
        <v>117654154</v>
      </c>
      <c r="R305" s="24">
        <v>159081936</v>
      </c>
      <c r="S305" s="23">
        <v>390472033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20</v>
      </c>
      <c r="B306" s="15" t="s">
        <v>537</v>
      </c>
      <c r="C306" s="16" t="s">
        <v>538</v>
      </c>
      <c r="D306" s="23">
        <v>1085098238</v>
      </c>
      <c r="E306" s="24">
        <v>1132513714</v>
      </c>
      <c r="F306" s="24">
        <v>805688719</v>
      </c>
      <c r="G306" s="31">
        <f t="shared" si="60"/>
        <v>0.71141630254907451</v>
      </c>
      <c r="H306" s="23">
        <v>127244688</v>
      </c>
      <c r="I306" s="24">
        <v>71082833</v>
      </c>
      <c r="J306" s="24">
        <v>79791362</v>
      </c>
      <c r="K306" s="23">
        <v>278118883</v>
      </c>
      <c r="L306" s="23">
        <v>67065389</v>
      </c>
      <c r="M306" s="24">
        <v>69403217</v>
      </c>
      <c r="N306" s="24">
        <v>132557150</v>
      </c>
      <c r="O306" s="23">
        <v>269025756</v>
      </c>
      <c r="P306" s="23">
        <v>75092862</v>
      </c>
      <c r="Q306" s="24">
        <v>75362505</v>
      </c>
      <c r="R306" s="24">
        <v>108088713</v>
      </c>
      <c r="S306" s="23">
        <v>258544080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35</v>
      </c>
      <c r="B307" s="15" t="s">
        <v>539</v>
      </c>
      <c r="C307" s="16" t="s">
        <v>540</v>
      </c>
      <c r="D307" s="23">
        <v>503013118</v>
      </c>
      <c r="E307" s="24">
        <v>580197685</v>
      </c>
      <c r="F307" s="24">
        <v>448139746</v>
      </c>
      <c r="G307" s="31">
        <f t="shared" si="60"/>
        <v>0.77239147550200926</v>
      </c>
      <c r="H307" s="23">
        <v>55709352</v>
      </c>
      <c r="I307" s="24">
        <v>14788283</v>
      </c>
      <c r="J307" s="24">
        <v>14072343</v>
      </c>
      <c r="K307" s="23">
        <v>84569978</v>
      </c>
      <c r="L307" s="23">
        <v>14055772</v>
      </c>
      <c r="M307" s="24">
        <v>18594664</v>
      </c>
      <c r="N307" s="24">
        <v>54416263</v>
      </c>
      <c r="O307" s="23">
        <v>87066699</v>
      </c>
      <c r="P307" s="23">
        <v>186374287</v>
      </c>
      <c r="Q307" s="24">
        <v>30387343</v>
      </c>
      <c r="R307" s="24">
        <v>59741439</v>
      </c>
      <c r="S307" s="23">
        <v>276503069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541</v>
      </c>
      <c r="C308" s="19" t="s">
        <v>0</v>
      </c>
      <c r="D308" s="25">
        <f>SUM(D302:D307)</f>
        <v>4513304492</v>
      </c>
      <c r="E308" s="26">
        <f>SUM(E302:E307)</f>
        <v>4681631430</v>
      </c>
      <c r="F308" s="26">
        <f>SUM(F302:F307)</f>
        <v>3451146218</v>
      </c>
      <c r="G308" s="32">
        <f t="shared" si="60"/>
        <v>0.73716743182408107</v>
      </c>
      <c r="H308" s="25">
        <f t="shared" ref="H308:W308" si="62">SUM(H302:H307)</f>
        <v>469650076</v>
      </c>
      <c r="I308" s="26">
        <f t="shared" si="62"/>
        <v>351629282</v>
      </c>
      <c r="J308" s="26">
        <f t="shared" si="62"/>
        <v>292288526</v>
      </c>
      <c r="K308" s="25">
        <f t="shared" si="62"/>
        <v>1113567884</v>
      </c>
      <c r="L308" s="25">
        <f t="shared" si="62"/>
        <v>274429771</v>
      </c>
      <c r="M308" s="26">
        <f t="shared" si="62"/>
        <v>304035822</v>
      </c>
      <c r="N308" s="26">
        <f t="shared" si="62"/>
        <v>503783381</v>
      </c>
      <c r="O308" s="25">
        <f t="shared" si="62"/>
        <v>1082248974</v>
      </c>
      <c r="P308" s="25">
        <f t="shared" si="62"/>
        <v>471272577</v>
      </c>
      <c r="Q308" s="26">
        <f t="shared" si="62"/>
        <v>313280263</v>
      </c>
      <c r="R308" s="26">
        <f t="shared" si="62"/>
        <v>470776520</v>
      </c>
      <c r="S308" s="25">
        <f t="shared" si="62"/>
        <v>1255329360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20</v>
      </c>
      <c r="B309" s="15" t="s">
        <v>542</v>
      </c>
      <c r="C309" s="16" t="s">
        <v>543</v>
      </c>
      <c r="D309" s="23">
        <v>857781367</v>
      </c>
      <c r="E309" s="24">
        <v>909872712</v>
      </c>
      <c r="F309" s="24">
        <v>659821486</v>
      </c>
      <c r="G309" s="31">
        <f t="shared" si="60"/>
        <v>0.72517999198991256</v>
      </c>
      <c r="H309" s="23">
        <v>162691575</v>
      </c>
      <c r="I309" s="24">
        <v>59635675</v>
      </c>
      <c r="J309" s="24">
        <v>51162442</v>
      </c>
      <c r="K309" s="23">
        <v>273489692</v>
      </c>
      <c r="L309" s="23">
        <v>45116009</v>
      </c>
      <c r="M309" s="24">
        <v>43725236</v>
      </c>
      <c r="N309" s="24">
        <v>88524169</v>
      </c>
      <c r="O309" s="23">
        <v>177365414</v>
      </c>
      <c r="P309" s="23">
        <v>52985926</v>
      </c>
      <c r="Q309" s="24">
        <v>59080093</v>
      </c>
      <c r="R309" s="24">
        <v>96900361</v>
      </c>
      <c r="S309" s="23">
        <v>208966380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20</v>
      </c>
      <c r="B310" s="15" t="s">
        <v>544</v>
      </c>
      <c r="C310" s="16" t="s">
        <v>545</v>
      </c>
      <c r="D310" s="23">
        <v>2992381740</v>
      </c>
      <c r="E310" s="24">
        <v>3030876207</v>
      </c>
      <c r="F310" s="24">
        <v>2297986988</v>
      </c>
      <c r="G310" s="31">
        <f t="shared" si="60"/>
        <v>0.75819229524869869</v>
      </c>
      <c r="H310" s="23">
        <v>334245316</v>
      </c>
      <c r="I310" s="24">
        <v>221315780</v>
      </c>
      <c r="J310" s="24">
        <v>230137724</v>
      </c>
      <c r="K310" s="23">
        <v>785698820</v>
      </c>
      <c r="L310" s="23">
        <v>216805642</v>
      </c>
      <c r="M310" s="24">
        <v>211996662</v>
      </c>
      <c r="N310" s="24">
        <v>256051522</v>
      </c>
      <c r="O310" s="23">
        <v>684853826</v>
      </c>
      <c r="P310" s="23">
        <v>307891620</v>
      </c>
      <c r="Q310" s="24">
        <v>233611969</v>
      </c>
      <c r="R310" s="24">
        <v>285930753</v>
      </c>
      <c r="S310" s="23">
        <v>827434342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20</v>
      </c>
      <c r="B311" s="15" t="s">
        <v>546</v>
      </c>
      <c r="C311" s="16" t="s">
        <v>547</v>
      </c>
      <c r="D311" s="23">
        <v>2284927328</v>
      </c>
      <c r="E311" s="24">
        <v>2320260757</v>
      </c>
      <c r="F311" s="24">
        <v>1745250721</v>
      </c>
      <c r="G311" s="31">
        <f t="shared" si="60"/>
        <v>0.75217870049077418</v>
      </c>
      <c r="H311" s="23">
        <v>319842647</v>
      </c>
      <c r="I311" s="24">
        <v>163549609</v>
      </c>
      <c r="J311" s="24">
        <v>185864482</v>
      </c>
      <c r="K311" s="23">
        <v>669256738</v>
      </c>
      <c r="L311" s="23">
        <v>154355506</v>
      </c>
      <c r="M311" s="24">
        <v>146180400</v>
      </c>
      <c r="N311" s="24">
        <v>211101768</v>
      </c>
      <c r="O311" s="23">
        <v>511637674</v>
      </c>
      <c r="P311" s="23">
        <v>141077399</v>
      </c>
      <c r="Q311" s="24">
        <v>216975140</v>
      </c>
      <c r="R311" s="24">
        <v>206303770</v>
      </c>
      <c r="S311" s="23">
        <v>564356309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20</v>
      </c>
      <c r="B312" s="15" t="s">
        <v>548</v>
      </c>
      <c r="C312" s="16" t="s">
        <v>549</v>
      </c>
      <c r="D312" s="23">
        <v>1473841115</v>
      </c>
      <c r="E312" s="24">
        <v>1365399802</v>
      </c>
      <c r="F312" s="24">
        <v>985956095</v>
      </c>
      <c r="G312" s="31">
        <f t="shared" si="60"/>
        <v>0.72210065766510201</v>
      </c>
      <c r="H312" s="23">
        <v>154034989</v>
      </c>
      <c r="I312" s="24">
        <v>88379447</v>
      </c>
      <c r="J312" s="24">
        <v>95041892</v>
      </c>
      <c r="K312" s="23">
        <v>337456328</v>
      </c>
      <c r="L312" s="23">
        <v>81325432</v>
      </c>
      <c r="M312" s="24">
        <v>96080460</v>
      </c>
      <c r="N312" s="24">
        <v>123652710</v>
      </c>
      <c r="O312" s="23">
        <v>301058602</v>
      </c>
      <c r="P312" s="23">
        <v>88530994</v>
      </c>
      <c r="Q312" s="24">
        <v>128511937</v>
      </c>
      <c r="R312" s="24">
        <v>130398234</v>
      </c>
      <c r="S312" s="23">
        <v>347441165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20</v>
      </c>
      <c r="B313" s="15" t="s">
        <v>550</v>
      </c>
      <c r="C313" s="16" t="s">
        <v>551</v>
      </c>
      <c r="D313" s="23">
        <v>1064867256</v>
      </c>
      <c r="E313" s="24">
        <v>1137073519</v>
      </c>
      <c r="F313" s="24">
        <v>776846583</v>
      </c>
      <c r="G313" s="31">
        <f t="shared" si="60"/>
        <v>0.68319820136449771</v>
      </c>
      <c r="H313" s="23">
        <v>200234708</v>
      </c>
      <c r="I313" s="24">
        <v>61479541</v>
      </c>
      <c r="J313" s="24">
        <v>56319489</v>
      </c>
      <c r="K313" s="23">
        <v>318033738</v>
      </c>
      <c r="L313" s="23">
        <v>56152058</v>
      </c>
      <c r="M313" s="24">
        <v>56719757</v>
      </c>
      <c r="N313" s="24">
        <v>88521334</v>
      </c>
      <c r="O313" s="23">
        <v>201393149</v>
      </c>
      <c r="P313" s="23">
        <v>75715769</v>
      </c>
      <c r="Q313" s="24">
        <v>72953679</v>
      </c>
      <c r="R313" s="24">
        <v>108750248</v>
      </c>
      <c r="S313" s="23">
        <v>257419696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35</v>
      </c>
      <c r="B314" s="15" t="s">
        <v>552</v>
      </c>
      <c r="C314" s="16" t="s">
        <v>553</v>
      </c>
      <c r="D314" s="23">
        <v>475184441</v>
      </c>
      <c r="E314" s="24">
        <v>510870456</v>
      </c>
      <c r="F314" s="24">
        <v>371453556</v>
      </c>
      <c r="G314" s="31">
        <f t="shared" si="60"/>
        <v>0.72709930988845439</v>
      </c>
      <c r="H314" s="23">
        <v>108938259</v>
      </c>
      <c r="I314" s="24">
        <v>3396219</v>
      </c>
      <c r="J314" s="24">
        <v>3117387</v>
      </c>
      <c r="K314" s="23">
        <v>115451865</v>
      </c>
      <c r="L314" s="23">
        <v>10153494</v>
      </c>
      <c r="M314" s="24">
        <v>23247504</v>
      </c>
      <c r="N314" s="24">
        <v>89700545</v>
      </c>
      <c r="O314" s="23">
        <v>123101543</v>
      </c>
      <c r="P314" s="23">
        <v>16485462</v>
      </c>
      <c r="Q314" s="24">
        <v>30569186</v>
      </c>
      <c r="R314" s="24">
        <v>85845500</v>
      </c>
      <c r="S314" s="23">
        <v>132900148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554</v>
      </c>
      <c r="C315" s="19" t="s">
        <v>0</v>
      </c>
      <c r="D315" s="25">
        <f>SUM(D309:D314)</f>
        <v>9148983247</v>
      </c>
      <c r="E315" s="26">
        <f>SUM(E309:E314)</f>
        <v>9274353453</v>
      </c>
      <c r="F315" s="26">
        <f>SUM(F309:F314)</f>
        <v>6837315429</v>
      </c>
      <c r="G315" s="32">
        <f t="shared" si="60"/>
        <v>0.73722825678897486</v>
      </c>
      <c r="H315" s="25">
        <f t="shared" ref="H315:W315" si="63">SUM(H309:H314)</f>
        <v>1279987494</v>
      </c>
      <c r="I315" s="26">
        <f t="shared" si="63"/>
        <v>597756271</v>
      </c>
      <c r="J315" s="26">
        <f t="shared" si="63"/>
        <v>621643416</v>
      </c>
      <c r="K315" s="25">
        <f t="shared" si="63"/>
        <v>2499387181</v>
      </c>
      <c r="L315" s="25">
        <f t="shared" si="63"/>
        <v>563908141</v>
      </c>
      <c r="M315" s="26">
        <f t="shared" si="63"/>
        <v>577950019</v>
      </c>
      <c r="N315" s="26">
        <f t="shared" si="63"/>
        <v>857552048</v>
      </c>
      <c r="O315" s="25">
        <f t="shared" si="63"/>
        <v>1999410208</v>
      </c>
      <c r="P315" s="25">
        <f t="shared" si="63"/>
        <v>682687170</v>
      </c>
      <c r="Q315" s="26">
        <f t="shared" si="63"/>
        <v>741702004</v>
      </c>
      <c r="R315" s="26">
        <f t="shared" si="63"/>
        <v>914128866</v>
      </c>
      <c r="S315" s="25">
        <f t="shared" si="63"/>
        <v>2338518040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20</v>
      </c>
      <c r="B316" s="15" t="s">
        <v>555</v>
      </c>
      <c r="C316" s="16" t="s">
        <v>556</v>
      </c>
      <c r="D316" s="23">
        <v>740341750</v>
      </c>
      <c r="E316" s="24">
        <v>732442940</v>
      </c>
      <c r="F316" s="24">
        <v>540762569</v>
      </c>
      <c r="G316" s="31">
        <f t="shared" si="60"/>
        <v>0.73829992681750745</v>
      </c>
      <c r="H316" s="23">
        <v>134398396</v>
      </c>
      <c r="I316" s="24">
        <v>42985970</v>
      </c>
      <c r="J316" s="24">
        <v>44505982</v>
      </c>
      <c r="K316" s="23">
        <v>221890348</v>
      </c>
      <c r="L316" s="23">
        <v>38429862</v>
      </c>
      <c r="M316" s="24">
        <v>43265347</v>
      </c>
      <c r="N316" s="24">
        <v>84062595</v>
      </c>
      <c r="O316" s="23">
        <v>165757804</v>
      </c>
      <c r="P316" s="23">
        <v>45477623</v>
      </c>
      <c r="Q316" s="24">
        <v>35783734</v>
      </c>
      <c r="R316" s="24">
        <v>71853060</v>
      </c>
      <c r="S316" s="23">
        <v>153114417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20</v>
      </c>
      <c r="B317" s="15" t="s">
        <v>557</v>
      </c>
      <c r="C317" s="16" t="s">
        <v>558</v>
      </c>
      <c r="D317" s="23">
        <v>1676576687</v>
      </c>
      <c r="E317" s="24">
        <v>1732614894</v>
      </c>
      <c r="F317" s="24">
        <v>1373585390</v>
      </c>
      <c r="G317" s="31">
        <f t="shared" si="60"/>
        <v>0.79278170513060364</v>
      </c>
      <c r="H317" s="23">
        <v>189881189</v>
      </c>
      <c r="I317" s="24">
        <v>120811412</v>
      </c>
      <c r="J317" s="24">
        <v>131589621</v>
      </c>
      <c r="K317" s="23">
        <v>442282222</v>
      </c>
      <c r="L317" s="23">
        <v>145347446</v>
      </c>
      <c r="M317" s="24">
        <v>128286373</v>
      </c>
      <c r="N317" s="24">
        <v>187855792</v>
      </c>
      <c r="O317" s="23">
        <v>461489611</v>
      </c>
      <c r="P317" s="23">
        <v>151134248</v>
      </c>
      <c r="Q317" s="24">
        <v>134381616</v>
      </c>
      <c r="R317" s="24">
        <v>184297693</v>
      </c>
      <c r="S317" s="23">
        <v>469813557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20</v>
      </c>
      <c r="B318" s="15" t="s">
        <v>559</v>
      </c>
      <c r="C318" s="16" t="s">
        <v>560</v>
      </c>
      <c r="D318" s="23">
        <v>455676508</v>
      </c>
      <c r="E318" s="24">
        <v>465880518</v>
      </c>
      <c r="F318" s="24">
        <v>351513853</v>
      </c>
      <c r="G318" s="31">
        <f t="shared" si="60"/>
        <v>0.7545150299674046</v>
      </c>
      <c r="H318" s="23">
        <v>76313790</v>
      </c>
      <c r="I318" s="24">
        <v>30669736</v>
      </c>
      <c r="J318" s="24">
        <v>32539485</v>
      </c>
      <c r="K318" s="23">
        <v>139523011</v>
      </c>
      <c r="L318" s="23">
        <v>29465307</v>
      </c>
      <c r="M318" s="24">
        <v>32707331</v>
      </c>
      <c r="N318" s="24">
        <v>41974480</v>
      </c>
      <c r="O318" s="23">
        <v>104147118</v>
      </c>
      <c r="P318" s="23">
        <v>37961070</v>
      </c>
      <c r="Q318" s="24">
        <v>31567812</v>
      </c>
      <c r="R318" s="24">
        <v>38314842</v>
      </c>
      <c r="S318" s="23">
        <v>107843724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20</v>
      </c>
      <c r="B319" s="15" t="s">
        <v>561</v>
      </c>
      <c r="C319" s="16" t="s">
        <v>562</v>
      </c>
      <c r="D319" s="23">
        <v>436687886</v>
      </c>
      <c r="E319" s="24">
        <v>440104494</v>
      </c>
      <c r="F319" s="24">
        <v>325059787</v>
      </c>
      <c r="G319" s="31">
        <f t="shared" si="60"/>
        <v>0.73859683650492336</v>
      </c>
      <c r="H319" s="23">
        <v>42604900</v>
      </c>
      <c r="I319" s="24">
        <v>23606090</v>
      </c>
      <c r="J319" s="24">
        <v>23435091</v>
      </c>
      <c r="K319" s="23">
        <v>89646081</v>
      </c>
      <c r="L319" s="23">
        <v>35661800</v>
      </c>
      <c r="M319" s="24">
        <v>36851809</v>
      </c>
      <c r="N319" s="24">
        <v>50208888</v>
      </c>
      <c r="O319" s="23">
        <v>122722497</v>
      </c>
      <c r="P319" s="23">
        <v>33599120</v>
      </c>
      <c r="Q319" s="24">
        <v>22258680</v>
      </c>
      <c r="R319" s="24">
        <v>56833409</v>
      </c>
      <c r="S319" s="23">
        <v>112691209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35</v>
      </c>
      <c r="B320" s="15" t="s">
        <v>563</v>
      </c>
      <c r="C320" s="16" t="s">
        <v>564</v>
      </c>
      <c r="D320" s="23">
        <v>273479238</v>
      </c>
      <c r="E320" s="24">
        <v>280546329</v>
      </c>
      <c r="F320" s="24">
        <v>215469452</v>
      </c>
      <c r="G320" s="31">
        <f t="shared" si="60"/>
        <v>0.76803518608864063</v>
      </c>
      <c r="H320" s="23">
        <v>38388022</v>
      </c>
      <c r="I320" s="24">
        <v>15623945</v>
      </c>
      <c r="J320" s="24">
        <v>10749457</v>
      </c>
      <c r="K320" s="23">
        <v>64761424</v>
      </c>
      <c r="L320" s="23">
        <v>7066373</v>
      </c>
      <c r="M320" s="24">
        <v>21557255</v>
      </c>
      <c r="N320" s="24">
        <v>41244299</v>
      </c>
      <c r="O320" s="23">
        <v>69867927</v>
      </c>
      <c r="P320" s="23">
        <v>19310622</v>
      </c>
      <c r="Q320" s="24">
        <v>14837048</v>
      </c>
      <c r="R320" s="24">
        <v>46692431</v>
      </c>
      <c r="S320" s="23">
        <v>80840101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565</v>
      </c>
      <c r="C321" s="19" t="s">
        <v>0</v>
      </c>
      <c r="D321" s="25">
        <f>SUM(D316:D320)</f>
        <v>3582762069</v>
      </c>
      <c r="E321" s="26">
        <f>SUM(E316:E320)</f>
        <v>3651589175</v>
      </c>
      <c r="F321" s="26">
        <f>SUM(F316:F320)</f>
        <v>2806391051</v>
      </c>
      <c r="G321" s="32">
        <f t="shared" si="60"/>
        <v>0.76853964575574141</v>
      </c>
      <c r="H321" s="25">
        <f t="shared" ref="H321:W321" si="64">SUM(H316:H320)</f>
        <v>481586297</v>
      </c>
      <c r="I321" s="26">
        <f t="shared" si="64"/>
        <v>233697153</v>
      </c>
      <c r="J321" s="26">
        <f t="shared" si="64"/>
        <v>242819636</v>
      </c>
      <c r="K321" s="25">
        <f t="shared" si="64"/>
        <v>958103086</v>
      </c>
      <c r="L321" s="25">
        <f t="shared" si="64"/>
        <v>255970788</v>
      </c>
      <c r="M321" s="26">
        <f t="shared" si="64"/>
        <v>262668115</v>
      </c>
      <c r="N321" s="26">
        <f t="shared" si="64"/>
        <v>405346054</v>
      </c>
      <c r="O321" s="25">
        <f t="shared" si="64"/>
        <v>923984957</v>
      </c>
      <c r="P321" s="25">
        <f t="shared" si="64"/>
        <v>287482683</v>
      </c>
      <c r="Q321" s="26">
        <f t="shared" si="64"/>
        <v>238828890</v>
      </c>
      <c r="R321" s="26">
        <f t="shared" si="64"/>
        <v>397991435</v>
      </c>
      <c r="S321" s="25">
        <f t="shared" si="64"/>
        <v>924303008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20</v>
      </c>
      <c r="B322" s="15" t="s">
        <v>566</v>
      </c>
      <c r="C322" s="16" t="s">
        <v>567</v>
      </c>
      <c r="D322" s="23">
        <v>226345873</v>
      </c>
      <c r="E322" s="24">
        <v>233808853</v>
      </c>
      <c r="F322" s="24">
        <v>168870721</v>
      </c>
      <c r="G322" s="31">
        <f t="shared" si="60"/>
        <v>0.72225973838552637</v>
      </c>
      <c r="H322" s="23">
        <v>28011730</v>
      </c>
      <c r="I322" s="24">
        <v>14197088</v>
      </c>
      <c r="J322" s="24">
        <v>14818037</v>
      </c>
      <c r="K322" s="23">
        <v>57026855</v>
      </c>
      <c r="L322" s="23">
        <v>13545807</v>
      </c>
      <c r="M322" s="24">
        <v>14671972</v>
      </c>
      <c r="N322" s="24">
        <v>25856839</v>
      </c>
      <c r="O322" s="23">
        <v>54074618</v>
      </c>
      <c r="P322" s="23">
        <v>18523910</v>
      </c>
      <c r="Q322" s="24">
        <v>15088194</v>
      </c>
      <c r="R322" s="24">
        <v>24157144</v>
      </c>
      <c r="S322" s="23">
        <v>57769248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20</v>
      </c>
      <c r="B323" s="15" t="s">
        <v>568</v>
      </c>
      <c r="C323" s="16" t="s">
        <v>569</v>
      </c>
      <c r="D323" s="23">
        <v>696827438</v>
      </c>
      <c r="E323" s="24">
        <v>689583849</v>
      </c>
      <c r="F323" s="24">
        <v>530081897</v>
      </c>
      <c r="G323" s="31">
        <f t="shared" si="60"/>
        <v>0.76869824861573866</v>
      </c>
      <c r="H323" s="23">
        <v>197791094</v>
      </c>
      <c r="I323" s="24">
        <v>30335813</v>
      </c>
      <c r="J323" s="24">
        <v>39179864</v>
      </c>
      <c r="K323" s="23">
        <v>267306771</v>
      </c>
      <c r="L323" s="23">
        <v>25402273</v>
      </c>
      <c r="M323" s="24">
        <v>40710740</v>
      </c>
      <c r="N323" s="24">
        <v>54870461</v>
      </c>
      <c r="O323" s="23">
        <v>120983474</v>
      </c>
      <c r="P323" s="23">
        <v>51031865</v>
      </c>
      <c r="Q323" s="24">
        <v>44258702</v>
      </c>
      <c r="R323" s="24">
        <v>46501085</v>
      </c>
      <c r="S323" s="23">
        <v>141791652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20</v>
      </c>
      <c r="B324" s="15" t="s">
        <v>570</v>
      </c>
      <c r="C324" s="16" t="s">
        <v>571</v>
      </c>
      <c r="D324" s="23">
        <v>1571780394</v>
      </c>
      <c r="E324" s="24">
        <v>1539273779</v>
      </c>
      <c r="F324" s="24">
        <v>1162718152</v>
      </c>
      <c r="G324" s="31">
        <f t="shared" si="60"/>
        <v>0.7553679974691494</v>
      </c>
      <c r="H324" s="23">
        <v>150274319</v>
      </c>
      <c r="I324" s="24">
        <v>110213949</v>
      </c>
      <c r="J324" s="24">
        <v>111162557</v>
      </c>
      <c r="K324" s="23">
        <v>371650825</v>
      </c>
      <c r="L324" s="23">
        <v>117677441</v>
      </c>
      <c r="M324" s="24">
        <v>124196000</v>
      </c>
      <c r="N324" s="24">
        <v>157717163</v>
      </c>
      <c r="O324" s="23">
        <v>399590604</v>
      </c>
      <c r="P324" s="23">
        <v>115861874</v>
      </c>
      <c r="Q324" s="24">
        <v>129027525</v>
      </c>
      <c r="R324" s="24">
        <v>146587324</v>
      </c>
      <c r="S324" s="23">
        <v>391476723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20</v>
      </c>
      <c r="B325" s="15" t="s">
        <v>572</v>
      </c>
      <c r="C325" s="16" t="s">
        <v>573</v>
      </c>
      <c r="D325" s="23">
        <v>3117845361</v>
      </c>
      <c r="E325" s="24">
        <v>3229481024</v>
      </c>
      <c r="F325" s="24">
        <v>2103745350</v>
      </c>
      <c r="G325" s="31">
        <f t="shared" si="60"/>
        <v>0.65141901573842476</v>
      </c>
      <c r="H325" s="23">
        <v>232337815</v>
      </c>
      <c r="I325" s="24">
        <v>248045076</v>
      </c>
      <c r="J325" s="24">
        <v>210625709</v>
      </c>
      <c r="K325" s="23">
        <v>691008600</v>
      </c>
      <c r="L325" s="23">
        <v>206165521</v>
      </c>
      <c r="M325" s="24">
        <v>191907246</v>
      </c>
      <c r="N325" s="24">
        <v>274000769</v>
      </c>
      <c r="O325" s="23">
        <v>672073536</v>
      </c>
      <c r="P325" s="23">
        <v>268195349</v>
      </c>
      <c r="Q325" s="24">
        <v>192354988</v>
      </c>
      <c r="R325" s="24">
        <v>280112877</v>
      </c>
      <c r="S325" s="23">
        <v>740663214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20</v>
      </c>
      <c r="B326" s="15" t="s">
        <v>574</v>
      </c>
      <c r="C326" s="16" t="s">
        <v>575</v>
      </c>
      <c r="D326" s="23">
        <v>843658900</v>
      </c>
      <c r="E326" s="24">
        <v>879221900</v>
      </c>
      <c r="F326" s="24">
        <v>664151560</v>
      </c>
      <c r="G326" s="31">
        <f t="shared" si="60"/>
        <v>0.7553855971967941</v>
      </c>
      <c r="H326" s="23">
        <v>292893862</v>
      </c>
      <c r="I326" s="24">
        <v>36646882</v>
      </c>
      <c r="J326" s="24">
        <v>37473267</v>
      </c>
      <c r="K326" s="23">
        <v>367014011</v>
      </c>
      <c r="L326" s="23">
        <v>35975214</v>
      </c>
      <c r="M326" s="24">
        <v>37199585</v>
      </c>
      <c r="N326" s="24">
        <v>70661256</v>
      </c>
      <c r="O326" s="23">
        <v>143836055</v>
      </c>
      <c r="P326" s="23">
        <v>41225418</v>
      </c>
      <c r="Q326" s="24">
        <v>39688136</v>
      </c>
      <c r="R326" s="24">
        <v>72387940</v>
      </c>
      <c r="S326" s="23">
        <v>153301494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20</v>
      </c>
      <c r="B327" s="15" t="s">
        <v>576</v>
      </c>
      <c r="C327" s="16" t="s">
        <v>577</v>
      </c>
      <c r="D327" s="23">
        <v>901054583</v>
      </c>
      <c r="E327" s="24">
        <v>908262516</v>
      </c>
      <c r="F327" s="24">
        <v>676383949</v>
      </c>
      <c r="G327" s="31">
        <f t="shared" si="60"/>
        <v>0.74470093952440508</v>
      </c>
      <c r="H327" s="23">
        <v>117297386</v>
      </c>
      <c r="I327" s="24">
        <v>58624691</v>
      </c>
      <c r="J327" s="24">
        <v>63387577</v>
      </c>
      <c r="K327" s="23">
        <v>239309654</v>
      </c>
      <c r="L327" s="23">
        <v>58463045</v>
      </c>
      <c r="M327" s="24">
        <v>59288106</v>
      </c>
      <c r="N327" s="24">
        <v>107866831</v>
      </c>
      <c r="O327" s="23">
        <v>225617982</v>
      </c>
      <c r="P327" s="23">
        <v>64549969</v>
      </c>
      <c r="Q327" s="24">
        <v>61888137</v>
      </c>
      <c r="R327" s="24">
        <v>85018207</v>
      </c>
      <c r="S327" s="23">
        <v>211456313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20</v>
      </c>
      <c r="B328" s="15" t="s">
        <v>578</v>
      </c>
      <c r="C328" s="16" t="s">
        <v>579</v>
      </c>
      <c r="D328" s="23">
        <v>1164594322</v>
      </c>
      <c r="E328" s="24">
        <v>1168729396</v>
      </c>
      <c r="F328" s="24">
        <v>915508864</v>
      </c>
      <c r="G328" s="31">
        <f t="shared" si="60"/>
        <v>0.78333690170996606</v>
      </c>
      <c r="H328" s="23">
        <v>250606308</v>
      </c>
      <c r="I328" s="24">
        <v>72407071</v>
      </c>
      <c r="J328" s="24">
        <v>64258800</v>
      </c>
      <c r="K328" s="23">
        <v>387272179</v>
      </c>
      <c r="L328" s="23">
        <v>73912269</v>
      </c>
      <c r="M328" s="24">
        <v>71583325</v>
      </c>
      <c r="N328" s="24">
        <v>103197398</v>
      </c>
      <c r="O328" s="23">
        <v>248692992</v>
      </c>
      <c r="P328" s="23">
        <v>97630286</v>
      </c>
      <c r="Q328" s="24">
        <v>74712500</v>
      </c>
      <c r="R328" s="24">
        <v>107200907</v>
      </c>
      <c r="S328" s="23">
        <v>279543693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35</v>
      </c>
      <c r="B329" s="15" t="s">
        <v>580</v>
      </c>
      <c r="C329" s="16" t="s">
        <v>581</v>
      </c>
      <c r="D329" s="23">
        <v>517937230</v>
      </c>
      <c r="E329" s="24">
        <v>468633273</v>
      </c>
      <c r="F329" s="24">
        <v>388806074</v>
      </c>
      <c r="G329" s="31">
        <f t="shared" si="60"/>
        <v>0.82965955769854183</v>
      </c>
      <c r="H329" s="23">
        <v>92826227</v>
      </c>
      <c r="I329" s="24">
        <v>22825018</v>
      </c>
      <c r="J329" s="24">
        <v>18525356</v>
      </c>
      <c r="K329" s="23">
        <v>134176601</v>
      </c>
      <c r="L329" s="23">
        <v>21920164</v>
      </c>
      <c r="M329" s="24">
        <v>25613851</v>
      </c>
      <c r="N329" s="24">
        <v>82350616</v>
      </c>
      <c r="O329" s="23">
        <v>129884631</v>
      </c>
      <c r="P329" s="23">
        <v>20806773</v>
      </c>
      <c r="Q329" s="24">
        <v>23399600</v>
      </c>
      <c r="R329" s="24">
        <v>80538469</v>
      </c>
      <c r="S329" s="23">
        <v>124744842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582</v>
      </c>
      <c r="C330" s="19" t="s">
        <v>0</v>
      </c>
      <c r="D330" s="25">
        <f>SUM(D322:D329)</f>
        <v>9040044101</v>
      </c>
      <c r="E330" s="26">
        <f>SUM(E322:E329)</f>
        <v>9116994590</v>
      </c>
      <c r="F330" s="26">
        <f>SUM(F322:F329)</f>
        <v>6610266567</v>
      </c>
      <c r="G330" s="32">
        <f t="shared" si="60"/>
        <v>0.72504886360802367</v>
      </c>
      <c r="H330" s="25">
        <f t="shared" ref="H330:W330" si="65">SUM(H322:H329)</f>
        <v>1362038741</v>
      </c>
      <c r="I330" s="26">
        <f t="shared" si="65"/>
        <v>593295588</v>
      </c>
      <c r="J330" s="26">
        <f t="shared" si="65"/>
        <v>559431167</v>
      </c>
      <c r="K330" s="25">
        <f t="shared" si="65"/>
        <v>2514765496</v>
      </c>
      <c r="L330" s="25">
        <f t="shared" si="65"/>
        <v>553061734</v>
      </c>
      <c r="M330" s="26">
        <f t="shared" si="65"/>
        <v>565170825</v>
      </c>
      <c r="N330" s="26">
        <f t="shared" si="65"/>
        <v>876521333</v>
      </c>
      <c r="O330" s="25">
        <f t="shared" si="65"/>
        <v>1994753892</v>
      </c>
      <c r="P330" s="25">
        <f t="shared" si="65"/>
        <v>677825444</v>
      </c>
      <c r="Q330" s="26">
        <f t="shared" si="65"/>
        <v>580417782</v>
      </c>
      <c r="R330" s="26">
        <f t="shared" si="65"/>
        <v>842503953</v>
      </c>
      <c r="S330" s="25">
        <f t="shared" si="65"/>
        <v>2100747179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20</v>
      </c>
      <c r="B331" s="15" t="s">
        <v>583</v>
      </c>
      <c r="C331" s="16" t="s">
        <v>584</v>
      </c>
      <c r="D331" s="23">
        <v>106305049</v>
      </c>
      <c r="E331" s="24">
        <v>105715200</v>
      </c>
      <c r="F331" s="24">
        <v>74693773</v>
      </c>
      <c r="G331" s="31">
        <f t="shared" si="60"/>
        <v>0.70655660680772492</v>
      </c>
      <c r="H331" s="23">
        <v>18913977</v>
      </c>
      <c r="I331" s="24">
        <v>6040224</v>
      </c>
      <c r="J331" s="24">
        <v>5919589</v>
      </c>
      <c r="K331" s="23">
        <v>30873790</v>
      </c>
      <c r="L331" s="23">
        <v>5166917</v>
      </c>
      <c r="M331" s="24">
        <v>5930710</v>
      </c>
      <c r="N331" s="24">
        <v>12527941</v>
      </c>
      <c r="O331" s="23">
        <v>23625568</v>
      </c>
      <c r="P331" s="23">
        <v>5733508</v>
      </c>
      <c r="Q331" s="24">
        <v>4018181</v>
      </c>
      <c r="R331" s="24">
        <v>10442726</v>
      </c>
      <c r="S331" s="23">
        <v>20194415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20</v>
      </c>
      <c r="B332" s="15" t="s">
        <v>585</v>
      </c>
      <c r="C332" s="16" t="s">
        <v>586</v>
      </c>
      <c r="D332" s="23">
        <v>88733752</v>
      </c>
      <c r="E332" s="24">
        <v>85938804</v>
      </c>
      <c r="F332" s="24">
        <v>72795707</v>
      </c>
      <c r="G332" s="31">
        <f t="shared" si="60"/>
        <v>0.84706446461600748</v>
      </c>
      <c r="H332" s="23">
        <v>17222131</v>
      </c>
      <c r="I332" s="24">
        <v>7230530</v>
      </c>
      <c r="J332" s="24">
        <v>4188963</v>
      </c>
      <c r="K332" s="23">
        <v>28641624</v>
      </c>
      <c r="L332" s="23">
        <v>3718919</v>
      </c>
      <c r="M332" s="24">
        <v>4915686</v>
      </c>
      <c r="N332" s="24">
        <v>14168455</v>
      </c>
      <c r="O332" s="23">
        <v>22803060</v>
      </c>
      <c r="P332" s="23">
        <v>4919961</v>
      </c>
      <c r="Q332" s="24">
        <v>4583255</v>
      </c>
      <c r="R332" s="24">
        <v>11847807</v>
      </c>
      <c r="S332" s="23">
        <v>21351023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20</v>
      </c>
      <c r="B333" s="15" t="s">
        <v>587</v>
      </c>
      <c r="C333" s="16" t="s">
        <v>588</v>
      </c>
      <c r="D333" s="23">
        <v>419210646</v>
      </c>
      <c r="E333" s="24">
        <v>436637821</v>
      </c>
      <c r="F333" s="24">
        <v>288871400</v>
      </c>
      <c r="G333" s="31">
        <f t="shared" si="60"/>
        <v>0.66158126050193899</v>
      </c>
      <c r="H333" s="23">
        <v>69728275</v>
      </c>
      <c r="I333" s="24">
        <v>0</v>
      </c>
      <c r="J333" s="24">
        <v>41718354</v>
      </c>
      <c r="K333" s="23">
        <v>111446629</v>
      </c>
      <c r="L333" s="23">
        <v>21891174</v>
      </c>
      <c r="M333" s="24">
        <v>20303617</v>
      </c>
      <c r="N333" s="24">
        <v>48145498</v>
      </c>
      <c r="O333" s="23">
        <v>90340289</v>
      </c>
      <c r="P333" s="23">
        <v>21060596</v>
      </c>
      <c r="Q333" s="24">
        <v>20920671</v>
      </c>
      <c r="R333" s="24">
        <v>45103215</v>
      </c>
      <c r="S333" s="23">
        <v>87084482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35</v>
      </c>
      <c r="B334" s="15" t="s">
        <v>589</v>
      </c>
      <c r="C334" s="16" t="s">
        <v>590</v>
      </c>
      <c r="D334" s="23">
        <v>114880983</v>
      </c>
      <c r="E334" s="24">
        <v>119449234</v>
      </c>
      <c r="F334" s="24">
        <v>75360998</v>
      </c>
      <c r="G334" s="31">
        <f t="shared" si="60"/>
        <v>0.63090398721183927</v>
      </c>
      <c r="H334" s="23">
        <v>5510103</v>
      </c>
      <c r="I334" s="24">
        <v>6367836</v>
      </c>
      <c r="J334" s="24">
        <v>5458602</v>
      </c>
      <c r="K334" s="23">
        <v>17336541</v>
      </c>
      <c r="L334" s="23">
        <v>5562283</v>
      </c>
      <c r="M334" s="24">
        <v>5358065</v>
      </c>
      <c r="N334" s="24">
        <v>17016292</v>
      </c>
      <c r="O334" s="23">
        <v>27936640</v>
      </c>
      <c r="P334" s="23">
        <v>628238</v>
      </c>
      <c r="Q334" s="24">
        <v>11955007</v>
      </c>
      <c r="R334" s="24">
        <v>17504572</v>
      </c>
      <c r="S334" s="23">
        <v>30087817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591</v>
      </c>
      <c r="C335" s="19" t="s">
        <v>0</v>
      </c>
      <c r="D335" s="25">
        <f>SUM(D331:D334)</f>
        <v>729130430</v>
      </c>
      <c r="E335" s="26">
        <f>SUM(E331:E334)</f>
        <v>747741059</v>
      </c>
      <c r="F335" s="26">
        <f>SUM(F331:F334)</f>
        <v>511721878</v>
      </c>
      <c r="G335" s="32">
        <f t="shared" si="60"/>
        <v>0.68435706698299681</v>
      </c>
      <c r="H335" s="25">
        <f t="shared" ref="H335:W335" si="66">SUM(H331:H334)</f>
        <v>111374486</v>
      </c>
      <c r="I335" s="26">
        <f t="shared" si="66"/>
        <v>19638590</v>
      </c>
      <c r="J335" s="26">
        <f t="shared" si="66"/>
        <v>57285508</v>
      </c>
      <c r="K335" s="25">
        <f t="shared" si="66"/>
        <v>188298584</v>
      </c>
      <c r="L335" s="25">
        <f t="shared" si="66"/>
        <v>36339293</v>
      </c>
      <c r="M335" s="26">
        <f t="shared" si="66"/>
        <v>36508078</v>
      </c>
      <c r="N335" s="26">
        <f t="shared" si="66"/>
        <v>91858186</v>
      </c>
      <c r="O335" s="25">
        <f t="shared" si="66"/>
        <v>164705557</v>
      </c>
      <c r="P335" s="25">
        <f t="shared" si="66"/>
        <v>32342303</v>
      </c>
      <c r="Q335" s="26">
        <f t="shared" si="66"/>
        <v>41477114</v>
      </c>
      <c r="R335" s="26">
        <f t="shared" si="66"/>
        <v>84898320</v>
      </c>
      <c r="S335" s="25">
        <f t="shared" si="66"/>
        <v>158717737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85904556428</v>
      </c>
      <c r="E336" s="26">
        <f>SUM(E300,E302:E307,E309:E314,E316:E320,E322:E329,E331:E334)</f>
        <v>88008071927</v>
      </c>
      <c r="F336" s="26">
        <f>SUM(F300,F302:F307,F309:F314,F316:F320,F322:F329,F331:F334)</f>
        <v>65419394050</v>
      </c>
      <c r="G336" s="32">
        <f t="shared" si="60"/>
        <v>0.74333402172772722</v>
      </c>
      <c r="H336" s="25">
        <f t="shared" ref="H336:W336" si="67">SUM(H300,H302:H307,H309:H314,H316:H320,H322:H329,H331:H334)</f>
        <v>9312275778</v>
      </c>
      <c r="I336" s="26">
        <f t="shared" si="67"/>
        <v>6863730121</v>
      </c>
      <c r="J336" s="26">
        <f t="shared" si="67"/>
        <v>6054960729</v>
      </c>
      <c r="K336" s="25">
        <f t="shared" si="67"/>
        <v>22230966628</v>
      </c>
      <c r="L336" s="25">
        <f t="shared" si="67"/>
        <v>6866414755</v>
      </c>
      <c r="M336" s="26">
        <f t="shared" si="67"/>
        <v>5953625688</v>
      </c>
      <c r="N336" s="26">
        <f t="shared" si="67"/>
        <v>9477020225</v>
      </c>
      <c r="O336" s="25">
        <f t="shared" si="67"/>
        <v>22297060668</v>
      </c>
      <c r="P336" s="25">
        <f t="shared" si="67"/>
        <v>6291121358</v>
      </c>
      <c r="Q336" s="26">
        <f t="shared" si="67"/>
        <v>5963846993</v>
      </c>
      <c r="R336" s="26">
        <f t="shared" si="67"/>
        <v>8636398403</v>
      </c>
      <c r="S336" s="25">
        <f t="shared" si="67"/>
        <v>20891366754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536007496790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537900055412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415068691221</v>
      </c>
      <c r="G337" s="34">
        <f t="shared" si="60"/>
        <v>0.7716464927728659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67849779127</v>
      </c>
      <c r="I337" s="30">
        <f t="shared" si="68"/>
        <v>35291871428</v>
      </c>
      <c r="J337" s="30">
        <f t="shared" si="68"/>
        <v>53136247040</v>
      </c>
      <c r="K337" s="29">
        <f t="shared" si="68"/>
        <v>156277897595</v>
      </c>
      <c r="L337" s="29">
        <f t="shared" si="68"/>
        <v>29137118624</v>
      </c>
      <c r="M337" s="30">
        <f t="shared" si="68"/>
        <v>34814161670</v>
      </c>
      <c r="N337" s="30">
        <f t="shared" si="68"/>
        <v>65060247528</v>
      </c>
      <c r="O337" s="29">
        <f t="shared" si="68"/>
        <v>129011527822</v>
      </c>
      <c r="P337" s="29">
        <f t="shared" si="68"/>
        <v>34307245243</v>
      </c>
      <c r="Q337" s="30">
        <f t="shared" si="68"/>
        <v>33942673408</v>
      </c>
      <c r="R337" s="30">
        <f t="shared" si="68"/>
        <v>61529347153</v>
      </c>
      <c r="S337" s="29">
        <f t="shared" si="68"/>
        <v>129779265804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A8121D-5A1F-43CF-B44C-F3BEC0DA264D}"/>
</file>

<file path=customXml/itemProps2.xml><?xml version="1.0" encoding="utf-8"?>
<ds:datastoreItem xmlns:ds="http://schemas.openxmlformats.org/officeDocument/2006/customXml" ds:itemID="{BC15E552-7087-48E7-9074-EC160BBFB78F}"/>
</file>

<file path=customXml/itemProps3.xml><?xml version="1.0" encoding="utf-8"?>
<ds:datastoreItem xmlns:ds="http://schemas.openxmlformats.org/officeDocument/2006/customXml" ds:itemID="{1593202D-FB85-4B0B-B4BE-A20266AC1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2024-04-29T14:17:58Z</dcterms:created>
  <dcterms:modified xsi:type="dcterms:W3CDTF">2024-04-29T14:26:55Z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